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095" windowHeight="11895"/>
  </bookViews>
  <sheets>
    <sheet name="Gaussian Distributions" sheetId="1" r:id="rId1"/>
    <sheet name="Non-gaussian distribution" sheetId="3" r:id="rId2"/>
    <sheet name="Risk Measures" sheetId="4" r:id="rId3"/>
    <sheet name="Multidim Gaussian Distribution" sheetId="5" r:id="rId4"/>
    <sheet name="HelperSheet" sheetId="2" r:id="rId5"/>
  </sheets>
  <definedNames>
    <definedName name="Distribution1">'Gaussian Distributions'!$A$25:$A$2071</definedName>
    <definedName name="Distribution2">'Gaussian Distributions'!$F$25:$F$2071</definedName>
    <definedName name="Distribution3">'Non-gaussian distribution'!$A$25:$A$4118</definedName>
    <definedName name="Mean">'Risk Measures'!$E$3</definedName>
    <definedName name="Mean1">'Gaussian Distributions'!$B$2</definedName>
    <definedName name="Mean2">'Gaussian Distributions'!$G$2</definedName>
    <definedName name="Mean3">'Non-gaussian distribution'!$C$2</definedName>
    <definedName name="Mean4">'Multidim Gaussian Distribution'!$B$2</definedName>
    <definedName name="Mean5">'Multidim Gaussian Distribution'!$C$2</definedName>
    <definedName name="Mean6">'Multidim Gaussian Distribution'!$D$2</definedName>
    <definedName name="Percentile">'Gaussian Distributions'!$B$13</definedName>
    <definedName name="Percentile1">'Gaussian Distributions'!$B$13</definedName>
    <definedName name="RiskPercentile">'Risk Measures'!$F$6</definedName>
    <definedName name="StandardDeviation">'Risk Measures'!$F$3</definedName>
    <definedName name="StdDev1">'Gaussian Distributions'!$B$3</definedName>
    <definedName name="StdDev2">'Gaussian Distributions'!$G$3</definedName>
    <definedName name="StdDev3">'Non-gaussian distribution'!$C$3</definedName>
    <definedName name="StdDev4">'Multidim Gaussian Distribution'!$B$3</definedName>
    <definedName name="StdDev5">'Multidim Gaussian Distribution'!$C$3</definedName>
    <definedName name="StdDev6">'Multidim Gaussian Distribution'!$D$3</definedName>
    <definedName name="Target">'Gaussian Distributions'!$B$19</definedName>
    <definedName name="Target1">'Gaussian Distributions'!$B$19</definedName>
    <definedName name="TargetReturn">'Risk Measures'!$E$6</definedName>
  </definedNames>
  <calcPr calcId="145621"/>
</workbook>
</file>

<file path=xl/calcChain.xml><?xml version="1.0" encoding="utf-8"?>
<calcChain xmlns="http://schemas.openxmlformats.org/spreadsheetml/2006/main">
  <c r="I11" i="5" l="1"/>
  <c r="I6" i="5"/>
  <c r="I12" i="5" s="1"/>
  <c r="C2" i="5"/>
  <c r="H4" i="5" s="1"/>
  <c r="C3" i="5"/>
  <c r="H6" i="5"/>
  <c r="H12" i="5" s="1"/>
  <c r="B3" i="5"/>
  <c r="G11" i="5" s="1"/>
  <c r="I5" i="5"/>
  <c r="I4" i="5"/>
  <c r="B2" i="5"/>
  <c r="G4" i="5" s="1"/>
  <c r="G5" i="5"/>
  <c r="C4" i="4"/>
  <c r="F3" i="4" s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B4" i="1"/>
  <c r="G19" i="1"/>
  <c r="G13" i="1"/>
  <c r="G4" i="1"/>
  <c r="G10" i="1" s="1"/>
  <c r="G9" i="1"/>
  <c r="B10" i="1"/>
  <c r="B9" i="1"/>
  <c r="B19" i="3"/>
  <c r="B13" i="3"/>
  <c r="D7" i="5"/>
  <c r="D23" i="5"/>
  <c r="D39" i="5"/>
  <c r="D55" i="5"/>
  <c r="D71" i="5"/>
  <c r="D87" i="5"/>
  <c r="D103" i="5"/>
  <c r="D119" i="5"/>
  <c r="D135" i="5"/>
  <c r="D151" i="5"/>
  <c r="D167" i="5"/>
  <c r="D183" i="5"/>
  <c r="D199" i="5"/>
  <c r="D215" i="5"/>
  <c r="D231" i="5"/>
  <c r="D247" i="5"/>
  <c r="D263" i="5"/>
  <c r="D279" i="5"/>
  <c r="D295" i="5"/>
  <c r="D311" i="5"/>
  <c r="D327" i="5"/>
  <c r="D343" i="5"/>
  <c r="D359" i="5"/>
  <c r="D375" i="5"/>
  <c r="D391" i="5"/>
  <c r="D407" i="5"/>
  <c r="D423" i="5"/>
  <c r="D439" i="5"/>
  <c r="D455" i="5"/>
  <c r="D471" i="5"/>
  <c r="D487" i="5"/>
  <c r="D503" i="5"/>
  <c r="D519" i="5"/>
  <c r="D535" i="5"/>
  <c r="D551" i="5"/>
  <c r="D567" i="5"/>
  <c r="D583" i="5"/>
  <c r="D599" i="5"/>
  <c r="D615" i="5"/>
  <c r="D631" i="5"/>
  <c r="D647" i="5"/>
  <c r="D663" i="5"/>
  <c r="D679" i="5"/>
  <c r="D695" i="5"/>
  <c r="D711" i="5"/>
  <c r="D727" i="5"/>
  <c r="D743" i="5"/>
  <c r="D759" i="5"/>
  <c r="D775" i="5"/>
  <c r="D791" i="5"/>
  <c r="D807" i="5"/>
  <c r="D823" i="5"/>
  <c r="D839" i="5"/>
  <c r="D855" i="5"/>
  <c r="D871" i="5"/>
  <c r="D887" i="5"/>
  <c r="D903" i="5"/>
  <c r="D919" i="5"/>
  <c r="D935" i="5"/>
  <c r="D951" i="5"/>
  <c r="D967" i="5"/>
  <c r="D983" i="5"/>
  <c r="D999" i="5"/>
  <c r="D1015" i="5"/>
  <c r="D1031" i="5"/>
  <c r="D1047" i="5"/>
  <c r="D1063" i="5"/>
  <c r="D1079" i="5"/>
  <c r="D1095" i="5"/>
  <c r="D1111" i="5"/>
  <c r="D1127" i="5"/>
  <c r="D1143" i="5"/>
  <c r="D1159" i="5"/>
  <c r="D1175" i="5"/>
  <c r="D1191" i="5"/>
  <c r="D1207" i="5"/>
  <c r="D1223" i="5"/>
  <c r="D1239" i="5"/>
  <c r="D1255" i="5"/>
  <c r="D1271" i="5"/>
  <c r="D1287" i="5"/>
  <c r="D1303" i="5"/>
  <c r="D1319" i="5"/>
  <c r="D1335" i="5"/>
  <c r="D1351" i="5"/>
  <c r="D1367" i="5"/>
  <c r="D1383" i="5"/>
  <c r="D1399" i="5"/>
  <c r="D1415" i="5"/>
  <c r="D1431" i="5"/>
  <c r="D1447" i="5"/>
  <c r="D1463" i="5"/>
  <c r="D1479" i="5"/>
  <c r="D1495" i="5"/>
  <c r="D1511" i="5"/>
  <c r="D1527" i="5"/>
  <c r="D1543" i="5"/>
  <c r="D1559" i="5"/>
  <c r="D1575" i="5"/>
  <c r="D1591" i="5"/>
  <c r="D1607" i="5"/>
  <c r="D1623" i="5"/>
  <c r="D1639" i="5"/>
  <c r="D1655" i="5"/>
  <c r="D1671" i="5"/>
  <c r="D1687" i="5"/>
  <c r="D1703" i="5"/>
  <c r="D1719" i="5"/>
  <c r="D1735" i="5"/>
  <c r="D1751" i="5"/>
  <c r="D1767" i="5"/>
  <c r="D1783" i="5"/>
  <c r="D8" i="5"/>
  <c r="D24" i="5"/>
  <c r="D40" i="5"/>
  <c r="D56" i="5"/>
  <c r="D72" i="5"/>
  <c r="D88" i="5"/>
  <c r="D104" i="5"/>
  <c r="D120" i="5"/>
  <c r="D136" i="5"/>
  <c r="D152" i="5"/>
  <c r="D168" i="5"/>
  <c r="D184" i="5"/>
  <c r="D200" i="5"/>
  <c r="D216" i="5"/>
  <c r="D232" i="5"/>
  <c r="D248" i="5"/>
  <c r="D264" i="5"/>
  <c r="D280" i="5"/>
  <c r="D296" i="5"/>
  <c r="D312" i="5"/>
  <c r="D328" i="5"/>
  <c r="D344" i="5"/>
  <c r="D360" i="5"/>
  <c r="D376" i="5"/>
  <c r="D392" i="5"/>
  <c r="D408" i="5"/>
  <c r="D424" i="5"/>
  <c r="D440" i="5"/>
  <c r="D456" i="5"/>
  <c r="D472" i="5"/>
  <c r="D488" i="5"/>
  <c r="D504" i="5"/>
  <c r="D520" i="5"/>
  <c r="D536" i="5"/>
  <c r="D552" i="5"/>
  <c r="D568" i="5"/>
  <c r="D584" i="5"/>
  <c r="D600" i="5"/>
  <c r="D616" i="5"/>
  <c r="D632" i="5"/>
  <c r="D648" i="5"/>
  <c r="D664" i="5"/>
  <c r="D680" i="5"/>
  <c r="D696" i="5"/>
  <c r="D712" i="5"/>
  <c r="D728" i="5"/>
  <c r="D744" i="5"/>
  <c r="D760" i="5"/>
  <c r="D776" i="5"/>
  <c r="D792" i="5"/>
  <c r="D808" i="5"/>
  <c r="D824" i="5"/>
  <c r="D840" i="5"/>
  <c r="D856" i="5"/>
  <c r="D872" i="5"/>
  <c r="D888" i="5"/>
  <c r="D904" i="5"/>
  <c r="D920" i="5"/>
  <c r="D936" i="5"/>
  <c r="D952" i="5"/>
  <c r="D968" i="5"/>
  <c r="D984" i="5"/>
  <c r="D1000" i="5"/>
  <c r="D1016" i="5"/>
  <c r="D1032" i="5"/>
  <c r="D1048" i="5"/>
  <c r="D1064" i="5"/>
  <c r="D1080" i="5"/>
  <c r="D1096" i="5"/>
  <c r="D1112" i="5"/>
  <c r="D1128" i="5"/>
  <c r="D1144" i="5"/>
  <c r="D1160" i="5"/>
  <c r="D1176" i="5"/>
  <c r="D1192" i="5"/>
  <c r="D1208" i="5"/>
  <c r="D1224" i="5"/>
  <c r="D1240" i="5"/>
  <c r="D1256" i="5"/>
  <c r="D1272" i="5"/>
  <c r="D1288" i="5"/>
  <c r="D1304" i="5"/>
  <c r="D1320" i="5"/>
  <c r="D1336" i="5"/>
  <c r="D1352" i="5"/>
  <c r="D1368" i="5"/>
  <c r="D1384" i="5"/>
  <c r="D1400" i="5"/>
  <c r="D1416" i="5"/>
  <c r="D1432" i="5"/>
  <c r="D1448" i="5"/>
  <c r="D1464" i="5"/>
  <c r="D1480" i="5"/>
  <c r="D1496" i="5"/>
  <c r="D1512" i="5"/>
  <c r="D1528" i="5"/>
  <c r="D1544" i="5"/>
  <c r="D1560" i="5"/>
  <c r="D1576" i="5"/>
  <c r="D9" i="5"/>
  <c r="D25" i="5"/>
  <c r="D41" i="5"/>
  <c r="D57" i="5"/>
  <c r="D73" i="5"/>
  <c r="D89" i="5"/>
  <c r="D105" i="5"/>
  <c r="D121" i="5"/>
  <c r="D137" i="5"/>
  <c r="D153" i="5"/>
  <c r="D169" i="5"/>
  <c r="D185" i="5"/>
  <c r="D201" i="5"/>
  <c r="D217" i="5"/>
  <c r="D233" i="5"/>
  <c r="D249" i="5"/>
  <c r="D265" i="5"/>
  <c r="D281" i="5"/>
  <c r="D297" i="5"/>
  <c r="D313" i="5"/>
  <c r="D329" i="5"/>
  <c r="D345" i="5"/>
  <c r="D361" i="5"/>
  <c r="D377" i="5"/>
  <c r="D393" i="5"/>
  <c r="D409" i="5"/>
  <c r="D425" i="5"/>
  <c r="D441" i="5"/>
  <c r="D457" i="5"/>
  <c r="D473" i="5"/>
  <c r="D489" i="5"/>
  <c r="D505" i="5"/>
  <c r="D521" i="5"/>
  <c r="D537" i="5"/>
  <c r="D553" i="5"/>
  <c r="D569" i="5"/>
  <c r="D585" i="5"/>
  <c r="D601" i="5"/>
  <c r="D617" i="5"/>
  <c r="D633" i="5"/>
  <c r="D649" i="5"/>
  <c r="D665" i="5"/>
  <c r="D681" i="5"/>
  <c r="D697" i="5"/>
  <c r="D713" i="5"/>
  <c r="D729" i="5"/>
  <c r="D745" i="5"/>
  <c r="D761" i="5"/>
  <c r="D777" i="5"/>
  <c r="D793" i="5"/>
  <c r="D809" i="5"/>
  <c r="D825" i="5"/>
  <c r="D841" i="5"/>
  <c r="D857" i="5"/>
  <c r="D873" i="5"/>
  <c r="D889" i="5"/>
  <c r="D905" i="5"/>
  <c r="D921" i="5"/>
  <c r="D937" i="5"/>
  <c r="D953" i="5"/>
  <c r="D969" i="5"/>
  <c r="D985" i="5"/>
  <c r="D1001" i="5"/>
  <c r="D1017" i="5"/>
  <c r="D1033" i="5"/>
  <c r="D1049" i="5"/>
  <c r="D1065" i="5"/>
  <c r="D1081" i="5"/>
  <c r="D1097" i="5"/>
  <c r="D1113" i="5"/>
  <c r="D1129" i="5"/>
  <c r="D1145" i="5"/>
  <c r="D1161" i="5"/>
  <c r="D1177" i="5"/>
  <c r="D1193" i="5"/>
  <c r="D1209" i="5"/>
  <c r="D1225" i="5"/>
  <c r="D1241" i="5"/>
  <c r="D1257" i="5"/>
  <c r="D1273" i="5"/>
  <c r="D1289" i="5"/>
  <c r="D1305" i="5"/>
  <c r="D1321" i="5"/>
  <c r="D1337" i="5"/>
  <c r="D1353" i="5"/>
  <c r="D1369" i="5"/>
  <c r="D1385" i="5"/>
  <c r="D1401" i="5"/>
  <c r="D1417" i="5"/>
  <c r="D1433" i="5"/>
  <c r="D10" i="5"/>
  <c r="D26" i="5"/>
  <c r="D42" i="5"/>
  <c r="D58" i="5"/>
  <c r="D74" i="5"/>
  <c r="D90" i="5"/>
  <c r="D106" i="5"/>
  <c r="D122" i="5"/>
  <c r="D138" i="5"/>
  <c r="D154" i="5"/>
  <c r="D11" i="5"/>
  <c r="D27" i="5"/>
  <c r="D43" i="5"/>
  <c r="D59" i="5"/>
  <c r="D75" i="5"/>
  <c r="D91" i="5"/>
  <c r="D107" i="5"/>
  <c r="D123" i="5"/>
  <c r="D139" i="5"/>
  <c r="D155" i="5"/>
  <c r="D12" i="5"/>
  <c r="D28" i="5"/>
  <c r="D44" i="5"/>
  <c r="D60" i="5"/>
  <c r="D76" i="5"/>
  <c r="D92" i="5"/>
  <c r="D108" i="5"/>
  <c r="D124" i="5"/>
  <c r="D140" i="5"/>
  <c r="D156" i="5"/>
  <c r="D13" i="5"/>
  <c r="D29" i="5"/>
  <c r="D45" i="5"/>
  <c r="D61" i="5"/>
  <c r="D77" i="5"/>
  <c r="D93" i="5"/>
  <c r="D109" i="5"/>
  <c r="D125" i="5"/>
  <c r="D141" i="5"/>
  <c r="D157" i="5"/>
  <c r="D17" i="5"/>
  <c r="D33" i="5"/>
  <c r="D49" i="5"/>
  <c r="D65" i="5"/>
  <c r="D81" i="5"/>
  <c r="D97" i="5"/>
  <c r="D113" i="5"/>
  <c r="D129" i="5"/>
  <c r="D145" i="5"/>
  <c r="D161" i="5"/>
  <c r="D177" i="5"/>
  <c r="D193" i="5"/>
  <c r="D209" i="5"/>
  <c r="D225" i="5"/>
  <c r="D241" i="5"/>
  <c r="D257" i="5"/>
  <c r="D273" i="5"/>
  <c r="D289" i="5"/>
  <c r="D305" i="5"/>
  <c r="D321" i="5"/>
  <c r="D337" i="5"/>
  <c r="D353" i="5"/>
  <c r="D369" i="5"/>
  <c r="D385" i="5"/>
  <c r="D401" i="5"/>
  <c r="D417" i="5"/>
  <c r="D433" i="5"/>
  <c r="D449" i="5"/>
  <c r="D465" i="5"/>
  <c r="D481" i="5"/>
  <c r="D497" i="5"/>
  <c r="D513" i="5"/>
  <c r="D529" i="5"/>
  <c r="D545" i="5"/>
  <c r="D561" i="5"/>
  <c r="D577" i="5"/>
  <c r="D593" i="5"/>
  <c r="D609" i="5"/>
  <c r="D625" i="5"/>
  <c r="D641" i="5"/>
  <c r="D657" i="5"/>
  <c r="D673" i="5"/>
  <c r="D689" i="5"/>
  <c r="D705" i="5"/>
  <c r="D721" i="5"/>
  <c r="D737" i="5"/>
  <c r="D753" i="5"/>
  <c r="D769" i="5"/>
  <c r="D785" i="5"/>
  <c r="D801" i="5"/>
  <c r="D817" i="5"/>
  <c r="D833" i="5"/>
  <c r="D849" i="5"/>
  <c r="D865" i="5"/>
  <c r="D881" i="5"/>
  <c r="D897" i="5"/>
  <c r="D913" i="5"/>
  <c r="D929" i="5"/>
  <c r="D945" i="5"/>
  <c r="D961" i="5"/>
  <c r="D977" i="5"/>
  <c r="D993" i="5"/>
  <c r="D1009" i="5"/>
  <c r="D1025" i="5"/>
  <c r="D1041" i="5"/>
  <c r="D1057" i="5"/>
  <c r="D1073" i="5"/>
  <c r="D1089" i="5"/>
  <c r="D1105" i="5"/>
  <c r="D1121" i="5"/>
  <c r="D1137" i="5"/>
  <c r="D1153" i="5"/>
  <c r="D1169" i="5"/>
  <c r="D1185" i="5"/>
  <c r="D1201" i="5"/>
  <c r="D1217" i="5"/>
  <c r="D1233" i="5"/>
  <c r="D1249" i="5"/>
  <c r="D1265" i="5"/>
  <c r="D1281" i="5"/>
  <c r="D1297" i="5"/>
  <c r="D1313" i="5"/>
  <c r="D1329" i="5"/>
  <c r="D1345" i="5"/>
  <c r="D1361" i="5"/>
  <c r="D1377" i="5"/>
  <c r="D1393" i="5"/>
  <c r="D1409" i="5"/>
  <c r="D1425" i="5"/>
  <c r="D1441" i="5"/>
  <c r="D1457" i="5"/>
  <c r="D1473" i="5"/>
  <c r="D1489" i="5"/>
  <c r="D1505" i="5"/>
  <c r="D1521" i="5"/>
  <c r="D1537" i="5"/>
  <c r="D1553" i="5"/>
  <c r="D1569" i="5"/>
  <c r="D1585" i="5"/>
  <c r="D1601" i="5"/>
  <c r="D1617" i="5"/>
  <c r="D1633" i="5"/>
  <c r="D1649" i="5"/>
  <c r="D1665" i="5"/>
  <c r="D1681" i="5"/>
  <c r="D1697" i="5"/>
  <c r="D1713" i="5"/>
  <c r="D1729" i="5"/>
  <c r="D1745" i="5"/>
  <c r="D1761" i="5"/>
  <c r="D1777" i="5"/>
  <c r="D1793" i="5"/>
  <c r="D1809" i="5"/>
  <c r="D1825" i="5"/>
  <c r="D1841" i="5"/>
  <c r="D1857" i="5"/>
  <c r="D1873" i="5"/>
  <c r="D1889" i="5"/>
  <c r="D1905" i="5"/>
  <c r="D1921" i="5"/>
  <c r="D1937" i="5"/>
  <c r="D1953" i="5"/>
  <c r="D1969" i="5"/>
  <c r="D1985" i="5"/>
  <c r="D2001" i="5"/>
  <c r="D2017" i="5"/>
  <c r="D2033" i="5"/>
  <c r="D14" i="5"/>
  <c r="D46" i="5"/>
  <c r="D78" i="5"/>
  <c r="D110" i="5"/>
  <c r="D142" i="5"/>
  <c r="D170" i="5"/>
  <c r="D190" i="5"/>
  <c r="D211" i="5"/>
  <c r="D234" i="5"/>
  <c r="D254" i="5"/>
  <c r="D275" i="5"/>
  <c r="D298" i="5"/>
  <c r="D318" i="5"/>
  <c r="D339" i="5"/>
  <c r="D362" i="5"/>
  <c r="D382" i="5"/>
  <c r="D403" i="5"/>
  <c r="D426" i="5"/>
  <c r="D446" i="5"/>
  <c r="D467" i="5"/>
  <c r="D490" i="5"/>
  <c r="D510" i="5"/>
  <c r="D531" i="5"/>
  <c r="D554" i="5"/>
  <c r="D574" i="5"/>
  <c r="D595" i="5"/>
  <c r="D618" i="5"/>
  <c r="D638" i="5"/>
  <c r="D659" i="5"/>
  <c r="D682" i="5"/>
  <c r="D702" i="5"/>
  <c r="D723" i="5"/>
  <c r="D746" i="5"/>
  <c r="D766" i="5"/>
  <c r="D787" i="5"/>
  <c r="D810" i="5"/>
  <c r="D830" i="5"/>
  <c r="D851" i="5"/>
  <c r="D874" i="5"/>
  <c r="D894" i="5"/>
  <c r="D915" i="5"/>
  <c r="D938" i="5"/>
  <c r="D958" i="5"/>
  <c r="D979" i="5"/>
  <c r="D1002" i="5"/>
  <c r="D1022" i="5"/>
  <c r="D1043" i="5"/>
  <c r="D1066" i="5"/>
  <c r="D1086" i="5"/>
  <c r="D1107" i="5"/>
  <c r="D1130" i="5"/>
  <c r="D1150" i="5"/>
  <c r="D1171" i="5"/>
  <c r="D1194" i="5"/>
  <c r="D1214" i="5"/>
  <c r="D1235" i="5"/>
  <c r="D1258" i="5"/>
  <c r="D1278" i="5"/>
  <c r="D1299" i="5"/>
  <c r="D1322" i="5"/>
  <c r="D1342" i="5"/>
  <c r="D1363" i="5"/>
  <c r="D1386" i="5"/>
  <c r="D1406" i="5"/>
  <c r="D1427" i="5"/>
  <c r="D1449" i="5"/>
  <c r="D1468" i="5"/>
  <c r="D1487" i="5"/>
  <c r="D1507" i="5"/>
  <c r="D1526" i="5"/>
  <c r="D1547" i="5"/>
  <c r="D1566" i="5"/>
  <c r="D1586" i="5"/>
  <c r="D1604" i="5"/>
  <c r="D1622" i="5"/>
  <c r="D1641" i="5"/>
  <c r="D1659" i="5"/>
  <c r="D1677" i="5"/>
  <c r="D1695" i="5"/>
  <c r="D1714" i="5"/>
  <c r="D1732" i="5"/>
  <c r="D1750" i="5"/>
  <c r="D1769" i="5"/>
  <c r="D1787" i="5"/>
  <c r="D1804" i="5"/>
  <c r="D1821" i="5"/>
  <c r="D1838" i="5"/>
  <c r="D1855" i="5"/>
  <c r="D1872" i="5"/>
  <c r="D1890" i="5"/>
  <c r="D1907" i="5"/>
  <c r="D1924" i="5"/>
  <c r="D1941" i="5"/>
  <c r="D1958" i="5"/>
  <c r="D1975" i="5"/>
  <c r="D1992" i="5"/>
  <c r="D2009" i="5"/>
  <c r="D2026" i="5"/>
  <c r="D2043" i="5"/>
  <c r="D15" i="5"/>
  <c r="D47" i="5"/>
  <c r="D79" i="5"/>
  <c r="D111" i="5"/>
  <c r="D143" i="5"/>
  <c r="D171" i="5"/>
  <c r="D191" i="5"/>
  <c r="D212" i="5"/>
  <c r="D235" i="5"/>
  <c r="D255" i="5"/>
  <c r="D276" i="5"/>
  <c r="D299" i="5"/>
  <c r="D319" i="5"/>
  <c r="D340" i="5"/>
  <c r="D363" i="5"/>
  <c r="D383" i="5"/>
  <c r="D404" i="5"/>
  <c r="D427" i="5"/>
  <c r="D447" i="5"/>
  <c r="D468" i="5"/>
  <c r="D491" i="5"/>
  <c r="D511" i="5"/>
  <c r="D532" i="5"/>
  <c r="D555" i="5"/>
  <c r="D575" i="5"/>
  <c r="D596" i="5"/>
  <c r="D619" i="5"/>
  <c r="D639" i="5"/>
  <c r="D660" i="5"/>
  <c r="D683" i="5"/>
  <c r="D703" i="5"/>
  <c r="D724" i="5"/>
  <c r="D747" i="5"/>
  <c r="D767" i="5"/>
  <c r="D788" i="5"/>
  <c r="D811" i="5"/>
  <c r="D831" i="5"/>
  <c r="D852" i="5"/>
  <c r="D875" i="5"/>
  <c r="D895" i="5"/>
  <c r="D916" i="5"/>
  <c r="D939" i="5"/>
  <c r="D959" i="5"/>
  <c r="D980" i="5"/>
  <c r="D1003" i="5"/>
  <c r="D1023" i="5"/>
  <c r="D1044" i="5"/>
  <c r="D1067" i="5"/>
  <c r="D1087" i="5"/>
  <c r="D1108" i="5"/>
  <c r="D1131" i="5"/>
  <c r="D1151" i="5"/>
  <c r="D1172" i="5"/>
  <c r="D1195" i="5"/>
  <c r="D1215" i="5"/>
  <c r="D1236" i="5"/>
  <c r="D1259" i="5"/>
  <c r="D1279" i="5"/>
  <c r="D1300" i="5"/>
  <c r="D1323" i="5"/>
  <c r="D1343" i="5"/>
  <c r="D1364" i="5"/>
  <c r="D1387" i="5"/>
  <c r="D1407" i="5"/>
  <c r="D1428" i="5"/>
  <c r="D1450" i="5"/>
  <c r="D1469" i="5"/>
  <c r="D1488" i="5"/>
  <c r="D1508" i="5"/>
  <c r="D1529" i="5"/>
  <c r="D1548" i="5"/>
  <c r="D1567" i="5"/>
  <c r="D1587" i="5"/>
  <c r="D1605" i="5"/>
  <c r="D1624" i="5"/>
  <c r="D1642" i="5"/>
  <c r="D1660" i="5"/>
  <c r="D1678" i="5"/>
  <c r="D1696" i="5"/>
  <c r="D1715" i="5"/>
  <c r="D1733" i="5"/>
  <c r="D1752" i="5"/>
  <c r="D1770" i="5"/>
  <c r="D1788" i="5"/>
  <c r="D1805" i="5"/>
  <c r="D1822" i="5"/>
  <c r="D1839" i="5"/>
  <c r="D1856" i="5"/>
  <c r="D1874" i="5"/>
  <c r="D1891" i="5"/>
  <c r="D1908" i="5"/>
  <c r="D1925" i="5"/>
  <c r="D1942" i="5"/>
  <c r="D1959" i="5"/>
  <c r="D16" i="5"/>
  <c r="D48" i="5"/>
  <c r="D80" i="5"/>
  <c r="D112" i="5"/>
  <c r="D144" i="5"/>
  <c r="D172" i="5"/>
  <c r="D192" i="5"/>
  <c r="D213" i="5"/>
  <c r="D236" i="5"/>
  <c r="D256" i="5"/>
  <c r="D277" i="5"/>
  <c r="D300" i="5"/>
  <c r="D320" i="5"/>
  <c r="D341" i="5"/>
  <c r="D364" i="5"/>
  <c r="D384" i="5"/>
  <c r="D405" i="5"/>
  <c r="D428" i="5"/>
  <c r="D448" i="5"/>
  <c r="D469" i="5"/>
  <c r="D492" i="5"/>
  <c r="D512" i="5"/>
  <c r="D533" i="5"/>
  <c r="D556" i="5"/>
  <c r="D576" i="5"/>
  <c r="D597" i="5"/>
  <c r="D620" i="5"/>
  <c r="D640" i="5"/>
  <c r="D661" i="5"/>
  <c r="D684" i="5"/>
  <c r="D704" i="5"/>
  <c r="D725" i="5"/>
  <c r="D748" i="5"/>
  <c r="D768" i="5"/>
  <c r="D789" i="5"/>
  <c r="D812" i="5"/>
  <c r="D832" i="5"/>
  <c r="D853" i="5"/>
  <c r="D876" i="5"/>
  <c r="D896" i="5"/>
  <c r="D917" i="5"/>
  <c r="D940" i="5"/>
  <c r="D960" i="5"/>
  <c r="D981" i="5"/>
  <c r="D1004" i="5"/>
  <c r="D1024" i="5"/>
  <c r="D1045" i="5"/>
  <c r="D1068" i="5"/>
  <c r="D1088" i="5"/>
  <c r="D1109" i="5"/>
  <c r="D1132" i="5"/>
  <c r="D1152" i="5"/>
  <c r="D1173" i="5"/>
  <c r="D1196" i="5"/>
  <c r="D1216" i="5"/>
  <c r="D1237" i="5"/>
  <c r="D1260" i="5"/>
  <c r="D1280" i="5"/>
  <c r="D1301" i="5"/>
  <c r="D1324" i="5"/>
  <c r="D1344" i="5"/>
  <c r="D1365" i="5"/>
  <c r="D1388" i="5"/>
  <c r="D1408" i="5"/>
  <c r="D1429" i="5"/>
  <c r="D1451" i="5"/>
  <c r="D1470" i="5"/>
  <c r="D1490" i="5"/>
  <c r="D1509" i="5"/>
  <c r="D1530" i="5"/>
  <c r="D1549" i="5"/>
  <c r="D1568" i="5"/>
  <c r="D1588" i="5"/>
  <c r="D1606" i="5"/>
  <c r="D1625" i="5"/>
  <c r="D1643" i="5"/>
  <c r="D1661" i="5"/>
  <c r="D1679" i="5"/>
  <c r="D1698" i="5"/>
  <c r="D1716" i="5"/>
  <c r="D18" i="5"/>
  <c r="D50" i="5"/>
  <c r="D82" i="5"/>
  <c r="D114" i="5"/>
  <c r="D146" i="5"/>
  <c r="D173" i="5"/>
  <c r="D194" i="5"/>
  <c r="D214" i="5"/>
  <c r="D237" i="5"/>
  <c r="D258" i="5"/>
  <c r="D278" i="5"/>
  <c r="D301" i="5"/>
  <c r="D322" i="5"/>
  <c r="D342" i="5"/>
  <c r="D365" i="5"/>
  <c r="D386" i="5"/>
  <c r="D406" i="5"/>
  <c r="D429" i="5"/>
  <c r="D450" i="5"/>
  <c r="D19" i="5"/>
  <c r="D51" i="5"/>
  <c r="D83" i="5"/>
  <c r="D115" i="5"/>
  <c r="D147" i="5"/>
  <c r="D174" i="5"/>
  <c r="D195" i="5"/>
  <c r="D218" i="5"/>
  <c r="D238" i="5"/>
  <c r="D259" i="5"/>
  <c r="D282" i="5"/>
  <c r="D302" i="5"/>
  <c r="D323" i="5"/>
  <c r="D346" i="5"/>
  <c r="D366" i="5"/>
  <c r="D387" i="5"/>
  <c r="D410" i="5"/>
  <c r="D430" i="5"/>
  <c r="D451" i="5"/>
  <c r="D20" i="5"/>
  <c r="D52" i="5"/>
  <c r="D84" i="5"/>
  <c r="D116" i="5"/>
  <c r="D148" i="5"/>
  <c r="D175" i="5"/>
  <c r="D196" i="5"/>
  <c r="D219" i="5"/>
  <c r="D239" i="5"/>
  <c r="D260" i="5"/>
  <c r="D283" i="5"/>
  <c r="D303" i="5"/>
  <c r="D324" i="5"/>
  <c r="D347" i="5"/>
  <c r="D367" i="5"/>
  <c r="D388" i="5"/>
  <c r="D411" i="5"/>
  <c r="D431" i="5"/>
  <c r="D452" i="5"/>
  <c r="D21" i="5"/>
  <c r="D53" i="5"/>
  <c r="D85" i="5"/>
  <c r="D117" i="5"/>
  <c r="D149" i="5"/>
  <c r="D176" i="5"/>
  <c r="D197" i="5"/>
  <c r="D220" i="5"/>
  <c r="D240" i="5"/>
  <c r="D261" i="5"/>
  <c r="D284" i="5"/>
  <c r="D304" i="5"/>
  <c r="D325" i="5"/>
  <c r="D348" i="5"/>
  <c r="D368" i="5"/>
  <c r="D389" i="5"/>
  <c r="D412" i="5"/>
  <c r="D432" i="5"/>
  <c r="D453" i="5"/>
  <c r="D32" i="5"/>
  <c r="D64" i="5"/>
  <c r="D96" i="5"/>
  <c r="D128" i="5"/>
  <c r="D160" i="5"/>
  <c r="D181" i="5"/>
  <c r="D204" i="5"/>
  <c r="D224" i="5"/>
  <c r="D245" i="5"/>
  <c r="D268" i="5"/>
  <c r="D288" i="5"/>
  <c r="D309" i="5"/>
  <c r="D332" i="5"/>
  <c r="D352" i="5"/>
  <c r="D373" i="5"/>
  <c r="D396" i="5"/>
  <c r="D416" i="5"/>
  <c r="D437" i="5"/>
  <c r="D460" i="5"/>
  <c r="D480" i="5"/>
  <c r="D501" i="5"/>
  <c r="D524" i="5"/>
  <c r="D544" i="5"/>
  <c r="D565" i="5"/>
  <c r="D588" i="5"/>
  <c r="D608" i="5"/>
  <c r="D629" i="5"/>
  <c r="D652" i="5"/>
  <c r="D672" i="5"/>
  <c r="D693" i="5"/>
  <c r="D716" i="5"/>
  <c r="D736" i="5"/>
  <c r="D757" i="5"/>
  <c r="D780" i="5"/>
  <c r="D800" i="5"/>
  <c r="D821" i="5"/>
  <c r="D844" i="5"/>
  <c r="D864" i="5"/>
  <c r="D885" i="5"/>
  <c r="D908" i="5"/>
  <c r="D928" i="5"/>
  <c r="D949" i="5"/>
  <c r="D972" i="5"/>
  <c r="D992" i="5"/>
  <c r="D1013" i="5"/>
  <c r="D1036" i="5"/>
  <c r="D1056" i="5"/>
  <c r="D1077" i="5"/>
  <c r="D1100" i="5"/>
  <c r="D1120" i="5"/>
  <c r="D1141" i="5"/>
  <c r="D1164" i="5"/>
  <c r="D1184" i="5"/>
  <c r="D1205" i="5"/>
  <c r="D1228" i="5"/>
  <c r="D1248" i="5"/>
  <c r="D1269" i="5"/>
  <c r="D1292" i="5"/>
  <c r="D1312" i="5"/>
  <c r="D1333" i="5"/>
  <c r="D1356" i="5"/>
  <c r="D1376" i="5"/>
  <c r="D1397" i="5"/>
  <c r="D1420" i="5"/>
  <c r="D1440" i="5"/>
  <c r="D1460" i="5"/>
  <c r="D1481" i="5"/>
  <c r="D1500" i="5"/>
  <c r="D1519" i="5"/>
  <c r="D1539" i="5"/>
  <c r="D1558" i="5"/>
  <c r="D1579" i="5"/>
  <c r="D1597" i="5"/>
  <c r="D1615" i="5"/>
  <c r="D1634" i="5"/>
  <c r="D1652" i="5"/>
  <c r="D1670" i="5"/>
  <c r="D1689" i="5"/>
  <c r="D1707" i="5"/>
  <c r="D1725" i="5"/>
  <c r="D1743" i="5"/>
  <c r="D1762" i="5"/>
  <c r="D1780" i="5"/>
  <c r="D1798" i="5"/>
  <c r="D1815" i="5"/>
  <c r="D1832" i="5"/>
  <c r="D1849" i="5"/>
  <c r="D1866" i="5"/>
  <c r="D1883" i="5"/>
  <c r="D1900" i="5"/>
  <c r="D1917" i="5"/>
  <c r="D1934" i="5"/>
  <c r="D1951" i="5"/>
  <c r="D1968" i="5"/>
  <c r="D1986" i="5"/>
  <c r="D2003" i="5"/>
  <c r="D2020" i="5"/>
  <c r="D2037" i="5"/>
  <c r="D2053" i="5"/>
  <c r="D22" i="5"/>
  <c r="D86" i="5"/>
  <c r="D150" i="5"/>
  <c r="D198" i="5"/>
  <c r="D242" i="5"/>
  <c r="D285" i="5"/>
  <c r="D326" i="5"/>
  <c r="D370" i="5"/>
  <c r="D413" i="5"/>
  <c r="D454" i="5"/>
  <c r="D483" i="5"/>
  <c r="D514" i="5"/>
  <c r="D541" i="5"/>
  <c r="D570" i="5"/>
  <c r="D598" i="5"/>
  <c r="D626" i="5"/>
  <c r="D654" i="5"/>
  <c r="D685" i="5"/>
  <c r="D710" i="5"/>
  <c r="D739" i="5"/>
  <c r="D770" i="5"/>
  <c r="D797" i="5"/>
  <c r="D826" i="5"/>
  <c r="D854" i="5"/>
  <c r="D882" i="5"/>
  <c r="D910" i="5"/>
  <c r="D941" i="5"/>
  <c r="D966" i="5"/>
  <c r="D995" i="5"/>
  <c r="D1026" i="5"/>
  <c r="D1053" i="5"/>
  <c r="D1082" i="5"/>
  <c r="D1110" i="5"/>
  <c r="D1138" i="5"/>
  <c r="D1166" i="5"/>
  <c r="D1197" i="5"/>
  <c r="D1222" i="5"/>
  <c r="D1251" i="5"/>
  <c r="D1282" i="5"/>
  <c r="D1309" i="5"/>
  <c r="D1338" i="5"/>
  <c r="D1366" i="5"/>
  <c r="D1394" i="5"/>
  <c r="D1422" i="5"/>
  <c r="D1452" i="5"/>
  <c r="D1476" i="5"/>
  <c r="D1502" i="5"/>
  <c r="D1531" i="5"/>
  <c r="D1555" i="5"/>
  <c r="D1581" i="5"/>
  <c r="D1608" i="5"/>
  <c r="D1630" i="5"/>
  <c r="D1654" i="5"/>
  <c r="D1680" i="5"/>
  <c r="D1704" i="5"/>
  <c r="D1727" i="5"/>
  <c r="D1749" i="5"/>
  <c r="D1773" i="5"/>
  <c r="D1795" i="5"/>
  <c r="D1816" i="5"/>
  <c r="D1836" i="5"/>
  <c r="D1859" i="5"/>
  <c r="D1879" i="5"/>
  <c r="D1899" i="5"/>
  <c r="D1920" i="5"/>
  <c r="D1943" i="5"/>
  <c r="D1963" i="5"/>
  <c r="D1982" i="5"/>
  <c r="D2002" i="5"/>
  <c r="D2022" i="5"/>
  <c r="D2041" i="5"/>
  <c r="F26" i="1"/>
  <c r="A31" i="1"/>
  <c r="F35" i="1"/>
  <c r="A40" i="1"/>
  <c r="F44" i="1"/>
  <c r="F58" i="1"/>
  <c r="A63" i="1"/>
  <c r="F67" i="1"/>
  <c r="A72" i="1"/>
  <c r="F76" i="1"/>
  <c r="F90" i="1"/>
  <c r="A95" i="1"/>
  <c r="F99" i="1"/>
  <c r="A108" i="1"/>
  <c r="F116" i="1"/>
  <c r="A121" i="1"/>
  <c r="F129" i="1"/>
  <c r="A138" i="1"/>
  <c r="F146" i="1"/>
  <c r="A155" i="1"/>
  <c r="F163" i="1"/>
  <c r="A172" i="1"/>
  <c r="F180" i="1"/>
  <c r="A185" i="1"/>
  <c r="F193" i="1"/>
  <c r="A202" i="1"/>
  <c r="F210" i="1"/>
  <c r="A219" i="1"/>
  <c r="D30" i="5"/>
  <c r="D94" i="5"/>
  <c r="D158" i="5"/>
  <c r="D202" i="5"/>
  <c r="D243" i="5"/>
  <c r="D286" i="5"/>
  <c r="D330" i="5"/>
  <c r="D371" i="5"/>
  <c r="D414" i="5"/>
  <c r="D458" i="5"/>
  <c r="D484" i="5"/>
  <c r="D515" i="5"/>
  <c r="D542" i="5"/>
  <c r="D571" i="5"/>
  <c r="D602" i="5"/>
  <c r="D627" i="5"/>
  <c r="D655" i="5"/>
  <c r="D686" i="5"/>
  <c r="D714" i="5"/>
  <c r="D740" i="5"/>
  <c r="D771" i="5"/>
  <c r="D798" i="5"/>
  <c r="D827" i="5"/>
  <c r="D858" i="5"/>
  <c r="D883" i="5"/>
  <c r="D911" i="5"/>
  <c r="D942" i="5"/>
  <c r="D970" i="5"/>
  <c r="D996" i="5"/>
  <c r="D1027" i="5"/>
  <c r="D1054" i="5"/>
  <c r="D1083" i="5"/>
  <c r="D1114" i="5"/>
  <c r="D1139" i="5"/>
  <c r="D1167" i="5"/>
  <c r="D1198" i="5"/>
  <c r="D1226" i="5"/>
  <c r="D1252" i="5"/>
  <c r="D1283" i="5"/>
  <c r="D1310" i="5"/>
  <c r="D1339" i="5"/>
  <c r="D1370" i="5"/>
  <c r="D1395" i="5"/>
  <c r="D1423" i="5"/>
  <c r="D1453" i="5"/>
  <c r="D1477" i="5"/>
  <c r="D1503" i="5"/>
  <c r="D1532" i="5"/>
  <c r="D1556" i="5"/>
  <c r="D1582" i="5"/>
  <c r="D1609" i="5"/>
  <c r="D1631" i="5"/>
  <c r="D1656" i="5"/>
  <c r="D1682" i="5"/>
  <c r="D1705" i="5"/>
  <c r="D1728" i="5"/>
  <c r="D1753" i="5"/>
  <c r="D1774" i="5"/>
  <c r="D1796" i="5"/>
  <c r="D1817" i="5"/>
  <c r="D1837" i="5"/>
  <c r="D1860" i="5"/>
  <c r="D1880" i="5"/>
  <c r="D1901" i="5"/>
  <c r="D1922" i="5"/>
  <c r="D1944" i="5"/>
  <c r="D1964" i="5"/>
  <c r="D1983" i="5"/>
  <c r="D2004" i="5"/>
  <c r="D2023" i="5"/>
  <c r="D2042" i="5"/>
  <c r="A45" i="1"/>
  <c r="F49" i="1"/>
  <c r="A54" i="1"/>
  <c r="A77" i="1"/>
  <c r="F81" i="1"/>
  <c r="A86" i="1"/>
  <c r="A104" i="1"/>
  <c r="F112" i="1"/>
  <c r="A117" i="1"/>
  <c r="F125" i="1"/>
  <c r="A134" i="1"/>
  <c r="F142" i="1"/>
  <c r="A151" i="1"/>
  <c r="F159" i="1"/>
  <c r="D31" i="5"/>
  <c r="D95" i="5"/>
  <c r="D159" i="5"/>
  <c r="D203" i="5"/>
  <c r="D244" i="5"/>
  <c r="D287" i="5"/>
  <c r="D331" i="5"/>
  <c r="D372" i="5"/>
  <c r="D415" i="5"/>
  <c r="D459" i="5"/>
  <c r="D485" i="5"/>
  <c r="D516" i="5"/>
  <c r="D543" i="5"/>
  <c r="D572" i="5"/>
  <c r="D603" i="5"/>
  <c r="D628" i="5"/>
  <c r="D656" i="5"/>
  <c r="D687" i="5"/>
  <c r="D715" i="5"/>
  <c r="D741" i="5"/>
  <c r="D772" i="5"/>
  <c r="D799" i="5"/>
  <c r="D828" i="5"/>
  <c r="D859" i="5"/>
  <c r="D884" i="5"/>
  <c r="D912" i="5"/>
  <c r="D943" i="5"/>
  <c r="D971" i="5"/>
  <c r="D997" i="5"/>
  <c r="D1028" i="5"/>
  <c r="D1055" i="5"/>
  <c r="D1084" i="5"/>
  <c r="D1115" i="5"/>
  <c r="D1140" i="5"/>
  <c r="D1168" i="5"/>
  <c r="D1199" i="5"/>
  <c r="D1227" i="5"/>
  <c r="D1253" i="5"/>
  <c r="D1284" i="5"/>
  <c r="D1311" i="5"/>
  <c r="D1340" i="5"/>
  <c r="D1371" i="5"/>
  <c r="D1396" i="5"/>
  <c r="D1424" i="5"/>
  <c r="D1454" i="5"/>
  <c r="D1478" i="5"/>
  <c r="D1504" i="5"/>
  <c r="D1533" i="5"/>
  <c r="D1557" i="5"/>
  <c r="D1583" i="5"/>
  <c r="D1610" i="5"/>
  <c r="D1632" i="5"/>
  <c r="D1657" i="5"/>
  <c r="D1683" i="5"/>
  <c r="D1706" i="5"/>
  <c r="D1730" i="5"/>
  <c r="D1754" i="5"/>
  <c r="D1775" i="5"/>
  <c r="D1797" i="5"/>
  <c r="D1818" i="5"/>
  <c r="D1840" i="5"/>
  <c r="D1861" i="5"/>
  <c r="D1881" i="5"/>
  <c r="D1902" i="5"/>
  <c r="D1923" i="5"/>
  <c r="D1945" i="5"/>
  <c r="D1965" i="5"/>
  <c r="D1984" i="5"/>
  <c r="D2005" i="5"/>
  <c r="D2024" i="5"/>
  <c r="D2044" i="5"/>
  <c r="A27" i="1"/>
  <c r="F31" i="1"/>
  <c r="A36" i="1"/>
  <c r="F40" i="1"/>
  <c r="F54" i="1"/>
  <c r="A59" i="1"/>
  <c r="F63" i="1"/>
  <c r="A68" i="1"/>
  <c r="F72" i="1"/>
  <c r="F86" i="1"/>
  <c r="D34" i="5"/>
  <c r="D98" i="5"/>
  <c r="D162" i="5"/>
  <c r="D205" i="5"/>
  <c r="D246" i="5"/>
  <c r="D290" i="5"/>
  <c r="D333" i="5"/>
  <c r="D374" i="5"/>
  <c r="D418" i="5"/>
  <c r="D461" i="5"/>
  <c r="D486" i="5"/>
  <c r="D517" i="5"/>
  <c r="D546" i="5"/>
  <c r="D573" i="5"/>
  <c r="D604" i="5"/>
  <c r="D630" i="5"/>
  <c r="D658" i="5"/>
  <c r="D35" i="5"/>
  <c r="D99" i="5"/>
  <c r="D163" i="5"/>
  <c r="D206" i="5"/>
  <c r="D250" i="5"/>
  <c r="D291" i="5"/>
  <c r="D334" i="5"/>
  <c r="D378" i="5"/>
  <c r="D419" i="5"/>
  <c r="D462" i="5"/>
  <c r="D493" i="5"/>
  <c r="D518" i="5"/>
  <c r="D547" i="5"/>
  <c r="D578" i="5"/>
  <c r="D605" i="5"/>
  <c r="D634" i="5"/>
  <c r="D662" i="5"/>
  <c r="D36" i="5"/>
  <c r="D100" i="5"/>
  <c r="D164" i="5"/>
  <c r="D207" i="5"/>
  <c r="D251" i="5"/>
  <c r="D292" i="5"/>
  <c r="D335" i="5"/>
  <c r="D379" i="5"/>
  <c r="D420" i="5"/>
  <c r="D463" i="5"/>
  <c r="D494" i="5"/>
  <c r="D522" i="5"/>
  <c r="D548" i="5"/>
  <c r="D579" i="5"/>
  <c r="D606" i="5"/>
  <c r="D635" i="5"/>
  <c r="D666" i="5"/>
  <c r="D37" i="5"/>
  <c r="D101" i="5"/>
  <c r="D165" i="5"/>
  <c r="D208" i="5"/>
  <c r="D252" i="5"/>
  <c r="D293" i="5"/>
  <c r="D336" i="5"/>
  <c r="D380" i="5"/>
  <c r="D421" i="5"/>
  <c r="D464" i="5"/>
  <c r="D495" i="5"/>
  <c r="D523" i="5"/>
  <c r="D549" i="5"/>
  <c r="D580" i="5"/>
  <c r="D63" i="5"/>
  <c r="D127" i="5"/>
  <c r="D180" i="5"/>
  <c r="D223" i="5"/>
  <c r="D267" i="5"/>
  <c r="D308" i="5"/>
  <c r="D351" i="5"/>
  <c r="D395" i="5"/>
  <c r="D436" i="5"/>
  <c r="D475" i="5"/>
  <c r="D500" i="5"/>
  <c r="D528" i="5"/>
  <c r="D559" i="5"/>
  <c r="D587" i="5"/>
  <c r="D613" i="5"/>
  <c r="D644" i="5"/>
  <c r="D671" i="5"/>
  <c r="D700" i="5"/>
  <c r="D731" i="5"/>
  <c r="D756" i="5"/>
  <c r="D784" i="5"/>
  <c r="D815" i="5"/>
  <c r="D843" i="5"/>
  <c r="D869" i="5"/>
  <c r="D900" i="5"/>
  <c r="D927" i="5"/>
  <c r="D956" i="5"/>
  <c r="D987" i="5"/>
  <c r="D1012" i="5"/>
  <c r="D1040" i="5"/>
  <c r="D1071" i="5"/>
  <c r="D1099" i="5"/>
  <c r="D1125" i="5"/>
  <c r="D1156" i="5"/>
  <c r="D1183" i="5"/>
  <c r="D1212" i="5"/>
  <c r="D1243" i="5"/>
  <c r="D1268" i="5"/>
  <c r="D1296" i="5"/>
  <c r="D1327" i="5"/>
  <c r="D1355" i="5"/>
  <c r="D1381" i="5"/>
  <c r="D1412" i="5"/>
  <c r="D1439" i="5"/>
  <c r="D1466" i="5"/>
  <c r="D1493" i="5"/>
  <c r="D1518" i="5"/>
  <c r="D1545" i="5"/>
  <c r="D1572" i="5"/>
  <c r="D1596" i="5"/>
  <c r="D1620" i="5"/>
  <c r="D1646" i="5"/>
  <c r="D1669" i="5"/>
  <c r="D1693" i="5"/>
  <c r="D1720" i="5"/>
  <c r="D1741" i="5"/>
  <c r="D1764" i="5"/>
  <c r="D1786" i="5"/>
  <c r="D1808" i="5"/>
  <c r="D1829" i="5"/>
  <c r="D1850" i="5"/>
  <c r="D1870" i="5"/>
  <c r="D1893" i="5"/>
  <c r="D1913" i="5"/>
  <c r="D1933" i="5"/>
  <c r="D1955" i="5"/>
  <c r="D1976" i="5"/>
  <c r="D1995" i="5"/>
  <c r="D2014" i="5"/>
  <c r="D2034" i="5"/>
  <c r="D2052" i="5"/>
  <c r="F38" i="1"/>
  <c r="A43" i="1"/>
  <c r="F47" i="1"/>
  <c r="A52" i="1"/>
  <c r="F56" i="1"/>
  <c r="F70" i="1"/>
  <c r="A75" i="1"/>
  <c r="F79" i="1"/>
  <c r="A84" i="1"/>
  <c r="F88" i="1"/>
  <c r="F106" i="1"/>
  <c r="A115" i="1"/>
  <c r="F123" i="1"/>
  <c r="A132" i="1"/>
  <c r="F140" i="1"/>
  <c r="A145" i="1"/>
  <c r="F153" i="1"/>
  <c r="A162" i="1"/>
  <c r="F170" i="1"/>
  <c r="A179" i="1"/>
  <c r="F187" i="1"/>
  <c r="A196" i="1"/>
  <c r="F204" i="1"/>
  <c r="A209" i="1"/>
  <c r="F217" i="1"/>
  <c r="A226" i="1"/>
  <c r="F234" i="1"/>
  <c r="A243" i="1"/>
  <c r="F251" i="1"/>
  <c r="A260" i="1"/>
  <c r="F268" i="1"/>
  <c r="A273" i="1"/>
  <c r="F281" i="1"/>
  <c r="A290" i="1"/>
  <c r="F298" i="1"/>
  <c r="A307" i="1"/>
  <c r="F315" i="1"/>
  <c r="A324" i="1"/>
  <c r="D38" i="5"/>
  <c r="D166" i="5"/>
  <c r="D253" i="5"/>
  <c r="D338" i="5"/>
  <c r="D422" i="5"/>
  <c r="D496" i="5"/>
  <c r="D550" i="5"/>
  <c r="D607" i="5"/>
  <c r="D651" i="5"/>
  <c r="D698" i="5"/>
  <c r="D734" i="5"/>
  <c r="D774" i="5"/>
  <c r="D813" i="5"/>
  <c r="D847" i="5"/>
  <c r="D890" i="5"/>
  <c r="D925" i="5"/>
  <c r="D963" i="5"/>
  <c r="D1005" i="5"/>
  <c r="D1038" i="5"/>
  <c r="D1075" i="5"/>
  <c r="D1117" i="5"/>
  <c r="D1154" i="5"/>
  <c r="D1188" i="5"/>
  <c r="D1230" i="5"/>
  <c r="D1266" i="5"/>
  <c r="D1306" i="5"/>
  <c r="D1346" i="5"/>
  <c r="D1379" i="5"/>
  <c r="D1418" i="5"/>
  <c r="D1456" i="5"/>
  <c r="D1491" i="5"/>
  <c r="D1523" i="5"/>
  <c r="D1562" i="5"/>
  <c r="D1594" i="5"/>
  <c r="D1627" i="5"/>
  <c r="D1662" i="5"/>
  <c r="D1691" i="5"/>
  <c r="D1723" i="5"/>
  <c r="D1756" i="5"/>
  <c r="D1784" i="5"/>
  <c r="D1812" i="5"/>
  <c r="D1843" i="5"/>
  <c r="D1868" i="5"/>
  <c r="D1896" i="5"/>
  <c r="D1927" i="5"/>
  <c r="D1952" i="5"/>
  <c r="D1979" i="5"/>
  <c r="D2007" i="5"/>
  <c r="D2031" i="5"/>
  <c r="F25" i="1"/>
  <c r="A32" i="1"/>
  <c r="F50" i="1"/>
  <c r="A56" i="1"/>
  <c r="A62" i="1"/>
  <c r="F68" i="1"/>
  <c r="F74" i="1"/>
  <c r="A87" i="1"/>
  <c r="A98" i="1"/>
  <c r="A109" i="1"/>
  <c r="A114" i="1"/>
  <c r="A119" i="1"/>
  <c r="A130" i="1"/>
  <c r="A135" i="1"/>
  <c r="A140" i="1"/>
  <c r="F145" i="1"/>
  <c r="F150" i="1"/>
  <c r="A156" i="1"/>
  <c r="A166" i="1"/>
  <c r="A171" i="1"/>
  <c r="A181" i="1"/>
  <c r="F190" i="1"/>
  <c r="A200" i="1"/>
  <c r="A210" i="1"/>
  <c r="A215" i="1"/>
  <c r="A229" i="1"/>
  <c r="F233" i="1"/>
  <c r="A238" i="1"/>
  <c r="F242" i="1"/>
  <c r="A247" i="1"/>
  <c r="A261" i="1"/>
  <c r="F265" i="1"/>
  <c r="A270" i="1"/>
  <c r="F274" i="1"/>
  <c r="A279" i="1"/>
  <c r="F283" i="1"/>
  <c r="A288" i="1"/>
  <c r="F292" i="1"/>
  <c r="A320" i="1"/>
  <c r="F324" i="1"/>
  <c r="A329" i="1"/>
  <c r="F337" i="1"/>
  <c r="A346" i="1"/>
  <c r="F354" i="1"/>
  <c r="A363" i="1"/>
  <c r="F371" i="1"/>
  <c r="A380" i="1"/>
  <c r="F384" i="1"/>
  <c r="A393" i="1"/>
  <c r="F401" i="1"/>
  <c r="A410" i="1"/>
  <c r="F418" i="1"/>
  <c r="A427" i="1"/>
  <c r="F435" i="1"/>
  <c r="A444" i="1"/>
  <c r="D54" i="5"/>
  <c r="D178" i="5"/>
  <c r="D262" i="5"/>
  <c r="D349" i="5"/>
  <c r="D434" i="5"/>
  <c r="D498" i="5"/>
  <c r="D557" i="5"/>
  <c r="D610" i="5"/>
  <c r="D653" i="5"/>
  <c r="D699" i="5"/>
  <c r="D735" i="5"/>
  <c r="D778" i="5"/>
  <c r="D814" i="5"/>
  <c r="D848" i="5"/>
  <c r="D891" i="5"/>
  <c r="D926" i="5"/>
  <c r="D964" i="5"/>
  <c r="D1006" i="5"/>
  <c r="D1039" i="5"/>
  <c r="D1076" i="5"/>
  <c r="D1118" i="5"/>
  <c r="D1155" i="5"/>
  <c r="D1189" i="5"/>
  <c r="D1231" i="5"/>
  <c r="D1267" i="5"/>
  <c r="D1307" i="5"/>
  <c r="D1347" i="5"/>
  <c r="D1380" i="5"/>
  <c r="D1419" i="5"/>
  <c r="D1458" i="5"/>
  <c r="D1492" i="5"/>
  <c r="D1524" i="5"/>
  <c r="D1563" i="5"/>
  <c r="D1595" i="5"/>
  <c r="D1628" i="5"/>
  <c r="D1663" i="5"/>
  <c r="D1692" i="5"/>
  <c r="D1724" i="5"/>
  <c r="D1757" i="5"/>
  <c r="D1785" i="5"/>
  <c r="D1813" i="5"/>
  <c r="D1844" i="5"/>
  <c r="D1869" i="5"/>
  <c r="D1897" i="5"/>
  <c r="D1928" i="5"/>
  <c r="D1954" i="5"/>
  <c r="D1980" i="5"/>
  <c r="D2008" i="5"/>
  <c r="D2032" i="5"/>
  <c r="A38" i="1"/>
  <c r="A44" i="1"/>
  <c r="F62" i="1"/>
  <c r="A69" i="1"/>
  <c r="F80" i="1"/>
  <c r="F92" i="1"/>
  <c r="F98" i="1"/>
  <c r="F103" i="1"/>
  <c r="F119" i="1"/>
  <c r="F124" i="1"/>
  <c r="F161" i="1"/>
  <c r="F166" i="1"/>
  <c r="A176" i="1"/>
  <c r="A186" i="1"/>
  <c r="F195" i="1"/>
  <c r="F200" i="1"/>
  <c r="F205" i="1"/>
  <c r="A220" i="1"/>
  <c r="F224" i="1"/>
  <c r="F247" i="1"/>
  <c r="A252" i="1"/>
  <c r="F256" i="1"/>
  <c r="A293" i="1"/>
  <c r="F297" i="1"/>
  <c r="A302" i="1"/>
  <c r="F306" i="1"/>
  <c r="A311" i="1"/>
  <c r="A325" i="1"/>
  <c r="F333" i="1"/>
  <c r="D62" i="5"/>
  <c r="D179" i="5"/>
  <c r="D266" i="5"/>
  <c r="D350" i="5"/>
  <c r="D435" i="5"/>
  <c r="D499" i="5"/>
  <c r="D558" i="5"/>
  <c r="D611" i="5"/>
  <c r="D667" i="5"/>
  <c r="D701" i="5"/>
  <c r="D738" i="5"/>
  <c r="D779" i="5"/>
  <c r="D816" i="5"/>
  <c r="D850" i="5"/>
  <c r="D892" i="5"/>
  <c r="D930" i="5"/>
  <c r="D965" i="5"/>
  <c r="D1007" i="5"/>
  <c r="D1042" i="5"/>
  <c r="D1078" i="5"/>
  <c r="D1119" i="5"/>
  <c r="D1157" i="5"/>
  <c r="D1190" i="5"/>
  <c r="D1232" i="5"/>
  <c r="D1270" i="5"/>
  <c r="D1308" i="5"/>
  <c r="D1348" i="5"/>
  <c r="D1382" i="5"/>
  <c r="D1421" i="5"/>
  <c r="D1459" i="5"/>
  <c r="D1494" i="5"/>
  <c r="D1525" i="5"/>
  <c r="D1564" i="5"/>
  <c r="D1598" i="5"/>
  <c r="D1629" i="5"/>
  <c r="D1664" i="5"/>
  <c r="D1694" i="5"/>
  <c r="D1726" i="5"/>
  <c r="D1758" i="5"/>
  <c r="D1789" i="5"/>
  <c r="D1814" i="5"/>
  <c r="D1845" i="5"/>
  <c r="D1871" i="5"/>
  <c r="D1898" i="5"/>
  <c r="D1929" i="5"/>
  <c r="D1956" i="5"/>
  <c r="D1981" i="5"/>
  <c r="D2010" i="5"/>
  <c r="D2035" i="5"/>
  <c r="A26" i="1"/>
  <c r="F32" i="1"/>
  <c r="A51" i="1"/>
  <c r="A57" i="1"/>
  <c r="A81" i="1"/>
  <c r="F87" i="1"/>
  <c r="A93" i="1"/>
  <c r="F109" i="1"/>
  <c r="F114" i="1"/>
  <c r="A125" i="1"/>
  <c r="F130" i="1"/>
  <c r="F135" i="1"/>
  <c r="A141" i="1"/>
  <c r="A146" i="1"/>
  <c r="F151" i="1"/>
  <c r="F156" i="1"/>
  <c r="F171" i="1"/>
  <c r="F176" i="1"/>
  <c r="F181" i="1"/>
  <c r="A191" i="1"/>
  <c r="A201" i="1"/>
  <c r="F215" i="1"/>
  <c r="A225" i="1"/>
  <c r="F229" i="1"/>
  <c r="A234" i="1"/>
  <c r="F238" i="1"/>
  <c r="A257" i="1"/>
  <c r="F261" i="1"/>
  <c r="A266" i="1"/>
  <c r="F270" i="1"/>
  <c r="D66" i="5"/>
  <c r="D182" i="5"/>
  <c r="D269" i="5"/>
  <c r="D354" i="5"/>
  <c r="D438" i="5"/>
  <c r="D502" i="5"/>
  <c r="D560" i="5"/>
  <c r="D612" i="5"/>
  <c r="D668" i="5"/>
  <c r="D706" i="5"/>
  <c r="D742" i="5"/>
  <c r="D781" i="5"/>
  <c r="D818" i="5"/>
  <c r="D860" i="5"/>
  <c r="D893" i="5"/>
  <c r="D931" i="5"/>
  <c r="D973" i="5"/>
  <c r="D67" i="5"/>
  <c r="D186" i="5"/>
  <c r="D270" i="5"/>
  <c r="D355" i="5"/>
  <c r="D442" i="5"/>
  <c r="D506" i="5"/>
  <c r="D562" i="5"/>
  <c r="D614" i="5"/>
  <c r="D669" i="5"/>
  <c r="D707" i="5"/>
  <c r="D749" i="5"/>
  <c r="D782" i="5"/>
  <c r="D819" i="5"/>
  <c r="D861" i="5"/>
  <c r="D898" i="5"/>
  <c r="D932" i="5"/>
  <c r="D974" i="5"/>
  <c r="D68" i="5"/>
  <c r="D187" i="5"/>
  <c r="D271" i="5"/>
  <c r="D356" i="5"/>
  <c r="D443" i="5"/>
  <c r="D507" i="5"/>
  <c r="D563" i="5"/>
  <c r="D621" i="5"/>
  <c r="D670" i="5"/>
  <c r="D708" i="5"/>
  <c r="D750" i="5"/>
  <c r="D783" i="5"/>
  <c r="D820" i="5"/>
  <c r="D862" i="5"/>
  <c r="D899" i="5"/>
  <c r="D933" i="5"/>
  <c r="D975" i="5"/>
  <c r="D69" i="5"/>
  <c r="D188" i="5"/>
  <c r="D272" i="5"/>
  <c r="D357" i="5"/>
  <c r="D444" i="5"/>
  <c r="D508" i="5"/>
  <c r="D564" i="5"/>
  <c r="D622" i="5"/>
  <c r="D674" i="5"/>
  <c r="D709" i="5"/>
  <c r="D751" i="5"/>
  <c r="D786" i="5"/>
  <c r="D822" i="5"/>
  <c r="D863" i="5"/>
  <c r="D901" i="5"/>
  <c r="D934" i="5"/>
  <c r="D976" i="5"/>
  <c r="D126" i="5"/>
  <c r="D222" i="5"/>
  <c r="D307" i="5"/>
  <c r="D394" i="5"/>
  <c r="D474" i="5"/>
  <c r="D527" i="5"/>
  <c r="D586" i="5"/>
  <c r="D637" i="5"/>
  <c r="D678" i="5"/>
  <c r="D720" i="5"/>
  <c r="D758" i="5"/>
  <c r="D796" i="5"/>
  <c r="D836" i="5"/>
  <c r="D870" i="5"/>
  <c r="D909" i="5"/>
  <c r="D948" i="5"/>
  <c r="D988" i="5"/>
  <c r="D1021" i="5"/>
  <c r="D1061" i="5"/>
  <c r="D1101" i="5"/>
  <c r="D1136" i="5"/>
  <c r="D1179" i="5"/>
  <c r="D1213" i="5"/>
  <c r="D1250" i="5"/>
  <c r="D1291" i="5"/>
  <c r="D1328" i="5"/>
  <c r="D1362" i="5"/>
  <c r="D1404" i="5"/>
  <c r="D1442" i="5"/>
  <c r="D1475" i="5"/>
  <c r="D1514" i="5"/>
  <c r="D1546" i="5"/>
  <c r="D1580" i="5"/>
  <c r="D1614" i="5"/>
  <c r="D1647" i="5"/>
  <c r="D1676" i="5"/>
  <c r="D1711" i="5"/>
  <c r="D1742" i="5"/>
  <c r="D1772" i="5"/>
  <c r="D1802" i="5"/>
  <c r="D1830" i="5"/>
  <c r="D1858" i="5"/>
  <c r="D1886" i="5"/>
  <c r="D1914" i="5"/>
  <c r="D1940" i="5"/>
  <c r="D1971" i="5"/>
  <c r="D1996" i="5"/>
  <c r="D2021" i="5"/>
  <c r="D2048" i="5"/>
  <c r="F29" i="1"/>
  <c r="F53" i="1"/>
  <c r="A60" i="1"/>
  <c r="A66" i="1"/>
  <c r="F78" i="1"/>
  <c r="A90" i="1"/>
  <c r="A96" i="1"/>
  <c r="F101" i="1"/>
  <c r="F117" i="1"/>
  <c r="F122" i="1"/>
  <c r="F127" i="1"/>
  <c r="A133" i="1"/>
  <c r="F138" i="1"/>
  <c r="F143" i="1"/>
  <c r="F148" i="1"/>
  <c r="A154" i="1"/>
  <c r="A159" i="1"/>
  <c r="A174" i="1"/>
  <c r="F188" i="1"/>
  <c r="F198" i="1"/>
  <c r="A208" i="1"/>
  <c r="A213" i="1"/>
  <c r="A218" i="1"/>
  <c r="A241" i="1"/>
  <c r="F245" i="1"/>
  <c r="A250" i="1"/>
  <c r="F254" i="1"/>
  <c r="A259" i="1"/>
  <c r="F263" i="1"/>
  <c r="A268" i="1"/>
  <c r="F272" i="1"/>
  <c r="F277" i="1"/>
  <c r="A282" i="1"/>
  <c r="F286" i="1"/>
  <c r="A291" i="1"/>
  <c r="F295" i="1"/>
  <c r="A300" i="1"/>
  <c r="F304" i="1"/>
  <c r="F331" i="1"/>
  <c r="A340" i="1"/>
  <c r="F344" i="1"/>
  <c r="A353" i="1"/>
  <c r="F361" i="1"/>
  <c r="A370" i="1"/>
  <c r="F378" i="1"/>
  <c r="A387" i="1"/>
  <c r="F395" i="1"/>
  <c r="A404" i="1"/>
  <c r="F408" i="1"/>
  <c r="A417" i="1"/>
  <c r="F425" i="1"/>
  <c r="A434" i="1"/>
  <c r="F442" i="1"/>
  <c r="A451" i="1"/>
  <c r="F459" i="1"/>
  <c r="A468" i="1"/>
  <c r="F472" i="1"/>
  <c r="A481" i="1"/>
  <c r="F489" i="1"/>
  <c r="A498" i="1"/>
  <c r="F506" i="1"/>
  <c r="A515" i="1"/>
  <c r="F523" i="1"/>
  <c r="A532" i="1"/>
  <c r="F536" i="1"/>
  <c r="A545" i="1"/>
  <c r="F553" i="1"/>
  <c r="A562" i="1"/>
  <c r="F570" i="1"/>
  <c r="A579" i="1"/>
  <c r="F587" i="1"/>
  <c r="A596" i="1"/>
  <c r="A600" i="1"/>
  <c r="A604" i="1"/>
  <c r="A608" i="1"/>
  <c r="A612" i="1"/>
  <c r="A616" i="1"/>
  <c r="A620" i="1"/>
  <c r="A624" i="1"/>
  <c r="A628" i="1"/>
  <c r="A632" i="1"/>
  <c r="A636" i="1"/>
  <c r="A640" i="1"/>
  <c r="A644" i="1"/>
  <c r="A648" i="1"/>
  <c r="A652" i="1"/>
  <c r="A656" i="1"/>
  <c r="A660" i="1"/>
  <c r="A664" i="1"/>
  <c r="A668" i="1"/>
  <c r="A672" i="1"/>
  <c r="D70" i="5"/>
  <c r="D274" i="5"/>
  <c r="D445" i="5"/>
  <c r="D566" i="5"/>
  <c r="D675" i="5"/>
  <c r="D752" i="5"/>
  <c r="D829" i="5"/>
  <c r="D902" i="5"/>
  <c r="D978" i="5"/>
  <c r="D1030" i="5"/>
  <c r="D1085" i="5"/>
  <c r="D1133" i="5"/>
  <c r="D1181" i="5"/>
  <c r="D1234" i="5"/>
  <c r="D1285" i="5"/>
  <c r="D1331" i="5"/>
  <c r="D1389" i="5"/>
  <c r="D1436" i="5"/>
  <c r="D1483" i="5"/>
  <c r="D1534" i="5"/>
  <c r="D1574" i="5"/>
  <c r="D1618" i="5"/>
  <c r="D1666" i="5"/>
  <c r="D1708" i="5"/>
  <c r="D1746" i="5"/>
  <c r="D1790" i="5"/>
  <c r="D1826" i="5"/>
  <c r="D1863" i="5"/>
  <c r="D1903" i="5"/>
  <c r="D1936" i="5"/>
  <c r="D1973" i="5"/>
  <c r="D2011" i="5"/>
  <c r="D2045" i="5"/>
  <c r="A30" i="1"/>
  <c r="A39" i="1"/>
  <c r="A55" i="1"/>
  <c r="A71" i="1"/>
  <c r="A79" i="1"/>
  <c r="A102" i="1"/>
  <c r="A116" i="1"/>
  <c r="A123" i="1"/>
  <c r="A144" i="1"/>
  <c r="A165" i="1"/>
  <c r="A178" i="1"/>
  <c r="F197" i="1"/>
  <c r="A211" i="1"/>
  <c r="A217" i="1"/>
  <c r="F235" i="1"/>
  <c r="F241" i="1"/>
  <c r="A248" i="1"/>
  <c r="F259" i="1"/>
  <c r="A283" i="1"/>
  <c r="A289" i="1"/>
  <c r="F294" i="1"/>
  <c r="F305" i="1"/>
  <c r="F311" i="1"/>
  <c r="A317" i="1"/>
  <c r="A333" i="1"/>
  <c r="A343" i="1"/>
  <c r="F362" i="1"/>
  <c r="F367" i="1"/>
  <c r="F372" i="1"/>
  <c r="A382" i="1"/>
  <c r="F406" i="1"/>
  <c r="A416" i="1"/>
  <c r="A421" i="1"/>
  <c r="A426" i="1"/>
  <c r="F445" i="1"/>
  <c r="A450" i="1"/>
  <c r="F454" i="1"/>
  <c r="A459" i="1"/>
  <c r="F463" i="1"/>
  <c r="F468" i="1"/>
  <c r="A473" i="1"/>
  <c r="F477" i="1"/>
  <c r="A482" i="1"/>
  <c r="F486" i="1"/>
  <c r="A491" i="1"/>
  <c r="F495" i="1"/>
  <c r="A500" i="1"/>
  <c r="F568" i="1"/>
  <c r="A573" i="1"/>
  <c r="F577" i="1"/>
  <c r="A582" i="1"/>
  <c r="F586" i="1"/>
  <c r="A591" i="1"/>
  <c r="F595" i="1"/>
  <c r="F608" i="1"/>
  <c r="A617" i="1"/>
  <c r="F625" i="1"/>
  <c r="A634" i="1"/>
  <c r="F642" i="1"/>
  <c r="A651" i="1"/>
  <c r="F659" i="1"/>
  <c r="F672" i="1"/>
  <c r="F676" i="1"/>
  <c r="F680" i="1"/>
  <c r="F684" i="1"/>
  <c r="F688" i="1"/>
  <c r="F692" i="1"/>
  <c r="F696" i="1"/>
  <c r="F700" i="1"/>
  <c r="F704" i="1"/>
  <c r="F708" i="1"/>
  <c r="F712" i="1"/>
  <c r="D102" i="5"/>
  <c r="D294" i="5"/>
  <c r="D466" i="5"/>
  <c r="D581" i="5"/>
  <c r="D676" i="5"/>
  <c r="D754" i="5"/>
  <c r="D834" i="5"/>
  <c r="D906" i="5"/>
  <c r="D982" i="5"/>
  <c r="D1034" i="5"/>
  <c r="D1090" i="5"/>
  <c r="D1134" i="5"/>
  <c r="D1182" i="5"/>
  <c r="D1238" i="5"/>
  <c r="D1286" i="5"/>
  <c r="D1332" i="5"/>
  <c r="D1390" i="5"/>
  <c r="D1437" i="5"/>
  <c r="D1484" i="5"/>
  <c r="D1535" i="5"/>
  <c r="D1577" i="5"/>
  <c r="D1619" i="5"/>
  <c r="D1667" i="5"/>
  <c r="D1709" i="5"/>
  <c r="D1747" i="5"/>
  <c r="D1791" i="5"/>
  <c r="D1827" i="5"/>
  <c r="D1864" i="5"/>
  <c r="D1904" i="5"/>
  <c r="D1938" i="5"/>
  <c r="D1974" i="5"/>
  <c r="D2012" i="5"/>
  <c r="D2046" i="5"/>
  <c r="F30" i="1"/>
  <c r="A47" i="1"/>
  <c r="A64" i="1"/>
  <c r="A88" i="1"/>
  <c r="F95" i="1"/>
  <c r="F102" i="1"/>
  <c r="A110" i="1"/>
  <c r="A131" i="1"/>
  <c r="F137" i="1"/>
  <c r="A152" i="1"/>
  <c r="F158" i="1"/>
  <c r="F184" i="1"/>
  <c r="F191" i="1"/>
  <c r="A198" i="1"/>
  <c r="A204" i="1"/>
  <c r="F223" i="1"/>
  <c r="A230" i="1"/>
  <c r="A254" i="1"/>
  <c r="F266" i="1"/>
  <c r="A272" i="1"/>
  <c r="A278" i="1"/>
  <c r="F322" i="1"/>
  <c r="A328" i="1"/>
  <c r="F338" i="1"/>
  <c r="A348" i="1"/>
  <c r="A358" i="1"/>
  <c r="F377" i="1"/>
  <c r="A392" i="1"/>
  <c r="A397" i="1"/>
  <c r="A402" i="1"/>
  <c r="F411" i="1"/>
  <c r="F416" i="1"/>
  <c r="F421" i="1"/>
  <c r="A431" i="1"/>
  <c r="A436" i="1"/>
  <c r="A441" i="1"/>
  <c r="A464" i="1"/>
  <c r="F500" i="1"/>
  <c r="A505" i="1"/>
  <c r="F509" i="1"/>
  <c r="A514" i="1"/>
  <c r="F518" i="1"/>
  <c r="A523" i="1"/>
  <c r="F527" i="1"/>
  <c r="F532" i="1"/>
  <c r="A537" i="1"/>
  <c r="F541" i="1"/>
  <c r="A546" i="1"/>
  <c r="F550" i="1"/>
  <c r="A555" i="1"/>
  <c r="F559" i="1"/>
  <c r="D118" i="5"/>
  <c r="D306" i="5"/>
  <c r="D470" i="5"/>
  <c r="D582" i="5"/>
  <c r="D677" i="5"/>
  <c r="D755" i="5"/>
  <c r="D835" i="5"/>
  <c r="D907" i="5"/>
  <c r="D986" i="5"/>
  <c r="D1035" i="5"/>
  <c r="D1091" i="5"/>
  <c r="D1135" i="5"/>
  <c r="D1186" i="5"/>
  <c r="D1242" i="5"/>
  <c r="D1290" i="5"/>
  <c r="D1334" i="5"/>
  <c r="D1391" i="5"/>
  <c r="D1438" i="5"/>
  <c r="D1485" i="5"/>
  <c r="D1536" i="5"/>
  <c r="D1578" i="5"/>
  <c r="D1621" i="5"/>
  <c r="D1668" i="5"/>
  <c r="D1710" i="5"/>
  <c r="D1748" i="5"/>
  <c r="D1792" i="5"/>
  <c r="D1828" i="5"/>
  <c r="D1865" i="5"/>
  <c r="D1906" i="5"/>
  <c r="D1939" i="5"/>
  <c r="D1977" i="5"/>
  <c r="D2013" i="5"/>
  <c r="D2047" i="5"/>
  <c r="F39" i="1"/>
  <c r="F55" i="1"/>
  <c r="F71" i="1"/>
  <c r="F144" i="1"/>
  <c r="F165" i="1"/>
  <c r="F172" i="1"/>
  <c r="F178" i="1"/>
  <c r="A192" i="1"/>
  <c r="F211" i="1"/>
  <c r="F230" i="1"/>
  <c r="A236" i="1"/>
  <c r="A242" i="1"/>
  <c r="F248" i="1"/>
  <c r="A284" i="1"/>
  <c r="F289" i="1"/>
  <c r="A295" i="1"/>
  <c r="F300" i="1"/>
  <c r="A306" i="1"/>
  <c r="A312" i="1"/>
  <c r="F317" i="1"/>
  <c r="A323" i="1"/>
  <c r="F328" i="1"/>
  <c r="A334" i="1"/>
  <c r="F343" i="1"/>
  <c r="F348" i="1"/>
  <c r="F353" i="1"/>
  <c r="A368" i="1"/>
  <c r="A373" i="1"/>
  <c r="F382" i="1"/>
  <c r="F387" i="1"/>
  <c r="F392" i="1"/>
  <c r="F397" i="1"/>
  <c r="A407" i="1"/>
  <c r="F426" i="1"/>
  <c r="F431" i="1"/>
  <c r="F436" i="1"/>
  <c r="A446" i="1"/>
  <c r="F450" i="1"/>
  <c r="A455" i="1"/>
  <c r="F464" i="1"/>
  <c r="A469" i="1"/>
  <c r="F473" i="1"/>
  <c r="A478" i="1"/>
  <c r="D130" i="5"/>
  <c r="D310" i="5"/>
  <c r="D476" i="5"/>
  <c r="D589" i="5"/>
  <c r="D688" i="5"/>
  <c r="D762" i="5"/>
  <c r="D837" i="5"/>
  <c r="D914" i="5"/>
  <c r="D989" i="5"/>
  <c r="D1037" i="5"/>
  <c r="D1092" i="5"/>
  <c r="D1142" i="5"/>
  <c r="D1187" i="5"/>
  <c r="D1244" i="5"/>
  <c r="D1293" i="5"/>
  <c r="D1341" i="5"/>
  <c r="D1392" i="5"/>
  <c r="D1443" i="5"/>
  <c r="D1486" i="5"/>
  <c r="D131" i="5"/>
  <c r="D314" i="5"/>
  <c r="D477" i="5"/>
  <c r="D590" i="5"/>
  <c r="D690" i="5"/>
  <c r="D763" i="5"/>
  <c r="D838" i="5"/>
  <c r="D918" i="5"/>
  <c r="D990" i="5"/>
  <c r="D1046" i="5"/>
  <c r="D1093" i="5"/>
  <c r="D1146" i="5"/>
  <c r="D1200" i="5"/>
  <c r="D1245" i="5"/>
  <c r="D1294" i="5"/>
  <c r="D1349" i="5"/>
  <c r="D1398" i="5"/>
  <c r="D1444" i="5"/>
  <c r="D1497" i="5"/>
  <c r="D132" i="5"/>
  <c r="D315" i="5"/>
  <c r="D478" i="5"/>
  <c r="D591" i="5"/>
  <c r="D691" i="5"/>
  <c r="D764" i="5"/>
  <c r="D842" i="5"/>
  <c r="D922" i="5"/>
  <c r="D991" i="5"/>
  <c r="D1050" i="5"/>
  <c r="D1094" i="5"/>
  <c r="D1147" i="5"/>
  <c r="D1202" i="5"/>
  <c r="D1246" i="5"/>
  <c r="D1295" i="5"/>
  <c r="D1350" i="5"/>
  <c r="D1402" i="5"/>
  <c r="D1445" i="5"/>
  <c r="D1498" i="5"/>
  <c r="D133" i="5"/>
  <c r="D316" i="5"/>
  <c r="D479" i="5"/>
  <c r="D592" i="5"/>
  <c r="D692" i="5"/>
  <c r="D765" i="5"/>
  <c r="D845" i="5"/>
  <c r="D923" i="5"/>
  <c r="D994" i="5"/>
  <c r="D1051" i="5"/>
  <c r="D1098" i="5"/>
  <c r="D1148" i="5"/>
  <c r="D1203" i="5"/>
  <c r="D1247" i="5"/>
  <c r="D1298" i="5"/>
  <c r="D1354" i="5"/>
  <c r="D1403" i="5"/>
  <c r="D1446" i="5"/>
  <c r="D1499" i="5"/>
  <c r="D221" i="5"/>
  <c r="D390" i="5"/>
  <c r="D526" i="5"/>
  <c r="D636" i="5"/>
  <c r="D719" i="5"/>
  <c r="D795" i="5"/>
  <c r="D868" i="5"/>
  <c r="D947" i="5"/>
  <c r="D1011" i="5"/>
  <c r="D1060" i="5"/>
  <c r="D1106" i="5"/>
  <c r="D1163" i="5"/>
  <c r="D1211" i="5"/>
  <c r="D1263" i="5"/>
  <c r="D1316" i="5"/>
  <c r="D1360" i="5"/>
  <c r="D1413" i="5"/>
  <c r="D1465" i="5"/>
  <c r="D1513" i="5"/>
  <c r="D1554" i="5"/>
  <c r="D1602" i="5"/>
  <c r="D1645" i="5"/>
  <c r="D1688" i="5"/>
  <c r="D1736" i="5"/>
  <c r="D1771" i="5"/>
  <c r="D1810" i="5"/>
  <c r="D1848" i="5"/>
  <c r="D1885" i="5"/>
  <c r="D1919" i="5"/>
  <c r="D1961" i="5"/>
  <c r="D1994" i="5"/>
  <c r="D2029" i="5"/>
  <c r="A35" i="1"/>
  <c r="A76" i="1"/>
  <c r="A100" i="1"/>
  <c r="F113" i="1"/>
  <c r="F120" i="1"/>
  <c r="F134" i="1"/>
  <c r="F155" i="1"/>
  <c r="A169" i="1"/>
  <c r="A227" i="1"/>
  <c r="A233" i="1"/>
  <c r="F239" i="1"/>
  <c r="A251" i="1"/>
  <c r="F269" i="1"/>
  <c r="F275" i="1"/>
  <c r="A281" i="1"/>
  <c r="A292" i="1"/>
  <c r="A298" i="1"/>
  <c r="F303" i="1"/>
  <c r="A309" i="1"/>
  <c r="F314" i="1"/>
  <c r="F320" i="1"/>
  <c r="A326" i="1"/>
  <c r="A331" i="1"/>
  <c r="F336" i="1"/>
  <c r="A351" i="1"/>
  <c r="F365" i="1"/>
  <c r="F370" i="1"/>
  <c r="F380" i="1"/>
  <c r="A390" i="1"/>
  <c r="F399" i="1"/>
  <c r="F409" i="1"/>
  <c r="F414" i="1"/>
  <c r="A424" i="1"/>
  <c r="A429" i="1"/>
  <c r="F443" i="1"/>
  <c r="F448" i="1"/>
  <c r="A453" i="1"/>
  <c r="F457" i="1"/>
  <c r="A462" i="1"/>
  <c r="F466" i="1"/>
  <c r="A471" i="1"/>
  <c r="F475" i="1"/>
  <c r="A480" i="1"/>
  <c r="A494" i="1"/>
  <c r="F498" i="1"/>
  <c r="A503" i="1"/>
  <c r="F507" i="1"/>
  <c r="A512" i="1"/>
  <c r="F548" i="1"/>
  <c r="A553" i="1"/>
  <c r="F557" i="1"/>
  <c r="F580" i="1"/>
  <c r="A585" i="1"/>
  <c r="F589" i="1"/>
  <c r="A594" i="1"/>
  <c r="F602" i="1"/>
  <c r="A611" i="1"/>
  <c r="F619" i="1"/>
  <c r="F632" i="1"/>
  <c r="A641" i="1"/>
  <c r="F649" i="1"/>
  <c r="A658" i="1"/>
  <c r="F666" i="1"/>
  <c r="A675" i="1"/>
  <c r="A679" i="1"/>
  <c r="A683" i="1"/>
  <c r="A687" i="1"/>
  <c r="A691" i="1"/>
  <c r="A695" i="1"/>
  <c r="A699" i="1"/>
  <c r="A703" i="1"/>
  <c r="A707" i="1"/>
  <c r="A711" i="1"/>
  <c r="A715" i="1"/>
  <c r="A719" i="1"/>
  <c r="A723" i="1"/>
  <c r="A727" i="1"/>
  <c r="A731" i="1"/>
  <c r="A735" i="1"/>
  <c r="A739" i="1"/>
  <c r="A743" i="1"/>
  <c r="A747" i="1"/>
  <c r="A751" i="1"/>
  <c r="A755" i="1"/>
  <c r="A759" i="1"/>
  <c r="A763" i="1"/>
  <c r="A767" i="1"/>
  <c r="A771" i="1"/>
  <c r="A775" i="1"/>
  <c r="A779" i="1"/>
  <c r="A783" i="1"/>
  <c r="A787" i="1"/>
  <c r="A791" i="1"/>
  <c r="A795" i="1"/>
  <c r="A799" i="1"/>
  <c r="A803" i="1"/>
  <c r="A807" i="1"/>
  <c r="A811" i="1"/>
  <c r="A815" i="1"/>
  <c r="A819" i="1"/>
  <c r="A823" i="1"/>
  <c r="A827" i="1"/>
  <c r="A831" i="1"/>
  <c r="A835" i="1"/>
  <c r="A839" i="1"/>
  <c r="A843" i="1"/>
  <c r="A847" i="1"/>
  <c r="A851" i="1"/>
  <c r="A855" i="1"/>
  <c r="A859" i="1"/>
  <c r="A863" i="1"/>
  <c r="A867" i="1"/>
  <c r="A871" i="1"/>
  <c r="A875" i="1"/>
  <c r="A879" i="1"/>
  <c r="A883" i="1"/>
  <c r="A887" i="1"/>
  <c r="A891" i="1"/>
  <c r="A895" i="1"/>
  <c r="A899" i="1"/>
  <c r="A903" i="1"/>
  <c r="A907" i="1"/>
  <c r="A911" i="1"/>
  <c r="A915" i="1"/>
  <c r="A919" i="1"/>
  <c r="A923" i="1"/>
  <c r="A927" i="1"/>
  <c r="A931" i="1"/>
  <c r="A935" i="1"/>
  <c r="A939" i="1"/>
  <c r="A943" i="1"/>
  <c r="A947" i="1"/>
  <c r="D134" i="5"/>
  <c r="D482" i="5"/>
  <c r="D694" i="5"/>
  <c r="D846" i="5"/>
  <c r="D998" i="5"/>
  <c r="D1102" i="5"/>
  <c r="D1204" i="5"/>
  <c r="D1302" i="5"/>
  <c r="D1405" i="5"/>
  <c r="D1501" i="5"/>
  <c r="D1565" i="5"/>
  <c r="D1626" i="5"/>
  <c r="D1684" i="5"/>
  <c r="D1738" i="5"/>
  <c r="D1794" i="5"/>
  <c r="D1842" i="5"/>
  <c r="D1888" i="5"/>
  <c r="D1946" i="5"/>
  <c r="D1990" i="5"/>
  <c r="D2036" i="5"/>
  <c r="A42" i="1"/>
  <c r="F52" i="1"/>
  <c r="F64" i="1"/>
  <c r="A74" i="1"/>
  <c r="A85" i="1"/>
  <c r="F105" i="1"/>
  <c r="A124" i="1"/>
  <c r="F152" i="1"/>
  <c r="A161" i="1"/>
  <c r="A205" i="1"/>
  <c r="F213" i="1"/>
  <c r="A222" i="1"/>
  <c r="A246" i="1"/>
  <c r="F262" i="1"/>
  <c r="F278" i="1"/>
  <c r="F285" i="1"/>
  <c r="A301" i="1"/>
  <c r="A308" i="1"/>
  <c r="A315" i="1"/>
  <c r="A337" i="1"/>
  <c r="A350" i="1"/>
  <c r="F356" i="1"/>
  <c r="F363" i="1"/>
  <c r="F369" i="1"/>
  <c r="A376" i="1"/>
  <c r="A383" i="1"/>
  <c r="F402" i="1"/>
  <c r="A415" i="1"/>
  <c r="A422" i="1"/>
  <c r="A428" i="1"/>
  <c r="F434" i="1"/>
  <c r="F441" i="1"/>
  <c r="F447" i="1"/>
  <c r="F453" i="1"/>
  <c r="A460" i="1"/>
  <c r="F471" i="1"/>
  <c r="F483" i="1"/>
  <c r="A489" i="1"/>
  <c r="A506" i="1"/>
  <c r="F511" i="1"/>
  <c r="F522" i="1"/>
  <c r="A534" i="1"/>
  <c r="F539" i="1"/>
  <c r="A551" i="1"/>
  <c r="F556" i="1"/>
  <c r="F572" i="1"/>
  <c r="A588" i="1"/>
  <c r="A598" i="1"/>
  <c r="A603" i="1"/>
  <c r="A613" i="1"/>
  <c r="F622" i="1"/>
  <c r="A642" i="1"/>
  <c r="A647" i="1"/>
  <c r="F661" i="1"/>
  <c r="A676" i="1"/>
  <c r="F703" i="1"/>
  <c r="A708" i="1"/>
  <c r="A717" i="1"/>
  <c r="F725" i="1"/>
  <c r="A734" i="1"/>
  <c r="F742" i="1"/>
  <c r="F755" i="1"/>
  <c r="A764" i="1"/>
  <c r="F772" i="1"/>
  <c r="A781" i="1"/>
  <c r="F789" i="1"/>
  <c r="A798" i="1"/>
  <c r="F806" i="1"/>
  <c r="F819" i="1"/>
  <c r="A828" i="1"/>
  <c r="F836" i="1"/>
  <c r="A845" i="1"/>
  <c r="F853" i="1"/>
  <c r="A862" i="1"/>
  <c r="F870" i="1"/>
  <c r="F883" i="1"/>
  <c r="A892" i="1"/>
  <c r="F900" i="1"/>
  <c r="A909" i="1"/>
  <c r="F917" i="1"/>
  <c r="A926" i="1"/>
  <c r="F934" i="1"/>
  <c r="F947" i="1"/>
  <c r="F951" i="1"/>
  <c r="F955" i="1"/>
  <c r="F959" i="1"/>
  <c r="F963" i="1"/>
  <c r="F967" i="1"/>
  <c r="F971" i="1"/>
  <c r="F975" i="1"/>
  <c r="F979" i="1"/>
  <c r="F983" i="1"/>
  <c r="F987" i="1"/>
  <c r="F991" i="1"/>
  <c r="F995" i="1"/>
  <c r="F999" i="1"/>
  <c r="F1003" i="1"/>
  <c r="F1007" i="1"/>
  <c r="F1011" i="1"/>
  <c r="F1015" i="1"/>
  <c r="F1019" i="1"/>
  <c r="F1023" i="1"/>
  <c r="F1027" i="1"/>
  <c r="F1031" i="1"/>
  <c r="F1035" i="1"/>
  <c r="F1039" i="1"/>
  <c r="F1043" i="1"/>
  <c r="F1047" i="1"/>
  <c r="F1051" i="1"/>
  <c r="F1055" i="1"/>
  <c r="F1059" i="1"/>
  <c r="F1063" i="1"/>
  <c r="F1067" i="1"/>
  <c r="F1071" i="1"/>
  <c r="F1075" i="1"/>
  <c r="F1079" i="1"/>
  <c r="F1083" i="1"/>
  <c r="F1087" i="1"/>
  <c r="F1091" i="1"/>
  <c r="F1095" i="1"/>
  <c r="F1099" i="1"/>
  <c r="D189" i="5"/>
  <c r="D509" i="5"/>
  <c r="D717" i="5"/>
  <c r="D866" i="5"/>
  <c r="D1008" i="5"/>
  <c r="D1103" i="5"/>
  <c r="D1206" i="5"/>
  <c r="D1314" i="5"/>
  <c r="D1410" i="5"/>
  <c r="D1506" i="5"/>
  <c r="D1570" i="5"/>
  <c r="D1635" i="5"/>
  <c r="D1685" i="5"/>
  <c r="D1739" i="5"/>
  <c r="D1799" i="5"/>
  <c r="D1846" i="5"/>
  <c r="D1892" i="5"/>
  <c r="D1947" i="5"/>
  <c r="D1991" i="5"/>
  <c r="D2038" i="5"/>
  <c r="A33" i="1"/>
  <c r="F42" i="1"/>
  <c r="A53" i="1"/>
  <c r="A65" i="1"/>
  <c r="F75" i="1"/>
  <c r="F96" i="1"/>
  <c r="F133" i="1"/>
  <c r="A143" i="1"/>
  <c r="A153" i="1"/>
  <c r="A170" i="1"/>
  <c r="F179" i="1"/>
  <c r="F196" i="1"/>
  <c r="A206" i="1"/>
  <c r="A231" i="1"/>
  <c r="A239" i="1"/>
  <c r="A255" i="1"/>
  <c r="A271" i="1"/>
  <c r="A286" i="1"/>
  <c r="F293" i="1"/>
  <c r="A316" i="1"/>
  <c r="F323" i="1"/>
  <c r="F330" i="1"/>
  <c r="A344" i="1"/>
  <c r="F350" i="1"/>
  <c r="F376" i="1"/>
  <c r="F389" i="1"/>
  <c r="A409" i="1"/>
  <c r="F428" i="1"/>
  <c r="F460" i="1"/>
  <c r="A466" i="1"/>
  <c r="F478" i="1"/>
  <c r="A495" i="1"/>
  <c r="A501" i="1"/>
  <c r="F517" i="1"/>
  <c r="A529" i="1"/>
  <c r="F545" i="1"/>
  <c r="F562" i="1"/>
  <c r="F567" i="1"/>
  <c r="A578" i="1"/>
  <c r="A583" i="1"/>
  <c r="F588" i="1"/>
  <c r="F593" i="1"/>
  <c r="F598" i="1"/>
  <c r="A618" i="1"/>
  <c r="F627" i="1"/>
  <c r="F637" i="1"/>
  <c r="A657" i="1"/>
  <c r="F671" i="1"/>
  <c r="A681" i="1"/>
  <c r="F685" i="1"/>
  <c r="A690" i="1"/>
  <c r="F694" i="1"/>
  <c r="A713" i="1"/>
  <c r="F721" i="1"/>
  <c r="A730" i="1"/>
  <c r="F738" i="1"/>
  <c r="F751" i="1"/>
  <c r="A760" i="1"/>
  <c r="F768" i="1"/>
  <c r="A777" i="1"/>
  <c r="F785" i="1"/>
  <c r="A794" i="1"/>
  <c r="F802" i="1"/>
  <c r="F815" i="1"/>
  <c r="A824" i="1"/>
  <c r="F832" i="1"/>
  <c r="A841" i="1"/>
  <c r="F849" i="1"/>
  <c r="A858" i="1"/>
  <c r="F866" i="1"/>
  <c r="F879" i="1"/>
  <c r="A888" i="1"/>
  <c r="F896" i="1"/>
  <c r="A905" i="1"/>
  <c r="F913" i="1"/>
  <c r="A922" i="1"/>
  <c r="F930" i="1"/>
  <c r="F943" i="1"/>
  <c r="D210" i="5"/>
  <c r="D525" i="5"/>
  <c r="D718" i="5"/>
  <c r="D867" i="5"/>
  <c r="D1010" i="5"/>
  <c r="D1104" i="5"/>
  <c r="D1210" i="5"/>
  <c r="D1315" i="5"/>
  <c r="D1411" i="5"/>
  <c r="D1510" i="5"/>
  <c r="D1571" i="5"/>
  <c r="D1636" i="5"/>
  <c r="D1686" i="5"/>
  <c r="D1740" i="5"/>
  <c r="D1800" i="5"/>
  <c r="D1847" i="5"/>
  <c r="D1894" i="5"/>
  <c r="D1948" i="5"/>
  <c r="D1993" i="5"/>
  <c r="D2039" i="5"/>
  <c r="F85" i="1"/>
  <c r="A97" i="1"/>
  <c r="A106" i="1"/>
  <c r="F115" i="1"/>
  <c r="A126" i="1"/>
  <c r="F162" i="1"/>
  <c r="A188" i="1"/>
  <c r="A197" i="1"/>
  <c r="F206" i="1"/>
  <c r="A214" i="1"/>
  <c r="F222" i="1"/>
  <c r="F246" i="1"/>
  <c r="A263" i="1"/>
  <c r="F279" i="1"/>
  <c r="F301" i="1"/>
  <c r="F308" i="1"/>
  <c r="A357" i="1"/>
  <c r="A364" i="1"/>
  <c r="F383" i="1"/>
  <c r="A396" i="1"/>
  <c r="A403" i="1"/>
  <c r="F415" i="1"/>
  <c r="F422" i="1"/>
  <c r="A435" i="1"/>
  <c r="A442" i="1"/>
  <c r="A448" i="1"/>
  <c r="A454" i="1"/>
  <c r="A472" i="1"/>
  <c r="A484" i="1"/>
  <c r="A490" i="1"/>
  <c r="F512" i="1"/>
  <c r="F534" i="1"/>
  <c r="A540" i="1"/>
  <c r="F551" i="1"/>
  <c r="A557" i="1"/>
  <c r="F583" i="1"/>
  <c r="F603" i="1"/>
  <c r="F613" i="1"/>
  <c r="A623" i="1"/>
  <c r="A633" i="1"/>
  <c r="F647" i="1"/>
  <c r="F652" i="1"/>
  <c r="A662" i="1"/>
  <c r="A667" i="1"/>
  <c r="F699" i="1"/>
  <c r="A704" i="1"/>
  <c r="F717" i="1"/>
  <c r="A726" i="1"/>
  <c r="F734" i="1"/>
  <c r="F747" i="1"/>
  <c r="A756" i="1"/>
  <c r="F764" i="1"/>
  <c r="A773" i="1"/>
  <c r="F781" i="1"/>
  <c r="A790" i="1"/>
  <c r="F798" i="1"/>
  <c r="F811" i="1"/>
  <c r="A820" i="1"/>
  <c r="F828" i="1"/>
  <c r="A837" i="1"/>
  <c r="F845" i="1"/>
  <c r="A854" i="1"/>
  <c r="F862" i="1"/>
  <c r="F875" i="1"/>
  <c r="A884" i="1"/>
  <c r="F892" i="1"/>
  <c r="D226" i="5"/>
  <c r="D530" i="5"/>
  <c r="D722" i="5"/>
  <c r="D877" i="5"/>
  <c r="D1014" i="5"/>
  <c r="D1116" i="5"/>
  <c r="D1218" i="5"/>
  <c r="D1317" i="5"/>
  <c r="D1414" i="5"/>
  <c r="D1515" i="5"/>
  <c r="D1573" i="5"/>
  <c r="D1637" i="5"/>
  <c r="D1690" i="5"/>
  <c r="D1744" i="5"/>
  <c r="D1801" i="5"/>
  <c r="D1851" i="5"/>
  <c r="D1895" i="5"/>
  <c r="D1949" i="5"/>
  <c r="D1997" i="5"/>
  <c r="D2040" i="5"/>
  <c r="F33" i="1"/>
  <c r="F43" i="1"/>
  <c r="F65" i="1"/>
  <c r="D227" i="5"/>
  <c r="D534" i="5"/>
  <c r="D726" i="5"/>
  <c r="D878" i="5"/>
  <c r="D1018" i="5"/>
  <c r="D1122" i="5"/>
  <c r="D1219" i="5"/>
  <c r="D1318" i="5"/>
  <c r="D1426" i="5"/>
  <c r="D1516" i="5"/>
  <c r="D1584" i="5"/>
  <c r="D1638" i="5"/>
  <c r="D1699" i="5"/>
  <c r="D1755" i="5"/>
  <c r="D1803" i="5"/>
  <c r="D1852" i="5"/>
  <c r="D1909" i="5"/>
  <c r="D1950" i="5"/>
  <c r="D1998" i="5"/>
  <c r="D2049" i="5"/>
  <c r="A34" i="1"/>
  <c r="F45" i="1"/>
  <c r="F66" i="1"/>
  <c r="F77" i="1"/>
  <c r="A89" i="1"/>
  <c r="F97" i="1"/>
  <c r="D228" i="5"/>
  <c r="D538" i="5"/>
  <c r="D730" i="5"/>
  <c r="D879" i="5"/>
  <c r="D1019" i="5"/>
  <c r="D1123" i="5"/>
  <c r="D1220" i="5"/>
  <c r="D1325" i="5"/>
  <c r="D1430" i="5"/>
  <c r="D1517" i="5"/>
  <c r="D1589" i="5"/>
  <c r="D1640" i="5"/>
  <c r="D1700" i="5"/>
  <c r="D1759" i="5"/>
  <c r="D1806" i="5"/>
  <c r="D1853" i="5"/>
  <c r="D1910" i="5"/>
  <c r="D1957" i="5"/>
  <c r="D1999" i="5"/>
  <c r="D2050" i="5"/>
  <c r="F34" i="1"/>
  <c r="A99" i="1"/>
  <c r="D229" i="5"/>
  <c r="D539" i="5"/>
  <c r="D732" i="5"/>
  <c r="D880" i="5"/>
  <c r="D1020" i="5"/>
  <c r="D1124" i="5"/>
  <c r="D1221" i="5"/>
  <c r="D1326" i="5"/>
  <c r="D1434" i="5"/>
  <c r="D1520" i="5"/>
  <c r="D1590" i="5"/>
  <c r="D1644" i="5"/>
  <c r="D1701" i="5"/>
  <c r="D1760" i="5"/>
  <c r="D1807" i="5"/>
  <c r="D1854" i="5"/>
  <c r="D1911" i="5"/>
  <c r="D1960" i="5"/>
  <c r="D2000" i="5"/>
  <c r="D2051" i="5"/>
  <c r="A46" i="1"/>
  <c r="F57" i="1"/>
  <c r="A67" i="1"/>
  <c r="A78" i="1"/>
  <c r="F89" i="1"/>
  <c r="D381" i="5"/>
  <c r="D624" i="5"/>
  <c r="D794" i="5"/>
  <c r="D946" i="5"/>
  <c r="D1059" i="5"/>
  <c r="D1162" i="5"/>
  <c r="D1262" i="5"/>
  <c r="D1359" i="5"/>
  <c r="D1462" i="5"/>
  <c r="D1541" i="5"/>
  <c r="D1600" i="5"/>
  <c r="D1653" i="5"/>
  <c r="D1718" i="5"/>
  <c r="D1768" i="5"/>
  <c r="D1823" i="5"/>
  <c r="D1876" i="5"/>
  <c r="D1918" i="5"/>
  <c r="D1970" i="5"/>
  <c r="D2018" i="5"/>
  <c r="F27" i="1"/>
  <c r="F48" i="1"/>
  <c r="F59" i="1"/>
  <c r="A70" i="1"/>
  <c r="F82" i="1"/>
  <c r="F91" i="1"/>
  <c r="A129" i="1"/>
  <c r="A148" i="1"/>
  <c r="F157" i="1"/>
  <c r="A175" i="1"/>
  <c r="F183" i="1"/>
  <c r="A193" i="1"/>
  <c r="F201" i="1"/>
  <c r="F209" i="1"/>
  <c r="A235" i="1"/>
  <c r="F267" i="1"/>
  <c r="F282" i="1"/>
  <c r="F290" i="1"/>
  <c r="A305" i="1"/>
  <c r="A313" i="1"/>
  <c r="F319" i="1"/>
  <c r="A327" i="1"/>
  <c r="A341" i="1"/>
  <c r="F360" i="1"/>
  <c r="F393" i="1"/>
  <c r="A406" i="1"/>
  <c r="A413" i="1"/>
  <c r="A419" i="1"/>
  <c r="F432" i="1"/>
  <c r="F438" i="1"/>
  <c r="A445" i="1"/>
  <c r="F451" i="1"/>
  <c r="A463" i="1"/>
  <c r="F481" i="1"/>
  <c r="F531" i="1"/>
  <c r="A543" i="1"/>
  <c r="A560" i="1"/>
  <c r="F575" i="1"/>
  <c r="A581" i="1"/>
  <c r="A586" i="1"/>
  <c r="F596" i="1"/>
  <c r="A606" i="1"/>
  <c r="F630" i="1"/>
  <c r="A645" i="1"/>
  <c r="A650" i="1"/>
  <c r="F669" i="1"/>
  <c r="F683" i="1"/>
  <c r="A688" i="1"/>
  <c r="F715" i="1"/>
  <c r="A724" i="1"/>
  <c r="F732" i="1"/>
  <c r="A741" i="1"/>
  <c r="F749" i="1"/>
  <c r="A758" i="1"/>
  <c r="F766" i="1"/>
  <c r="F779" i="1"/>
  <c r="A788" i="1"/>
  <c r="F796" i="1"/>
  <c r="A805" i="1"/>
  <c r="F813" i="1"/>
  <c r="A822" i="1"/>
  <c r="F830" i="1"/>
  <c r="F843" i="1"/>
  <c r="A852" i="1"/>
  <c r="F860" i="1"/>
  <c r="A869" i="1"/>
  <c r="F877" i="1"/>
  <c r="A886" i="1"/>
  <c r="F894" i="1"/>
  <c r="F907" i="1"/>
  <c r="A916" i="1"/>
  <c r="F924" i="1"/>
  <c r="A933" i="1"/>
  <c r="F941" i="1"/>
  <c r="A950" i="1"/>
  <c r="A954" i="1"/>
  <c r="A958" i="1"/>
  <c r="A962" i="1"/>
  <c r="A966" i="1"/>
  <c r="A970" i="1"/>
  <c r="A974" i="1"/>
  <c r="A978" i="1"/>
  <c r="A982" i="1"/>
  <c r="A986" i="1"/>
  <c r="A990" i="1"/>
  <c r="A994" i="1"/>
  <c r="A998" i="1"/>
  <c r="A1002" i="1"/>
  <c r="A1006" i="1"/>
  <c r="A1010" i="1"/>
  <c r="A1014" i="1"/>
  <c r="A1018" i="1"/>
  <c r="A1022" i="1"/>
  <c r="A1026" i="1"/>
  <c r="A1030" i="1"/>
  <c r="A1034" i="1"/>
  <c r="A1038" i="1"/>
  <c r="A1042" i="1"/>
  <c r="A1046" i="1"/>
  <c r="A1050" i="1"/>
  <c r="A1054" i="1"/>
  <c r="A1058" i="1"/>
  <c r="A1062" i="1"/>
  <c r="A1066" i="1"/>
  <c r="A1070" i="1"/>
  <c r="A1074" i="1"/>
  <c r="A1078" i="1"/>
  <c r="A1082" i="1"/>
  <c r="A1086" i="1"/>
  <c r="A1090" i="1"/>
  <c r="A1094" i="1"/>
  <c r="A1098" i="1"/>
  <c r="A1102" i="1"/>
  <c r="A1106" i="1"/>
  <c r="A1110" i="1"/>
  <c r="A1114" i="1"/>
  <c r="A1118" i="1"/>
  <c r="A1122" i="1"/>
  <c r="A1126" i="1"/>
  <c r="A1130" i="1"/>
  <c r="A1134" i="1"/>
  <c r="A1138" i="1"/>
  <c r="A1142" i="1"/>
  <c r="A1146" i="1"/>
  <c r="A1150" i="1"/>
  <c r="A1154" i="1"/>
  <c r="A1158" i="1"/>
  <c r="A1162" i="1"/>
  <c r="A1166" i="1"/>
  <c r="A1170" i="1"/>
  <c r="A1174" i="1"/>
  <c r="A1178" i="1"/>
  <c r="A1182" i="1"/>
  <c r="A1186" i="1"/>
  <c r="A1190" i="1"/>
  <c r="A1194" i="1"/>
  <c r="A1198" i="1"/>
  <c r="A1202" i="1"/>
  <c r="A1206" i="1"/>
  <c r="A1210" i="1"/>
  <c r="A1214" i="1"/>
  <c r="A1218" i="1"/>
  <c r="A1222" i="1"/>
  <c r="A1226" i="1"/>
  <c r="A1230" i="1"/>
  <c r="A1234" i="1"/>
  <c r="A1238" i="1"/>
  <c r="A1242" i="1"/>
  <c r="A1246" i="1"/>
  <c r="A1250" i="1"/>
  <c r="A1254" i="1"/>
  <c r="A1258" i="1"/>
  <c r="A1262" i="1"/>
  <c r="A1266" i="1"/>
  <c r="A1270" i="1"/>
  <c r="A1274" i="1"/>
  <c r="A1278" i="1"/>
  <c r="A1282" i="1"/>
  <c r="A1286" i="1"/>
  <c r="A1290" i="1"/>
  <c r="A1294" i="1"/>
  <c r="A1298" i="1"/>
  <c r="A1302" i="1"/>
  <c r="A1306" i="1"/>
  <c r="A1310" i="1"/>
  <c r="A1314" i="1"/>
  <c r="A1318" i="1"/>
  <c r="A1322" i="1"/>
  <c r="A1326" i="1"/>
  <c r="A1330" i="1"/>
  <c r="A1334" i="1"/>
  <c r="A1338" i="1"/>
  <c r="A1342" i="1"/>
  <c r="A1346" i="1"/>
  <c r="A1350" i="1"/>
  <c r="A1354" i="1"/>
  <c r="D230" i="5"/>
  <c r="D733" i="5"/>
  <c r="D1029" i="5"/>
  <c r="D1229" i="5"/>
  <c r="D1435" i="5"/>
  <c r="D1592" i="5"/>
  <c r="D1702" i="5"/>
  <c r="D1811" i="5"/>
  <c r="D1912" i="5"/>
  <c r="D2006" i="5"/>
  <c r="A112" i="1"/>
  <c r="A137" i="1"/>
  <c r="F149" i="1"/>
  <c r="A163" i="1"/>
  <c r="F185" i="1"/>
  <c r="F219" i="1"/>
  <c r="F231" i="1"/>
  <c r="F252" i="1"/>
  <c r="A274" i="1"/>
  <c r="A294" i="1"/>
  <c r="F313" i="1"/>
  <c r="A342" i="1"/>
  <c r="F359" i="1"/>
  <c r="F368" i="1"/>
  <c r="A377" i="1"/>
  <c r="F385" i="1"/>
  <c r="A394" i="1"/>
  <c r="A411" i="1"/>
  <c r="F437" i="1"/>
  <c r="A479" i="1"/>
  <c r="A486" i="1"/>
  <c r="F501" i="1"/>
  <c r="F508" i="1"/>
  <c r="A524" i="1"/>
  <c r="F546" i="1"/>
  <c r="A568" i="1"/>
  <c r="F574" i="1"/>
  <c r="F581" i="1"/>
  <c r="A589" i="1"/>
  <c r="A609" i="1"/>
  <c r="F621" i="1"/>
  <c r="F628" i="1"/>
  <c r="F634" i="1"/>
  <c r="A654" i="1"/>
  <c r="F660" i="1"/>
  <c r="F673" i="1"/>
  <c r="F679" i="1"/>
  <c r="A686" i="1"/>
  <c r="A710" i="1"/>
  <c r="A716" i="1"/>
  <c r="A722" i="1"/>
  <c r="F727" i="1"/>
  <c r="A733" i="1"/>
  <c r="F744" i="1"/>
  <c r="A750" i="1"/>
  <c r="F761" i="1"/>
  <c r="F778" i="1"/>
  <c r="F807" i="1"/>
  <c r="F824" i="1"/>
  <c r="F835" i="1"/>
  <c r="F841" i="1"/>
  <c r="F852" i="1"/>
  <c r="F858" i="1"/>
  <c r="A864" i="1"/>
  <c r="F869" i="1"/>
  <c r="A881" i="1"/>
  <c r="F886" i="1"/>
  <c r="A898" i="1"/>
  <c r="F903" i="1"/>
  <c r="F908" i="1"/>
  <c r="A914" i="1"/>
  <c r="F929" i="1"/>
  <c r="F950" i="1"/>
  <c r="F960" i="1"/>
  <c r="A975" i="1"/>
  <c r="A985" i="1"/>
  <c r="A1000" i="1"/>
  <c r="F1009" i="1"/>
  <c r="F1014" i="1"/>
  <c r="F1024" i="1"/>
  <c r="A1039" i="1"/>
  <c r="F1062" i="1"/>
  <c r="A1067" i="1"/>
  <c r="F1094" i="1"/>
  <c r="A1099" i="1"/>
  <c r="F1103" i="1"/>
  <c r="A1112" i="1"/>
  <c r="F1120" i="1"/>
  <c r="A1129" i="1"/>
  <c r="F1137" i="1"/>
  <c r="F1150" i="1"/>
  <c r="A1159" i="1"/>
  <c r="F1167" i="1"/>
  <c r="A1176" i="1"/>
  <c r="F1184" i="1"/>
  <c r="A1193" i="1"/>
  <c r="F1201" i="1"/>
  <c r="F1214" i="1"/>
  <c r="A1223" i="1"/>
  <c r="F1231" i="1"/>
  <c r="A1240" i="1"/>
  <c r="F1248" i="1"/>
  <c r="A1257" i="1"/>
  <c r="F1265" i="1"/>
  <c r="F1278" i="1"/>
  <c r="A1287" i="1"/>
  <c r="F1295" i="1"/>
  <c r="D317" i="5"/>
  <c r="D773" i="5"/>
  <c r="D1052" i="5"/>
  <c r="D1254" i="5"/>
  <c r="D1455" i="5"/>
  <c r="D1593" i="5"/>
  <c r="D1712" i="5"/>
  <c r="D1819" i="5"/>
  <c r="D1915" i="5"/>
  <c r="D2015" i="5"/>
  <c r="F36" i="1"/>
  <c r="A58" i="1"/>
  <c r="A80" i="1"/>
  <c r="F100" i="1"/>
  <c r="A113" i="1"/>
  <c r="F126" i="1"/>
  <c r="F186" i="1"/>
  <c r="F208" i="1"/>
  <c r="F220" i="1"/>
  <c r="A232" i="1"/>
  <c r="A253" i="1"/>
  <c r="A264" i="1"/>
  <c r="F284" i="1"/>
  <c r="A304" i="1"/>
  <c r="A314" i="1"/>
  <c r="F351" i="1"/>
  <c r="A378" i="1"/>
  <c r="F403" i="1"/>
  <c r="A412" i="1"/>
  <c r="A420" i="1"/>
  <c r="F429" i="1"/>
  <c r="F446" i="1"/>
  <c r="F455" i="1"/>
  <c r="F462" i="1"/>
  <c r="F470" i="1"/>
  <c r="F493" i="1"/>
  <c r="A516" i="1"/>
  <c r="F524" i="1"/>
  <c r="A531" i="1"/>
  <c r="F538" i="1"/>
  <c r="A561" i="1"/>
  <c r="A575" i="1"/>
  <c r="A602" i="1"/>
  <c r="A615" i="1"/>
  <c r="F667" i="1"/>
  <c r="A692" i="1"/>
  <c r="A698" i="1"/>
  <c r="F739" i="1"/>
  <c r="F756" i="1"/>
  <c r="F767" i="1"/>
  <c r="F773" i="1"/>
  <c r="F784" i="1"/>
  <c r="F790" i="1"/>
  <c r="A796" i="1"/>
  <c r="F801" i="1"/>
  <c r="A813" i="1"/>
  <c r="F818" i="1"/>
  <c r="A830" i="1"/>
  <c r="A876" i="1"/>
  <c r="A893" i="1"/>
  <c r="F919" i="1"/>
  <c r="F935" i="1"/>
  <c r="F940" i="1"/>
  <c r="F945" i="1"/>
  <c r="A956" i="1"/>
  <c r="F965" i="1"/>
  <c r="F970" i="1"/>
  <c r="F980" i="1"/>
  <c r="A995" i="1"/>
  <c r="A1005" i="1"/>
  <c r="A1020" i="1"/>
  <c r="F1029" i="1"/>
  <c r="F1034" i="1"/>
  <c r="F1044" i="1"/>
  <c r="A1049" i="1"/>
  <c r="F1053" i="1"/>
  <c r="A1072" i="1"/>
  <c r="F1076" i="1"/>
  <c r="A1081" i="1"/>
  <c r="F1085" i="1"/>
  <c r="A1108" i="1"/>
  <c r="F1116" i="1"/>
  <c r="A1125" i="1"/>
  <c r="F1133" i="1"/>
  <c r="F1146" i="1"/>
  <c r="A1155" i="1"/>
  <c r="F1163" i="1"/>
  <c r="A1172" i="1"/>
  <c r="F1180" i="1"/>
  <c r="A1189" i="1"/>
  <c r="F1197" i="1"/>
  <c r="F1210" i="1"/>
  <c r="D358" i="5"/>
  <c r="D790" i="5"/>
  <c r="D1058" i="5"/>
  <c r="D1261" i="5"/>
  <c r="D1461" i="5"/>
  <c r="D1599" i="5"/>
  <c r="D1717" i="5"/>
  <c r="D1820" i="5"/>
  <c r="D1916" i="5"/>
  <c r="D2016" i="5"/>
  <c r="A37" i="1"/>
  <c r="A82" i="1"/>
  <c r="A101" i="1"/>
  <c r="A139" i="1"/>
  <c r="A150" i="1"/>
  <c r="F174" i="1"/>
  <c r="A199" i="1"/>
  <c r="A221" i="1"/>
  <c r="F243" i="1"/>
  <c r="F264" i="1"/>
  <c r="A275" i="1"/>
  <c r="A285" i="1"/>
  <c r="F325" i="1"/>
  <c r="F334" i="1"/>
  <c r="F342" i="1"/>
  <c r="A360" i="1"/>
  <c r="A369" i="1"/>
  <c r="A386" i="1"/>
  <c r="F394" i="1"/>
  <c r="F412" i="1"/>
  <c r="F420" i="1"/>
  <c r="A430" i="1"/>
  <c r="A438" i="1"/>
  <c r="A447" i="1"/>
  <c r="F479" i="1"/>
  <c r="A487" i="1"/>
  <c r="A502" i="1"/>
  <c r="A509" i="1"/>
  <c r="F516" i="1"/>
  <c r="A547" i="1"/>
  <c r="A554" i="1"/>
  <c r="A569" i="1"/>
  <c r="F609" i="1"/>
  <c r="F615" i="1"/>
  <c r="A622" i="1"/>
  <c r="A629" i="1"/>
  <c r="A635" i="1"/>
  <c r="F641" i="1"/>
  <c r="F648" i="1"/>
  <c r="F654" i="1"/>
  <c r="A661" i="1"/>
  <c r="A674" i="1"/>
  <c r="A680" i="1"/>
  <c r="F686" i="1"/>
  <c r="A705" i="1"/>
  <c r="F710" i="1"/>
  <c r="F716" i="1"/>
  <c r="F722" i="1"/>
  <c r="A728" i="1"/>
  <c r="F733" i="1"/>
  <c r="A745" i="1"/>
  <c r="F750" i="1"/>
  <c r="A762" i="1"/>
  <c r="A808" i="1"/>
  <c r="A825" i="1"/>
  <c r="A836" i="1"/>
  <c r="A842" i="1"/>
  <c r="F847" i="1"/>
  <c r="A853" i="1"/>
  <c r="F864" i="1"/>
  <c r="A870" i="1"/>
  <c r="F881" i="1"/>
  <c r="F898" i="1"/>
  <c r="A904" i="1"/>
  <c r="F909" i="1"/>
  <c r="F914" i="1"/>
  <c r="A925" i="1"/>
  <c r="A930" i="1"/>
  <c r="A946" i="1"/>
  <c r="A951" i="1"/>
  <c r="A961" i="1"/>
  <c r="A976" i="1"/>
  <c r="F985" i="1"/>
  <c r="F990" i="1"/>
  <c r="F1000" i="1"/>
  <c r="A1015" i="1"/>
  <c r="A1025" i="1"/>
  <c r="A1040" i="1"/>
  <c r="F1058" i="1"/>
  <c r="A1063" i="1"/>
  <c r="D397" i="5"/>
  <c r="D802" i="5"/>
  <c r="D1062" i="5"/>
  <c r="D1264" i="5"/>
  <c r="D1467" i="5"/>
  <c r="D1603" i="5"/>
  <c r="D1721" i="5"/>
  <c r="D1824" i="5"/>
  <c r="D1926" i="5"/>
  <c r="D2019" i="5"/>
  <c r="F37" i="1"/>
  <c r="A127" i="1"/>
  <c r="F139" i="1"/>
  <c r="A164" i="1"/>
  <c r="D398" i="5"/>
  <c r="D803" i="5"/>
  <c r="D1069" i="5"/>
  <c r="D1274" i="5"/>
  <c r="D1471" i="5"/>
  <c r="D1611" i="5"/>
  <c r="D1722" i="5"/>
  <c r="D1831" i="5"/>
  <c r="D1930" i="5"/>
  <c r="D2025" i="5"/>
  <c r="F60" i="1"/>
  <c r="A83" i="1"/>
  <c r="A103" i="1"/>
  <c r="A128" i="1"/>
  <c r="F164" i="1"/>
  <c r="D399" i="5"/>
  <c r="D804" i="5"/>
  <c r="D1070" i="5"/>
  <c r="D1275" i="5"/>
  <c r="D1472" i="5"/>
  <c r="D1612" i="5"/>
  <c r="D1731" i="5"/>
  <c r="D1833" i="5"/>
  <c r="D1931" i="5"/>
  <c r="D2027" i="5"/>
  <c r="A41" i="1"/>
  <c r="A61" i="1"/>
  <c r="F104" i="1"/>
  <c r="D400" i="5"/>
  <c r="D805" i="5"/>
  <c r="D1072" i="5"/>
  <c r="D1276" i="5"/>
  <c r="D1474" i="5"/>
  <c r="D1613" i="5"/>
  <c r="D1734" i="5"/>
  <c r="D1834" i="5"/>
  <c r="D1932" i="5"/>
  <c r="D2028" i="5"/>
  <c r="F61" i="1"/>
  <c r="F83" i="1"/>
  <c r="A105" i="1"/>
  <c r="A118" i="1"/>
  <c r="F128" i="1"/>
  <c r="F141" i="1"/>
  <c r="F154" i="1"/>
  <c r="A167" i="1"/>
  <c r="D623" i="5"/>
  <c r="D944" i="5"/>
  <c r="D1158" i="5"/>
  <c r="D1358" i="5"/>
  <c r="D1540" i="5"/>
  <c r="D1651" i="5"/>
  <c r="D1766" i="5"/>
  <c r="D1875" i="5"/>
  <c r="D1967" i="5"/>
  <c r="F107" i="1"/>
  <c r="A120" i="1"/>
  <c r="F168" i="1"/>
  <c r="F192" i="1"/>
  <c r="A203" i="1"/>
  <c r="A216" i="1"/>
  <c r="F226" i="1"/>
  <c r="F258" i="1"/>
  <c r="A310" i="1"/>
  <c r="A347" i="1"/>
  <c r="F355" i="1"/>
  <c r="A365" i="1"/>
  <c r="F373" i="1"/>
  <c r="F381" i="1"/>
  <c r="A399" i="1"/>
  <c r="F417" i="1"/>
  <c r="A425" i="1"/>
  <c r="F433" i="1"/>
  <c r="A443" i="1"/>
  <c r="F458" i="1"/>
  <c r="A475" i="1"/>
  <c r="A483" i="1"/>
  <c r="F505" i="1"/>
  <c r="F520" i="1"/>
  <c r="A528" i="1"/>
  <c r="F535" i="1"/>
  <c r="A550" i="1"/>
  <c r="A565" i="1"/>
  <c r="F599" i="1"/>
  <c r="A619" i="1"/>
  <c r="F631" i="1"/>
  <c r="F664" i="1"/>
  <c r="F670" i="1"/>
  <c r="F677" i="1"/>
  <c r="F701" i="1"/>
  <c r="F707" i="1"/>
  <c r="A714" i="1"/>
  <c r="F719" i="1"/>
  <c r="A725" i="1"/>
  <c r="F736" i="1"/>
  <c r="A742" i="1"/>
  <c r="F753" i="1"/>
  <c r="F770" i="1"/>
  <c r="F799" i="1"/>
  <c r="F816" i="1"/>
  <c r="F827" i="1"/>
  <c r="F833" i="1"/>
  <c r="F844" i="1"/>
  <c r="F850" i="1"/>
  <c r="A856" i="1"/>
  <c r="F861" i="1"/>
  <c r="A873" i="1"/>
  <c r="F878" i="1"/>
  <c r="A890" i="1"/>
  <c r="F901" i="1"/>
  <c r="F906" i="1"/>
  <c r="A912" i="1"/>
  <c r="A917" i="1"/>
  <c r="F922" i="1"/>
  <c r="A938" i="1"/>
  <c r="F953" i="1"/>
  <c r="F958" i="1"/>
  <c r="F968" i="1"/>
  <c r="A983" i="1"/>
  <c r="A993" i="1"/>
  <c r="A1008" i="1"/>
  <c r="F1017" i="1"/>
  <c r="F1022" i="1"/>
  <c r="F1032" i="1"/>
  <c r="A1047" i="1"/>
  <c r="F1074" i="1"/>
  <c r="A1079" i="1"/>
  <c r="F1110" i="1"/>
  <c r="A1119" i="1"/>
  <c r="F1127" i="1"/>
  <c r="A1136" i="1"/>
  <c r="F1144" i="1"/>
  <c r="A1153" i="1"/>
  <c r="F1161" i="1"/>
  <c r="F1174" i="1"/>
  <c r="A1183" i="1"/>
  <c r="F1191" i="1"/>
  <c r="A1200" i="1"/>
  <c r="F1208" i="1"/>
  <c r="A1217" i="1"/>
  <c r="F1225" i="1"/>
  <c r="F1238" i="1"/>
  <c r="A1247" i="1"/>
  <c r="F1255" i="1"/>
  <c r="A1264" i="1"/>
  <c r="F1272" i="1"/>
  <c r="A1281" i="1"/>
  <c r="F1289" i="1"/>
  <c r="F1302" i="1"/>
  <c r="A1311" i="1"/>
  <c r="F1319" i="1"/>
  <c r="A1328" i="1"/>
  <c r="F1336" i="1"/>
  <c r="A1345" i="1"/>
  <c r="F1353" i="1"/>
  <c r="D402" i="5"/>
  <c r="D1074" i="5"/>
  <c r="D1482" i="5"/>
  <c r="D1737" i="5"/>
  <c r="D1935" i="5"/>
  <c r="F41" i="1"/>
  <c r="F84" i="1"/>
  <c r="A142" i="1"/>
  <c r="F167" i="1"/>
  <c r="F182" i="1"/>
  <c r="F212" i="1"/>
  <c r="A244" i="1"/>
  <c r="F257" i="1"/>
  <c r="F271" i="1"/>
  <c r="F310" i="1"/>
  <c r="A349" i="1"/>
  <c r="A361" i="1"/>
  <c r="A395" i="1"/>
  <c r="A418" i="1"/>
  <c r="F440" i="1"/>
  <c r="A452" i="1"/>
  <c r="F484" i="1"/>
  <c r="F494" i="1"/>
  <c r="A504" i="1"/>
  <c r="A525" i="1"/>
  <c r="F543" i="1"/>
  <c r="F554" i="1"/>
  <c r="A564" i="1"/>
  <c r="F573" i="1"/>
  <c r="F582" i="1"/>
  <c r="F591" i="1"/>
  <c r="F600" i="1"/>
  <c r="F617" i="1"/>
  <c r="F635" i="1"/>
  <c r="A678" i="1"/>
  <c r="A694" i="1"/>
  <c r="F718" i="1"/>
  <c r="A757" i="1"/>
  <c r="F771" i="1"/>
  <c r="F794" i="1"/>
  <c r="A802" i="1"/>
  <c r="F809" i="1"/>
  <c r="A817" i="1"/>
  <c r="A832" i="1"/>
  <c r="A848" i="1"/>
  <c r="F893" i="1"/>
  <c r="A936" i="1"/>
  <c r="F956" i="1"/>
  <c r="F962" i="1"/>
  <c r="A969" i="1"/>
  <c r="A996" i="1"/>
  <c r="F1008" i="1"/>
  <c r="F1021" i="1"/>
  <c r="A1035" i="1"/>
  <c r="A1060" i="1"/>
  <c r="F1077" i="1"/>
  <c r="A1083" i="1"/>
  <c r="F1126" i="1"/>
  <c r="F1131" i="1"/>
  <c r="F1142" i="1"/>
  <c r="F1147" i="1"/>
  <c r="F1152" i="1"/>
  <c r="A1163" i="1"/>
  <c r="F1168" i="1"/>
  <c r="F1173" i="1"/>
  <c r="A1179" i="1"/>
  <c r="A1184" i="1"/>
  <c r="F1189" i="1"/>
  <c r="A1205" i="1"/>
  <c r="F1220" i="1"/>
  <c r="F1230" i="1"/>
  <c r="A1245" i="1"/>
  <c r="F1259" i="1"/>
  <c r="F1264" i="1"/>
  <c r="F1274" i="1"/>
  <c r="A1284" i="1"/>
  <c r="F1293" i="1"/>
  <c r="F1330" i="1"/>
  <c r="A1335" i="1"/>
  <c r="F1339" i="1"/>
  <c r="A1344" i="1"/>
  <c r="F1348" i="1"/>
  <c r="A1353" i="1"/>
  <c r="F1357" i="1"/>
  <c r="A1362" i="1"/>
  <c r="F1370" i="1"/>
  <c r="A1379" i="1"/>
  <c r="F1387" i="1"/>
  <c r="A1396" i="1"/>
  <c r="F1404" i="1"/>
  <c r="A1413" i="1"/>
  <c r="F1421" i="1"/>
  <c r="A1426" i="1"/>
  <c r="F1434" i="1"/>
  <c r="A1443" i="1"/>
  <c r="F1451" i="1"/>
  <c r="A1460" i="1"/>
  <c r="F1468" i="1"/>
  <c r="A1477" i="1"/>
  <c r="F1485" i="1"/>
  <c r="A1490" i="1"/>
  <c r="F1498" i="1"/>
  <c r="A1507" i="1"/>
  <c r="F1515" i="1"/>
  <c r="A1524" i="1"/>
  <c r="F1532" i="1"/>
  <c r="A1541" i="1"/>
  <c r="F1549" i="1"/>
  <c r="A1554" i="1"/>
  <c r="F1562" i="1"/>
  <c r="A1571" i="1"/>
  <c r="F1579" i="1"/>
  <c r="A1588" i="1"/>
  <c r="F1596" i="1"/>
  <c r="A1605" i="1"/>
  <c r="F1613" i="1"/>
  <c r="A1618" i="1"/>
  <c r="F1626" i="1"/>
  <c r="A1635" i="1"/>
  <c r="F1643" i="1"/>
  <c r="A1652" i="1"/>
  <c r="F1660" i="1"/>
  <c r="A1669" i="1"/>
  <c r="F1677" i="1"/>
  <c r="A1682" i="1"/>
  <c r="F1690" i="1"/>
  <c r="D540" i="5"/>
  <c r="D1126" i="5"/>
  <c r="D1522" i="5"/>
  <c r="D1763" i="5"/>
  <c r="D1962" i="5"/>
  <c r="F46" i="1"/>
  <c r="F118" i="1"/>
  <c r="A168" i="1"/>
  <c r="F199" i="1"/>
  <c r="F214" i="1"/>
  <c r="A228" i="1"/>
  <c r="A258" i="1"/>
  <c r="A287" i="1"/>
  <c r="A338" i="1"/>
  <c r="A372" i="1"/>
  <c r="A384" i="1"/>
  <c r="F396" i="1"/>
  <c r="F430" i="1"/>
  <c r="F452" i="1"/>
  <c r="F474" i="1"/>
  <c r="A485" i="1"/>
  <c r="A496" i="1"/>
  <c r="F504" i="1"/>
  <c r="F514" i="1"/>
  <c r="A535" i="1"/>
  <c r="A544" i="1"/>
  <c r="F564" i="1"/>
  <c r="A592" i="1"/>
  <c r="A610" i="1"/>
  <c r="F618" i="1"/>
  <c r="F626" i="1"/>
  <c r="A653" i="1"/>
  <c r="F662" i="1"/>
  <c r="A670" i="1"/>
  <c r="F702" i="1"/>
  <c r="F711" i="1"/>
  <c r="F726" i="1"/>
  <c r="F741" i="1"/>
  <c r="A749" i="1"/>
  <c r="A780" i="1"/>
  <c r="F825" i="1"/>
  <c r="A833" i="1"/>
  <c r="A840" i="1"/>
  <c r="F855" i="1"/>
  <c r="F871" i="1"/>
  <c r="A878" i="1"/>
  <c r="F885" i="1"/>
  <c r="A901" i="1"/>
  <c r="F921" i="1"/>
  <c r="F928" i="1"/>
  <c r="F942" i="1"/>
  <c r="F949" i="1"/>
  <c r="F976" i="1"/>
  <c r="F982" i="1"/>
  <c r="A989" i="1"/>
  <c r="A1016" i="1"/>
  <c r="F1028" i="1"/>
  <c r="F1041" i="1"/>
  <c r="A1048" i="1"/>
  <c r="F1054" i="1"/>
  <c r="F1072" i="1"/>
  <c r="A1089" i="1"/>
  <c r="A1095" i="1"/>
  <c r="F1100" i="1"/>
  <c r="F1105" i="1"/>
  <c r="A1111" i="1"/>
  <c r="A1116" i="1"/>
  <c r="F1121" i="1"/>
  <c r="A1132" i="1"/>
  <c r="A1137" i="1"/>
  <c r="A1195" i="1"/>
  <c r="A1211" i="1"/>
  <c r="A1216" i="1"/>
  <c r="F1235" i="1"/>
  <c r="F1240" i="1"/>
  <c r="A1255" i="1"/>
  <c r="A1260" i="1"/>
  <c r="F1269" i="1"/>
  <c r="F1279" i="1"/>
  <c r="A1289" i="1"/>
  <c r="A1299" i="1"/>
  <c r="F1303" i="1"/>
  <c r="A1308" i="1"/>
  <c r="F1312" i="1"/>
  <c r="A1317" i="1"/>
  <c r="F1321" i="1"/>
  <c r="A1358" i="1"/>
  <c r="F1366" i="1"/>
  <c r="A1375" i="1"/>
  <c r="F1383" i="1"/>
  <c r="A1392" i="1"/>
  <c r="F1400" i="1"/>
  <c r="A1409" i="1"/>
  <c r="F1417" i="1"/>
  <c r="A1422" i="1"/>
  <c r="F1430" i="1"/>
  <c r="A1439" i="1"/>
  <c r="F1447" i="1"/>
  <c r="A1456" i="1"/>
  <c r="F1464" i="1"/>
  <c r="A1473" i="1"/>
  <c r="F1481" i="1"/>
  <c r="A1486" i="1"/>
  <c r="F1494" i="1"/>
  <c r="A1503" i="1"/>
  <c r="F1511" i="1"/>
  <c r="A1520" i="1"/>
  <c r="F1528" i="1"/>
  <c r="A1537" i="1"/>
  <c r="F1545" i="1"/>
  <c r="A1550" i="1"/>
  <c r="F1558" i="1"/>
  <c r="A1567" i="1"/>
  <c r="D594" i="5"/>
  <c r="D1149" i="5"/>
  <c r="D1538" i="5"/>
  <c r="D1765" i="5"/>
  <c r="D1966" i="5"/>
  <c r="A48" i="1"/>
  <c r="A91" i="1"/>
  <c r="A183" i="1"/>
  <c r="F244" i="1"/>
  <c r="F273" i="1"/>
  <c r="A299" i="1"/>
  <c r="F312" i="1"/>
  <c r="F326" i="1"/>
  <c r="A339" i="1"/>
  <c r="F349" i="1"/>
  <c r="F407" i="1"/>
  <c r="A465" i="1"/>
  <c r="F485" i="1"/>
  <c r="F496" i="1"/>
  <c r="F525" i="1"/>
  <c r="F544" i="1"/>
  <c r="F555" i="1"/>
  <c r="A574" i="1"/>
  <c r="A584" i="1"/>
  <c r="F592" i="1"/>
  <c r="A601" i="1"/>
  <c r="F644" i="1"/>
  <c r="F678" i="1"/>
  <c r="F687" i="1"/>
  <c r="F695" i="1"/>
  <c r="F757" i="1"/>
  <c r="A765" i="1"/>
  <c r="A772" i="1"/>
  <c r="F787" i="1"/>
  <c r="F803" i="1"/>
  <c r="A810" i="1"/>
  <c r="F817" i="1"/>
  <c r="F848" i="1"/>
  <c r="F863" i="1"/>
  <c r="A894" i="1"/>
  <c r="A908" i="1"/>
  <c r="F915" i="1"/>
  <c r="A929" i="1"/>
  <c r="F936" i="1"/>
  <c r="A957" i="1"/>
  <c r="A963" i="1"/>
  <c r="F969" i="1"/>
  <c r="F996" i="1"/>
  <c r="F1002" i="1"/>
  <c r="A1009" i="1"/>
  <c r="A1036" i="1"/>
  <c r="F1060" i="1"/>
  <c r="F1066" i="1"/>
  <c r="A1084" i="1"/>
  <c r="A1127" i="1"/>
  <c r="A1143" i="1"/>
  <c r="A1148" i="1"/>
  <c r="F1158" i="1"/>
  <c r="A1164" i="1"/>
  <c r="A1169" i="1"/>
  <c r="F1179" i="1"/>
  <c r="A1185" i="1"/>
  <c r="F1200" i="1"/>
  <c r="F1205" i="1"/>
  <c r="A1221" i="1"/>
  <c r="A1231" i="1"/>
  <c r="A1236" i="1"/>
  <c r="F1245" i="1"/>
  <c r="F1250" i="1"/>
  <c r="A1265" i="1"/>
  <c r="A1275" i="1"/>
  <c r="F1284" i="1"/>
  <c r="F1294" i="1"/>
  <c r="F1326" i="1"/>
  <c r="A1331" i="1"/>
  <c r="F1335" i="1"/>
  <c r="A1340" i="1"/>
  <c r="F1344" i="1"/>
  <c r="A1349" i="1"/>
  <c r="F1362" i="1"/>
  <c r="A1371" i="1"/>
  <c r="F1379" i="1"/>
  <c r="A1388" i="1"/>
  <c r="F1396" i="1"/>
  <c r="A1405" i="1"/>
  <c r="F1413" i="1"/>
  <c r="A1418" i="1"/>
  <c r="F1426" i="1"/>
  <c r="A1435" i="1"/>
  <c r="F1443" i="1"/>
  <c r="A1452" i="1"/>
  <c r="F1460" i="1"/>
  <c r="A1469" i="1"/>
  <c r="F1477" i="1"/>
  <c r="A1482" i="1"/>
  <c r="F1490" i="1"/>
  <c r="A1499" i="1"/>
  <c r="F1507" i="1"/>
  <c r="D642" i="5"/>
  <c r="D1165" i="5"/>
  <c r="D1542" i="5"/>
  <c r="D1776" i="5"/>
  <c r="D1972" i="5"/>
  <c r="A49" i="1"/>
  <c r="A92" i="1"/>
  <c r="F121" i="1"/>
  <c r="A147" i="1"/>
  <c r="F169" i="1"/>
  <c r="A184" i="1"/>
  <c r="F228" i="1"/>
  <c r="A245" i="1"/>
  <c r="F287" i="1"/>
  <c r="F299" i="1"/>
  <c r="F339" i="1"/>
  <c r="D643" i="5"/>
  <c r="D1170" i="5"/>
  <c r="D1550" i="5"/>
  <c r="D1778" i="5"/>
  <c r="D1978" i="5"/>
  <c r="A50" i="1"/>
  <c r="F93" i="1"/>
  <c r="A187" i="1"/>
  <c r="F216" i="1"/>
  <c r="F232" i="1"/>
  <c r="F260" i="1"/>
  <c r="F327" i="1"/>
  <c r="D645" i="5"/>
  <c r="D1174" i="5"/>
  <c r="D1551" i="5"/>
  <c r="D1779" i="5"/>
  <c r="D1987" i="5"/>
  <c r="A122" i="1"/>
  <c r="F147" i="1"/>
  <c r="A173" i="1"/>
  <c r="A189" i="1"/>
  <c r="F202" i="1"/>
  <c r="A276" i="1"/>
  <c r="F288" i="1"/>
  <c r="F302" i="1"/>
  <c r="F316" i="1"/>
  <c r="F340" i="1"/>
  <c r="D646" i="5"/>
  <c r="D1178" i="5"/>
  <c r="D1552" i="5"/>
  <c r="D1781" i="5"/>
  <c r="D1988" i="5"/>
  <c r="F51" i="1"/>
  <c r="A94" i="1"/>
  <c r="F189" i="1"/>
  <c r="F218" i="1"/>
  <c r="A249" i="1"/>
  <c r="A262" i="1"/>
  <c r="A303" i="1"/>
  <c r="F329" i="1"/>
  <c r="D924" i="5"/>
  <c r="D1357" i="5"/>
  <c r="D1650" i="5"/>
  <c r="D1867" i="5"/>
  <c r="F69" i="1"/>
  <c r="A157" i="1"/>
  <c r="A224" i="1"/>
  <c r="A237" i="1"/>
  <c r="F250" i="1"/>
  <c r="A267" i="1"/>
  <c r="A280" i="1"/>
  <c r="A319" i="1"/>
  <c r="A332" i="1"/>
  <c r="F366" i="1"/>
  <c r="F390" i="1"/>
  <c r="A401" i="1"/>
  <c r="A437" i="1"/>
  <c r="A449" i="1"/>
  <c r="F469" i="1"/>
  <c r="F490" i="1"/>
  <c r="F499" i="1"/>
  <c r="F510" i="1"/>
  <c r="A520" i="1"/>
  <c r="A530" i="1"/>
  <c r="A541" i="1"/>
  <c r="F605" i="1"/>
  <c r="F623" i="1"/>
  <c r="A700" i="1"/>
  <c r="F723" i="1"/>
  <c r="A746" i="1"/>
  <c r="A761" i="1"/>
  <c r="A776" i="1"/>
  <c r="F783" i="1"/>
  <c r="A806" i="1"/>
  <c r="F821" i="1"/>
  <c r="F837" i="1"/>
  <c r="A860" i="1"/>
  <c r="F867" i="1"/>
  <c r="F882" i="1"/>
  <c r="F897" i="1"/>
  <c r="F911" i="1"/>
  <c r="F918" i="1"/>
  <c r="F932" i="1"/>
  <c r="A960" i="1"/>
  <c r="A973" i="1"/>
  <c r="F986" i="1"/>
  <c r="A999" i="1"/>
  <c r="F1012" i="1"/>
  <c r="F1038" i="1"/>
  <c r="F1045" i="1"/>
  <c r="A1064" i="1"/>
  <c r="F1069" i="1"/>
  <c r="A1135" i="1"/>
  <c r="A1140" i="1"/>
  <c r="A1151" i="1"/>
  <c r="A1156" i="1"/>
  <c r="A1161" i="1"/>
  <c r="F1166" i="1"/>
  <c r="F1171" i="1"/>
  <c r="A1177" i="1"/>
  <c r="F1187" i="1"/>
  <c r="F1192" i="1"/>
  <c r="F1213" i="1"/>
  <c r="A1219" i="1"/>
  <c r="F1228" i="1"/>
  <c r="A1248" i="1"/>
  <c r="A1253" i="1"/>
  <c r="F1267" i="1"/>
  <c r="A1292" i="1"/>
  <c r="F1310" i="1"/>
  <c r="A1315" i="1"/>
  <c r="F1342" i="1"/>
  <c r="A1347" i="1"/>
  <c r="F1351" i="1"/>
  <c r="A1356" i="1"/>
  <c r="F1364" i="1"/>
  <c r="A1373" i="1"/>
  <c r="F1381" i="1"/>
  <c r="A1386" i="1"/>
  <c r="F1394" i="1"/>
  <c r="A1403" i="1"/>
  <c r="F1411" i="1"/>
  <c r="A1420" i="1"/>
  <c r="F1428" i="1"/>
  <c r="A1437" i="1"/>
  <c r="F1445" i="1"/>
  <c r="A1450" i="1"/>
  <c r="F1458" i="1"/>
  <c r="A1467" i="1"/>
  <c r="F1475" i="1"/>
  <c r="A1484" i="1"/>
  <c r="F1492" i="1"/>
  <c r="A1501" i="1"/>
  <c r="F1509" i="1"/>
  <c r="A1514" i="1"/>
  <c r="F1522" i="1"/>
  <c r="A1531" i="1"/>
  <c r="F1539" i="1"/>
  <c r="A1548" i="1"/>
  <c r="F1556" i="1"/>
  <c r="A1565" i="1"/>
  <c r="F1573" i="1"/>
  <c r="A1578" i="1"/>
  <c r="F1586" i="1"/>
  <c r="A1595" i="1"/>
  <c r="F1603" i="1"/>
  <c r="A1612" i="1"/>
  <c r="F1620" i="1"/>
  <c r="A1629" i="1"/>
  <c r="F1637" i="1"/>
  <c r="A1642" i="1"/>
  <c r="F1650" i="1"/>
  <c r="A1659" i="1"/>
  <c r="F1667" i="1"/>
  <c r="A1676" i="1"/>
  <c r="F1684" i="1"/>
  <c r="A1693" i="1"/>
  <c r="F1701" i="1"/>
  <c r="A1706" i="1"/>
  <c r="F1714" i="1"/>
  <c r="A1723" i="1"/>
  <c r="F1731" i="1"/>
  <c r="A1740" i="1"/>
  <c r="A1744" i="1"/>
  <c r="A1748" i="1"/>
  <c r="A1752" i="1"/>
  <c r="A1756" i="1"/>
  <c r="A1760" i="1"/>
  <c r="A1764" i="1"/>
  <c r="A1768" i="1"/>
  <c r="A1772" i="1"/>
  <c r="A1776" i="1"/>
  <c r="A1780" i="1"/>
  <c r="A1784" i="1"/>
  <c r="A1788" i="1"/>
  <c r="A1792" i="1"/>
  <c r="A1796" i="1"/>
  <c r="A1800" i="1"/>
  <c r="A1804" i="1"/>
  <c r="A1808" i="1"/>
  <c r="A1812" i="1"/>
  <c r="A1816" i="1"/>
  <c r="A1820" i="1"/>
  <c r="A1824" i="1"/>
  <c r="A1828" i="1"/>
  <c r="A1832" i="1"/>
  <c r="A1836" i="1"/>
  <c r="A1840" i="1"/>
  <c r="A1844" i="1"/>
  <c r="A1848" i="1"/>
  <c r="A1852" i="1"/>
  <c r="A1856" i="1"/>
  <c r="A1860" i="1"/>
  <c r="A1864" i="1"/>
  <c r="A1868" i="1"/>
  <c r="A1872" i="1"/>
  <c r="A1876" i="1"/>
  <c r="A1880" i="1"/>
  <c r="A1884" i="1"/>
  <c r="A1888" i="1"/>
  <c r="A1892" i="1"/>
  <c r="A1896" i="1"/>
  <c r="A1900" i="1"/>
  <c r="A1904" i="1"/>
  <c r="A1908" i="1"/>
  <c r="A1912" i="1"/>
  <c r="A1916" i="1"/>
  <c r="A1920" i="1"/>
  <c r="A1924" i="1"/>
  <c r="A1928" i="1"/>
  <c r="A1932" i="1"/>
  <c r="A1936" i="1"/>
  <c r="A1940" i="1"/>
  <c r="A1944" i="1"/>
  <c r="A1948" i="1"/>
  <c r="A1952" i="1"/>
  <c r="A1956" i="1"/>
  <c r="A1960" i="1"/>
  <c r="A1964" i="1"/>
  <c r="A1968" i="1"/>
  <c r="A1972" i="1"/>
  <c r="A1976" i="1"/>
  <c r="A1980" i="1"/>
  <c r="A1984" i="1"/>
  <c r="A1988" i="1"/>
  <c r="A1992" i="1"/>
  <c r="A1996" i="1"/>
  <c r="D650" i="5"/>
  <c r="D1561" i="5"/>
  <c r="D1989" i="5"/>
  <c r="F94" i="1"/>
  <c r="A149" i="1"/>
  <c r="F249" i="1"/>
  <c r="F276" i="1"/>
  <c r="A330" i="1"/>
  <c r="A398" i="1"/>
  <c r="A457" i="1"/>
  <c r="A526" i="1"/>
  <c r="A538" i="1"/>
  <c r="F565" i="1"/>
  <c r="A577" i="1"/>
  <c r="A590" i="1"/>
  <c r="F601" i="1"/>
  <c r="F612" i="1"/>
  <c r="F624" i="1"/>
  <c r="F636" i="1"/>
  <c r="F646" i="1"/>
  <c r="A671" i="1"/>
  <c r="A682" i="1"/>
  <c r="A693" i="1"/>
  <c r="F735" i="1"/>
  <c r="F765" i="1"/>
  <c r="A785" i="1"/>
  <c r="F795" i="1"/>
  <c r="A826" i="1"/>
  <c r="F856" i="1"/>
  <c r="F876" i="1"/>
  <c r="A896" i="1"/>
  <c r="A924" i="1"/>
  <c r="F933" i="1"/>
  <c r="A944" i="1"/>
  <c r="F952" i="1"/>
  <c r="F978" i="1"/>
  <c r="A987" i="1"/>
  <c r="F1004" i="1"/>
  <c r="A1031" i="1"/>
  <c r="F1048" i="1"/>
  <c r="F1056" i="1"/>
  <c r="F1064" i="1"/>
  <c r="A1073" i="1"/>
  <c r="A1080" i="1"/>
  <c r="F1102" i="1"/>
  <c r="A1117" i="1"/>
  <c r="F1123" i="1"/>
  <c r="F1130" i="1"/>
  <c r="F1151" i="1"/>
  <c r="F1172" i="1"/>
  <c r="F1186" i="1"/>
  <c r="F1193" i="1"/>
  <c r="F1207" i="1"/>
  <c r="F1221" i="1"/>
  <c r="A1241" i="1"/>
  <c r="F1253" i="1"/>
  <c r="F1260" i="1"/>
  <c r="A1273" i="1"/>
  <c r="A1280" i="1"/>
  <c r="F1292" i="1"/>
  <c r="F1299" i="1"/>
  <c r="A1305" i="1"/>
  <c r="F1317" i="1"/>
  <c r="F1341" i="1"/>
  <c r="F1347" i="1"/>
  <c r="F1359" i="1"/>
  <c r="A1365" i="1"/>
  <c r="F1376" i="1"/>
  <c r="F1393" i="1"/>
  <c r="F1422" i="1"/>
  <c r="F1439" i="1"/>
  <c r="F1450" i="1"/>
  <c r="F1456" i="1"/>
  <c r="A1462" i="1"/>
  <c r="F1467" i="1"/>
  <c r="F1473" i="1"/>
  <c r="A1479" i="1"/>
  <c r="F1484" i="1"/>
  <c r="A1496" i="1"/>
  <c r="F1501" i="1"/>
  <c r="A1518" i="1"/>
  <c r="A1534" i="1"/>
  <c r="A1539" i="1"/>
  <c r="A1555" i="1"/>
  <c r="A1560" i="1"/>
  <c r="F1570" i="1"/>
  <c r="F1580" i="1"/>
  <c r="A1600" i="1"/>
  <c r="A1610" i="1"/>
  <c r="F1619" i="1"/>
  <c r="A1639" i="1"/>
  <c r="A1644" i="1"/>
  <c r="F1653" i="1"/>
  <c r="F1658" i="1"/>
  <c r="F1663" i="1"/>
  <c r="A1673" i="1"/>
  <c r="A1683" i="1"/>
  <c r="F1692" i="1"/>
  <c r="A1697" i="1"/>
  <c r="A1702" i="1"/>
  <c r="F1706" i="1"/>
  <c r="A1711" i="1"/>
  <c r="F1715" i="1"/>
  <c r="A1720" i="1"/>
  <c r="F1724" i="1"/>
  <c r="A1729" i="1"/>
  <c r="F1733" i="1"/>
  <c r="F1742" i="1"/>
  <c r="A1751" i="1"/>
  <c r="F1759" i="1"/>
  <c r="F1772" i="1"/>
  <c r="A1781" i="1"/>
  <c r="F1789" i="1"/>
  <c r="A1798" i="1"/>
  <c r="F1806" i="1"/>
  <c r="A1815" i="1"/>
  <c r="F1823" i="1"/>
  <c r="F1836" i="1"/>
  <c r="A1845" i="1"/>
  <c r="F1853" i="1"/>
  <c r="A1862" i="1"/>
  <c r="F1870" i="1"/>
  <c r="A1879" i="1"/>
  <c r="F1887" i="1"/>
  <c r="F1900" i="1"/>
  <c r="A1909" i="1"/>
  <c r="F1917" i="1"/>
  <c r="A1926" i="1"/>
  <c r="F1934" i="1"/>
  <c r="A1943" i="1"/>
  <c r="F1951" i="1"/>
  <c r="F1964" i="1"/>
  <c r="A1973" i="1"/>
  <c r="F1981" i="1"/>
  <c r="A1990" i="1"/>
  <c r="F1998" i="1"/>
  <c r="F2002" i="1"/>
  <c r="F2006" i="1"/>
  <c r="F2010" i="1"/>
  <c r="F2014" i="1"/>
  <c r="F2018" i="1"/>
  <c r="F2022" i="1"/>
  <c r="F2026" i="1"/>
  <c r="F2030" i="1"/>
  <c r="F2034" i="1"/>
  <c r="F2038" i="1"/>
  <c r="F2042" i="1"/>
  <c r="F2046" i="1"/>
  <c r="F2050" i="1"/>
  <c r="F2054" i="1"/>
  <c r="F2058" i="1"/>
  <c r="F2062" i="1"/>
  <c r="F2066" i="1"/>
  <c r="F2070" i="1"/>
  <c r="D806" i="5"/>
  <c r="D1616" i="5"/>
  <c r="D2030" i="5"/>
  <c r="A190" i="1"/>
  <c r="F221" i="1"/>
  <c r="A277" i="1"/>
  <c r="A352" i="1"/>
  <c r="A366" i="1"/>
  <c r="A381" i="1"/>
  <c r="F487" i="1"/>
  <c r="A499" i="1"/>
  <c r="F526" i="1"/>
  <c r="A539" i="1"/>
  <c r="A552" i="1"/>
  <c r="A637" i="1"/>
  <c r="A659" i="1"/>
  <c r="F714" i="1"/>
  <c r="F724" i="1"/>
  <c r="F745" i="1"/>
  <c r="F754" i="1"/>
  <c r="F775" i="1"/>
  <c r="A786" i="1"/>
  <c r="F805" i="1"/>
  <c r="A816" i="1"/>
  <c r="F826" i="1"/>
  <c r="A846" i="1"/>
  <c r="A866" i="1"/>
  <c r="F887" i="1"/>
  <c r="A897" i="1"/>
  <c r="A906" i="1"/>
  <c r="F961" i="1"/>
  <c r="A971" i="1"/>
  <c r="A997" i="1"/>
  <c r="F1005" i="1"/>
  <c r="F1013" i="1"/>
  <c r="A1023" i="1"/>
  <c r="F1040" i="1"/>
  <c r="F1049" i="1"/>
  <c r="A1096" i="1"/>
  <c r="F1109" i="1"/>
  <c r="F1138" i="1"/>
  <c r="F1159" i="1"/>
  <c r="F1165" i="1"/>
  <c r="A1180" i="1"/>
  <c r="A1201" i="1"/>
  <c r="A1215" i="1"/>
  <c r="A1228" i="1"/>
  <c r="F1234" i="1"/>
  <c r="F1247" i="1"/>
  <c r="A1267" i="1"/>
  <c r="F1286" i="1"/>
  <c r="F1311" i="1"/>
  <c r="F1323" i="1"/>
  <c r="F1329" i="1"/>
  <c r="A1336" i="1"/>
  <c r="F1354" i="1"/>
  <c r="F1371" i="1"/>
  <c r="F1382" i="1"/>
  <c r="F1388" i="1"/>
  <c r="A1394" i="1"/>
  <c r="F1399" i="1"/>
  <c r="F1405" i="1"/>
  <c r="A1411" i="1"/>
  <c r="F1416" i="1"/>
  <c r="A1428" i="1"/>
  <c r="F1433" i="1"/>
  <c r="A1445" i="1"/>
  <c r="A1474" i="1"/>
  <c r="A1491" i="1"/>
  <c r="A1502" i="1"/>
  <c r="A1508" i="1"/>
  <c r="A1513" i="1"/>
  <c r="F1518" i="1"/>
  <c r="F1523" i="1"/>
  <c r="A1529" i="1"/>
  <c r="F1544" i="1"/>
  <c r="F1565" i="1"/>
  <c r="A1576" i="1"/>
  <c r="F1585" i="1"/>
  <c r="F1590" i="1"/>
  <c r="F1595" i="1"/>
  <c r="A1615" i="1"/>
  <c r="F1624" i="1"/>
  <c r="F1629" i="1"/>
  <c r="F1634" i="1"/>
  <c r="F1639" i="1"/>
  <c r="A1649" i="1"/>
  <c r="A1654" i="1"/>
  <c r="F1668" i="1"/>
  <c r="F1673" i="1"/>
  <c r="F1678" i="1"/>
  <c r="A1688" i="1"/>
  <c r="F1697" i="1"/>
  <c r="A1734" i="1"/>
  <c r="F1738" i="1"/>
  <c r="A1747" i="1"/>
  <c r="F1755" i="1"/>
  <c r="F1768" i="1"/>
  <c r="A1777" i="1"/>
  <c r="F1785" i="1"/>
  <c r="A1794" i="1"/>
  <c r="F1802" i="1"/>
  <c r="A1811" i="1"/>
  <c r="F1819" i="1"/>
  <c r="F1832" i="1"/>
  <c r="A1841" i="1"/>
  <c r="F1849" i="1"/>
  <c r="A1858" i="1"/>
  <c r="F1866" i="1"/>
  <c r="A1875" i="1"/>
  <c r="F1883" i="1"/>
  <c r="F1896" i="1"/>
  <c r="A1905" i="1"/>
  <c r="F1913" i="1"/>
  <c r="A1922" i="1"/>
  <c r="F1930" i="1"/>
  <c r="A1939" i="1"/>
  <c r="F1947" i="1"/>
  <c r="F1960" i="1"/>
  <c r="A1969" i="1"/>
  <c r="F1977" i="1"/>
  <c r="A1986" i="1"/>
  <c r="F1994" i="1"/>
  <c r="D886" i="5"/>
  <c r="D1648" i="5"/>
  <c r="A25" i="1"/>
  <c r="A107" i="1"/>
  <c r="A223" i="1"/>
  <c r="F352" i="1"/>
  <c r="F398" i="1"/>
  <c r="F413" i="1"/>
  <c r="F427" i="1"/>
  <c r="F444" i="1"/>
  <c r="A458" i="1"/>
  <c r="A513" i="1"/>
  <c r="F540" i="1"/>
  <c r="F552" i="1"/>
  <c r="A566" i="1"/>
  <c r="F578" i="1"/>
  <c r="F590" i="1"/>
  <c r="A614" i="1"/>
  <c r="A625" i="1"/>
  <c r="A638" i="1"/>
  <c r="A649" i="1"/>
  <c r="F682" i="1"/>
  <c r="F693" i="1"/>
  <c r="F705" i="1"/>
  <c r="A736" i="1"/>
  <c r="A766" i="1"/>
  <c r="A797" i="1"/>
  <c r="A857" i="1"/>
  <c r="A877" i="1"/>
  <c r="F888" i="1"/>
  <c r="F916" i="1"/>
  <c r="F925" i="1"/>
  <c r="A934" i="1"/>
  <c r="F944" i="1"/>
  <c r="A953" i="1"/>
  <c r="A979" i="1"/>
  <c r="A988" i="1"/>
  <c r="A1032" i="1"/>
  <c r="A1057" i="1"/>
  <c r="A1065" i="1"/>
  <c r="F1073" i="1"/>
  <c r="F1080" i="1"/>
  <c r="A1088" i="1"/>
  <c r="A1103" i="1"/>
  <c r="F1117" i="1"/>
  <c r="A1124" i="1"/>
  <c r="A1131" i="1"/>
  <c r="A1145" i="1"/>
  <c r="A1152" i="1"/>
  <c r="A1173" i="1"/>
  <c r="A1187" i="1"/>
  <c r="A1208" i="1"/>
  <c r="F1241" i="1"/>
  <c r="A1261" i="1"/>
  <c r="F1273" i="1"/>
  <c r="F1280" i="1"/>
  <c r="A1293" i="1"/>
  <c r="A1300" i="1"/>
  <c r="F1305" i="1"/>
  <c r="A1324" i="1"/>
  <c r="A1348" i="1"/>
  <c r="A1360" i="1"/>
  <c r="F1365" i="1"/>
  <c r="A1377" i="1"/>
  <c r="A1406" i="1"/>
  <c r="A1423" i="1"/>
  <c r="A1434" i="1"/>
  <c r="A1440" i="1"/>
  <c r="A1451" i="1"/>
  <c r="A1457" i="1"/>
  <c r="F1462" i="1"/>
  <c r="A1468" i="1"/>
  <c r="F1479" i="1"/>
  <c r="A1485" i="1"/>
  <c r="F1496" i="1"/>
  <c r="F1534" i="1"/>
  <c r="F1550" i="1"/>
  <c r="F1555" i="1"/>
  <c r="F1560" i="1"/>
  <c r="A1566" i="1"/>
  <c r="F1571" i="1"/>
  <c r="A1581" i="1"/>
  <c r="A1586" i="1"/>
  <c r="A1591" i="1"/>
  <c r="F1600" i="1"/>
  <c r="F1605" i="1"/>
  <c r="F1610" i="1"/>
  <c r="A1620" i="1"/>
  <c r="A1625" i="1"/>
  <c r="A1630" i="1"/>
  <c r="F1644" i="1"/>
  <c r="A1664" i="1"/>
  <c r="A1674" i="1"/>
  <c r="F1683" i="1"/>
  <c r="A1698" i="1"/>
  <c r="F1702" i="1"/>
  <c r="A1707" i="1"/>
  <c r="F1711" i="1"/>
  <c r="A1716" i="1"/>
  <c r="F1720" i="1"/>
  <c r="A1725" i="1"/>
  <c r="F1729" i="1"/>
  <c r="A1743" i="1"/>
  <c r="F1751" i="1"/>
  <c r="F1764" i="1"/>
  <c r="A1773" i="1"/>
  <c r="F1781" i="1"/>
  <c r="A1790" i="1"/>
  <c r="F1798" i="1"/>
  <c r="A1807" i="1"/>
  <c r="F1815" i="1"/>
  <c r="F1828" i="1"/>
  <c r="A1837" i="1"/>
  <c r="F1845" i="1"/>
  <c r="A1854" i="1"/>
  <c r="F1862" i="1"/>
  <c r="A1871" i="1"/>
  <c r="F1879" i="1"/>
  <c r="F1892" i="1"/>
  <c r="A1901" i="1"/>
  <c r="F1909" i="1"/>
  <c r="A1918" i="1"/>
  <c r="F1926" i="1"/>
  <c r="A1935" i="1"/>
  <c r="F1943" i="1"/>
  <c r="F1956" i="1"/>
  <c r="A1965" i="1"/>
  <c r="F1973" i="1"/>
  <c r="A1982" i="1"/>
  <c r="F1990" i="1"/>
  <c r="A1999" i="1"/>
  <c r="A2003" i="1"/>
  <c r="A2007" i="1"/>
  <c r="A2011" i="1"/>
  <c r="A2015" i="1"/>
  <c r="A2019" i="1"/>
  <c r="A2023" i="1"/>
  <c r="A2027" i="1"/>
  <c r="A2031" i="1"/>
  <c r="A2035" i="1"/>
  <c r="A2039" i="1"/>
  <c r="A2043" i="1"/>
  <c r="A2047" i="1"/>
  <c r="A2051" i="1"/>
  <c r="A2055" i="1"/>
  <c r="A2059" i="1"/>
  <c r="A2063" i="1"/>
  <c r="A2067" i="1"/>
  <c r="A2071" i="1"/>
  <c r="D950" i="5"/>
  <c r="D1658" i="5"/>
  <c r="A28" i="1"/>
  <c r="A158" i="1"/>
  <c r="F280" i="1"/>
  <c r="F307" i="1"/>
  <c r="F332" i="1"/>
  <c r="A367" i="1"/>
  <c r="A414" i="1"/>
  <c r="A474" i="1"/>
  <c r="A488" i="1"/>
  <c r="F513" i="1"/>
  <c r="A527" i="1"/>
  <c r="F566" i="1"/>
  <c r="F579" i="1"/>
  <c r="F604" i="1"/>
  <c r="F614" i="1"/>
  <c r="A626" i="1"/>
  <c r="F638" i="1"/>
  <c r="A673" i="1"/>
  <c r="F776" i="1"/>
  <c r="F786" i="1"/>
  <c r="F846" i="1"/>
  <c r="A868" i="1"/>
  <c r="F926" i="1"/>
  <c r="A972" i="1"/>
  <c r="A980" i="1"/>
  <c r="F988" i="1"/>
  <c r="F997" i="1"/>
  <c r="F1006" i="1"/>
  <c r="A1024" i="1"/>
  <c r="A1041" i="1"/>
  <c r="F1057" i="1"/>
  <c r="F1065" i="1"/>
  <c r="F1081" i="1"/>
  <c r="F1088" i="1"/>
  <c r="F1096" i="1"/>
  <c r="A1104" i="1"/>
  <c r="F1124" i="1"/>
  <c r="A1139" i="1"/>
  <c r="F1145" i="1"/>
  <c r="A1160" i="1"/>
  <c r="A1181" i="1"/>
  <c r="F1194" i="1"/>
  <c r="F1215" i="1"/>
  <c r="F1222" i="1"/>
  <c r="D954" i="5"/>
  <c r="D1672" i="5"/>
  <c r="F108" i="1"/>
  <c r="A194" i="1"/>
  <c r="F225" i="1"/>
  <c r="F253" i="1"/>
  <c r="A335" i="1"/>
  <c r="A354" i="1"/>
  <c r="A385" i="1"/>
  <c r="A400" i="1"/>
  <c r="A432" i="1"/>
  <c r="A461" i="1"/>
  <c r="F488" i="1"/>
  <c r="F502" i="1"/>
  <c r="F515" i="1"/>
  <c r="F528" i="1"/>
  <c r="A542" i="1"/>
  <c r="A567" i="1"/>
  <c r="A593" i="1"/>
  <c r="A627" i="1"/>
  <c r="A639" i="1"/>
  <c r="A663" i="1"/>
  <c r="A684" i="1"/>
  <c r="A696" i="1"/>
  <c r="A706" i="1"/>
  <c r="A737" i="1"/>
  <c r="F746" i="1"/>
  <c r="F777" i="1"/>
  <c r="F797" i="1"/>
  <c r="A818" i="1"/>
  <c r="A838" i="1"/>
  <c r="F857" i="1"/>
  <c r="A889" i="1"/>
  <c r="A945" i="1"/>
  <c r="A964" i="1"/>
  <c r="A981" i="1"/>
  <c r="F989" i="1"/>
  <c r="F1016" i="1"/>
  <c r="A1033" i="1"/>
  <c r="F1042" i="1"/>
  <c r="F1050" i="1"/>
  <c r="F1089" i="1"/>
  <c r="F1111" i="1"/>
  <c r="F1132" i="1"/>
  <c r="F1153" i="1"/>
  <c r="A1167" i="1"/>
  <c r="A1188" i="1"/>
  <c r="F1195" i="1"/>
  <c r="F1202" i="1"/>
  <c r="A1209" i="1"/>
  <c r="F1216" i="1"/>
  <c r="D955" i="5"/>
  <c r="D1673" i="5"/>
  <c r="F28" i="1"/>
  <c r="F110" i="1"/>
  <c r="A160" i="1"/>
  <c r="F255" i="1"/>
  <c r="F309" i="1"/>
  <c r="F386" i="1"/>
  <c r="F400" i="1"/>
  <c r="A476" i="1"/>
  <c r="A517" i="1"/>
  <c r="F529" i="1"/>
  <c r="A556" i="1"/>
  <c r="A580" i="1"/>
  <c r="A605" i="1"/>
  <c r="F616" i="1"/>
  <c r="F650" i="1"/>
  <c r="F674" i="1"/>
  <c r="F706" i="1"/>
  <c r="F728" i="1"/>
  <c r="A768" i="1"/>
  <c r="F788" i="1"/>
  <c r="F808" i="1"/>
  <c r="A849" i="1"/>
  <c r="F859" i="1"/>
  <c r="F868" i="1"/>
  <c r="A880" i="1"/>
  <c r="F899" i="1"/>
  <c r="A918" i="1"/>
  <c r="A937" i="1"/>
  <c r="F954" i="1"/>
  <c r="F972" i="1"/>
  <c r="F998" i="1"/>
  <c r="A1007" i="1"/>
  <c r="A1059" i="1"/>
  <c r="A1068" i="1"/>
  <c r="F1090" i="1"/>
  <c r="A1097" i="1"/>
  <c r="F1104" i="1"/>
  <c r="F1118" i="1"/>
  <c r="F1125" i="1"/>
  <c r="F1139" i="1"/>
  <c r="F1160" i="1"/>
  <c r="A1175" i="1"/>
  <c r="F1181" i="1"/>
  <c r="A1196" i="1"/>
  <c r="D957" i="5"/>
  <c r="D1674" i="5"/>
  <c r="A29" i="1"/>
  <c r="A111" i="1"/>
  <c r="F194" i="1"/>
  <c r="A256" i="1"/>
  <c r="F335" i="1"/>
  <c r="A355" i="1"/>
  <c r="A371" i="1"/>
  <c r="A433" i="1"/>
  <c r="F461" i="1"/>
  <c r="F476" i="1"/>
  <c r="A518" i="1"/>
  <c r="F542" i="1"/>
  <c r="F569" i="1"/>
  <c r="F594" i="1"/>
  <c r="F629" i="1"/>
  <c r="F639" i="1"/>
  <c r="F663" i="1"/>
  <c r="A718" i="1"/>
  <c r="F737" i="1"/>
  <c r="A748" i="1"/>
  <c r="F758" i="1"/>
  <c r="A769" i="1"/>
  <c r="A778" i="1"/>
  <c r="A829" i="1"/>
  <c r="F838" i="1"/>
  <c r="A850" i="1"/>
  <c r="F889" i="1"/>
  <c r="A910" i="1"/>
  <c r="F927" i="1"/>
  <c r="F937" i="1"/>
  <c r="F946" i="1"/>
  <c r="F964" i="1"/>
  <c r="F981" i="1"/>
  <c r="A991" i="1"/>
  <c r="A1017" i="1"/>
  <c r="F1025" i="1"/>
  <c r="F1033" i="1"/>
  <c r="A1043" i="1"/>
  <c r="A1051" i="1"/>
  <c r="A1075" i="1"/>
  <c r="F1082" i="1"/>
  <c r="F1097" i="1"/>
  <c r="F1112" i="1"/>
  <c r="A1133" i="1"/>
  <c r="A1147" i="1"/>
  <c r="A1168" i="1"/>
  <c r="F1188" i="1"/>
  <c r="A1203" i="1"/>
  <c r="F1209" i="1"/>
  <c r="F1223" i="1"/>
  <c r="D1330" i="5"/>
  <c r="D1862" i="5"/>
  <c r="F131" i="1"/>
  <c r="A177" i="1"/>
  <c r="A207" i="1"/>
  <c r="F236" i="1"/>
  <c r="F291" i="1"/>
  <c r="A345" i="1"/>
  <c r="A359" i="1"/>
  <c r="A423" i="1"/>
  <c r="F480" i="1"/>
  <c r="F492" i="1"/>
  <c r="F547" i="1"/>
  <c r="A559" i="1"/>
  <c r="F571" i="1"/>
  <c r="A597" i="1"/>
  <c r="A631" i="1"/>
  <c r="F655" i="1"/>
  <c r="F665" i="1"/>
  <c r="F709" i="1"/>
  <c r="F720" i="1"/>
  <c r="F730" i="1"/>
  <c r="F740" i="1"/>
  <c r="A752" i="1"/>
  <c r="F791" i="1"/>
  <c r="F800" i="1"/>
  <c r="A812" i="1"/>
  <c r="F831" i="1"/>
  <c r="F842" i="1"/>
  <c r="F851" i="1"/>
  <c r="F872" i="1"/>
  <c r="F891" i="1"/>
  <c r="F939" i="1"/>
  <c r="F948" i="1"/>
  <c r="F966" i="1"/>
  <c r="F974" i="1"/>
  <c r="F992" i="1"/>
  <c r="F1018" i="1"/>
  <c r="A1027" i="1"/>
  <c r="F1061" i="1"/>
  <c r="A1077" i="1"/>
  <c r="A1092" i="1"/>
  <c r="A1107" i="1"/>
  <c r="F1113" i="1"/>
  <c r="A1128" i="1"/>
  <c r="A1149" i="1"/>
  <c r="F1162" i="1"/>
  <c r="F1183" i="1"/>
  <c r="A1191" i="1"/>
  <c r="F1204" i="1"/>
  <c r="A1212" i="1"/>
  <c r="F1218" i="1"/>
  <c r="A1232" i="1"/>
  <c r="F1244" i="1"/>
  <c r="F1251" i="1"/>
  <c r="F1257" i="1"/>
  <c r="A1271" i="1"/>
  <c r="A1277" i="1"/>
  <c r="F1283" i="1"/>
  <c r="F1290" i="1"/>
  <c r="F1296" i="1"/>
  <c r="A1309" i="1"/>
  <c r="A1333" i="1"/>
  <c r="A1339" i="1"/>
  <c r="F1345" i="1"/>
  <c r="A1357" i="1"/>
  <c r="F1368" i="1"/>
  <c r="F1385" i="1"/>
  <c r="F1414" i="1"/>
  <c r="F1431" i="1"/>
  <c r="F1442" i="1"/>
  <c r="F1448" i="1"/>
  <c r="A1454" i="1"/>
  <c r="F1459" i="1"/>
  <c r="F1465" i="1"/>
  <c r="A1471" i="1"/>
  <c r="F1476" i="1"/>
  <c r="A1488" i="1"/>
  <c r="F1493" i="1"/>
  <c r="A1505" i="1"/>
  <c r="F1526" i="1"/>
  <c r="F1542" i="1"/>
  <c r="F1547" i="1"/>
  <c r="A1558" i="1"/>
  <c r="F1563" i="1"/>
  <c r="F1568" i="1"/>
  <c r="A1574" i="1"/>
  <c r="F1583" i="1"/>
  <c r="F1588" i="1"/>
  <c r="A1603" i="1"/>
  <c r="A1608" i="1"/>
  <c r="F1617" i="1"/>
  <c r="F1627" i="1"/>
  <c r="A1637" i="1"/>
  <c r="A1647" i="1"/>
  <c r="F1661" i="1"/>
  <c r="F1666" i="1"/>
  <c r="A1681" i="1"/>
  <c r="A1686" i="1"/>
  <c r="A1691" i="1"/>
  <c r="F1695" i="1"/>
  <c r="A1700" i="1"/>
  <c r="F1704" i="1"/>
  <c r="A1709" i="1"/>
  <c r="F1713" i="1"/>
  <c r="F1727" i="1"/>
  <c r="A1732" i="1"/>
  <c r="F1736" i="1"/>
  <c r="A1741" i="1"/>
  <c r="F1749" i="1"/>
  <c r="A1758" i="1"/>
  <c r="F1766" i="1"/>
  <c r="A1775" i="1"/>
  <c r="F1783" i="1"/>
  <c r="F1796" i="1"/>
  <c r="A1805" i="1"/>
  <c r="F1813" i="1"/>
  <c r="A1822" i="1"/>
  <c r="F1830" i="1"/>
  <c r="A1839" i="1"/>
  <c r="F1847" i="1"/>
  <c r="F1860" i="1"/>
  <c r="A1869" i="1"/>
  <c r="F1877" i="1"/>
  <c r="A1886" i="1"/>
  <c r="F1894" i="1"/>
  <c r="A1903" i="1"/>
  <c r="F1911" i="1"/>
  <c r="F1924" i="1"/>
  <c r="A1933" i="1"/>
  <c r="F1941" i="1"/>
  <c r="A1950" i="1"/>
  <c r="F1958" i="1"/>
  <c r="A1967" i="1"/>
  <c r="F1975" i="1"/>
  <c r="F1988" i="1"/>
  <c r="A1997" i="1"/>
  <c r="A2001" i="1"/>
  <c r="A2005" i="1"/>
  <c r="A2009" i="1"/>
  <c r="A2013" i="1"/>
  <c r="A2017" i="1"/>
  <c r="A2021" i="1"/>
  <c r="A2025" i="1"/>
  <c r="A2029" i="1"/>
  <c r="A2033" i="1"/>
  <c r="A2037" i="1"/>
  <c r="A2041" i="1"/>
  <c r="A2045" i="1"/>
  <c r="A2049" i="1"/>
  <c r="A2053" i="1"/>
  <c r="A2057" i="1"/>
  <c r="A2061" i="1"/>
  <c r="A2065" i="1"/>
  <c r="A2069" i="1"/>
  <c r="D962" i="5"/>
  <c r="F160" i="1"/>
  <c r="F227" i="1"/>
  <c r="A336" i="1"/>
  <c r="F491" i="1"/>
  <c r="A570" i="1"/>
  <c r="F640" i="1"/>
  <c r="A685" i="1"/>
  <c r="A729" i="1"/>
  <c r="F748" i="1"/>
  <c r="F769" i="1"/>
  <c r="A789" i="1"/>
  <c r="A809" i="1"/>
  <c r="F829" i="1"/>
  <c r="F890" i="1"/>
  <c r="A928" i="1"/>
  <c r="A1052" i="1"/>
  <c r="F1068" i="1"/>
  <c r="F1140" i="1"/>
  <c r="F1154" i="1"/>
  <c r="F1182" i="1"/>
  <c r="F1196" i="1"/>
  <c r="A1224" i="1"/>
  <c r="A1268" i="1"/>
  <c r="A1285" i="1"/>
  <c r="A1343" i="1"/>
  <c r="A1367" i="1"/>
  <c r="F1373" i="1"/>
  <c r="A1381" i="1"/>
  <c r="A1412" i="1"/>
  <c r="A1427" i="1"/>
  <c r="A1442" i="1"/>
  <c r="F1457" i="1"/>
  <c r="A1465" i="1"/>
  <c r="A1472" i="1"/>
  <c r="F1487" i="1"/>
  <c r="F1503" i="1"/>
  <c r="A1517" i="1"/>
  <c r="A1546" i="1"/>
  <c r="A1552" i="1"/>
  <c r="F1566" i="1"/>
  <c r="A1573" i="1"/>
  <c r="A1599" i="1"/>
  <c r="F1625" i="1"/>
  <c r="A1645" i="1"/>
  <c r="F1657" i="1"/>
  <c r="F1664" i="1"/>
  <c r="A1677" i="1"/>
  <c r="A1684" i="1"/>
  <c r="A1703" i="1"/>
  <c r="F1708" i="1"/>
  <c r="A1721" i="1"/>
  <c r="F1756" i="1"/>
  <c r="F1773" i="1"/>
  <c r="F1784" i="1"/>
  <c r="F1790" i="1"/>
  <c r="F1801" i="1"/>
  <c r="F1807" i="1"/>
  <c r="A1813" i="1"/>
  <c r="F1818" i="1"/>
  <c r="A1830" i="1"/>
  <c r="F1835" i="1"/>
  <c r="A1847" i="1"/>
  <c r="A1893" i="1"/>
  <c r="A1910" i="1"/>
  <c r="A1921" i="1"/>
  <c r="A1927" i="1"/>
  <c r="F1932" i="1"/>
  <c r="A1938" i="1"/>
  <c r="F1949" i="1"/>
  <c r="A1955" i="1"/>
  <c r="F1966" i="1"/>
  <c r="F1983" i="1"/>
  <c r="F2000" i="1"/>
  <c r="F2011" i="1"/>
  <c r="F2016" i="1"/>
  <c r="F2027" i="1"/>
  <c r="F2032" i="1"/>
  <c r="F2043" i="1"/>
  <c r="F2048" i="1"/>
  <c r="F2059" i="1"/>
  <c r="F2064" i="1"/>
  <c r="D1180" i="5"/>
  <c r="F173" i="1"/>
  <c r="F341" i="1"/>
  <c r="A374" i="1"/>
  <c r="F404" i="1"/>
  <c r="A519" i="1"/>
  <c r="A595" i="1"/>
  <c r="A665" i="1"/>
  <c r="A709" i="1"/>
  <c r="F810" i="1"/>
  <c r="A872" i="1"/>
  <c r="F910" i="1"/>
  <c r="A948" i="1"/>
  <c r="A965" i="1"/>
  <c r="F1098" i="1"/>
  <c r="A1113" i="1"/>
  <c r="F1211" i="1"/>
  <c r="A1233" i="1"/>
  <c r="F1242" i="1"/>
  <c r="A1251" i="1"/>
  <c r="A1259" i="1"/>
  <c r="F1268" i="1"/>
  <c r="F1276" i="1"/>
  <c r="F1285" i="1"/>
  <c r="A1295" i="1"/>
  <c r="A1319" i="1"/>
  <c r="A1327" i="1"/>
  <c r="F1334" i="1"/>
  <c r="A1351" i="1"/>
  <c r="A1359" i="1"/>
  <c r="A1374" i="1"/>
  <c r="F1389" i="1"/>
  <c r="A1397" i="1"/>
  <c r="A1404" i="1"/>
  <c r="F1419" i="1"/>
  <c r="F1435" i="1"/>
  <c r="F1449" i="1"/>
  <c r="A1458" i="1"/>
  <c r="F1480" i="1"/>
  <c r="F1495" i="1"/>
  <c r="F1510" i="1"/>
  <c r="A1525" i="1"/>
  <c r="F1531" i="1"/>
  <c r="F1538" i="1"/>
  <c r="F1552" i="1"/>
  <c r="F1559" i="1"/>
  <c r="A1580" i="1"/>
  <c r="A1587" i="1"/>
  <c r="A1593" i="1"/>
  <c r="F1599" i="1"/>
  <c r="F1606" i="1"/>
  <c r="F1612" i="1"/>
  <c r="A1619" i="1"/>
  <c r="A1626" i="1"/>
  <c r="A1632" i="1"/>
  <c r="F1638" i="1"/>
  <c r="F1651" i="1"/>
  <c r="A1658" i="1"/>
  <c r="A1665" i="1"/>
  <c r="A1671" i="1"/>
  <c r="F1696" i="1"/>
  <c r="A1715" i="1"/>
  <c r="A1727" i="1"/>
  <c r="A1733" i="1"/>
  <c r="F1739" i="1"/>
  <c r="A1745" i="1"/>
  <c r="F1750" i="1"/>
  <c r="A1762" i="1"/>
  <c r="F1767" i="1"/>
  <c r="A1779" i="1"/>
  <c r="A1825" i="1"/>
  <c r="A1842" i="1"/>
  <c r="A1853" i="1"/>
  <c r="A1859" i="1"/>
  <c r="F1864" i="1"/>
  <c r="A1870" i="1"/>
  <c r="F1881" i="1"/>
  <c r="A1887" i="1"/>
  <c r="F1898" i="1"/>
  <c r="F1915" i="1"/>
  <c r="F1944" i="1"/>
  <c r="F1961" i="1"/>
  <c r="F1972" i="1"/>
  <c r="F1978" i="1"/>
  <c r="F1989" i="1"/>
  <c r="F1995" i="1"/>
  <c r="A2006" i="1"/>
  <c r="A2022" i="1"/>
  <c r="A2038" i="1"/>
  <c r="A2054" i="1"/>
  <c r="A2070" i="1"/>
  <c r="D1277" i="5"/>
  <c r="F175" i="1"/>
  <c r="F374" i="1"/>
  <c r="A405" i="1"/>
  <c r="F465" i="1"/>
  <c r="A492" i="1"/>
  <c r="F519" i="1"/>
  <c r="A571" i="1"/>
  <c r="A643" i="1"/>
  <c r="F729" i="1"/>
  <c r="A770" i="1"/>
  <c r="A984" i="1"/>
  <c r="A1001" i="1"/>
  <c r="F1036" i="1"/>
  <c r="F1052" i="1"/>
  <c r="A1069" i="1"/>
  <c r="F1084" i="1"/>
  <c r="A1141" i="1"/>
  <c r="F1155" i="1"/>
  <c r="F1169" i="1"/>
  <c r="A1197" i="1"/>
  <c r="F1224" i="1"/>
  <c r="F1233" i="1"/>
  <c r="A1243" i="1"/>
  <c r="F1277" i="1"/>
  <c r="A1303" i="1"/>
  <c r="F1327" i="1"/>
  <c r="F1343" i="1"/>
  <c r="F1367" i="1"/>
  <c r="F1374" i="1"/>
  <c r="A1382" i="1"/>
  <c r="A1390" i="1"/>
  <c r="F1397" i="1"/>
  <c r="F1412" i="1"/>
  <c r="F1427" i="1"/>
  <c r="A1466" i="1"/>
  <c r="F1472" i="1"/>
  <c r="F1488" i="1"/>
  <c r="A1504" i="1"/>
  <c r="A1511" i="1"/>
  <c r="F1517" i="1"/>
  <c r="A1532" i="1"/>
  <c r="F1546" i="1"/>
  <c r="A1553" i="1"/>
  <c r="F1567" i="1"/>
  <c r="F1593" i="1"/>
  <c r="A1613" i="1"/>
  <c r="F1632" i="1"/>
  <c r="F1645" i="1"/>
  <c r="F1671" i="1"/>
  <c r="A1678" i="1"/>
  <c r="F1703" i="1"/>
  <c r="F1721" i="1"/>
  <c r="F1745" i="1"/>
  <c r="A1757" i="1"/>
  <c r="F1762" i="1"/>
  <c r="A1774" i="1"/>
  <c r="F1779" i="1"/>
  <c r="A1785" i="1"/>
  <c r="A1791" i="1"/>
  <c r="A1802" i="1"/>
  <c r="A1819" i="1"/>
  <c r="A1865" i="1"/>
  <c r="F1876" i="1"/>
  <c r="A1882" i="1"/>
  <c r="F1893" i="1"/>
  <c r="A1899" i="1"/>
  <c r="F1904" i="1"/>
  <c r="F1910" i="1"/>
  <c r="F1921" i="1"/>
  <c r="F1927" i="1"/>
  <c r="F1938" i="1"/>
  <c r="F1955" i="1"/>
  <c r="F1984" i="1"/>
  <c r="A2012" i="1"/>
  <c r="A2028" i="1"/>
  <c r="A2044" i="1"/>
  <c r="A2060" i="1"/>
  <c r="D1372" i="5"/>
  <c r="F177" i="1"/>
  <c r="F237" i="1"/>
  <c r="F345" i="1"/>
  <c r="A375" i="1"/>
  <c r="F405" i="1"/>
  <c r="A467" i="1"/>
  <c r="A493" i="1"/>
  <c r="A521" i="1"/>
  <c r="A572" i="1"/>
  <c r="F597" i="1"/>
  <c r="F620" i="1"/>
  <c r="F643" i="1"/>
  <c r="A666" i="1"/>
  <c r="A689" i="1"/>
  <c r="F731" i="1"/>
  <c r="A792" i="1"/>
  <c r="F931" i="1"/>
  <c r="A949" i="1"/>
  <c r="A967" i="1"/>
  <c r="F984" i="1"/>
  <c r="F1001" i="1"/>
  <c r="A1019" i="1"/>
  <c r="A1037" i="1"/>
  <c r="A1053" i="1"/>
  <c r="A1085" i="1"/>
  <c r="A1100" i="1"/>
  <c r="F1141" i="1"/>
  <c r="F1170" i="1"/>
  <c r="F1198" i="1"/>
  <c r="A1225" i="1"/>
  <c r="A1235" i="1"/>
  <c r="F1243" i="1"/>
  <c r="A1252" i="1"/>
  <c r="F1261" i="1"/>
  <c r="A1269" i="1"/>
  <c r="F1287" i="1"/>
  <c r="A1304" i="1"/>
  <c r="A1312" i="1"/>
  <c r="A1320" i="1"/>
  <c r="A1352" i="1"/>
  <c r="F1360" i="1"/>
  <c r="F1375" i="1"/>
  <c r="A1383" i="1"/>
  <c r="F1390" i="1"/>
  <c r="A1398" i="1"/>
  <c r="F1420" i="1"/>
  <c r="A1436" i="1"/>
  <c r="F1474" i="1"/>
  <c r="A1481" i="1"/>
  <c r="A1497" i="1"/>
  <c r="A1519" i="1"/>
  <c r="F1525" i="1"/>
  <c r="A1540" i="1"/>
  <c r="A1561" i="1"/>
  <c r="F1574" i="1"/>
  <c r="F1587" i="1"/>
  <c r="A1594" i="1"/>
  <c r="A1601" i="1"/>
  <c r="A1607" i="1"/>
  <c r="D1373" i="5"/>
  <c r="A73" i="1"/>
  <c r="A296" i="1"/>
  <c r="F375" i="1"/>
  <c r="A408" i="1"/>
  <c r="A439" i="1"/>
  <c r="F467" i="1"/>
  <c r="F521" i="1"/>
  <c r="A548" i="1"/>
  <c r="A621" i="1"/>
  <c r="F645" i="1"/>
  <c r="F668" i="1"/>
  <c r="F689" i="1"/>
  <c r="A712" i="1"/>
  <c r="F752" i="1"/>
  <c r="F792" i="1"/>
  <c r="F812" i="1"/>
  <c r="F873" i="1"/>
  <c r="F912" i="1"/>
  <c r="A1003" i="1"/>
  <c r="F1020" i="1"/>
  <c r="F1037" i="1"/>
  <c r="A1055" i="1"/>
  <c r="F1070" i="1"/>
  <c r="A1101" i="1"/>
  <c r="F1114" i="1"/>
  <c r="F1128" i="1"/>
  <c r="F1156" i="1"/>
  <c r="F1212" i="1"/>
  <c r="F1226" i="1"/>
  <c r="F1270" i="1"/>
  <c r="A1296" i="1"/>
  <c r="A1313" i="1"/>
  <c r="A1337" i="1"/>
  <c r="A1368" i="1"/>
  <c r="A1384" i="1"/>
  <c r="F1406" i="1"/>
  <c r="A1414" i="1"/>
  <c r="A1429" i="1"/>
  <c r="A1444" i="1"/>
  <c r="A1459" i="1"/>
  <c r="F1466" i="1"/>
  <c r="A1489" i="1"/>
  <c r="F1504" i="1"/>
  <c r="A1512" i="1"/>
  <c r="A1526" i="1"/>
  <c r="A1533" i="1"/>
  <c r="A1547" i="1"/>
  <c r="F1553" i="1"/>
  <c r="A1568" i="1"/>
  <c r="F1581" i="1"/>
  <c r="A1614" i="1"/>
  <c r="D1374" i="5"/>
  <c r="A180" i="1"/>
  <c r="A240" i="1"/>
  <c r="F346" i="1"/>
  <c r="A497" i="1"/>
  <c r="A549" i="1"/>
  <c r="A576" i="1"/>
  <c r="A599" i="1"/>
  <c r="F690" i="1"/>
  <c r="A732" i="1"/>
  <c r="A774" i="1"/>
  <c r="A834" i="1"/>
  <c r="A932" i="1"/>
  <c r="A968" i="1"/>
  <c r="A1115" i="1"/>
  <c r="F1143" i="1"/>
  <c r="A1171" i="1"/>
  <c r="F1185" i="1"/>
  <c r="A1199" i="1"/>
  <c r="A1213" i="1"/>
  <c r="F1236" i="1"/>
  <c r="A1244" i="1"/>
  <c r="F1252" i="1"/>
  <c r="A1288" i="1"/>
  <c r="F1304" i="1"/>
  <c r="F1320" i="1"/>
  <c r="F1328" i="1"/>
  <c r="F1352" i="1"/>
  <c r="A1361" i="1"/>
  <c r="A1376" i="1"/>
  <c r="A1391" i="1"/>
  <c r="F1398" i="1"/>
  <c r="A1421" i="1"/>
  <c r="F1436" i="1"/>
  <c r="F1452" i="1"/>
  <c r="A1475" i="1"/>
  <c r="F1482" i="1"/>
  <c r="F1497" i="1"/>
  <c r="F1519" i="1"/>
  <c r="F1540" i="1"/>
  <c r="F1554" i="1"/>
  <c r="F1561" i="1"/>
  <c r="A1575" i="1"/>
  <c r="A1582" i="1"/>
  <c r="F1594" i="1"/>
  <c r="F1601" i="1"/>
  <c r="F1607" i="1"/>
  <c r="A1621" i="1"/>
  <c r="D1375" i="5"/>
  <c r="F73" i="1"/>
  <c r="F296" i="1"/>
  <c r="A379" i="1"/>
  <c r="F439" i="1"/>
  <c r="A522" i="1"/>
  <c r="F549" i="1"/>
  <c r="F576" i="1"/>
  <c r="A646" i="1"/>
  <c r="A669" i="1"/>
  <c r="F713" i="1"/>
  <c r="A753" i="1"/>
  <c r="A793" i="1"/>
  <c r="A814" i="1"/>
  <c r="F854" i="1"/>
  <c r="A874" i="1"/>
  <c r="A913" i="1"/>
  <c r="A952" i="1"/>
  <c r="A1004" i="1"/>
  <c r="A1021" i="1"/>
  <c r="A1071" i="1"/>
  <c r="F1086" i="1"/>
  <c r="F1101" i="1"/>
  <c r="F1129" i="1"/>
  <c r="A1157" i="1"/>
  <c r="A1227" i="1"/>
  <c r="F1262" i="1"/>
  <c r="A1279" i="1"/>
  <c r="A1297" i="1"/>
  <c r="F1313" i="1"/>
  <c r="A1321" i="1"/>
  <c r="A1329" i="1"/>
  <c r="F1337" i="1"/>
  <c r="A1369" i="1"/>
  <c r="F1384" i="1"/>
  <c r="F1391" i="1"/>
  <c r="A1399" i="1"/>
  <c r="A1407" i="1"/>
  <c r="F1429" i="1"/>
  <c r="F1444" i="1"/>
  <c r="A1483" i="1"/>
  <c r="F1489" i="1"/>
  <c r="A1498" i="1"/>
  <c r="F1505" i="1"/>
  <c r="F1512" i="1"/>
  <c r="A1527" i="1"/>
  <c r="F1533" i="1"/>
  <c r="A1562" i="1"/>
  <c r="F1575" i="1"/>
  <c r="F1582" i="1"/>
  <c r="A1602" i="1"/>
  <c r="F1614" i="1"/>
  <c r="D1835" i="5"/>
  <c r="A265" i="1"/>
  <c r="F318" i="1"/>
  <c r="F358" i="1"/>
  <c r="A389" i="1"/>
  <c r="A507" i="1"/>
  <c r="A533" i="1"/>
  <c r="A607" i="1"/>
  <c r="A655" i="1"/>
  <c r="A677" i="1"/>
  <c r="F698" i="1"/>
  <c r="F760" i="1"/>
  <c r="A821" i="1"/>
  <c r="A861" i="1"/>
  <c r="A882" i="1"/>
  <c r="A902" i="1"/>
  <c r="F920" i="1"/>
  <c r="F938" i="1"/>
  <c r="F957" i="1"/>
  <c r="F1010" i="1"/>
  <c r="A1045" i="1"/>
  <c r="A1120" i="1"/>
  <c r="F1134" i="1"/>
  <c r="F1148" i="1"/>
  <c r="F1176" i="1"/>
  <c r="A1204" i="1"/>
  <c r="F1229" i="1"/>
  <c r="F1298" i="1"/>
  <c r="F1315" i="1"/>
  <c r="A1323" i="1"/>
  <c r="F1363" i="1"/>
  <c r="F1378" i="1"/>
  <c r="F1401" i="1"/>
  <c r="F1408" i="1"/>
  <c r="A1416" i="1"/>
  <c r="A1424" i="1"/>
  <c r="F1438" i="1"/>
  <c r="F1454" i="1"/>
  <c r="F1461" i="1"/>
  <c r="A1470" i="1"/>
  <c r="A1500" i="1"/>
  <c r="F1521" i="1"/>
  <c r="A1528" i="1"/>
  <c r="A1549" i="1"/>
  <c r="A1584" i="1"/>
  <c r="A1590" i="1"/>
  <c r="A1597" i="1"/>
  <c r="F1609" i="1"/>
  <c r="F1616" i="1"/>
  <c r="A1623" i="1"/>
  <c r="A1636" i="1"/>
  <c r="F1642" i="1"/>
  <c r="F1648" i="1"/>
  <c r="F1655" i="1"/>
  <c r="A1662" i="1"/>
  <c r="A1668" i="1"/>
  <c r="A1675" i="1"/>
  <c r="F1687" i="1"/>
  <c r="F1694" i="1"/>
  <c r="F1712" i="1"/>
  <c r="F1718" i="1"/>
  <c r="F1748" i="1"/>
  <c r="A1754" i="1"/>
  <c r="F1765" i="1"/>
  <c r="A1771" i="1"/>
  <c r="F1776" i="1"/>
  <c r="F1782" i="1"/>
  <c r="F1793" i="1"/>
  <c r="F1799" i="1"/>
  <c r="F1810" i="1"/>
  <c r="F1827" i="1"/>
  <c r="F1856" i="1"/>
  <c r="F1873" i="1"/>
  <c r="A1885" i="1"/>
  <c r="F1890" i="1"/>
  <c r="A1902" i="1"/>
  <c r="F1907" i="1"/>
  <c r="A1913" i="1"/>
  <c r="A1919" i="1"/>
  <c r="A1930" i="1"/>
  <c r="A1947" i="1"/>
  <c r="A1993" i="1"/>
  <c r="A2004" i="1"/>
  <c r="A2020" i="1"/>
  <c r="A2036" i="1"/>
  <c r="A2052" i="1"/>
  <c r="A2068" i="1"/>
  <c r="D1378" i="5"/>
  <c r="A182" i="1"/>
  <c r="A297" i="1"/>
  <c r="F379" i="1"/>
  <c r="A440" i="1"/>
  <c r="F497" i="1"/>
  <c r="F691" i="1"/>
  <c r="F774" i="1"/>
  <c r="F814" i="1"/>
  <c r="F895" i="1"/>
  <c r="F1157" i="1"/>
  <c r="A1237" i="1"/>
  <c r="F1254" i="1"/>
  <c r="F1271" i="1"/>
  <c r="F1288" i="1"/>
  <c r="A1355" i="1"/>
  <c r="A1400" i="1"/>
  <c r="A1415" i="1"/>
  <c r="A1430" i="1"/>
  <c r="A1446" i="1"/>
  <c r="F1491" i="1"/>
  <c r="A1506" i="1"/>
  <c r="F1520" i="1"/>
  <c r="F1576" i="1"/>
  <c r="A1589" i="1"/>
  <c r="F1615" i="1"/>
  <c r="A1627" i="1"/>
  <c r="F1635" i="1"/>
  <c r="A1661" i="1"/>
  <c r="A1670" i="1"/>
  <c r="A1687" i="1"/>
  <c r="A1704" i="1"/>
  <c r="A1712" i="1"/>
  <c r="F1719" i="1"/>
  <c r="A1736" i="1"/>
  <c r="F1774" i="1"/>
  <c r="A1782" i="1"/>
  <c r="A1789" i="1"/>
  <c r="F1804" i="1"/>
  <c r="F1820" i="1"/>
  <c r="A1827" i="1"/>
  <c r="F1834" i="1"/>
  <c r="F1865" i="1"/>
  <c r="F1880" i="1"/>
  <c r="A1911" i="1"/>
  <c r="F1918" i="1"/>
  <c r="F1925" i="1"/>
  <c r="A1941" i="1"/>
  <c r="A1957" i="1"/>
  <c r="F1963" i="1"/>
  <c r="A1971" i="1"/>
  <c r="F2008" i="1"/>
  <c r="F2023" i="1"/>
  <c r="F2044" i="1"/>
  <c r="F2051" i="1"/>
  <c r="A2058" i="1"/>
  <c r="D1675" i="5"/>
  <c r="A195" i="1"/>
  <c r="A388" i="1"/>
  <c r="F503" i="1"/>
  <c r="A558" i="1"/>
  <c r="F651" i="1"/>
  <c r="A697" i="1"/>
  <c r="A738" i="1"/>
  <c r="F820" i="1"/>
  <c r="A900" i="1"/>
  <c r="F973" i="1"/>
  <c r="A1105" i="1"/>
  <c r="F1217" i="1"/>
  <c r="F1306" i="1"/>
  <c r="F1322" i="1"/>
  <c r="F1338" i="1"/>
  <c r="F1369" i="1"/>
  <c r="A1385" i="1"/>
  <c r="A1401" i="1"/>
  <c r="A1431" i="1"/>
  <c r="A1461" i="1"/>
  <c r="A1476" i="1"/>
  <c r="A1535" i="1"/>
  <c r="F1548" i="1"/>
  <c r="A1563" i="1"/>
  <c r="F1602" i="1"/>
  <c r="A1653" i="1"/>
  <c r="F1679" i="1"/>
  <c r="F1728" i="1"/>
  <c r="F1752" i="1"/>
  <c r="A1759" i="1"/>
  <c r="F1797" i="1"/>
  <c r="F1812" i="1"/>
  <c r="A1835" i="1"/>
  <c r="A1843" i="1"/>
  <c r="F1850" i="1"/>
  <c r="F1857" i="1"/>
  <c r="A1873" i="1"/>
  <c r="A1889" i="1"/>
  <c r="F1895" i="1"/>
  <c r="A1934" i="1"/>
  <c r="A1949" i="1"/>
  <c r="F1971" i="1"/>
  <c r="F1979" i="1"/>
  <c r="A1987" i="1"/>
  <c r="A1994" i="1"/>
  <c r="A2002" i="1"/>
  <c r="A2016" i="1"/>
  <c r="A2030" i="1"/>
  <c r="A2066" i="1"/>
  <c r="D1782" i="5"/>
  <c r="F203" i="1"/>
  <c r="A318" i="1"/>
  <c r="F388" i="1"/>
  <c r="F449" i="1"/>
  <c r="F558" i="1"/>
  <c r="F606" i="1"/>
  <c r="F653" i="1"/>
  <c r="F697" i="1"/>
  <c r="A740" i="1"/>
  <c r="F780" i="1"/>
  <c r="A1044" i="1"/>
  <c r="A1076" i="1"/>
  <c r="F1106" i="1"/>
  <c r="F1190" i="1"/>
  <c r="F1237" i="1"/>
  <c r="A1256" i="1"/>
  <c r="A1272" i="1"/>
  <c r="A1307" i="1"/>
  <c r="F1355" i="1"/>
  <c r="A1370" i="1"/>
  <c r="F1415" i="1"/>
  <c r="F1446" i="1"/>
  <c r="A1492" i="1"/>
  <c r="F1506" i="1"/>
  <c r="A1521" i="1"/>
  <c r="F1535" i="1"/>
  <c r="A1577" i="1"/>
  <c r="F1589" i="1"/>
  <c r="A1616" i="1"/>
  <c r="F1670" i="1"/>
  <c r="F1688" i="1"/>
  <c r="A1696" i="1"/>
  <c r="A1737" i="1"/>
  <c r="F1744" i="1"/>
  <c r="F1760" i="1"/>
  <c r="A1767" i="1"/>
  <c r="F1805" i="1"/>
  <c r="A1821" i="1"/>
  <c r="F1843" i="1"/>
  <c r="A1851" i="1"/>
  <c r="F1858" i="1"/>
  <c r="A1866" i="1"/>
  <c r="A1881" i="1"/>
  <c r="A1897" i="1"/>
  <c r="F1903" i="1"/>
  <c r="A1942" i="1"/>
  <c r="F1957" i="1"/>
  <c r="F1987" i="1"/>
  <c r="A1995" i="1"/>
  <c r="F2009" i="1"/>
  <c r="A2024" i="1"/>
  <c r="F2037" i="1"/>
  <c r="D1877" i="5"/>
  <c r="F207" i="1"/>
  <c r="A321" i="1"/>
  <c r="A391" i="1"/>
  <c r="F560" i="1"/>
  <c r="F607" i="1"/>
  <c r="A782" i="1"/>
  <c r="F902" i="1"/>
  <c r="A940" i="1"/>
  <c r="A1011" i="1"/>
  <c r="A1239" i="1"/>
  <c r="F1256" i="1"/>
  <c r="A1291" i="1"/>
  <c r="F1307" i="1"/>
  <c r="F1324" i="1"/>
  <c r="A1372" i="1"/>
  <c r="F1386" i="1"/>
  <c r="A1402" i="1"/>
  <c r="A1417" i="1"/>
  <c r="A1432" i="1"/>
  <c r="A1447" i="1"/>
  <c r="A1463" i="1"/>
  <c r="A1478" i="1"/>
  <c r="F1508" i="1"/>
  <c r="A1522" i="1"/>
  <c r="A1536" i="1"/>
  <c r="A1564" i="1"/>
  <c r="F1577" i="1"/>
  <c r="A1628" i="1"/>
  <c r="D1878" i="5"/>
  <c r="F391" i="1"/>
  <c r="A508" i="1"/>
  <c r="F561" i="1"/>
  <c r="F610" i="1"/>
  <c r="F782" i="1"/>
  <c r="F822" i="1"/>
  <c r="A941" i="1"/>
  <c r="A977" i="1"/>
  <c r="F1078" i="1"/>
  <c r="F1107" i="1"/>
  <c r="F1135" i="1"/>
  <c r="F1219" i="1"/>
  <c r="F1291" i="1"/>
  <c r="F1308" i="1"/>
  <c r="F1340" i="1"/>
  <c r="F1356" i="1"/>
  <c r="A1448" i="1"/>
  <c r="A1493" i="1"/>
  <c r="A1551" i="1"/>
  <c r="F1591" i="1"/>
  <c r="A1604" i="1"/>
  <c r="A1617" i="1"/>
  <c r="D1882" i="5"/>
  <c r="F321" i="1"/>
  <c r="A456" i="1"/>
  <c r="A510" i="1"/>
  <c r="A563" i="1"/>
  <c r="F656" i="1"/>
  <c r="A701" i="1"/>
  <c r="F743" i="1"/>
  <c r="A865" i="1"/>
  <c r="A1012" i="1"/>
  <c r="F1046" i="1"/>
  <c r="F1164" i="1"/>
  <c r="A1192" i="1"/>
  <c r="F1239" i="1"/>
  <c r="F1275" i="1"/>
  <c r="A1325" i="1"/>
  <c r="A1341" i="1"/>
  <c r="F1372" i="1"/>
  <c r="A1387" i="1"/>
  <c r="F1402" i="1"/>
  <c r="F1418" i="1"/>
  <c r="F1432" i="1"/>
  <c r="F1463" i="1"/>
  <c r="F1478" i="1"/>
  <c r="A1509" i="1"/>
  <c r="F1536" i="1"/>
  <c r="F1564" i="1"/>
  <c r="F1578" i="1"/>
  <c r="F1628" i="1"/>
  <c r="D1884" i="5"/>
  <c r="A212" i="1"/>
  <c r="F456" i="1"/>
  <c r="F611" i="1"/>
  <c r="F657" i="1"/>
  <c r="F904" i="1"/>
  <c r="F977" i="1"/>
  <c r="F1108" i="1"/>
  <c r="A1220" i="1"/>
  <c r="A1433" i="1"/>
  <c r="A1494" i="1"/>
  <c r="A1523" i="1"/>
  <c r="F1537" i="1"/>
  <c r="F1551" i="1"/>
  <c r="A1579" i="1"/>
  <c r="A1592" i="1"/>
  <c r="F1604" i="1"/>
  <c r="F357" i="1"/>
  <c r="F419" i="1"/>
  <c r="F584" i="1"/>
  <c r="A720" i="1"/>
  <c r="F759" i="1"/>
  <c r="A800" i="1"/>
  <c r="F840" i="1"/>
  <c r="A920" i="1"/>
  <c r="A992" i="1"/>
  <c r="F1026" i="1"/>
  <c r="A1061" i="1"/>
  <c r="A1229" i="1"/>
  <c r="F1246" i="1"/>
  <c r="F1263" i="1"/>
  <c r="F1281" i="1"/>
  <c r="F1314" i="1"/>
  <c r="F1331" i="1"/>
  <c r="A1363" i="1"/>
  <c r="A1393" i="1"/>
  <c r="A1408" i="1"/>
  <c r="F1453" i="1"/>
  <c r="F1469" i="1"/>
  <c r="F1499" i="1"/>
  <c r="F1514" i="1"/>
  <c r="A1570" i="1"/>
  <c r="A1609" i="1"/>
  <c r="F1622" i="1"/>
  <c r="F1631" i="1"/>
  <c r="F1649" i="1"/>
  <c r="F1700" i="1"/>
  <c r="A1717" i="1"/>
  <c r="F1732" i="1"/>
  <c r="F1763" i="1"/>
  <c r="F1778" i="1"/>
  <c r="F1794" i="1"/>
  <c r="F1809" i="1"/>
  <c r="A1817" i="1"/>
  <c r="F1824" i="1"/>
  <c r="F1839" i="1"/>
  <c r="A1855" i="1"/>
  <c r="F1869" i="1"/>
  <c r="A1915" i="1"/>
  <c r="A1931" i="1"/>
  <c r="A1946" i="1"/>
  <c r="F1953" i="1"/>
  <c r="A1961" i="1"/>
  <c r="F1968" i="1"/>
  <c r="F1991" i="1"/>
  <c r="F2005" i="1"/>
  <c r="F2041" i="1"/>
  <c r="A2056" i="1"/>
  <c r="F2069" i="1"/>
  <c r="I21" i="5"/>
  <c r="G17" i="1"/>
  <c r="D1887" i="5"/>
  <c r="A322" i="1"/>
  <c r="F563" i="1"/>
  <c r="F658" i="1"/>
  <c r="A744" i="1"/>
  <c r="F823" i="1"/>
  <c r="F905" i="1"/>
  <c r="A1109" i="1"/>
  <c r="A1165" i="1"/>
  <c r="F1258" i="1"/>
  <c r="F1325" i="1"/>
  <c r="F1358" i="1"/>
  <c r="A1389" i="1"/>
  <c r="A1419" i="1"/>
  <c r="A1449" i="1"/>
  <c r="A1480" i="1"/>
  <c r="A1510" i="1"/>
  <c r="A1538" i="1"/>
  <c r="F1592" i="1"/>
  <c r="F1618" i="1"/>
  <c r="F1659" i="1"/>
  <c r="F1669" i="1"/>
  <c r="F1681" i="1"/>
  <c r="F1693" i="1"/>
  <c r="F1725" i="1"/>
  <c r="F1735" i="1"/>
  <c r="F1746" i="1"/>
  <c r="A1766" i="1"/>
  <c r="F1777" i="1"/>
  <c r="A1787" i="1"/>
  <c r="A1797" i="1"/>
  <c r="A1838" i="1"/>
  <c r="A1857" i="1"/>
  <c r="A1878" i="1"/>
  <c r="F1888" i="1"/>
  <c r="A1898" i="1"/>
  <c r="A1929" i="1"/>
  <c r="F1939" i="1"/>
  <c r="F1948" i="1"/>
  <c r="A1959" i="1"/>
  <c r="F1969" i="1"/>
  <c r="A1979" i="1"/>
  <c r="A1989" i="1"/>
  <c r="F1999" i="1"/>
  <c r="F2036" i="1"/>
  <c r="F2065" i="1"/>
  <c r="G17" i="5"/>
  <c r="G15" i="1"/>
  <c r="F347" i="1"/>
  <c r="A470" i="1"/>
  <c r="A754" i="1"/>
  <c r="F834" i="1"/>
  <c r="A1056" i="1"/>
  <c r="F1115" i="1"/>
  <c r="F1227" i="1"/>
  <c r="A1263" i="1"/>
  <c r="F1361" i="1"/>
  <c r="F1392" i="1"/>
  <c r="A1453" i="1"/>
  <c r="F1513" i="1"/>
  <c r="F1541" i="1"/>
  <c r="A1569" i="1"/>
  <c r="A1596" i="1"/>
  <c r="F1621" i="1"/>
  <c r="F1636" i="1"/>
  <c r="F1647" i="1"/>
  <c r="A1672" i="1"/>
  <c r="A1694" i="1"/>
  <c r="A1705" i="1"/>
  <c r="A1726" i="1"/>
  <c r="F1747" i="1"/>
  <c r="F1757" i="1"/>
  <c r="A1769" i="1"/>
  <c r="F1808" i="1"/>
  <c r="F1817" i="1"/>
  <c r="A1829" i="1"/>
  <c r="F1848" i="1"/>
  <c r="F1859" i="1"/>
  <c r="F1868" i="1"/>
  <c r="F1889" i="1"/>
  <c r="F1908" i="1"/>
  <c r="F1919" i="1"/>
  <c r="F1950" i="1"/>
  <c r="F1980" i="1"/>
  <c r="F2028" i="1"/>
  <c r="F2047" i="1"/>
  <c r="F2056" i="1"/>
  <c r="G16" i="5"/>
  <c r="G14" i="1"/>
  <c r="F111" i="1"/>
  <c r="A356" i="1"/>
  <c r="A477" i="1"/>
  <c r="F675" i="1"/>
  <c r="F839" i="1"/>
  <c r="F1119" i="1"/>
  <c r="F1175" i="1"/>
  <c r="F1297" i="1"/>
  <c r="F1423" i="1"/>
  <c r="F1483" i="1"/>
  <c r="A1542" i="1"/>
  <c r="F1569" i="1"/>
  <c r="A1622" i="1"/>
  <c r="A1648" i="1"/>
  <c r="A1660" i="1"/>
  <c r="F1682" i="1"/>
  <c r="F1716" i="1"/>
  <c r="F1737" i="1"/>
  <c r="A1778" i="1"/>
  <c r="F1787" i="1"/>
  <c r="A1799" i="1"/>
  <c r="A1818" i="1"/>
  <c r="F1838" i="1"/>
  <c r="F1878" i="1"/>
  <c r="F1899" i="1"/>
  <c r="F1929" i="1"/>
  <c r="F1959" i="1"/>
  <c r="A1970" i="1"/>
  <c r="A1991" i="1"/>
  <c r="A2000" i="1"/>
  <c r="A2010" i="1"/>
  <c r="F2019" i="1"/>
  <c r="F2039" i="1"/>
  <c r="F2067" i="1"/>
  <c r="G12" i="1"/>
  <c r="H13" i="5"/>
  <c r="B22" i="1"/>
  <c r="G11" i="1"/>
  <c r="F132" i="1"/>
  <c r="F585" i="1"/>
  <c r="A921" i="1"/>
  <c r="A1121" i="1"/>
  <c r="A1332" i="1"/>
  <c r="F1424" i="1"/>
  <c r="A1515" i="1"/>
  <c r="A1543" i="1"/>
  <c r="F1672" i="1"/>
  <c r="F1705" i="1"/>
  <c r="F1726" i="1"/>
  <c r="A1738" i="1"/>
  <c r="F1769" i="1"/>
  <c r="F1788" i="1"/>
  <c r="A1809" i="1"/>
  <c r="F1829" i="1"/>
  <c r="A1849" i="1"/>
  <c r="A1890" i="1"/>
  <c r="F1920" i="1"/>
  <c r="F1940" i="1"/>
  <c r="A1951" i="1"/>
  <c r="F1970" i="1"/>
  <c r="A1981" i="1"/>
  <c r="A2048" i="1"/>
  <c r="F2057" i="1"/>
  <c r="I22" i="5"/>
  <c r="A362" i="1"/>
  <c r="F762" i="1"/>
  <c r="F993" i="1"/>
  <c r="F1177" i="1"/>
  <c r="F1300" i="1"/>
  <c r="F1332" i="1"/>
  <c r="A1364" i="1"/>
  <c r="A1395" i="1"/>
  <c r="A1455" i="1"/>
  <c r="F1486" i="1"/>
  <c r="A1572" i="1"/>
  <c r="F1597" i="1"/>
  <c r="F1623" i="1"/>
  <c r="A1638" i="1"/>
  <c r="A1650" i="1"/>
  <c r="A1685" i="1"/>
  <c r="A1695" i="1"/>
  <c r="A1728" i="1"/>
  <c r="A1739" i="1"/>
  <c r="A1749" i="1"/>
  <c r="F1758" i="1"/>
  <c r="A1850" i="1"/>
  <c r="A1962" i="1"/>
  <c r="F2001" i="1"/>
  <c r="F2020" i="1"/>
  <c r="F2029" i="1"/>
  <c r="A2040" i="1"/>
  <c r="F2049" i="1"/>
  <c r="I20" i="5"/>
  <c r="F482" i="1"/>
  <c r="F1122" i="1"/>
  <c r="A1425" i="1"/>
  <c r="A1516" i="1"/>
  <c r="F1543" i="1"/>
  <c r="A1598" i="1"/>
  <c r="A1640" i="1"/>
  <c r="F1662" i="1"/>
  <c r="F1707" i="1"/>
  <c r="F1717" i="1"/>
  <c r="A1730" i="1"/>
  <c r="A1770" i="1"/>
  <c r="A1810" i="1"/>
  <c r="A1831" i="1"/>
  <c r="A1861" i="1"/>
  <c r="F1871" i="1"/>
  <c r="A1891" i="1"/>
  <c r="F1901" i="1"/>
  <c r="F1922" i="1"/>
  <c r="F1931" i="1"/>
  <c r="F1952" i="1"/>
  <c r="F1982" i="1"/>
  <c r="F2031" i="1"/>
  <c r="F2068" i="1"/>
  <c r="I18" i="5"/>
  <c r="H22" i="5"/>
  <c r="A136" i="1"/>
  <c r="F364" i="1"/>
  <c r="A587" i="1"/>
  <c r="F681" i="1"/>
  <c r="A844" i="1"/>
  <c r="F923" i="1"/>
  <c r="F1266" i="1"/>
  <c r="A1301" i="1"/>
  <c r="F1333" i="1"/>
  <c r="F1395" i="1"/>
  <c r="F1425" i="1"/>
  <c r="F1455" i="1"/>
  <c r="A1487" i="1"/>
  <c r="F1516" i="1"/>
  <c r="A1544" i="1"/>
  <c r="F1572" i="1"/>
  <c r="F1598" i="1"/>
  <c r="A1624" i="1"/>
  <c r="F1674" i="1"/>
  <c r="F1685" i="1"/>
  <c r="F1698" i="1"/>
  <c r="A1718" i="1"/>
  <c r="F1740" i="1"/>
  <c r="A1761" i="1"/>
  <c r="F1780" i="1"/>
  <c r="F1791" i="1"/>
  <c r="F1800" i="1"/>
  <c r="F1821" i="1"/>
  <c r="F1840" i="1"/>
  <c r="F1851" i="1"/>
  <c r="F1882" i="1"/>
  <c r="F1912" i="1"/>
  <c r="F1942" i="1"/>
  <c r="F1962" i="1"/>
  <c r="A1974" i="1"/>
  <c r="F1992" i="1"/>
  <c r="F2003" i="1"/>
  <c r="F2012" i="1"/>
  <c r="F2040" i="1"/>
  <c r="A2050" i="1"/>
  <c r="F2060" i="1"/>
  <c r="I17" i="5"/>
  <c r="H21" i="5"/>
  <c r="F530" i="1"/>
  <c r="A630" i="1"/>
  <c r="F880" i="1"/>
  <c r="A955" i="1"/>
  <c r="A1091" i="1"/>
  <c r="F1203" i="1"/>
  <c r="F1346" i="1"/>
  <c r="A1378" i="1"/>
  <c r="A1438" i="1"/>
  <c r="F1527" i="1"/>
  <c r="A1556" i="1"/>
  <c r="A1583" i="1"/>
  <c r="A1631" i="1"/>
  <c r="F1641" i="1"/>
  <c r="A1655" i="1"/>
  <c r="A1666" i="1"/>
  <c r="F1676" i="1"/>
  <c r="F1699" i="1"/>
  <c r="F1710" i="1"/>
  <c r="A1742" i="1"/>
  <c r="A1763" i="1"/>
  <c r="A1793" i="1"/>
  <c r="F1803" i="1"/>
  <c r="A1823" i="1"/>
  <c r="F1833" i="1"/>
  <c r="F1854" i="1"/>
  <c r="F1863" i="1"/>
  <c r="F1884" i="1"/>
  <c r="F1914" i="1"/>
  <c r="F1935" i="1"/>
  <c r="F1954" i="1"/>
  <c r="A1975" i="1"/>
  <c r="F1996" i="1"/>
  <c r="A2014" i="1"/>
  <c r="F2024" i="1"/>
  <c r="G21" i="5"/>
  <c r="B18" i="1"/>
  <c r="F533" i="1"/>
  <c r="A801" i="1"/>
  <c r="A1028" i="1"/>
  <c r="F1092" i="1"/>
  <c r="F1282" i="1"/>
  <c r="F1409" i="1"/>
  <c r="F1529" i="1"/>
  <c r="A1557" i="1"/>
  <c r="F1689" i="1"/>
  <c r="F1722" i="1"/>
  <c r="F1753" i="1"/>
  <c r="F1814" i="1"/>
  <c r="A1834" i="1"/>
  <c r="F1844" i="1"/>
  <c r="F1874" i="1"/>
  <c r="A1906" i="1"/>
  <c r="A1925" i="1"/>
  <c r="F1945" i="1"/>
  <c r="A1966" i="1"/>
  <c r="F1985" i="1"/>
  <c r="A2034" i="1"/>
  <c r="A2062" i="1"/>
  <c r="F136" i="1"/>
  <c r="A885" i="1"/>
  <c r="F1206" i="1"/>
  <c r="A1366" i="1"/>
  <c r="F1437" i="1"/>
  <c r="A1559" i="1"/>
  <c r="F1680" i="1"/>
  <c r="A1708" i="1"/>
  <c r="F1754" i="1"/>
  <c r="A1803" i="1"/>
  <c r="F1825" i="1"/>
  <c r="A1894" i="1"/>
  <c r="F1937" i="1"/>
  <c r="F1986" i="1"/>
  <c r="A2032" i="1"/>
  <c r="F2052" i="1"/>
  <c r="A1087" i="1"/>
  <c r="F1440" i="1"/>
  <c r="F1630" i="1"/>
  <c r="A1656" i="1"/>
  <c r="F1709" i="1"/>
  <c r="F1734" i="1"/>
  <c r="F1846" i="1"/>
  <c r="F1872" i="1"/>
  <c r="A1895" i="1"/>
  <c r="A1917" i="1"/>
  <c r="F1965" i="1"/>
  <c r="A2008" i="1"/>
  <c r="F2053" i="1"/>
  <c r="F240" i="1"/>
  <c r="A536" i="1"/>
  <c r="A942" i="1"/>
  <c r="A1093" i="1"/>
  <c r="A1207" i="1"/>
  <c r="F1301" i="1"/>
  <c r="F1377" i="1"/>
  <c r="F1502" i="1"/>
  <c r="F1656" i="1"/>
  <c r="F1686" i="1"/>
  <c r="A1710" i="1"/>
  <c r="A1755" i="1"/>
  <c r="A1826" i="1"/>
  <c r="A1874" i="1"/>
  <c r="F2033" i="1"/>
  <c r="F763" i="1"/>
  <c r="F1309" i="1"/>
  <c r="A1441" i="1"/>
  <c r="A1633" i="1"/>
  <c r="A1657" i="1"/>
  <c r="A1735" i="1"/>
  <c r="A1783" i="1"/>
  <c r="F537" i="1"/>
  <c r="A784" i="1"/>
  <c r="F1093" i="1"/>
  <c r="F1232" i="1"/>
  <c r="A1380" i="1"/>
  <c r="F1441" i="1"/>
  <c r="F1524" i="1"/>
  <c r="F1584" i="1"/>
  <c r="F1633" i="1"/>
  <c r="A1663" i="1"/>
  <c r="A1689" i="1"/>
  <c r="A1713" i="1"/>
  <c r="F1761" i="1"/>
  <c r="A1806" i="1"/>
  <c r="A269" i="1"/>
  <c r="F793" i="1"/>
  <c r="A959" i="1"/>
  <c r="A1316" i="1"/>
  <c r="F1380" i="1"/>
  <c r="A1634" i="1"/>
  <c r="A1690" i="1"/>
  <c r="A1786" i="1"/>
  <c r="A1123" i="1"/>
  <c r="A1464" i="1"/>
  <c r="A1530" i="1"/>
  <c r="A1585" i="1"/>
  <c r="F1640" i="1"/>
  <c r="F1665" i="1"/>
  <c r="F1691" i="1"/>
  <c r="A1714" i="1"/>
  <c r="F1741" i="1"/>
  <c r="F1811" i="1"/>
  <c r="A804" i="1"/>
  <c r="F1136" i="1"/>
  <c r="F1316" i="1"/>
  <c r="A1641" i="1"/>
  <c r="A1667" i="1"/>
  <c r="A1719" i="1"/>
  <c r="A1765" i="1"/>
  <c r="F1786" i="1"/>
  <c r="F1905" i="1"/>
  <c r="F1974" i="1"/>
  <c r="F2061" i="1"/>
  <c r="B20" i="1"/>
  <c r="B14" i="1"/>
  <c r="A1144" i="1"/>
  <c r="F1318" i="1"/>
  <c r="F1470" i="1"/>
  <c r="A1814" i="1"/>
  <c r="F1842" i="1"/>
  <c r="F1875" i="1"/>
  <c r="F1967" i="1"/>
  <c r="F1997" i="1"/>
  <c r="F2025" i="1"/>
  <c r="F2055" i="1"/>
  <c r="B21" i="1"/>
  <c r="B17" i="1"/>
  <c r="F410" i="1"/>
  <c r="F804" i="1"/>
  <c r="F1149" i="1"/>
  <c r="A1606" i="1"/>
  <c r="A1722" i="1"/>
  <c r="F1906" i="1"/>
  <c r="F1936" i="1"/>
  <c r="G14" i="5"/>
  <c r="B15" i="1"/>
  <c r="F423" i="1"/>
  <c r="F1471" i="1"/>
  <c r="F1608" i="1"/>
  <c r="F1770" i="1"/>
  <c r="A1877" i="1"/>
  <c r="A1998" i="1"/>
  <c r="A2026" i="1"/>
  <c r="G13" i="5"/>
  <c r="B11" i="1"/>
  <c r="F865" i="1"/>
  <c r="A1611" i="1"/>
  <c r="F1723" i="1"/>
  <c r="F1771" i="1"/>
  <c r="A1846" i="1"/>
  <c r="A1907" i="1"/>
  <c r="A1937" i="1"/>
  <c r="H14" i="5"/>
  <c r="F424" i="1"/>
  <c r="F874" i="1"/>
  <c r="F1349" i="1"/>
  <c r="F1675" i="1"/>
  <c r="F1816" i="1"/>
  <c r="F1852" i="1"/>
  <c r="A1883" i="1"/>
  <c r="A1945" i="1"/>
  <c r="F2063" i="1"/>
  <c r="F1178" i="1"/>
  <c r="A1495" i="1"/>
  <c r="F1611" i="1"/>
  <c r="A1724" i="1"/>
  <c r="A1914" i="1"/>
  <c r="F1976" i="1"/>
  <c r="F2004" i="1"/>
  <c r="F2035" i="1"/>
  <c r="A1679" i="1"/>
  <c r="F1730" i="1"/>
  <c r="F1775" i="1"/>
  <c r="F1822" i="1"/>
  <c r="F1885" i="1"/>
  <c r="F1946" i="1"/>
  <c r="A2064" i="1"/>
  <c r="A511" i="1"/>
  <c r="F884" i="1"/>
  <c r="F1199" i="1"/>
  <c r="F1350" i="1"/>
  <c r="F1500" i="1"/>
  <c r="A1680" i="1"/>
  <c r="A1731" i="1"/>
  <c r="F1855" i="1"/>
  <c r="F1916" i="1"/>
  <c r="A1977" i="1"/>
  <c r="F2007" i="1"/>
  <c r="G21" i="1"/>
  <c r="A1249" i="1"/>
  <c r="F1530" i="1"/>
  <c r="A1692" i="1"/>
  <c r="A1923" i="1"/>
  <c r="A1978" i="1"/>
  <c r="F633" i="1"/>
  <c r="F1792" i="1"/>
  <c r="F1861" i="1"/>
  <c r="F1923" i="1"/>
  <c r="A1983" i="1"/>
  <c r="A2042" i="1"/>
  <c r="M2" i="4"/>
  <c r="F1249" i="1"/>
  <c r="A1545" i="1"/>
  <c r="A1699" i="1"/>
  <c r="A1863" i="1"/>
  <c r="A1985" i="1"/>
  <c r="F2045" i="1"/>
  <c r="B16" i="1"/>
  <c r="A1276" i="1"/>
  <c r="A1795" i="1"/>
  <c r="B12" i="1"/>
  <c r="A702" i="1"/>
  <c r="A1701" i="1"/>
  <c r="A1867" i="1"/>
  <c r="F1928" i="1"/>
  <c r="A2046" i="1"/>
  <c r="A1283" i="1"/>
  <c r="F1557" i="1"/>
  <c r="F1795" i="1"/>
  <c r="F1993" i="1"/>
  <c r="A721" i="1"/>
  <c r="A1801" i="1"/>
  <c r="F1867" i="1"/>
  <c r="F1933" i="1"/>
  <c r="H20" i="5"/>
  <c r="J3" i="4"/>
  <c r="F994" i="1"/>
  <c r="F1403" i="1"/>
  <c r="F1743" i="1"/>
  <c r="F1826" i="1"/>
  <c r="A1953" i="1"/>
  <c r="F2013" i="1"/>
  <c r="A1013" i="1"/>
  <c r="F1646" i="1"/>
  <c r="F1837" i="1"/>
  <c r="A1963" i="1"/>
  <c r="J9" i="4"/>
  <c r="A1753" i="1"/>
  <c r="F1831" i="1"/>
  <c r="G20" i="1"/>
  <c r="J8" i="4"/>
  <c r="A1029" i="1"/>
  <c r="A1651" i="1"/>
  <c r="F1841" i="1"/>
  <c r="F2015" i="1"/>
  <c r="J6" i="4"/>
  <c r="H17" i="5"/>
  <c r="G18" i="5"/>
  <c r="G22" i="1"/>
  <c r="A1833" i="1"/>
  <c r="F1652" i="1"/>
  <c r="F1886" i="1"/>
  <c r="F2017" i="1"/>
  <c r="H16" i="5"/>
  <c r="F1030" i="1"/>
  <c r="F1654" i="1"/>
  <c r="F1891" i="1"/>
  <c r="A2018" i="1"/>
  <c r="A1954" i="1"/>
  <c r="F2021" i="1"/>
  <c r="I16" i="5"/>
  <c r="A1746" i="1"/>
  <c r="F1897" i="1"/>
  <c r="I14" i="5"/>
  <c r="F1407" i="1"/>
  <c r="G22" i="5"/>
  <c r="A1410" i="1"/>
  <c r="A1750" i="1"/>
  <c r="G20" i="5"/>
  <c r="F1902" i="1"/>
  <c r="F2071" i="1"/>
  <c r="H18" i="5"/>
  <c r="F1410" i="1"/>
  <c r="A1643" i="1"/>
  <c r="G16" i="1"/>
  <c r="G18" i="1"/>
  <c r="A1646" i="1"/>
  <c r="A1958" i="1"/>
  <c r="I13" i="5"/>
  <c r="B24" i="1"/>
  <c r="G24" i="1"/>
  <c r="J5" i="4"/>
  <c r="J4" i="4"/>
  <c r="J7" i="4"/>
  <c r="C22" i="1"/>
  <c r="C10" i="1"/>
  <c r="C15" i="1"/>
  <c r="C9" i="1"/>
  <c r="C21" i="1"/>
  <c r="C12" i="1"/>
  <c r="C20" i="1"/>
  <c r="C2" i="1"/>
  <c r="C3" i="1"/>
  <c r="C4" i="1"/>
  <c r="C17" i="1"/>
  <c r="C5" i="1"/>
  <c r="C18" i="1"/>
  <c r="C16" i="1"/>
  <c r="C6" i="1"/>
  <c r="C7" i="1"/>
  <c r="C11" i="1"/>
  <c r="C8" i="1"/>
  <c r="C14" i="1"/>
  <c r="H20" i="1"/>
  <c r="H22" i="1"/>
  <c r="H15" i="1"/>
  <c r="H11" i="1"/>
  <c r="H10" i="1"/>
  <c r="H2" i="1"/>
  <c r="H4" i="1"/>
  <c r="H21" i="1"/>
  <c r="H17" i="1"/>
  <c r="H14" i="1"/>
  <c r="H16" i="1"/>
  <c r="H12" i="1"/>
  <c r="H18" i="1"/>
  <c r="H3" i="1"/>
  <c r="H5" i="1"/>
  <c r="H6" i="1"/>
  <c r="H9" i="1"/>
  <c r="H7" i="1"/>
  <c r="H8" i="1"/>
  <c r="A1958" i="3" l="1"/>
  <c r="B1940" i="5"/>
  <c r="B1628" i="5"/>
  <c r="A1646" i="3"/>
  <c r="B1625" i="5"/>
  <c r="A1643" i="3"/>
  <c r="C1392" i="5"/>
  <c r="A3457" i="3"/>
  <c r="C2053" i="5"/>
  <c r="A4118" i="3"/>
  <c r="C1884" i="5"/>
  <c r="A3949" i="3"/>
  <c r="B1732" i="5"/>
  <c r="A1750" i="3"/>
  <c r="A1410" i="3"/>
  <c r="B1392" i="5"/>
  <c r="C1389" i="5"/>
  <c r="A3454" i="3"/>
  <c r="A3944" i="3"/>
  <c r="C1879" i="5"/>
  <c r="A1746" i="3"/>
  <c r="B1728" i="5"/>
  <c r="C2003" i="5"/>
  <c r="A4068" i="3"/>
  <c r="B1936" i="5"/>
  <c r="A1954" i="3"/>
  <c r="B2000" i="5"/>
  <c r="A2018" i="3"/>
  <c r="C1873" i="5"/>
  <c r="A3938" i="3"/>
  <c r="C1636" i="5"/>
  <c r="A3701" i="3"/>
  <c r="A3077" i="3"/>
  <c r="C1012" i="5"/>
  <c r="C1999" i="5"/>
  <c r="A4064" i="3"/>
  <c r="C1868" i="5"/>
  <c r="A3933" i="3"/>
  <c r="C1634" i="5"/>
  <c r="A3699" i="3"/>
  <c r="A1833" i="3"/>
  <c r="B1815" i="5"/>
  <c r="C1997" i="5"/>
  <c r="A4062" i="3"/>
  <c r="C1823" i="5"/>
  <c r="A3888" i="3"/>
  <c r="B1633" i="5"/>
  <c r="A1651" i="3"/>
  <c r="B1011" i="5"/>
  <c r="A1029" i="3"/>
  <c r="C1813" i="5"/>
  <c r="A3878" i="3"/>
  <c r="B1735" i="5"/>
  <c r="A1753" i="3"/>
  <c r="B1945" i="5"/>
  <c r="A1963" i="3"/>
  <c r="A3884" i="3"/>
  <c r="C1819" i="5"/>
  <c r="C1628" i="5"/>
  <c r="A3693" i="3"/>
  <c r="B995" i="5"/>
  <c r="A1013" i="3"/>
  <c r="A4060" i="3"/>
  <c r="C1995" i="5"/>
  <c r="B1935" i="5"/>
  <c r="A1953" i="3"/>
  <c r="C1808" i="5"/>
  <c r="A3873" i="3"/>
  <c r="C1725" i="5"/>
  <c r="A3790" i="3"/>
  <c r="C1385" i="5"/>
  <c r="A3450" i="3"/>
  <c r="C976" i="5"/>
  <c r="A3041" i="3"/>
  <c r="C1915" i="5"/>
  <c r="A3980" i="3"/>
  <c r="C1849" i="5"/>
  <c r="A3914" i="3"/>
  <c r="B1783" i="5"/>
  <c r="A1801" i="3"/>
  <c r="B703" i="5"/>
  <c r="A721" i="3"/>
  <c r="C1975" i="5"/>
  <c r="A4040" i="3"/>
  <c r="C1777" i="5"/>
  <c r="A3842" i="3"/>
  <c r="C1539" i="5"/>
  <c r="A3604" i="3"/>
  <c r="A1283" i="3"/>
  <c r="B1265" i="5"/>
  <c r="B2028" i="5"/>
  <c r="A2046" i="3"/>
  <c r="C1910" i="5"/>
  <c r="A3975" i="3"/>
  <c r="A1867" i="3"/>
  <c r="B1849" i="5"/>
  <c r="A1701" i="3"/>
  <c r="B1683" i="5"/>
  <c r="B684" i="5"/>
  <c r="A702" i="3"/>
  <c r="A1795" i="3"/>
  <c r="B1777" i="5"/>
  <c r="B1258" i="5"/>
  <c r="A1276" i="3"/>
  <c r="A4092" i="3"/>
  <c r="C2027" i="5"/>
  <c r="B1967" i="5"/>
  <c r="A1985" i="3"/>
  <c r="B1845" i="5"/>
  <c r="A1863" i="3"/>
  <c r="A1699" i="3"/>
  <c r="B1681" i="5"/>
  <c r="B1527" i="5"/>
  <c r="A1545" i="3"/>
  <c r="C1231" i="5"/>
  <c r="A3296" i="3"/>
  <c r="B2024" i="5"/>
  <c r="A2042" i="3"/>
  <c r="B1965" i="5"/>
  <c r="A1983" i="3"/>
  <c r="C1905" i="5"/>
  <c r="A3970" i="3"/>
  <c r="C1843" i="5"/>
  <c r="A3908" i="3"/>
  <c r="C1774" i="5"/>
  <c r="A3839" i="3"/>
  <c r="A2680" i="3"/>
  <c r="C615" i="5"/>
  <c r="B1960" i="5"/>
  <c r="A1978" i="3"/>
  <c r="B1905" i="5"/>
  <c r="A1923" i="3"/>
  <c r="B1674" i="5"/>
  <c r="A1692" i="3"/>
  <c r="C1512" i="5"/>
  <c r="A3577" i="3"/>
  <c r="B1231" i="5"/>
  <c r="A1249" i="3"/>
  <c r="C1989" i="5"/>
  <c r="A4054" i="3"/>
  <c r="B1959" i="5"/>
  <c r="A1977" i="3"/>
  <c r="C1898" i="5"/>
  <c r="A3963" i="3"/>
  <c r="C1837" i="5"/>
  <c r="A3902" i="3"/>
  <c r="A1731" i="3"/>
  <c r="B1713" i="5"/>
  <c r="B1662" i="5"/>
  <c r="A1680" i="3"/>
  <c r="A3547" i="3"/>
  <c r="C1482" i="5"/>
  <c r="C1332" i="5"/>
  <c r="A3397" i="3"/>
  <c r="C1181" i="5"/>
  <c r="A3246" i="3"/>
  <c r="C866" i="5"/>
  <c r="A2931" i="3"/>
  <c r="B493" i="5"/>
  <c r="A511" i="3"/>
  <c r="A2064" i="3"/>
  <c r="B2046" i="5"/>
  <c r="C1928" i="5"/>
  <c r="A3993" i="3"/>
  <c r="C1867" i="5"/>
  <c r="A3932" i="3"/>
  <c r="A3869" i="3"/>
  <c r="C1804" i="5"/>
  <c r="C1757" i="5"/>
  <c r="A3822" i="3"/>
  <c r="C1712" i="5"/>
  <c r="A3777" i="3"/>
  <c r="B1661" i="5"/>
  <c r="A1679" i="3"/>
  <c r="A4082" i="3"/>
  <c r="C2017" i="5"/>
  <c r="A4051" i="3"/>
  <c r="C1986" i="5"/>
  <c r="A4023" i="3"/>
  <c r="C1958" i="5"/>
  <c r="B1896" i="5"/>
  <c r="A1914" i="3"/>
  <c r="B1706" i="5"/>
  <c r="A1724" i="3"/>
  <c r="C1593" i="5"/>
  <c r="A3658" i="3"/>
  <c r="B1477" i="5"/>
  <c r="A1495" i="3"/>
  <c r="C1160" i="5"/>
  <c r="A3225" i="3"/>
  <c r="A4110" i="3"/>
  <c r="C2045" i="5"/>
  <c r="B1927" i="5"/>
  <c r="A1945" i="3"/>
  <c r="B1865" i="5"/>
  <c r="A1883" i="3"/>
  <c r="C1834" i="5"/>
  <c r="A3899" i="3"/>
  <c r="C1798" i="5"/>
  <c r="A3863" i="3"/>
  <c r="C1657" i="5"/>
  <c r="A3722" i="3"/>
  <c r="C1331" i="5"/>
  <c r="A3396" i="3"/>
  <c r="C856" i="5"/>
  <c r="A2921" i="3"/>
  <c r="C406" i="5"/>
  <c r="A2471" i="3"/>
  <c r="B1919" i="5"/>
  <c r="A1937" i="3"/>
  <c r="B1889" i="5"/>
  <c r="A1907" i="3"/>
  <c r="B1828" i="5"/>
  <c r="A1846" i="3"/>
  <c r="A3818" i="3"/>
  <c r="C1753" i="5"/>
  <c r="A3770" i="3"/>
  <c r="C1705" i="5"/>
  <c r="A1611" i="3"/>
  <c r="B1593" i="5"/>
  <c r="C847" i="5"/>
  <c r="A2912" i="3"/>
  <c r="B2008" i="5"/>
  <c r="A2026" i="3"/>
  <c r="B1980" i="5"/>
  <c r="A1998" i="3"/>
  <c r="B1859" i="5"/>
  <c r="A1877" i="3"/>
  <c r="C1752" i="5"/>
  <c r="A3817" i="3"/>
  <c r="C1590" i="5"/>
  <c r="A3655" i="3"/>
  <c r="A3518" i="3"/>
  <c r="C1453" i="5"/>
  <c r="A2470" i="3"/>
  <c r="C405" i="5"/>
  <c r="C1918" i="5"/>
  <c r="A3983" i="3"/>
  <c r="C1888" i="5"/>
  <c r="A3953" i="3"/>
  <c r="B1704" i="5"/>
  <c r="A1722" i="3"/>
  <c r="B1588" i="5"/>
  <c r="A1606" i="3"/>
  <c r="A3196" i="3"/>
  <c r="C1131" i="5"/>
  <c r="C786" i="5"/>
  <c r="A2851" i="3"/>
  <c r="C392" i="5"/>
  <c r="A2457" i="3"/>
  <c r="C2037" i="5"/>
  <c r="A4102" i="3"/>
  <c r="C2007" i="5"/>
  <c r="A4072" i="3"/>
  <c r="C1979" i="5"/>
  <c r="A4044" i="3"/>
  <c r="A4014" i="3"/>
  <c r="C1949" i="5"/>
  <c r="C1857" i="5"/>
  <c r="A3922" i="3"/>
  <c r="C1824" i="5"/>
  <c r="A3889" i="3"/>
  <c r="B1796" i="5"/>
  <c r="A1814" i="3"/>
  <c r="C1452" i="5"/>
  <c r="A3517" i="3"/>
  <c r="C1300" i="5"/>
  <c r="A3365" i="3"/>
  <c r="B1126" i="5"/>
  <c r="A1144" i="3"/>
  <c r="A4108" i="3"/>
  <c r="C2043" i="5"/>
  <c r="C1956" i="5"/>
  <c r="A4021" i="3"/>
  <c r="C1887" i="5"/>
  <c r="A3952" i="3"/>
  <c r="C1768" i="5"/>
  <c r="A3833" i="3"/>
  <c r="B1747" i="5"/>
  <c r="A1765" i="3"/>
  <c r="B1701" i="5"/>
  <c r="A1719" i="3"/>
  <c r="A1667" i="3"/>
  <c r="B1649" i="5"/>
  <c r="B1623" i="5"/>
  <c r="A1641" i="3"/>
  <c r="C1298" i="5"/>
  <c r="A3363" i="3"/>
  <c r="C1118" i="5"/>
  <c r="A3183" i="3"/>
  <c r="B786" i="5"/>
  <c r="A804" i="3"/>
  <c r="C1793" i="5"/>
  <c r="A3858" i="3"/>
  <c r="C1723" i="5"/>
  <c r="A3788" i="3"/>
  <c r="B1696" i="5"/>
  <c r="A1714" i="3"/>
  <c r="C1673" i="5"/>
  <c r="A3738" i="3"/>
  <c r="C1647" i="5"/>
  <c r="A3712" i="3"/>
  <c r="C1622" i="5"/>
  <c r="A3687" i="3"/>
  <c r="B1567" i="5"/>
  <c r="A1585" i="3"/>
  <c r="B1512" i="5"/>
  <c r="A1530" i="3"/>
  <c r="B1446" i="5"/>
  <c r="A1464" i="3"/>
  <c r="B1105" i="5"/>
  <c r="A1123" i="3"/>
  <c r="B1768" i="5"/>
  <c r="A1786" i="3"/>
  <c r="B1672" i="5"/>
  <c r="A1690" i="3"/>
  <c r="B1616" i="5"/>
  <c r="A1634" i="3"/>
  <c r="A3427" i="3"/>
  <c r="C1362" i="5"/>
  <c r="B1298" i="5"/>
  <c r="A1316" i="3"/>
  <c r="B941" i="5"/>
  <c r="A959" i="3"/>
  <c r="C775" i="5"/>
  <c r="A2840" i="3"/>
  <c r="B251" i="5"/>
  <c r="A269" i="3"/>
  <c r="B1788" i="5"/>
  <c r="A1806" i="3"/>
  <c r="C1743" i="5"/>
  <c r="A3808" i="3"/>
  <c r="B1695" i="5"/>
  <c r="A1713" i="3"/>
  <c r="B1671" i="5"/>
  <c r="A1689" i="3"/>
  <c r="B1645" i="5"/>
  <c r="A1663" i="3"/>
  <c r="C1615" i="5"/>
  <c r="A3680" i="3"/>
  <c r="A3631" i="3"/>
  <c r="C1566" i="5"/>
  <c r="C1506" i="5"/>
  <c r="A3571" i="3"/>
  <c r="C1423" i="5"/>
  <c r="A3488" i="3"/>
  <c r="B1362" i="5"/>
  <c r="A1380" i="3"/>
  <c r="C1214" i="5"/>
  <c r="A3279" i="3"/>
  <c r="C1075" i="5"/>
  <c r="A3140" i="3"/>
  <c r="B766" i="5"/>
  <c r="A784" i="3"/>
  <c r="C519" i="5"/>
  <c r="A2584" i="3"/>
  <c r="B1765" i="5"/>
  <c r="A1783" i="3"/>
  <c r="B1717" i="5"/>
  <c r="A1735" i="3"/>
  <c r="B1639" i="5"/>
  <c r="A1657" i="3"/>
  <c r="B1615" i="5"/>
  <c r="A1633" i="3"/>
  <c r="B1423" i="5"/>
  <c r="A1441" i="3"/>
  <c r="C1291" i="5"/>
  <c r="A3356" i="3"/>
  <c r="C745" i="5"/>
  <c r="A2810" i="3"/>
  <c r="C2015" i="5"/>
  <c r="A4080" i="3"/>
  <c r="B1856" i="5"/>
  <c r="A1874" i="3"/>
  <c r="B1808" i="5"/>
  <c r="A1826" i="3"/>
  <c r="B1737" i="5"/>
  <c r="A1755" i="3"/>
  <c r="B1692" i="5"/>
  <c r="A1710" i="3"/>
  <c r="C1668" i="5"/>
  <c r="A3733" i="3"/>
  <c r="C1638" i="5"/>
  <c r="A3703" i="3"/>
  <c r="C1484" i="5"/>
  <c r="A3549" i="3"/>
  <c r="C1359" i="5"/>
  <c r="A3424" i="3"/>
  <c r="C1283" i="5"/>
  <c r="A3348" i="3"/>
  <c r="B1189" i="5"/>
  <c r="A1207" i="3"/>
  <c r="B1075" i="5"/>
  <c r="A1093" i="3"/>
  <c r="B924" i="5"/>
  <c r="A942" i="3"/>
  <c r="B518" i="5"/>
  <c r="A536" i="3"/>
  <c r="C222" i="5"/>
  <c r="A2287" i="3"/>
  <c r="C2035" i="5"/>
  <c r="A4100" i="3"/>
  <c r="B1990" i="5"/>
  <c r="A2008" i="3"/>
  <c r="C1947" i="5"/>
  <c r="A4012" i="3"/>
  <c r="B1899" i="5"/>
  <c r="A1917" i="3"/>
  <c r="B1877" i="5"/>
  <c r="A1895" i="3"/>
  <c r="C1854" i="5"/>
  <c r="A3919" i="3"/>
  <c r="C1828" i="5"/>
  <c r="A3893" i="3"/>
  <c r="C1716" i="5"/>
  <c r="A3781" i="3"/>
  <c r="C1691" i="5"/>
  <c r="A3756" i="3"/>
  <c r="B1638" i="5"/>
  <c r="A1656" i="3"/>
  <c r="C1612" i="5"/>
  <c r="A3677" i="3"/>
  <c r="C1422" i="5"/>
  <c r="A3487" i="3"/>
  <c r="B1069" i="5"/>
  <c r="A1087" i="3"/>
  <c r="A4099" i="3"/>
  <c r="C2034" i="5"/>
  <c r="B2014" i="5"/>
  <c r="A2032" i="3"/>
  <c r="C1968" i="5"/>
  <c r="A4033" i="3"/>
  <c r="C1919" i="5"/>
  <c r="A3984" i="3"/>
  <c r="B1876" i="5"/>
  <c r="A1894" i="3"/>
  <c r="A3872" i="3"/>
  <c r="C1807" i="5"/>
  <c r="B1785" i="5"/>
  <c r="A1803" i="3"/>
  <c r="A3801" i="3"/>
  <c r="C1736" i="5"/>
  <c r="B1690" i="5"/>
  <c r="A1708" i="3"/>
  <c r="C1662" i="5"/>
  <c r="A3727" i="3"/>
  <c r="B1541" i="5"/>
  <c r="A1559" i="3"/>
  <c r="C1419" i="5"/>
  <c r="A3484" i="3"/>
  <c r="B1348" i="5"/>
  <c r="A1366" i="3"/>
  <c r="C1188" i="5"/>
  <c r="A3253" i="3"/>
  <c r="B867" i="5"/>
  <c r="A885" i="3"/>
  <c r="C118" i="5"/>
  <c r="A2183" i="3"/>
  <c r="B2044" i="5"/>
  <c r="A2062" i="3"/>
  <c r="B2016" i="5"/>
  <c r="A2034" i="3"/>
  <c r="C1967" i="5"/>
  <c r="A4032" i="3"/>
  <c r="B1948" i="5"/>
  <c r="A1966" i="3"/>
  <c r="C1927" i="5"/>
  <c r="A3992" i="3"/>
  <c r="A1925" i="3"/>
  <c r="B1907" i="5"/>
  <c r="B1888" i="5"/>
  <c r="A1906" i="3"/>
  <c r="C1856" i="5"/>
  <c r="A3921" i="3"/>
  <c r="C1826" i="5"/>
  <c r="A3891" i="3"/>
  <c r="B1816" i="5"/>
  <c r="A1834" i="3"/>
  <c r="C1796" i="5"/>
  <c r="A3861" i="3"/>
  <c r="C1735" i="5"/>
  <c r="A3800" i="3"/>
  <c r="C1704" i="5"/>
  <c r="A3769" i="3"/>
  <c r="C1671" i="5"/>
  <c r="A3736" i="3"/>
  <c r="B1539" i="5"/>
  <c r="A1557" i="3"/>
  <c r="C1511" i="5"/>
  <c r="A3576" i="3"/>
  <c r="C1391" i="5"/>
  <c r="A3456" i="3"/>
  <c r="C1264" i="5"/>
  <c r="A3329" i="3"/>
  <c r="C1074" i="5"/>
  <c r="A3139" i="3"/>
  <c r="B1010" i="5"/>
  <c r="A1028" i="3"/>
  <c r="B783" i="5"/>
  <c r="A801" i="3"/>
  <c r="C515" i="5"/>
  <c r="A2580" i="3"/>
  <c r="C2006" i="5"/>
  <c r="A4071" i="3"/>
  <c r="B1996" i="5"/>
  <c r="A2014" i="3"/>
  <c r="A4043" i="3"/>
  <c r="C1978" i="5"/>
  <c r="B1957" i="5"/>
  <c r="A1975" i="3"/>
  <c r="C1936" i="5"/>
  <c r="A4001" i="3"/>
  <c r="C1917" i="5"/>
  <c r="A3982" i="3"/>
  <c r="C1896" i="5"/>
  <c r="A3961" i="3"/>
  <c r="C1866" i="5"/>
  <c r="A3931" i="3"/>
  <c r="C1845" i="5"/>
  <c r="A3910" i="3"/>
  <c r="C1836" i="5"/>
  <c r="A3901" i="3"/>
  <c r="C1815" i="5"/>
  <c r="A3880" i="3"/>
  <c r="B1805" i="5"/>
  <c r="A1823" i="3"/>
  <c r="C1785" i="5"/>
  <c r="A3850" i="3"/>
  <c r="B1775" i="5"/>
  <c r="A1793" i="3"/>
  <c r="A1763" i="3"/>
  <c r="B1745" i="5"/>
  <c r="B1724" i="5"/>
  <c r="A1742" i="3"/>
  <c r="C1692" i="5"/>
  <c r="A3757" i="3"/>
  <c r="C1681" i="5"/>
  <c r="A3746" i="3"/>
  <c r="C1658" i="5"/>
  <c r="A3723" i="3"/>
  <c r="B1648" i="5"/>
  <c r="A1666" i="3"/>
  <c r="B1637" i="5"/>
  <c r="A1655" i="3"/>
  <c r="C1623" i="5"/>
  <c r="A3688" i="3"/>
  <c r="B1613" i="5"/>
  <c r="A1631" i="3"/>
  <c r="B1565" i="5"/>
  <c r="A1583" i="3"/>
  <c r="B1538" i="5"/>
  <c r="A1556" i="3"/>
  <c r="C1509" i="5"/>
  <c r="A3574" i="3"/>
  <c r="B1420" i="5"/>
  <c r="A1438" i="3"/>
  <c r="B1360" i="5"/>
  <c r="A1378" i="3"/>
  <c r="C1328" i="5"/>
  <c r="A3393" i="3"/>
  <c r="C1185" i="5"/>
  <c r="A3250" i="3"/>
  <c r="B1073" i="5"/>
  <c r="A1091" i="3"/>
  <c r="B937" i="5"/>
  <c r="A955" i="3"/>
  <c r="C862" i="5"/>
  <c r="A2927" i="3"/>
  <c r="B612" i="5"/>
  <c r="A630" i="3"/>
  <c r="C512" i="5"/>
  <c r="A2577" i="3"/>
  <c r="A4107" i="3"/>
  <c r="C2042" i="5"/>
  <c r="B2032" i="5"/>
  <c r="A2050" i="3"/>
  <c r="C2022" i="5"/>
  <c r="A4087" i="3"/>
  <c r="A4059" i="3"/>
  <c r="C1994" i="5"/>
  <c r="C1985" i="5"/>
  <c r="A4050" i="3"/>
  <c r="C1974" i="5"/>
  <c r="A4039" i="3"/>
  <c r="B1956" i="5"/>
  <c r="A1974" i="3"/>
  <c r="C1944" i="5"/>
  <c r="A4009" i="3"/>
  <c r="A3989" i="3"/>
  <c r="C1924" i="5"/>
  <c r="C1894" i="5"/>
  <c r="A3959" i="3"/>
  <c r="C1864" i="5"/>
  <c r="A3929" i="3"/>
  <c r="C1833" i="5"/>
  <c r="A3898" i="3"/>
  <c r="C1822" i="5"/>
  <c r="A3887" i="3"/>
  <c r="A3868" i="3"/>
  <c r="C1803" i="5"/>
  <c r="C1782" i="5"/>
  <c r="A3847" i="3"/>
  <c r="A3838" i="3"/>
  <c r="C1773" i="5"/>
  <c r="A3827" i="3"/>
  <c r="C1762" i="5"/>
  <c r="B1743" i="5"/>
  <c r="A1761" i="3"/>
  <c r="A3787" i="3"/>
  <c r="C1722" i="5"/>
  <c r="B1700" i="5"/>
  <c r="A1718" i="3"/>
  <c r="C1680" i="5"/>
  <c r="A3745" i="3"/>
  <c r="C1667" i="5"/>
  <c r="A3732" i="3"/>
  <c r="C1656" i="5"/>
  <c r="A3721" i="3"/>
  <c r="B1606" i="5"/>
  <c r="A1624" i="3"/>
  <c r="C1580" i="5"/>
  <c r="A3645" i="3"/>
  <c r="A3619" i="3"/>
  <c r="C1554" i="5"/>
  <c r="B1526" i="5"/>
  <c r="A1544" i="3"/>
  <c r="A3563" i="3"/>
  <c r="C1498" i="5"/>
  <c r="B1469" i="5"/>
  <c r="A1487" i="3"/>
  <c r="C1437" i="5"/>
  <c r="A3502" i="3"/>
  <c r="C1407" i="5"/>
  <c r="A3472" i="3"/>
  <c r="C1377" i="5"/>
  <c r="A3442" i="3"/>
  <c r="C1315" i="5"/>
  <c r="A3380" i="3"/>
  <c r="B1283" i="5"/>
  <c r="A1301" i="3"/>
  <c r="C1248" i="5"/>
  <c r="A3313" i="3"/>
  <c r="C905" i="5"/>
  <c r="A2970" i="3"/>
  <c r="B826" i="5"/>
  <c r="A844" i="3"/>
  <c r="A2728" i="3"/>
  <c r="C663" i="5"/>
  <c r="B569" i="5"/>
  <c r="A587" i="3"/>
  <c r="A2411" i="3"/>
  <c r="C346" i="5"/>
  <c r="B118" i="5"/>
  <c r="A136" i="3"/>
  <c r="A4115" i="3"/>
  <c r="C2050" i="5"/>
  <c r="C2013" i="5"/>
  <c r="A4078" i="3"/>
  <c r="C1964" i="5"/>
  <c r="A4029" i="3"/>
  <c r="C1934" i="5"/>
  <c r="A3999" i="3"/>
  <c r="C1913" i="5"/>
  <c r="A3978" i="3"/>
  <c r="C1904" i="5"/>
  <c r="A3969" i="3"/>
  <c r="C1883" i="5"/>
  <c r="A3948" i="3"/>
  <c r="A1891" i="3"/>
  <c r="B1873" i="5"/>
  <c r="C1853" i="5"/>
  <c r="A3918" i="3"/>
  <c r="B1843" i="5"/>
  <c r="A1861" i="3"/>
  <c r="B1813" i="5"/>
  <c r="A1831" i="3"/>
  <c r="B1792" i="5"/>
  <c r="A1810" i="3"/>
  <c r="B1752" i="5"/>
  <c r="A1770" i="3"/>
  <c r="B1712" i="5"/>
  <c r="A1730" i="3"/>
  <c r="C1699" i="5"/>
  <c r="A3764" i="3"/>
  <c r="C1689" i="5"/>
  <c r="A3754" i="3"/>
  <c r="C1644" i="5"/>
  <c r="A3709" i="3"/>
  <c r="B1622" i="5"/>
  <c r="A1640" i="3"/>
  <c r="B1580" i="5"/>
  <c r="A1598" i="3"/>
  <c r="C1525" i="5"/>
  <c r="A3590" i="3"/>
  <c r="B1498" i="5"/>
  <c r="A1516" i="3"/>
  <c r="B1407" i="5"/>
  <c r="A1425" i="3"/>
  <c r="C1104" i="5"/>
  <c r="A3169" i="3"/>
  <c r="C464" i="5"/>
  <c r="A2529" i="3"/>
  <c r="C2031" i="5"/>
  <c r="A4096" i="3"/>
  <c r="B2022" i="5"/>
  <c r="A2040" i="3"/>
  <c r="C2011" i="5"/>
  <c r="A4076" i="3"/>
  <c r="A4067" i="3"/>
  <c r="C2002" i="5"/>
  <c r="C1983" i="5"/>
  <c r="A4048" i="3"/>
  <c r="B1944" i="5"/>
  <c r="A1962" i="3"/>
  <c r="B1832" i="5"/>
  <c r="A1850" i="3"/>
  <c r="C1740" i="5"/>
  <c r="A3805" i="3"/>
  <c r="B1731" i="5"/>
  <c r="A1749" i="3"/>
  <c r="B1721" i="5"/>
  <c r="A1739" i="3"/>
  <c r="B1710" i="5"/>
  <c r="A1728" i="3"/>
  <c r="B1677" i="5"/>
  <c r="A1695" i="3"/>
  <c r="B1667" i="5"/>
  <c r="A1685" i="3"/>
  <c r="B1632" i="5"/>
  <c r="A1650" i="3"/>
  <c r="B1620" i="5"/>
  <c r="A1638" i="3"/>
  <c r="C1605" i="5"/>
  <c r="A3670" i="3"/>
  <c r="C1579" i="5"/>
  <c r="A3644" i="3"/>
  <c r="B1554" i="5"/>
  <c r="A1572" i="3"/>
  <c r="C1468" i="5"/>
  <c r="A3533" i="3"/>
  <c r="B1437" i="5"/>
  <c r="A1455" i="3"/>
  <c r="A1395" i="3"/>
  <c r="B1377" i="5"/>
  <c r="B1346" i="5"/>
  <c r="A1364" i="3"/>
  <c r="A3379" i="3"/>
  <c r="C1314" i="5"/>
  <c r="A3347" i="3"/>
  <c r="C1282" i="5"/>
  <c r="A3224" i="3"/>
  <c r="C1159" i="5"/>
  <c r="C975" i="5"/>
  <c r="A3040" i="3"/>
  <c r="C744" i="5"/>
  <c r="A2809" i="3"/>
  <c r="B344" i="5"/>
  <c r="A362" i="3"/>
  <c r="C2039" i="5"/>
  <c r="A4104" i="3"/>
  <c r="B2030" i="5"/>
  <c r="A2048" i="3"/>
  <c r="B1963" i="5"/>
  <c r="A1981" i="3"/>
  <c r="C1952" i="5"/>
  <c r="A4017" i="3"/>
  <c r="B1933" i="5"/>
  <c r="A1951" i="3"/>
  <c r="A3987" i="3"/>
  <c r="C1922" i="5"/>
  <c r="C1902" i="5"/>
  <c r="A3967" i="3"/>
  <c r="B1872" i="5"/>
  <c r="A1890" i="3"/>
  <c r="B1831" i="5"/>
  <c r="A1849" i="3"/>
  <c r="C1811" i="5"/>
  <c r="A3876" i="3"/>
  <c r="B1791" i="5"/>
  <c r="A1809" i="3"/>
  <c r="A3835" i="3"/>
  <c r="C1770" i="5"/>
  <c r="C1751" i="5"/>
  <c r="A3816" i="3"/>
  <c r="B1720" i="5"/>
  <c r="A1738" i="3"/>
  <c r="C1708" i="5"/>
  <c r="A3773" i="3"/>
  <c r="C1687" i="5"/>
  <c r="A3752" i="3"/>
  <c r="A3719" i="3"/>
  <c r="C1654" i="5"/>
  <c r="B1525" i="5"/>
  <c r="A1543" i="3"/>
  <c r="A1515" i="3"/>
  <c r="B1497" i="5"/>
  <c r="C1406" i="5"/>
  <c r="A3471" i="3"/>
  <c r="B1314" i="5"/>
  <c r="A1332" i="3"/>
  <c r="B1103" i="5"/>
  <c r="A1121" i="3"/>
  <c r="B903" i="5"/>
  <c r="A921" i="3"/>
  <c r="C567" i="5"/>
  <c r="A2632" i="3"/>
  <c r="C114" i="5"/>
  <c r="A2179" i="3"/>
  <c r="C2049" i="5"/>
  <c r="A4114" i="3"/>
  <c r="C2021" i="5"/>
  <c r="A4086" i="3"/>
  <c r="C2001" i="5"/>
  <c r="A4066" i="3"/>
  <c r="A2010" i="3"/>
  <c r="B1992" i="5"/>
  <c r="B1982" i="5"/>
  <c r="A2000" i="3"/>
  <c r="B1973" i="5"/>
  <c r="A1991" i="3"/>
  <c r="B1952" i="5"/>
  <c r="A1970" i="3"/>
  <c r="A4006" i="3"/>
  <c r="C1941" i="5"/>
  <c r="C1911" i="5"/>
  <c r="A3976" i="3"/>
  <c r="C1881" i="5"/>
  <c r="A3946" i="3"/>
  <c r="C1860" i="5"/>
  <c r="A3925" i="3"/>
  <c r="C1820" i="5"/>
  <c r="A3885" i="3"/>
  <c r="B1800" i="5"/>
  <c r="A1818" i="3"/>
  <c r="B1781" i="5"/>
  <c r="A1799" i="3"/>
  <c r="C1769" i="5"/>
  <c r="A3834" i="3"/>
  <c r="B1760" i="5"/>
  <c r="A1778" i="3"/>
  <c r="C1719" i="5"/>
  <c r="A3784" i="3"/>
  <c r="A3763" i="3"/>
  <c r="C1698" i="5"/>
  <c r="C1664" i="5"/>
  <c r="A3729" i="3"/>
  <c r="B1642" i="5"/>
  <c r="A1660" i="3"/>
  <c r="B1630" i="5"/>
  <c r="A1648" i="3"/>
  <c r="B1604" i="5"/>
  <c r="A1622" i="3"/>
  <c r="C1551" i="5"/>
  <c r="A3616" i="3"/>
  <c r="B1524" i="5"/>
  <c r="A1542" i="3"/>
  <c r="C1465" i="5"/>
  <c r="A3530" i="3"/>
  <c r="C1405" i="5"/>
  <c r="A3470" i="3"/>
  <c r="C1279" i="5"/>
  <c r="A3344" i="3"/>
  <c r="C1157" i="5"/>
  <c r="A3222" i="3"/>
  <c r="C1101" i="5"/>
  <c r="A3166" i="3"/>
  <c r="C821" i="5"/>
  <c r="A2886" i="3"/>
  <c r="C657" i="5"/>
  <c r="A2722" i="3"/>
  <c r="B459" i="5"/>
  <c r="A477" i="3"/>
  <c r="B338" i="5"/>
  <c r="A356" i="3"/>
  <c r="C93" i="5"/>
  <c r="A2158" i="3"/>
  <c r="C2038" i="5"/>
  <c r="A4103" i="3"/>
  <c r="A4094" i="3"/>
  <c r="C2029" i="5"/>
  <c r="C2010" i="5"/>
  <c r="A4075" i="3"/>
  <c r="C1962" i="5"/>
  <c r="A4027" i="3"/>
  <c r="C1932" i="5"/>
  <c r="A3997" i="3"/>
  <c r="C1901" i="5"/>
  <c r="A3966" i="3"/>
  <c r="A3955" i="3"/>
  <c r="C1890" i="5"/>
  <c r="C1871" i="5"/>
  <c r="A3936" i="3"/>
  <c r="C1850" i="5"/>
  <c r="A3915" i="3"/>
  <c r="A3906" i="3"/>
  <c r="C1841" i="5"/>
  <c r="C1830" i="5"/>
  <c r="A3895" i="3"/>
  <c r="B1811" i="5"/>
  <c r="A1829" i="3"/>
  <c r="C1799" i="5"/>
  <c r="A3864" i="3"/>
  <c r="A3855" i="3"/>
  <c r="C1790" i="5"/>
  <c r="B1751" i="5"/>
  <c r="A1769" i="3"/>
  <c r="A3804" i="3"/>
  <c r="C1739" i="5"/>
  <c r="C1729" i="5"/>
  <c r="A3794" i="3"/>
  <c r="B1708" i="5"/>
  <c r="A1726" i="3"/>
  <c r="B1687" i="5"/>
  <c r="A1705" i="3"/>
  <c r="B1676" i="5"/>
  <c r="A1694" i="3"/>
  <c r="B1654" i="5"/>
  <c r="A1672" i="3"/>
  <c r="C1629" i="5"/>
  <c r="A3694" i="3"/>
  <c r="A3683" i="3"/>
  <c r="C1618" i="5"/>
  <c r="C1603" i="5"/>
  <c r="A3668" i="3"/>
  <c r="B1578" i="5"/>
  <c r="A1596" i="3"/>
  <c r="B1551" i="5"/>
  <c r="A1569" i="3"/>
  <c r="C1523" i="5"/>
  <c r="A3588" i="3"/>
  <c r="C1495" i="5"/>
  <c r="A3560" i="3"/>
  <c r="B1435" i="5"/>
  <c r="A1453" i="3"/>
  <c r="C1374" i="5"/>
  <c r="A3439" i="3"/>
  <c r="C1343" i="5"/>
  <c r="A3408" i="3"/>
  <c r="B1245" i="5"/>
  <c r="A1263" i="3"/>
  <c r="C1209" i="5"/>
  <c r="A3274" i="3"/>
  <c r="C1097" i="5"/>
  <c r="A3162" i="3"/>
  <c r="B1038" i="5"/>
  <c r="A1056" i="3"/>
  <c r="C816" i="5"/>
  <c r="A2881" i="3"/>
  <c r="B736" i="5"/>
  <c r="A754" i="3"/>
  <c r="B452" i="5"/>
  <c r="A470" i="3"/>
  <c r="C329" i="5"/>
  <c r="A2394" i="3"/>
  <c r="C2047" i="5"/>
  <c r="A4112" i="3"/>
  <c r="C2018" i="5"/>
  <c r="A4083" i="3"/>
  <c r="C1981" i="5"/>
  <c r="A4046" i="3"/>
  <c r="B1971" i="5"/>
  <c r="A1989" i="3"/>
  <c r="B1961" i="5"/>
  <c r="A1979" i="3"/>
  <c r="C1951" i="5"/>
  <c r="A4016" i="3"/>
  <c r="B1941" i="5"/>
  <c r="A1959" i="3"/>
  <c r="C1930" i="5"/>
  <c r="A3995" i="3"/>
  <c r="C1921" i="5"/>
  <c r="A3986" i="3"/>
  <c r="B1911" i="5"/>
  <c r="A1929" i="3"/>
  <c r="B1880" i="5"/>
  <c r="A1898" i="3"/>
  <c r="C1870" i="5"/>
  <c r="A3935" i="3"/>
  <c r="B1860" i="5"/>
  <c r="A1878" i="3"/>
  <c r="B1839" i="5"/>
  <c r="A1857" i="3"/>
  <c r="B1820" i="5"/>
  <c r="A1838" i="3"/>
  <c r="B1779" i="5"/>
  <c r="A1797" i="3"/>
  <c r="B1769" i="5"/>
  <c r="A1787" i="3"/>
  <c r="C1759" i="5"/>
  <c r="A3824" i="3"/>
  <c r="B1748" i="5"/>
  <c r="A1766" i="3"/>
  <c r="C1728" i="5"/>
  <c r="A3793" i="3"/>
  <c r="C1717" i="5"/>
  <c r="A3782" i="3"/>
  <c r="C1707" i="5"/>
  <c r="A3772" i="3"/>
  <c r="C1675" i="5"/>
  <c r="A3740" i="3"/>
  <c r="C1663" i="5"/>
  <c r="A3728" i="3"/>
  <c r="C1651" i="5"/>
  <c r="A3716" i="3"/>
  <c r="C1641" i="5"/>
  <c r="A3706" i="3"/>
  <c r="C1600" i="5"/>
  <c r="A3665" i="3"/>
  <c r="C1574" i="5"/>
  <c r="A3639" i="3"/>
  <c r="B1520" i="5"/>
  <c r="A1538" i="3"/>
  <c r="B1492" i="5"/>
  <c r="A1510" i="3"/>
  <c r="B1462" i="5"/>
  <c r="A1480" i="3"/>
  <c r="B1431" i="5"/>
  <c r="A1449" i="3"/>
  <c r="B1401" i="5"/>
  <c r="A1419" i="3"/>
  <c r="B1371" i="5"/>
  <c r="A1389" i="3"/>
  <c r="C1340" i="5"/>
  <c r="A3405" i="3"/>
  <c r="C1307" i="5"/>
  <c r="A3372" i="3"/>
  <c r="C1240" i="5"/>
  <c r="A3305" i="3"/>
  <c r="B1147" i="5"/>
  <c r="A1165" i="3"/>
  <c r="B1091" i="5"/>
  <c r="A1109" i="3"/>
  <c r="C887" i="5"/>
  <c r="A2952" i="3"/>
  <c r="C805" i="5"/>
  <c r="A2870" i="3"/>
  <c r="B726" i="5"/>
  <c r="A744" i="3"/>
  <c r="C640" i="5"/>
  <c r="A2705" i="3"/>
  <c r="C545" i="5"/>
  <c r="A2610" i="3"/>
  <c r="B304" i="5"/>
  <c r="A322" i="3"/>
  <c r="C2051" i="5"/>
  <c r="A4116" i="3"/>
  <c r="B2038" i="5"/>
  <c r="A2056" i="3"/>
  <c r="A4088" i="3"/>
  <c r="C2023" i="5"/>
  <c r="C1987" i="5"/>
  <c r="A4052" i="3"/>
  <c r="C1973" i="5"/>
  <c r="A4038" i="3"/>
  <c r="C1950" i="5"/>
  <c r="A4015" i="3"/>
  <c r="B1943" i="5"/>
  <c r="A1961" i="3"/>
  <c r="A4000" i="3"/>
  <c r="C1935" i="5"/>
  <c r="B1928" i="5"/>
  <c r="A1946" i="3"/>
  <c r="B1913" i="5"/>
  <c r="A1931" i="3"/>
  <c r="B1897" i="5"/>
  <c r="A1915" i="3"/>
  <c r="C1851" i="5"/>
  <c r="A3916" i="3"/>
  <c r="B1837" i="5"/>
  <c r="A1855" i="3"/>
  <c r="A3886" i="3"/>
  <c r="C1821" i="5"/>
  <c r="C1806" i="5"/>
  <c r="A3871" i="3"/>
  <c r="B1799" i="5"/>
  <c r="A1817" i="3"/>
  <c r="C1791" i="5"/>
  <c r="A3856" i="3"/>
  <c r="A3841" i="3"/>
  <c r="C1776" i="5"/>
  <c r="C1760" i="5"/>
  <c r="A3825" i="3"/>
  <c r="C1745" i="5"/>
  <c r="A3810" i="3"/>
  <c r="C1714" i="5"/>
  <c r="A3779" i="3"/>
  <c r="B1699" i="5"/>
  <c r="A1717" i="3"/>
  <c r="A3747" i="3"/>
  <c r="C1682" i="5"/>
  <c r="C1631" i="5"/>
  <c r="A3696" i="3"/>
  <c r="C1613" i="5"/>
  <c r="A3678" i="3"/>
  <c r="C1604" i="5"/>
  <c r="A3669" i="3"/>
  <c r="B1591" i="5"/>
  <c r="A1609" i="3"/>
  <c r="B1552" i="5"/>
  <c r="A1570" i="3"/>
  <c r="C1496" i="5"/>
  <c r="A3561" i="3"/>
  <c r="C1481" i="5"/>
  <c r="A3546" i="3"/>
  <c r="C1451" i="5"/>
  <c r="A3516" i="3"/>
  <c r="C1435" i="5"/>
  <c r="A3500" i="3"/>
  <c r="B1390" i="5"/>
  <c r="A1408" i="3"/>
  <c r="B1375" i="5"/>
  <c r="A1393" i="3"/>
  <c r="B1345" i="5"/>
  <c r="A1363" i="3"/>
  <c r="C1313" i="5"/>
  <c r="A3378" i="3"/>
  <c r="C1296" i="5"/>
  <c r="A3361" i="3"/>
  <c r="C1263" i="5"/>
  <c r="A3328" i="3"/>
  <c r="C1245" i="5"/>
  <c r="A3310" i="3"/>
  <c r="C1228" i="5"/>
  <c r="A3293" i="3"/>
  <c r="B1211" i="5"/>
  <c r="A1229" i="3"/>
  <c r="B1043" i="5"/>
  <c r="A1061" i="3"/>
  <c r="C1008" i="5"/>
  <c r="A3073" i="3"/>
  <c r="B974" i="5"/>
  <c r="A992" i="3"/>
  <c r="B902" i="5"/>
  <c r="A920" i="3"/>
  <c r="C822" i="5"/>
  <c r="A2887" i="3"/>
  <c r="B782" i="5"/>
  <c r="A800" i="3"/>
  <c r="C741" i="5"/>
  <c r="A2806" i="3"/>
  <c r="B702" i="5"/>
  <c r="A720" i="3"/>
  <c r="C566" i="5"/>
  <c r="A2631" i="3"/>
  <c r="C401" i="5"/>
  <c r="A2466" i="3"/>
  <c r="C339" i="5"/>
  <c r="A2404" i="3"/>
  <c r="C1586" i="5"/>
  <c r="A3651" i="3"/>
  <c r="B1574" i="5"/>
  <c r="A1592" i="3"/>
  <c r="B1561" i="5"/>
  <c r="A1579" i="3"/>
  <c r="A3598" i="3"/>
  <c r="C1533" i="5"/>
  <c r="C1519" i="5"/>
  <c r="A3584" i="3"/>
  <c r="B1505" i="5"/>
  <c r="A1523" i="3"/>
  <c r="B1476" i="5"/>
  <c r="A1494" i="3"/>
  <c r="B1415" i="5"/>
  <c r="A1433" i="3"/>
  <c r="B1202" i="5"/>
  <c r="A1220" i="3"/>
  <c r="C1090" i="5"/>
  <c r="A3155" i="3"/>
  <c r="C959" i="5"/>
  <c r="A3024" i="3"/>
  <c r="C886" i="5"/>
  <c r="A2951" i="3"/>
  <c r="C639" i="5"/>
  <c r="A2704" i="3"/>
  <c r="A2658" i="3"/>
  <c r="C593" i="5"/>
  <c r="C438" i="5"/>
  <c r="A2503" i="3"/>
  <c r="B194" i="5"/>
  <c r="A212" i="3"/>
  <c r="C1610" i="5"/>
  <c r="A3675" i="3"/>
  <c r="C1560" i="5"/>
  <c r="A3625" i="3"/>
  <c r="C1546" i="5"/>
  <c r="A3611" i="3"/>
  <c r="C1518" i="5"/>
  <c r="A3583" i="3"/>
  <c r="B1491" i="5"/>
  <c r="A1509" i="3"/>
  <c r="C1460" i="5"/>
  <c r="A3525" i="3"/>
  <c r="C1445" i="5"/>
  <c r="A3510" i="3"/>
  <c r="C1414" i="5"/>
  <c r="A3479" i="3"/>
  <c r="C1400" i="5"/>
  <c r="A3465" i="3"/>
  <c r="C1384" i="5"/>
  <c r="A3449" i="3"/>
  <c r="B1369" i="5"/>
  <c r="A1387" i="3"/>
  <c r="C1354" i="5"/>
  <c r="A3419" i="3"/>
  <c r="B1323" i="5"/>
  <c r="A1341" i="3"/>
  <c r="B1307" i="5"/>
  <c r="A1325" i="3"/>
  <c r="C1257" i="5"/>
  <c r="A3322" i="3"/>
  <c r="C1221" i="5"/>
  <c r="A3286" i="3"/>
  <c r="B1174" i="5"/>
  <c r="A1192" i="3"/>
  <c r="C1146" i="5"/>
  <c r="A3211" i="3"/>
  <c r="C1028" i="5"/>
  <c r="A3093" i="3"/>
  <c r="B994" i="5"/>
  <c r="A1012" i="3"/>
  <c r="B847" i="5"/>
  <c r="A865" i="3"/>
  <c r="C725" i="5"/>
  <c r="A2790" i="3"/>
  <c r="B683" i="5"/>
  <c r="A701" i="3"/>
  <c r="C638" i="5"/>
  <c r="A2703" i="3"/>
  <c r="B545" i="5"/>
  <c r="A563" i="3"/>
  <c r="B492" i="5"/>
  <c r="A510" i="3"/>
  <c r="B438" i="5"/>
  <c r="A456" i="3"/>
  <c r="C303" i="5"/>
  <c r="A2368" i="3"/>
  <c r="B1599" i="5"/>
  <c r="A1617" i="3"/>
  <c r="B1586" i="5"/>
  <c r="A1604" i="3"/>
  <c r="C1573" i="5"/>
  <c r="A3638" i="3"/>
  <c r="B1533" i="5"/>
  <c r="A1551" i="3"/>
  <c r="B1475" i="5"/>
  <c r="A1493" i="3"/>
  <c r="B1430" i="5"/>
  <c r="A1448" i="3"/>
  <c r="C1338" i="5"/>
  <c r="A3403" i="3"/>
  <c r="C1322" i="5"/>
  <c r="A3387" i="3"/>
  <c r="C1290" i="5"/>
  <c r="A3355" i="3"/>
  <c r="C1273" i="5"/>
  <c r="A3338" i="3"/>
  <c r="C1201" i="5"/>
  <c r="A3266" i="3"/>
  <c r="C1117" i="5"/>
  <c r="A3182" i="3"/>
  <c r="C1089" i="5"/>
  <c r="A3154" i="3"/>
  <c r="C1060" i="5"/>
  <c r="A3125" i="3"/>
  <c r="B959" i="5"/>
  <c r="A977" i="3"/>
  <c r="B923" i="5"/>
  <c r="A941" i="3"/>
  <c r="C804" i="5"/>
  <c r="A2869" i="3"/>
  <c r="C764" i="5"/>
  <c r="A2829" i="3"/>
  <c r="C592" i="5"/>
  <c r="A2657" i="3"/>
  <c r="C543" i="5"/>
  <c r="A2608" i="3"/>
  <c r="B490" i="5"/>
  <c r="A508" i="3"/>
  <c r="C373" i="5"/>
  <c r="A2438" i="3"/>
  <c r="B1610" i="5"/>
  <c r="A1628" i="3"/>
  <c r="C1559" i="5"/>
  <c r="A3624" i="3"/>
  <c r="B1546" i="5"/>
  <c r="A1564" i="3"/>
  <c r="B1518" i="5"/>
  <c r="A1536" i="3"/>
  <c r="B1504" i="5"/>
  <c r="A1522" i="3"/>
  <c r="C1490" i="5"/>
  <c r="A3555" i="3"/>
  <c r="B1460" i="5"/>
  <c r="A1478" i="3"/>
  <c r="B1445" i="5"/>
  <c r="A1463" i="3"/>
  <c r="B1429" i="5"/>
  <c r="A1447" i="3"/>
  <c r="B1414" i="5"/>
  <c r="A1432" i="3"/>
  <c r="B1399" i="5"/>
  <c r="A1417" i="3"/>
  <c r="B1384" i="5"/>
  <c r="A1402" i="3"/>
  <c r="C1368" i="5"/>
  <c r="A3433" i="3"/>
  <c r="B1354" i="5"/>
  <c r="A1372" i="3"/>
  <c r="C1306" i="5"/>
  <c r="A3371" i="3"/>
  <c r="C1289" i="5"/>
  <c r="A3354" i="3"/>
  <c r="B1273" i="5"/>
  <c r="A1291" i="3"/>
  <c r="C1238" i="5"/>
  <c r="A3303" i="3"/>
  <c r="B1221" i="5"/>
  <c r="A1239" i="3"/>
  <c r="B993" i="5"/>
  <c r="A1011" i="3"/>
  <c r="B922" i="5"/>
  <c r="A940" i="3"/>
  <c r="C884" i="5"/>
  <c r="A2949" i="3"/>
  <c r="B764" i="5"/>
  <c r="A782" i="3"/>
  <c r="C589" i="5"/>
  <c r="A2654" i="3"/>
  <c r="C542" i="5"/>
  <c r="A2607" i="3"/>
  <c r="B373" i="5"/>
  <c r="A391" i="3"/>
  <c r="B303" i="5"/>
  <c r="A321" i="3"/>
  <c r="C189" i="5"/>
  <c r="A2254" i="3"/>
  <c r="C2019" i="5"/>
  <c r="A4084" i="3"/>
  <c r="A2024" i="3"/>
  <c r="B2006" i="5"/>
  <c r="C1991" i="5"/>
  <c r="A4056" i="3"/>
  <c r="B1977" i="5"/>
  <c r="A1995" i="3"/>
  <c r="C1969" i="5"/>
  <c r="A4034" i="3"/>
  <c r="C1939" i="5"/>
  <c r="A4004" i="3"/>
  <c r="A1942" i="3"/>
  <c r="B1924" i="5"/>
  <c r="C1885" i="5"/>
  <c r="A3950" i="3"/>
  <c r="B1879" i="5"/>
  <c r="A1897" i="3"/>
  <c r="B1863" i="5"/>
  <c r="A1881" i="3"/>
  <c r="B1848" i="5"/>
  <c r="A1866" i="3"/>
  <c r="C1840" i="5"/>
  <c r="A3905" i="3"/>
  <c r="B1833" i="5"/>
  <c r="A1851" i="3"/>
  <c r="C1825" i="5"/>
  <c r="A3890" i="3"/>
  <c r="B1803" i="5"/>
  <c r="A1821" i="3"/>
  <c r="A3852" i="3"/>
  <c r="C1787" i="5"/>
  <c r="B1749" i="5"/>
  <c r="A1767" i="3"/>
  <c r="C1742" i="5"/>
  <c r="A3807" i="3"/>
  <c r="C1726" i="5"/>
  <c r="A3791" i="3"/>
  <c r="B1719" i="5"/>
  <c r="A1737" i="3"/>
  <c r="B1678" i="5"/>
  <c r="A1696" i="3"/>
  <c r="C1670" i="5"/>
  <c r="A3735" i="3"/>
  <c r="C1652" i="5"/>
  <c r="A3717" i="3"/>
  <c r="B1598" i="5"/>
  <c r="A1616" i="3"/>
  <c r="C1571" i="5"/>
  <c r="A3636" i="3"/>
  <c r="B1559" i="5"/>
  <c r="A1577" i="3"/>
  <c r="C1517" i="5"/>
  <c r="A3582" i="3"/>
  <c r="B1503" i="5"/>
  <c r="A1521" i="3"/>
  <c r="C1488" i="5"/>
  <c r="A3553" i="3"/>
  <c r="B1474" i="5"/>
  <c r="A1492" i="3"/>
  <c r="C1428" i="5"/>
  <c r="A3493" i="3"/>
  <c r="C1397" i="5"/>
  <c r="A3462" i="3"/>
  <c r="B1352" i="5"/>
  <c r="A1370" i="3"/>
  <c r="C1337" i="5"/>
  <c r="A3402" i="3"/>
  <c r="B1289" i="5"/>
  <c r="A1307" i="3"/>
  <c r="B1254" i="5"/>
  <c r="A1272" i="3"/>
  <c r="B1238" i="5"/>
  <c r="A1256" i="3"/>
  <c r="C1219" i="5"/>
  <c r="A3284" i="3"/>
  <c r="C1172" i="5"/>
  <c r="A3237" i="3"/>
  <c r="C1088" i="5"/>
  <c r="A3153" i="3"/>
  <c r="B1058" i="5"/>
  <c r="A1076" i="3"/>
  <c r="B1026" i="5"/>
  <c r="A1044" i="3"/>
  <c r="C762" i="5"/>
  <c r="A2827" i="3"/>
  <c r="B722" i="5"/>
  <c r="A740" i="3"/>
  <c r="C679" i="5"/>
  <c r="A2744" i="3"/>
  <c r="C635" i="5"/>
  <c r="A2700" i="3"/>
  <c r="C588" i="5"/>
  <c r="A2653" i="3"/>
  <c r="C540" i="5"/>
  <c r="A2605" i="3"/>
  <c r="C431" i="5"/>
  <c r="A2496" i="3"/>
  <c r="C370" i="5"/>
  <c r="A2435" i="3"/>
  <c r="B300" i="5"/>
  <c r="A318" i="3"/>
  <c r="C185" i="5"/>
  <c r="A2250" i="3"/>
  <c r="B2048" i="5"/>
  <c r="A2066" i="3"/>
  <c r="B2012" i="5"/>
  <c r="A2030" i="3"/>
  <c r="B1998" i="5"/>
  <c r="A2016" i="3"/>
  <c r="B1984" i="5"/>
  <c r="A2002" i="3"/>
  <c r="B1976" i="5"/>
  <c r="A1994" i="3"/>
  <c r="B1969" i="5"/>
  <c r="A1987" i="3"/>
  <c r="C1961" i="5"/>
  <c r="A4026" i="3"/>
  <c r="C1953" i="5"/>
  <c r="A4018" i="3"/>
  <c r="B1931" i="5"/>
  <c r="A1949" i="3"/>
  <c r="B1916" i="5"/>
  <c r="A1934" i="3"/>
  <c r="C1877" i="5"/>
  <c r="A3942" i="3"/>
  <c r="B1871" i="5"/>
  <c r="A1889" i="3"/>
  <c r="B1855" i="5"/>
  <c r="A1873" i="3"/>
  <c r="C1839" i="5"/>
  <c r="A3904" i="3"/>
  <c r="C1832" i="5"/>
  <c r="A3897" i="3"/>
  <c r="B1825" i="5"/>
  <c r="A1843" i="3"/>
  <c r="B1817" i="5"/>
  <c r="A1835" i="3"/>
  <c r="C1794" i="5"/>
  <c r="A3859" i="3"/>
  <c r="C1779" i="5"/>
  <c r="A3844" i="3"/>
  <c r="B1741" i="5"/>
  <c r="A1759" i="3"/>
  <c r="C1734" i="5"/>
  <c r="A3799" i="3"/>
  <c r="C1710" i="5"/>
  <c r="A3775" i="3"/>
  <c r="C1661" i="5"/>
  <c r="A3726" i="3"/>
  <c r="B1635" i="5"/>
  <c r="A1653" i="3"/>
  <c r="C1584" i="5"/>
  <c r="A3649" i="3"/>
  <c r="B1545" i="5"/>
  <c r="A1563" i="3"/>
  <c r="C1530" i="5"/>
  <c r="A3595" i="3"/>
  <c r="B1517" i="5"/>
  <c r="A1535" i="3"/>
  <c r="B1458" i="5"/>
  <c r="A1476" i="3"/>
  <c r="B1443" i="5"/>
  <c r="A1461" i="3"/>
  <c r="B1413" i="5"/>
  <c r="A1431" i="3"/>
  <c r="B1383" i="5"/>
  <c r="A1401" i="3"/>
  <c r="B1367" i="5"/>
  <c r="A1385" i="3"/>
  <c r="C1351" i="5"/>
  <c r="A3416" i="3"/>
  <c r="C1320" i="5"/>
  <c r="A3385" i="3"/>
  <c r="C1304" i="5"/>
  <c r="A3369" i="3"/>
  <c r="C1288" i="5"/>
  <c r="A3353" i="3"/>
  <c r="C1199" i="5"/>
  <c r="A3264" i="3"/>
  <c r="B1087" i="5"/>
  <c r="A1105" i="3"/>
  <c r="C955" i="5"/>
  <c r="A3020" i="3"/>
  <c r="B882" i="5"/>
  <c r="A900" i="3"/>
  <c r="C802" i="5"/>
  <c r="A2867" i="3"/>
  <c r="B720" i="5"/>
  <c r="A738" i="3"/>
  <c r="B679" i="5"/>
  <c r="A697" i="3"/>
  <c r="C633" i="5"/>
  <c r="A2698" i="3"/>
  <c r="B540" i="5"/>
  <c r="A558" i="3"/>
  <c r="C485" i="5"/>
  <c r="A2550" i="3"/>
  <c r="B370" i="5"/>
  <c r="A388" i="3"/>
  <c r="B177" i="5"/>
  <c r="A195" i="3"/>
  <c r="B2040" i="5"/>
  <c r="A2058" i="3"/>
  <c r="C2033" i="5"/>
  <c r="A4098" i="3"/>
  <c r="C2026" i="5"/>
  <c r="A4091" i="3"/>
  <c r="C2005" i="5"/>
  <c r="A4070" i="3"/>
  <c r="C1990" i="5"/>
  <c r="A4055" i="3"/>
  <c r="B1953" i="5"/>
  <c r="A1971" i="3"/>
  <c r="C1945" i="5"/>
  <c r="A4010" i="3"/>
  <c r="B1939" i="5"/>
  <c r="A1957" i="3"/>
  <c r="B1923" i="5"/>
  <c r="A1941" i="3"/>
  <c r="C1907" i="5"/>
  <c r="A3972" i="3"/>
  <c r="C1900" i="5"/>
  <c r="A3965" i="3"/>
  <c r="B1893" i="5"/>
  <c r="A1911" i="3"/>
  <c r="C1862" i="5"/>
  <c r="A3927" i="3"/>
  <c r="C1847" i="5"/>
  <c r="A3912" i="3"/>
  <c r="C1816" i="5"/>
  <c r="A3881" i="3"/>
  <c r="B1809" i="5"/>
  <c r="A1827" i="3"/>
  <c r="C1802" i="5"/>
  <c r="A3867" i="3"/>
  <c r="C1786" i="5"/>
  <c r="A3851" i="3"/>
  <c r="B1771" i="5"/>
  <c r="A1789" i="3"/>
  <c r="B1764" i="5"/>
  <c r="A1782" i="3"/>
  <c r="C1756" i="5"/>
  <c r="A3821" i="3"/>
  <c r="B1718" i="5"/>
  <c r="A1736" i="3"/>
  <c r="C1701" i="5"/>
  <c r="A3766" i="3"/>
  <c r="B1694" i="5"/>
  <c r="A1712" i="3"/>
  <c r="B1686" i="5"/>
  <c r="A1704" i="3"/>
  <c r="B1669" i="5"/>
  <c r="A1687" i="3"/>
  <c r="B1652" i="5"/>
  <c r="A1670" i="3"/>
  <c r="B1643" i="5"/>
  <c r="A1661" i="3"/>
  <c r="C1617" i="5"/>
  <c r="A3682" i="3"/>
  <c r="B1609" i="5"/>
  <c r="A1627" i="3"/>
  <c r="C1597" i="5"/>
  <c r="A3662" i="3"/>
  <c r="B1571" i="5"/>
  <c r="A1589" i="3"/>
  <c r="C1558" i="5"/>
  <c r="A3623" i="3"/>
  <c r="C1502" i="5"/>
  <c r="A3567" i="3"/>
  <c r="B1488" i="5"/>
  <c r="A1506" i="3"/>
  <c r="C1473" i="5"/>
  <c r="A3538" i="3"/>
  <c r="B1428" i="5"/>
  <c r="A1446" i="3"/>
  <c r="B1412" i="5"/>
  <c r="A1430" i="3"/>
  <c r="B1397" i="5"/>
  <c r="A1415" i="3"/>
  <c r="B1382" i="5"/>
  <c r="A1400" i="3"/>
  <c r="B1337" i="5"/>
  <c r="A1355" i="3"/>
  <c r="C1270" i="5"/>
  <c r="A3335" i="3"/>
  <c r="C1253" i="5"/>
  <c r="A3318" i="3"/>
  <c r="C1236" i="5"/>
  <c r="A3301" i="3"/>
  <c r="B1219" i="5"/>
  <c r="A1237" i="3"/>
  <c r="C1139" i="5"/>
  <c r="A3204" i="3"/>
  <c r="C877" i="5"/>
  <c r="A2942" i="3"/>
  <c r="C796" i="5"/>
  <c r="A2861" i="3"/>
  <c r="C756" i="5"/>
  <c r="A2821" i="3"/>
  <c r="C673" i="5"/>
  <c r="A2738" i="3"/>
  <c r="C479" i="5"/>
  <c r="A2544" i="3"/>
  <c r="B422" i="5"/>
  <c r="A440" i="3"/>
  <c r="C361" i="5"/>
  <c r="A2426" i="3"/>
  <c r="B279" i="5"/>
  <c r="A297" i="3"/>
  <c r="B164" i="5"/>
  <c r="A182" i="3"/>
  <c r="B2050" i="5"/>
  <c r="A2068" i="3"/>
  <c r="B2034" i="5"/>
  <c r="A2052" i="3"/>
  <c r="A2036" i="3"/>
  <c r="B2018" i="5"/>
  <c r="B2002" i="5"/>
  <c r="A2020" i="3"/>
  <c r="A2004" i="3"/>
  <c r="B1986" i="5"/>
  <c r="A1993" i="3"/>
  <c r="B1975" i="5"/>
  <c r="B1929" i="5"/>
  <c r="A1947" i="3"/>
  <c r="B1912" i="5"/>
  <c r="A1930" i="3"/>
  <c r="B1901" i="5"/>
  <c r="A1919" i="3"/>
  <c r="B1895" i="5"/>
  <c r="A1913" i="3"/>
  <c r="C1889" i="5"/>
  <c r="A3954" i="3"/>
  <c r="A1902" i="3"/>
  <c r="B1884" i="5"/>
  <c r="A3937" i="3"/>
  <c r="C1872" i="5"/>
  <c r="B1867" i="5"/>
  <c r="A1885" i="3"/>
  <c r="C1855" i="5"/>
  <c r="A3920" i="3"/>
  <c r="A3903" i="3"/>
  <c r="C1838" i="5"/>
  <c r="C1809" i="5"/>
  <c r="A3874" i="3"/>
  <c r="C1792" i="5"/>
  <c r="A3857" i="3"/>
  <c r="C1781" i="5"/>
  <c r="A3846" i="3"/>
  <c r="C1775" i="5"/>
  <c r="A3840" i="3"/>
  <c r="C1764" i="5"/>
  <c r="A3829" i="3"/>
  <c r="C1758" i="5"/>
  <c r="A3823" i="3"/>
  <c r="B1753" i="5"/>
  <c r="A1771" i="3"/>
  <c r="C1747" i="5"/>
  <c r="A3812" i="3"/>
  <c r="A1754" i="3"/>
  <c r="B1736" i="5"/>
  <c r="C1730" i="5"/>
  <c r="A3795" i="3"/>
  <c r="C1700" i="5"/>
  <c r="A3765" i="3"/>
  <c r="C1694" i="5"/>
  <c r="A3759" i="3"/>
  <c r="C1676" i="5"/>
  <c r="A3741" i="3"/>
  <c r="C1669" i="5"/>
  <c r="A3734" i="3"/>
  <c r="B1657" i="5"/>
  <c r="A1675" i="3"/>
  <c r="B1650" i="5"/>
  <c r="A1668" i="3"/>
  <c r="B1644" i="5"/>
  <c r="A1662" i="3"/>
  <c r="A3702" i="3"/>
  <c r="C1637" i="5"/>
  <c r="C1630" i="5"/>
  <c r="A3695" i="3"/>
  <c r="C1624" i="5"/>
  <c r="A3689" i="3"/>
  <c r="B1618" i="5"/>
  <c r="A1636" i="3"/>
  <c r="B1605" i="5"/>
  <c r="A1623" i="3"/>
  <c r="C1598" i="5"/>
  <c r="A3663" i="3"/>
  <c r="C1591" i="5"/>
  <c r="A3656" i="3"/>
  <c r="B1579" i="5"/>
  <c r="A1597" i="3"/>
  <c r="B1572" i="5"/>
  <c r="A1590" i="3"/>
  <c r="B1566" i="5"/>
  <c r="A1584" i="3"/>
  <c r="B1531" i="5"/>
  <c r="A1549" i="3"/>
  <c r="B1510" i="5"/>
  <c r="A1528" i="3"/>
  <c r="C1503" i="5"/>
  <c r="A3568" i="3"/>
  <c r="B1482" i="5"/>
  <c r="A1500" i="3"/>
  <c r="B1452" i="5"/>
  <c r="A1470" i="3"/>
  <c r="C1443" i="5"/>
  <c r="A3508" i="3"/>
  <c r="C1436" i="5"/>
  <c r="A3501" i="3"/>
  <c r="C1420" i="5"/>
  <c r="A3485" i="3"/>
  <c r="B1406" i="5"/>
  <c r="A1424" i="3"/>
  <c r="B1398" i="5"/>
  <c r="A1416" i="3"/>
  <c r="C1390" i="5"/>
  <c r="A3455" i="3"/>
  <c r="C1383" i="5"/>
  <c r="A3448" i="3"/>
  <c r="C1360" i="5"/>
  <c r="A3425" i="3"/>
  <c r="A3410" i="3"/>
  <c r="C1345" i="5"/>
  <c r="B1305" i="5"/>
  <c r="A1323" i="3"/>
  <c r="C1297" i="5"/>
  <c r="A3362" i="3"/>
  <c r="C1280" i="5"/>
  <c r="A3345" i="3"/>
  <c r="C1211" i="5"/>
  <c r="A3276" i="3"/>
  <c r="B1186" i="5"/>
  <c r="A1204" i="3"/>
  <c r="C1158" i="5"/>
  <c r="A3223" i="3"/>
  <c r="C1130" i="5"/>
  <c r="A3195" i="3"/>
  <c r="C1116" i="5"/>
  <c r="A3181" i="3"/>
  <c r="B1102" i="5"/>
  <c r="A1120" i="3"/>
  <c r="B1027" i="5"/>
  <c r="A1045" i="3"/>
  <c r="C992" i="5"/>
  <c r="A3057" i="3"/>
  <c r="C939" i="5"/>
  <c r="A3004" i="3"/>
  <c r="C920" i="5"/>
  <c r="A2985" i="3"/>
  <c r="C902" i="5"/>
  <c r="A2967" i="3"/>
  <c r="B884" i="5"/>
  <c r="A902" i="3"/>
  <c r="B864" i="5"/>
  <c r="A882" i="3"/>
  <c r="B843" i="5"/>
  <c r="A861" i="3"/>
  <c r="B803" i="5"/>
  <c r="A821" i="3"/>
  <c r="C742" i="5"/>
  <c r="A2807" i="3"/>
  <c r="C680" i="5"/>
  <c r="A2745" i="3"/>
  <c r="B659" i="5"/>
  <c r="A677" i="3"/>
  <c r="B637" i="5"/>
  <c r="A655" i="3"/>
  <c r="B589" i="5"/>
  <c r="A607" i="3"/>
  <c r="B515" i="5"/>
  <c r="A533" i="3"/>
  <c r="B489" i="5"/>
  <c r="A507" i="3"/>
  <c r="B371" i="5"/>
  <c r="A389" i="3"/>
  <c r="C340" i="5"/>
  <c r="A2405" i="3"/>
  <c r="C300" i="5"/>
  <c r="A2365" i="3"/>
  <c r="B247" i="5"/>
  <c r="A265" i="3"/>
  <c r="C1596" i="5"/>
  <c r="A3661" i="3"/>
  <c r="B1584" i="5"/>
  <c r="A1602" i="3"/>
  <c r="C1564" i="5"/>
  <c r="A3629" i="3"/>
  <c r="C1557" i="5"/>
  <c r="A3622" i="3"/>
  <c r="B1544" i="5"/>
  <c r="A1562" i="3"/>
  <c r="C1515" i="5"/>
  <c r="A3580" i="3"/>
  <c r="B1509" i="5"/>
  <c r="A1527" i="3"/>
  <c r="C1494" i="5"/>
  <c r="A3559" i="3"/>
  <c r="C1487" i="5"/>
  <c r="A3552" i="3"/>
  <c r="A1498" i="3"/>
  <c r="B1480" i="5"/>
  <c r="C1471" i="5"/>
  <c r="A3536" i="3"/>
  <c r="B1465" i="5"/>
  <c r="A1483" i="3"/>
  <c r="C1426" i="5"/>
  <c r="A3491" i="3"/>
  <c r="C1411" i="5"/>
  <c r="A3476" i="3"/>
  <c r="B1389" i="5"/>
  <c r="A1407" i="3"/>
  <c r="B1381" i="5"/>
  <c r="A1399" i="3"/>
  <c r="C1373" i="5"/>
  <c r="A3438" i="3"/>
  <c r="C1366" i="5"/>
  <c r="A3431" i="3"/>
  <c r="B1351" i="5"/>
  <c r="A1369" i="3"/>
  <c r="C1319" i="5"/>
  <c r="A3384" i="3"/>
  <c r="B1311" i="5"/>
  <c r="A1329" i="3"/>
  <c r="B1303" i="5"/>
  <c r="A1321" i="3"/>
  <c r="A3360" i="3"/>
  <c r="C1295" i="5"/>
  <c r="B1279" i="5"/>
  <c r="A1297" i="3"/>
  <c r="B1261" i="5"/>
  <c r="A1279" i="3"/>
  <c r="C1244" i="5"/>
  <c r="A3309" i="3"/>
  <c r="B1209" i="5"/>
  <c r="A1227" i="3"/>
  <c r="B1139" i="5"/>
  <c r="A1157" i="3"/>
  <c r="C1111" i="5"/>
  <c r="A3176" i="3"/>
  <c r="C1083" i="5"/>
  <c r="A3148" i="3"/>
  <c r="C1068" i="5"/>
  <c r="A3133" i="3"/>
  <c r="B1053" i="5"/>
  <c r="A1071" i="3"/>
  <c r="B1003" i="5"/>
  <c r="A1021" i="3"/>
  <c r="B986" i="5"/>
  <c r="A1004" i="3"/>
  <c r="A952" i="3"/>
  <c r="B934" i="5"/>
  <c r="B895" i="5"/>
  <c r="A913" i="3"/>
  <c r="B856" i="5"/>
  <c r="A874" i="3"/>
  <c r="C836" i="5"/>
  <c r="A2901" i="3"/>
  <c r="B796" i="5"/>
  <c r="A814" i="3"/>
  <c r="B775" i="5"/>
  <c r="A793" i="3"/>
  <c r="B735" i="5"/>
  <c r="A753" i="3"/>
  <c r="C695" i="5"/>
  <c r="A2760" i="3"/>
  <c r="B651" i="5"/>
  <c r="A669" i="3"/>
  <c r="B628" i="5"/>
  <c r="A646" i="3"/>
  <c r="C558" i="5"/>
  <c r="A2623" i="3"/>
  <c r="C531" i="5"/>
  <c r="A2596" i="3"/>
  <c r="B504" i="5"/>
  <c r="A522" i="3"/>
  <c r="C421" i="5"/>
  <c r="A2486" i="3"/>
  <c r="B361" i="5"/>
  <c r="A379" i="3"/>
  <c r="C278" i="5"/>
  <c r="A2343" i="3"/>
  <c r="C55" i="5"/>
  <c r="A2120" i="3"/>
  <c r="B1603" i="5"/>
  <c r="A1621" i="3"/>
  <c r="C1589" i="5"/>
  <c r="A3654" i="3"/>
  <c r="C1583" i="5"/>
  <c r="A3648" i="3"/>
  <c r="C1576" i="5"/>
  <c r="A3641" i="3"/>
  <c r="B1564" i="5"/>
  <c r="A1582" i="3"/>
  <c r="B1557" i="5"/>
  <c r="A1575" i="3"/>
  <c r="C1543" i="5"/>
  <c r="A3608" i="3"/>
  <c r="C1536" i="5"/>
  <c r="A3601" i="3"/>
  <c r="C1522" i="5"/>
  <c r="A3587" i="3"/>
  <c r="C1501" i="5"/>
  <c r="A3566" i="3"/>
  <c r="C1479" i="5"/>
  <c r="A3544" i="3"/>
  <c r="C1464" i="5"/>
  <c r="A3529" i="3"/>
  <c r="B1457" i="5"/>
  <c r="A1475" i="3"/>
  <c r="C1434" i="5"/>
  <c r="A3499" i="3"/>
  <c r="C1418" i="5"/>
  <c r="A3483" i="3"/>
  <c r="B1403" i="5"/>
  <c r="A1421" i="3"/>
  <c r="C1380" i="5"/>
  <c r="A3445" i="3"/>
  <c r="B1373" i="5"/>
  <c r="A1391" i="3"/>
  <c r="B1358" i="5"/>
  <c r="A1376" i="3"/>
  <c r="B1343" i="5"/>
  <c r="A1361" i="3"/>
  <c r="C1334" i="5"/>
  <c r="A3399" i="3"/>
  <c r="C1310" i="5"/>
  <c r="A3375" i="3"/>
  <c r="C1302" i="5"/>
  <c r="A3367" i="3"/>
  <c r="C1286" i="5"/>
  <c r="A3351" i="3"/>
  <c r="B1270" i="5"/>
  <c r="A1288" i="3"/>
  <c r="C1234" i="5"/>
  <c r="A3299" i="3"/>
  <c r="B1226" i="5"/>
  <c r="A1244" i="3"/>
  <c r="C1218" i="5"/>
  <c r="A3283" i="3"/>
  <c r="B1195" i="5"/>
  <c r="A1213" i="3"/>
  <c r="B1181" i="5"/>
  <c r="A1199" i="3"/>
  <c r="C1167" i="5"/>
  <c r="A3232" i="3"/>
  <c r="B1153" i="5"/>
  <c r="A1171" i="3"/>
  <c r="C1125" i="5"/>
  <c r="A3190" i="3"/>
  <c r="B1097" i="5"/>
  <c r="A1115" i="3"/>
  <c r="B950" i="5"/>
  <c r="A968" i="3"/>
  <c r="B914" i="5"/>
  <c r="A932" i="3"/>
  <c r="B816" i="5"/>
  <c r="A834" i="3"/>
  <c r="B756" i="5"/>
  <c r="A774" i="3"/>
  <c r="B714" i="5"/>
  <c r="A732" i="3"/>
  <c r="C672" i="5"/>
  <c r="A2737" i="3"/>
  <c r="B581" i="5"/>
  <c r="A599" i="3"/>
  <c r="B558" i="5"/>
  <c r="A576" i="3"/>
  <c r="B531" i="5"/>
  <c r="A549" i="3"/>
  <c r="B479" i="5"/>
  <c r="A497" i="3"/>
  <c r="C328" i="5"/>
  <c r="A2393" i="3"/>
  <c r="B222" i="5"/>
  <c r="A240" i="3"/>
  <c r="B162" i="5"/>
  <c r="A180" i="3"/>
  <c r="B1596" i="5"/>
  <c r="A1614" i="3"/>
  <c r="C1563" i="5"/>
  <c r="A3628" i="3"/>
  <c r="B1550" i="5"/>
  <c r="A1568" i="3"/>
  <c r="C1535" i="5"/>
  <c r="A3600" i="3"/>
  <c r="B1529" i="5"/>
  <c r="A1547" i="3"/>
  <c r="B1515" i="5"/>
  <c r="A1533" i="3"/>
  <c r="B1508" i="5"/>
  <c r="A1526" i="3"/>
  <c r="B1494" i="5"/>
  <c r="A1512" i="3"/>
  <c r="C1486" i="5"/>
  <c r="A3551" i="3"/>
  <c r="B1471" i="5"/>
  <c r="A1489" i="3"/>
  <c r="C1448" i="5"/>
  <c r="A3513" i="3"/>
  <c r="B1441" i="5"/>
  <c r="A1459" i="3"/>
  <c r="B1426" i="5"/>
  <c r="A1444" i="3"/>
  <c r="B1411" i="5"/>
  <c r="A1429" i="3"/>
  <c r="B1396" i="5"/>
  <c r="A1414" i="3"/>
  <c r="C1388" i="5"/>
  <c r="A3453" i="3"/>
  <c r="B1366" i="5"/>
  <c r="A1384" i="3"/>
  <c r="B1350" i="5"/>
  <c r="A1368" i="3"/>
  <c r="B1319" i="5"/>
  <c r="A1337" i="3"/>
  <c r="B1295" i="5"/>
  <c r="A1313" i="3"/>
  <c r="B1278" i="5"/>
  <c r="A1296" i="3"/>
  <c r="C1252" i="5"/>
  <c r="A3317" i="3"/>
  <c r="C1208" i="5"/>
  <c r="A3273" i="3"/>
  <c r="C1194" i="5"/>
  <c r="A3259" i="3"/>
  <c r="C1138" i="5"/>
  <c r="A3203" i="3"/>
  <c r="C1110" i="5"/>
  <c r="A3175" i="3"/>
  <c r="C1096" i="5"/>
  <c r="A3161" i="3"/>
  <c r="B1083" i="5"/>
  <c r="A1101" i="3"/>
  <c r="C1052" i="5"/>
  <c r="A3117" i="3"/>
  <c r="B1037" i="5"/>
  <c r="A1055" i="3"/>
  <c r="C1019" i="5"/>
  <c r="A3084" i="3"/>
  <c r="C1002" i="5"/>
  <c r="A3067" i="3"/>
  <c r="B985" i="5"/>
  <c r="A1003" i="3"/>
  <c r="C894" i="5"/>
  <c r="A2959" i="3"/>
  <c r="C855" i="5"/>
  <c r="A2920" i="3"/>
  <c r="C794" i="5"/>
  <c r="A2859" i="3"/>
  <c r="C774" i="5"/>
  <c r="A2839" i="3"/>
  <c r="C734" i="5"/>
  <c r="A2799" i="3"/>
  <c r="B694" i="5"/>
  <c r="A712" i="3"/>
  <c r="C671" i="5"/>
  <c r="A2736" i="3"/>
  <c r="C650" i="5"/>
  <c r="A2715" i="3"/>
  <c r="C627" i="5"/>
  <c r="A2692" i="3"/>
  <c r="B603" i="5"/>
  <c r="A621" i="3"/>
  <c r="B530" i="5"/>
  <c r="A548" i="3"/>
  <c r="C503" i="5"/>
  <c r="A2568" i="3"/>
  <c r="C449" i="5"/>
  <c r="A2514" i="3"/>
  <c r="B421" i="5"/>
  <c r="A439" i="3"/>
  <c r="B390" i="5"/>
  <c r="A408" i="3"/>
  <c r="C357" i="5"/>
  <c r="A2422" i="3"/>
  <c r="B278" i="5"/>
  <c r="A296" i="3"/>
  <c r="B55" i="5"/>
  <c r="A73" i="3"/>
  <c r="B1589" i="5"/>
  <c r="A1607" i="3"/>
  <c r="B1583" i="5"/>
  <c r="A1601" i="3"/>
  <c r="B1576" i="5"/>
  <c r="A1594" i="3"/>
  <c r="C1569" i="5"/>
  <c r="A3634" i="3"/>
  <c r="C1556" i="5"/>
  <c r="A3621" i="3"/>
  <c r="B1543" i="5"/>
  <c r="A1561" i="3"/>
  <c r="B1522" i="5"/>
  <c r="A1540" i="3"/>
  <c r="C1507" i="5"/>
  <c r="A3572" i="3"/>
  <c r="B1501" i="5"/>
  <c r="A1519" i="3"/>
  <c r="B1479" i="5"/>
  <c r="A1497" i="3"/>
  <c r="B1463" i="5"/>
  <c r="A1481" i="3"/>
  <c r="C1456" i="5"/>
  <c r="A3521" i="3"/>
  <c r="B1418" i="5"/>
  <c r="A1436" i="3"/>
  <c r="C1402" i="5"/>
  <c r="A3467" i="3"/>
  <c r="B1380" i="5"/>
  <c r="A1398" i="3"/>
  <c r="C1372" i="5"/>
  <c r="A3437" i="3"/>
  <c r="B1365" i="5"/>
  <c r="A1383" i="3"/>
  <c r="C1357" i="5"/>
  <c r="A3422" i="3"/>
  <c r="C1342" i="5"/>
  <c r="A3407" i="3"/>
  <c r="B1334" i="5"/>
  <c r="A1352" i="3"/>
  <c r="B1302" i="5"/>
  <c r="A1320" i="3"/>
  <c r="B1294" i="5"/>
  <c r="A1312" i="3"/>
  <c r="B1286" i="5"/>
  <c r="A1304" i="3"/>
  <c r="C1269" i="5"/>
  <c r="A3334" i="3"/>
  <c r="B1251" i="5"/>
  <c r="A1269" i="3"/>
  <c r="C1243" i="5"/>
  <c r="A3308" i="3"/>
  <c r="B1234" i="5"/>
  <c r="A1252" i="3"/>
  <c r="C1225" i="5"/>
  <c r="A3290" i="3"/>
  <c r="B1217" i="5"/>
  <c r="A1235" i="3"/>
  <c r="B1207" i="5"/>
  <c r="A1225" i="3"/>
  <c r="C1180" i="5"/>
  <c r="A3245" i="3"/>
  <c r="C1152" i="5"/>
  <c r="A3217" i="3"/>
  <c r="C1123" i="5"/>
  <c r="A3188" i="3"/>
  <c r="B1082" i="5"/>
  <c r="A1100" i="3"/>
  <c r="B1067" i="5"/>
  <c r="A1085" i="3"/>
  <c r="B1035" i="5"/>
  <c r="A1053" i="3"/>
  <c r="B1019" i="5"/>
  <c r="A1037" i="3"/>
  <c r="B1001" i="5"/>
  <c r="A1019" i="3"/>
  <c r="C983" i="5"/>
  <c r="A3048" i="3"/>
  <c r="C966" i="5"/>
  <c r="A3031" i="3"/>
  <c r="B949" i="5"/>
  <c r="A967" i="3"/>
  <c r="B931" i="5"/>
  <c r="A949" i="3"/>
  <c r="C913" i="5"/>
  <c r="A2978" i="3"/>
  <c r="B774" i="5"/>
  <c r="A792" i="3"/>
  <c r="C713" i="5"/>
  <c r="A2778" i="3"/>
  <c r="B671" i="5"/>
  <c r="A689" i="3"/>
  <c r="B648" i="5"/>
  <c r="A666" i="3"/>
  <c r="C625" i="5"/>
  <c r="A2690" i="3"/>
  <c r="C602" i="5"/>
  <c r="A2667" i="3"/>
  <c r="C579" i="5"/>
  <c r="A2644" i="3"/>
  <c r="B554" i="5"/>
  <c r="A572" i="3"/>
  <c r="B503" i="5"/>
  <c r="A521" i="3"/>
  <c r="B475" i="5"/>
  <c r="A493" i="3"/>
  <c r="B449" i="5"/>
  <c r="A467" i="3"/>
  <c r="C387" i="5"/>
  <c r="A2452" i="3"/>
  <c r="B357" i="5"/>
  <c r="A375" i="3"/>
  <c r="C327" i="5"/>
  <c r="A2392" i="3"/>
  <c r="C219" i="5"/>
  <c r="A2284" i="3"/>
  <c r="C159" i="5"/>
  <c r="A2224" i="3"/>
  <c r="B2042" i="5"/>
  <c r="A2060" i="3"/>
  <c r="A2044" i="3"/>
  <c r="B2026" i="5"/>
  <c r="B2010" i="5"/>
  <c r="A2028" i="3"/>
  <c r="A2012" i="3"/>
  <c r="B1994" i="5"/>
  <c r="C1966" i="5"/>
  <c r="A4031" i="3"/>
  <c r="C1937" i="5"/>
  <c r="A4002" i="3"/>
  <c r="C1920" i="5"/>
  <c r="A3985" i="3"/>
  <c r="A3974" i="3"/>
  <c r="C1909" i="5"/>
  <c r="C1903" i="5"/>
  <c r="A3968" i="3"/>
  <c r="A3957" i="3"/>
  <c r="C1892" i="5"/>
  <c r="C1886" i="5"/>
  <c r="A3951" i="3"/>
  <c r="B1881" i="5"/>
  <c r="A1899" i="3"/>
  <c r="A3940" i="3"/>
  <c r="C1875" i="5"/>
  <c r="B1864" i="5"/>
  <c r="A1882" i="3"/>
  <c r="A3923" i="3"/>
  <c r="C1858" i="5"/>
  <c r="A1865" i="3"/>
  <c r="B1847" i="5"/>
  <c r="B1801" i="5"/>
  <c r="A1819" i="3"/>
  <c r="B1784" i="5"/>
  <c r="A1802" i="3"/>
  <c r="B1773" i="5"/>
  <c r="A1791" i="3"/>
  <c r="B1767" i="5"/>
  <c r="A1785" i="3"/>
  <c r="C1761" i="5"/>
  <c r="A3826" i="3"/>
  <c r="B1756" i="5"/>
  <c r="A1774" i="3"/>
  <c r="C1744" i="5"/>
  <c r="A3809" i="3"/>
  <c r="B1739" i="5"/>
  <c r="A1757" i="3"/>
  <c r="A3792" i="3"/>
  <c r="C1727" i="5"/>
  <c r="C1703" i="5"/>
  <c r="A3768" i="3"/>
  <c r="C1685" i="5"/>
  <c r="A3750" i="3"/>
  <c r="B1660" i="5"/>
  <c r="A1678" i="3"/>
  <c r="C1653" i="5"/>
  <c r="A3718" i="3"/>
  <c r="C1627" i="5"/>
  <c r="A3692" i="3"/>
  <c r="C1614" i="5"/>
  <c r="A3679" i="3"/>
  <c r="B1595" i="5"/>
  <c r="A1613" i="3"/>
  <c r="C1575" i="5"/>
  <c r="A3640" i="3"/>
  <c r="C1549" i="5"/>
  <c r="A3614" i="3"/>
  <c r="B1535" i="5"/>
  <c r="A1553" i="3"/>
  <c r="C1528" i="5"/>
  <c r="A3593" i="3"/>
  <c r="B1514" i="5"/>
  <c r="A1532" i="3"/>
  <c r="C1499" i="5"/>
  <c r="A3564" i="3"/>
  <c r="B1493" i="5"/>
  <c r="A1511" i="3"/>
  <c r="B1486" i="5"/>
  <c r="A1504" i="3"/>
  <c r="C1470" i="5"/>
  <c r="A3535" i="3"/>
  <c r="C1454" i="5"/>
  <c r="A3519" i="3"/>
  <c r="B1448" i="5"/>
  <c r="A1466" i="3"/>
  <c r="C1409" i="5"/>
  <c r="A3474" i="3"/>
  <c r="C1394" i="5"/>
  <c r="A3459" i="3"/>
  <c r="C1379" i="5"/>
  <c r="A3444" i="3"/>
  <c r="B1372" i="5"/>
  <c r="A1390" i="3"/>
  <c r="B1364" i="5"/>
  <c r="A1382" i="3"/>
  <c r="C1356" i="5"/>
  <c r="A3421" i="3"/>
  <c r="C1349" i="5"/>
  <c r="A3414" i="3"/>
  <c r="C1325" i="5"/>
  <c r="A3390" i="3"/>
  <c r="C1309" i="5"/>
  <c r="A3374" i="3"/>
  <c r="B1285" i="5"/>
  <c r="A1303" i="3"/>
  <c r="C1259" i="5"/>
  <c r="A3324" i="3"/>
  <c r="B1225" i="5"/>
  <c r="A1243" i="3"/>
  <c r="C1215" i="5"/>
  <c r="A3280" i="3"/>
  <c r="C1206" i="5"/>
  <c r="A3271" i="3"/>
  <c r="B1179" i="5"/>
  <c r="A1197" i="3"/>
  <c r="C1151" i="5"/>
  <c r="A3216" i="3"/>
  <c r="C1137" i="5"/>
  <c r="A3202" i="3"/>
  <c r="B1123" i="5"/>
  <c r="A1141" i="3"/>
  <c r="C1066" i="5"/>
  <c r="A3131" i="3"/>
  <c r="B1051" i="5"/>
  <c r="A1069" i="3"/>
  <c r="C1034" i="5"/>
  <c r="A3099" i="3"/>
  <c r="C1018" i="5"/>
  <c r="A3083" i="3"/>
  <c r="B983" i="5"/>
  <c r="A1001" i="3"/>
  <c r="B966" i="5"/>
  <c r="A984" i="3"/>
  <c r="B752" i="5"/>
  <c r="A770" i="3"/>
  <c r="C711" i="5"/>
  <c r="A2776" i="3"/>
  <c r="B625" i="5"/>
  <c r="A643" i="3"/>
  <c r="B553" i="5"/>
  <c r="A571" i="3"/>
  <c r="C501" i="5"/>
  <c r="A2566" i="3"/>
  <c r="B474" i="5"/>
  <c r="A492" i="3"/>
  <c r="C447" i="5"/>
  <c r="A2512" i="3"/>
  <c r="B387" i="5"/>
  <c r="A405" i="3"/>
  <c r="C356" i="5"/>
  <c r="A2421" i="3"/>
  <c r="C157" i="5"/>
  <c r="A2222" i="3"/>
  <c r="B2052" i="5"/>
  <c r="A2070" i="3"/>
  <c r="B2036" i="5"/>
  <c r="A2054" i="3"/>
  <c r="B2020" i="5"/>
  <c r="A2038" i="3"/>
  <c r="B2004" i="5"/>
  <c r="A2022" i="3"/>
  <c r="B1988" i="5"/>
  <c r="A2006" i="3"/>
  <c r="C1977" i="5"/>
  <c r="A4042" i="3"/>
  <c r="C1971" i="5"/>
  <c r="A4036" i="3"/>
  <c r="C1960" i="5"/>
  <c r="A4025" i="3"/>
  <c r="C1954" i="5"/>
  <c r="A4019" i="3"/>
  <c r="C1943" i="5"/>
  <c r="A4008" i="3"/>
  <c r="C1926" i="5"/>
  <c r="A3991" i="3"/>
  <c r="C1897" i="5"/>
  <c r="A3962" i="3"/>
  <c r="C1880" i="5"/>
  <c r="A3945" i="3"/>
  <c r="B1869" i="5"/>
  <c r="A1887" i="3"/>
  <c r="C1863" i="5"/>
  <c r="A3928" i="3"/>
  <c r="B1852" i="5"/>
  <c r="A1870" i="3"/>
  <c r="C1846" i="5"/>
  <c r="A3911" i="3"/>
  <c r="B1841" i="5"/>
  <c r="A1859" i="3"/>
  <c r="B1835" i="5"/>
  <c r="A1853" i="3"/>
  <c r="B1824" i="5"/>
  <c r="A1842" i="3"/>
  <c r="B1807" i="5"/>
  <c r="A1825" i="3"/>
  <c r="B1761" i="5"/>
  <c r="A1779" i="3"/>
  <c r="C1749" i="5"/>
  <c r="A3814" i="3"/>
  <c r="B1744" i="5"/>
  <c r="A1762" i="3"/>
  <c r="C1732" i="5"/>
  <c r="A3797" i="3"/>
  <c r="B1727" i="5"/>
  <c r="A1745" i="3"/>
  <c r="C1721" i="5"/>
  <c r="A3786" i="3"/>
  <c r="B1715" i="5"/>
  <c r="A1733" i="3"/>
  <c r="B1709" i="5"/>
  <c r="A1727" i="3"/>
  <c r="B1697" i="5"/>
  <c r="A1715" i="3"/>
  <c r="C1678" i="5"/>
  <c r="A3743" i="3"/>
  <c r="B1653" i="5"/>
  <c r="A1671" i="3"/>
  <c r="B1647" i="5"/>
  <c r="A1665" i="3"/>
  <c r="B1640" i="5"/>
  <c r="A1658" i="3"/>
  <c r="C1633" i="5"/>
  <c r="A3698" i="3"/>
  <c r="C1620" i="5"/>
  <c r="A3685" i="3"/>
  <c r="B1614" i="5"/>
  <c r="A1632" i="3"/>
  <c r="B1608" i="5"/>
  <c r="A1626" i="3"/>
  <c r="B1601" i="5"/>
  <c r="A1619" i="3"/>
  <c r="C1594" i="5"/>
  <c r="A3659" i="3"/>
  <c r="C1588" i="5"/>
  <c r="A3653" i="3"/>
  <c r="C1581" i="5"/>
  <c r="A3646" i="3"/>
  <c r="B1575" i="5"/>
  <c r="A1593" i="3"/>
  <c r="B1569" i="5"/>
  <c r="A1587" i="3"/>
  <c r="B1562" i="5"/>
  <c r="A1580" i="3"/>
  <c r="C1541" i="5"/>
  <c r="A3606" i="3"/>
  <c r="C1534" i="5"/>
  <c r="A3599" i="3"/>
  <c r="C1520" i="5"/>
  <c r="A3585" i="3"/>
  <c r="C1513" i="5"/>
  <c r="A3578" i="3"/>
  <c r="B1507" i="5"/>
  <c r="A1525" i="3"/>
  <c r="C1492" i="5"/>
  <c r="A3557" i="3"/>
  <c r="C1477" i="5"/>
  <c r="A3542" i="3"/>
  <c r="C1462" i="5"/>
  <c r="A3527" i="3"/>
  <c r="B1440" i="5"/>
  <c r="A1458" i="3"/>
  <c r="C1431" i="5"/>
  <c r="A3496" i="3"/>
  <c r="C1417" i="5"/>
  <c r="A3482" i="3"/>
  <c r="C1401" i="5"/>
  <c r="A3466" i="3"/>
  <c r="B1386" i="5"/>
  <c r="A1404" i="3"/>
  <c r="B1379" i="5"/>
  <c r="A1397" i="3"/>
  <c r="C1371" i="5"/>
  <c r="A3436" i="3"/>
  <c r="B1356" i="5"/>
  <c r="A1374" i="3"/>
  <c r="B1341" i="5"/>
  <c r="A1359" i="3"/>
  <c r="B1333" i="5"/>
  <c r="A1351" i="3"/>
  <c r="C1316" i="5"/>
  <c r="A3381" i="3"/>
  <c r="B1309" i="5"/>
  <c r="A1327" i="3"/>
  <c r="B1301" i="5"/>
  <c r="A1319" i="3"/>
  <c r="B1277" i="5"/>
  <c r="A1295" i="3"/>
  <c r="C1267" i="5"/>
  <c r="A3332" i="3"/>
  <c r="C1258" i="5"/>
  <c r="A3323" i="3"/>
  <c r="C1250" i="5"/>
  <c r="A3315" i="3"/>
  <c r="B1241" i="5"/>
  <c r="A1259" i="3"/>
  <c r="B1233" i="5"/>
  <c r="A1251" i="3"/>
  <c r="C1224" i="5"/>
  <c r="A3289" i="3"/>
  <c r="B1215" i="5"/>
  <c r="A1233" i="3"/>
  <c r="C1193" i="5"/>
  <c r="A3258" i="3"/>
  <c r="B1095" i="5"/>
  <c r="A1113" i="3"/>
  <c r="C1080" i="5"/>
  <c r="A3145" i="3"/>
  <c r="B947" i="5"/>
  <c r="A965" i="3"/>
  <c r="B930" i="5"/>
  <c r="A948" i="3"/>
  <c r="C892" i="5"/>
  <c r="A2957" i="3"/>
  <c r="B854" i="5"/>
  <c r="A872" i="3"/>
  <c r="C792" i="5"/>
  <c r="A2857" i="3"/>
  <c r="B691" i="5"/>
  <c r="A709" i="3"/>
  <c r="B647" i="5"/>
  <c r="A665" i="3"/>
  <c r="B577" i="5"/>
  <c r="A595" i="3"/>
  <c r="B501" i="5"/>
  <c r="A519" i="3"/>
  <c r="C386" i="5"/>
  <c r="A2451" i="3"/>
  <c r="B356" i="5"/>
  <c r="A374" i="3"/>
  <c r="C323" i="5"/>
  <c r="A2388" i="3"/>
  <c r="C155" i="5"/>
  <c r="A2220" i="3"/>
  <c r="C2046" i="5"/>
  <c r="A4111" i="3"/>
  <c r="C2041" i="5"/>
  <c r="A4106" i="3"/>
  <c r="C2030" i="5"/>
  <c r="A4095" i="3"/>
  <c r="C2025" i="5"/>
  <c r="A4090" i="3"/>
  <c r="C2014" i="5"/>
  <c r="A4079" i="3"/>
  <c r="C2009" i="5"/>
  <c r="A4074" i="3"/>
  <c r="C1998" i="5"/>
  <c r="A4063" i="3"/>
  <c r="C1993" i="5"/>
  <c r="A4058" i="3"/>
  <c r="C1982" i="5"/>
  <c r="A4047" i="3"/>
  <c r="C1965" i="5"/>
  <c r="A4030" i="3"/>
  <c r="C1948" i="5"/>
  <c r="A4013" i="3"/>
  <c r="B1937" i="5"/>
  <c r="A1955" i="3"/>
  <c r="C1931" i="5"/>
  <c r="A3996" i="3"/>
  <c r="B1920" i="5"/>
  <c r="A1938" i="3"/>
  <c r="C1914" i="5"/>
  <c r="A3979" i="3"/>
  <c r="B1909" i="5"/>
  <c r="A1927" i="3"/>
  <c r="B1903" i="5"/>
  <c r="A1921" i="3"/>
  <c r="B1892" i="5"/>
  <c r="A1910" i="3"/>
  <c r="B1875" i="5"/>
  <c r="A1893" i="3"/>
  <c r="B1829" i="5"/>
  <c r="A1847" i="3"/>
  <c r="C1817" i="5"/>
  <c r="A3882" i="3"/>
  <c r="B1812" i="5"/>
  <c r="A1830" i="3"/>
  <c r="C1800" i="5"/>
  <c r="A3865" i="3"/>
  <c r="B1795" i="5"/>
  <c r="A1813" i="3"/>
  <c r="C1789" i="5"/>
  <c r="A3854" i="3"/>
  <c r="C1783" i="5"/>
  <c r="A3848" i="3"/>
  <c r="C1772" i="5"/>
  <c r="A3837" i="3"/>
  <c r="C1766" i="5"/>
  <c r="A3831" i="3"/>
  <c r="C1755" i="5"/>
  <c r="A3820" i="3"/>
  <c r="C1738" i="5"/>
  <c r="A3803" i="3"/>
  <c r="B1703" i="5"/>
  <c r="A1721" i="3"/>
  <c r="C1690" i="5"/>
  <c r="A3755" i="3"/>
  <c r="B1685" i="5"/>
  <c r="A1703" i="3"/>
  <c r="B1666" i="5"/>
  <c r="A1684" i="3"/>
  <c r="B1659" i="5"/>
  <c r="A1677" i="3"/>
  <c r="C1646" i="5"/>
  <c r="A3711" i="3"/>
  <c r="C1639" i="5"/>
  <c r="A3704" i="3"/>
  <c r="B1627" i="5"/>
  <c r="A1645" i="3"/>
  <c r="C1607" i="5"/>
  <c r="A3672" i="3"/>
  <c r="B1581" i="5"/>
  <c r="A1599" i="3"/>
  <c r="B1555" i="5"/>
  <c r="A1573" i="3"/>
  <c r="C1548" i="5"/>
  <c r="A3613" i="3"/>
  <c r="B1534" i="5"/>
  <c r="A1552" i="3"/>
  <c r="B1528" i="5"/>
  <c r="A1546" i="3"/>
  <c r="B1499" i="5"/>
  <c r="A1517" i="3"/>
  <c r="C1485" i="5"/>
  <c r="A3550" i="3"/>
  <c r="C1469" i="5"/>
  <c r="A3534" i="3"/>
  <c r="B1454" i="5"/>
  <c r="A1472" i="3"/>
  <c r="B1447" i="5"/>
  <c r="A1465" i="3"/>
  <c r="C1439" i="5"/>
  <c r="A3504" i="3"/>
  <c r="B1424" i="5"/>
  <c r="A1442" i="3"/>
  <c r="B1409" i="5"/>
  <c r="A1427" i="3"/>
  <c r="B1394" i="5"/>
  <c r="A1412" i="3"/>
  <c r="B1363" i="5"/>
  <c r="A1381" i="3"/>
  <c r="C1355" i="5"/>
  <c r="A3420" i="3"/>
  <c r="B1349" i="5"/>
  <c r="A1367" i="3"/>
  <c r="B1325" i="5"/>
  <c r="A1343" i="3"/>
  <c r="B1267" i="5"/>
  <c r="A1285" i="3"/>
  <c r="B1250" i="5"/>
  <c r="A1268" i="3"/>
  <c r="B1206" i="5"/>
  <c r="A1224" i="3"/>
  <c r="C1178" i="5"/>
  <c r="A3243" i="3"/>
  <c r="C1164" i="5"/>
  <c r="A3229" i="3"/>
  <c r="C1136" i="5"/>
  <c r="A3201" i="3"/>
  <c r="C1122" i="5"/>
  <c r="A3187" i="3"/>
  <c r="C1050" i="5"/>
  <c r="A3115" i="3"/>
  <c r="B1034" i="5"/>
  <c r="A1052" i="3"/>
  <c r="B910" i="5"/>
  <c r="A928" i="3"/>
  <c r="C872" i="5"/>
  <c r="A2937" i="3"/>
  <c r="C811" i="5"/>
  <c r="A2876" i="3"/>
  <c r="B791" i="5"/>
  <c r="A809" i="3"/>
  <c r="B771" i="5"/>
  <c r="A789" i="3"/>
  <c r="C751" i="5"/>
  <c r="A2816" i="3"/>
  <c r="C730" i="5"/>
  <c r="A2795" i="3"/>
  <c r="B711" i="5"/>
  <c r="A729" i="3"/>
  <c r="B667" i="5"/>
  <c r="A685" i="3"/>
  <c r="C622" i="5"/>
  <c r="A2687" i="3"/>
  <c r="B552" i="5"/>
  <c r="A570" i="3"/>
  <c r="C473" i="5"/>
  <c r="A2538" i="3"/>
  <c r="B318" i="5"/>
  <c r="A336" i="3"/>
  <c r="C209" i="5"/>
  <c r="A2274" i="3"/>
  <c r="C142" i="5"/>
  <c r="A2207" i="3"/>
  <c r="A2069" i="3"/>
  <c r="B2051" i="5"/>
  <c r="B2047" i="5"/>
  <c r="A2065" i="3"/>
  <c r="A2061" i="3"/>
  <c r="B2043" i="5"/>
  <c r="B2039" i="5"/>
  <c r="A2057" i="3"/>
  <c r="A2053" i="3"/>
  <c r="B2035" i="5"/>
  <c r="B2031" i="5"/>
  <c r="A2049" i="3"/>
  <c r="B2027" i="5"/>
  <c r="A2045" i="3"/>
  <c r="B2023" i="5"/>
  <c r="A2041" i="3"/>
  <c r="B2019" i="5"/>
  <c r="A2037" i="3"/>
  <c r="B2015" i="5"/>
  <c r="A2033" i="3"/>
  <c r="A2029" i="3"/>
  <c r="B2011" i="5"/>
  <c r="B2007" i="5"/>
  <c r="A2025" i="3"/>
  <c r="B2003" i="5"/>
  <c r="A2021" i="3"/>
  <c r="B1999" i="5"/>
  <c r="A2017" i="3"/>
  <c r="B1995" i="5"/>
  <c r="A2013" i="3"/>
  <c r="B1991" i="5"/>
  <c r="A2009" i="3"/>
  <c r="B1987" i="5"/>
  <c r="A2005" i="3"/>
  <c r="B1983" i="5"/>
  <c r="A2001" i="3"/>
  <c r="B1979" i="5"/>
  <c r="A1997" i="3"/>
  <c r="A4035" i="3"/>
  <c r="C1970" i="5"/>
  <c r="C1957" i="5"/>
  <c r="A4022" i="3"/>
  <c r="B1949" i="5"/>
  <c r="A1967" i="3"/>
  <c r="C1940" i="5"/>
  <c r="A4005" i="3"/>
  <c r="B1932" i="5"/>
  <c r="A1950" i="3"/>
  <c r="C1923" i="5"/>
  <c r="A3988" i="3"/>
  <c r="B1915" i="5"/>
  <c r="A1933" i="3"/>
  <c r="C1906" i="5"/>
  <c r="A3971" i="3"/>
  <c r="C1893" i="5"/>
  <c r="A3958" i="3"/>
  <c r="B1885" i="5"/>
  <c r="A1903" i="3"/>
  <c r="A3941" i="3"/>
  <c r="C1876" i="5"/>
  <c r="A1886" i="3"/>
  <c r="B1868" i="5"/>
  <c r="C1859" i="5"/>
  <c r="A3924" i="3"/>
  <c r="B1851" i="5"/>
  <c r="A1869" i="3"/>
  <c r="A3907" i="3"/>
  <c r="C1842" i="5"/>
  <c r="C1829" i="5"/>
  <c r="A3894" i="3"/>
  <c r="B1821" i="5"/>
  <c r="A1839" i="3"/>
  <c r="C1812" i="5"/>
  <c r="A3877" i="3"/>
  <c r="B1804" i="5"/>
  <c r="A1822" i="3"/>
  <c r="C1795" i="5"/>
  <c r="A3860" i="3"/>
  <c r="B1787" i="5"/>
  <c r="A1805" i="3"/>
  <c r="C1778" i="5"/>
  <c r="A3843" i="3"/>
  <c r="C1765" i="5"/>
  <c r="A3830" i="3"/>
  <c r="B1757" i="5"/>
  <c r="A1775" i="3"/>
  <c r="C1748" i="5"/>
  <c r="A3813" i="3"/>
  <c r="B1740" i="5"/>
  <c r="A1758" i="3"/>
  <c r="C1731" i="5"/>
  <c r="A3796" i="3"/>
  <c r="B1723" i="5"/>
  <c r="A1741" i="3"/>
  <c r="C1718" i="5"/>
  <c r="A3783" i="3"/>
  <c r="B1714" i="5"/>
  <c r="A1732" i="3"/>
  <c r="C1709" i="5"/>
  <c r="A3774" i="3"/>
  <c r="C1695" i="5"/>
  <c r="A3760" i="3"/>
  <c r="B1691" i="5"/>
  <c r="A1709" i="3"/>
  <c r="C1686" i="5"/>
  <c r="A3751" i="3"/>
  <c r="B1682" i="5"/>
  <c r="A1700" i="3"/>
  <c r="C1677" i="5"/>
  <c r="A3742" i="3"/>
  <c r="B1673" i="5"/>
  <c r="A1691" i="3"/>
  <c r="B1668" i="5"/>
  <c r="A1686" i="3"/>
  <c r="B1663" i="5"/>
  <c r="A1681" i="3"/>
  <c r="C1648" i="5"/>
  <c r="A3713" i="3"/>
  <c r="C1643" i="5"/>
  <c r="A3708" i="3"/>
  <c r="B1629" i="5"/>
  <c r="A1647" i="3"/>
  <c r="B1619" i="5"/>
  <c r="A1637" i="3"/>
  <c r="C1609" i="5"/>
  <c r="A3674" i="3"/>
  <c r="C1599" i="5"/>
  <c r="A3664" i="3"/>
  <c r="B1590" i="5"/>
  <c r="A1608" i="3"/>
  <c r="B1585" i="5"/>
  <c r="A1603" i="3"/>
  <c r="C1570" i="5"/>
  <c r="A3635" i="3"/>
  <c r="C1565" i="5"/>
  <c r="A3630" i="3"/>
  <c r="B1556" i="5"/>
  <c r="A1574" i="3"/>
  <c r="C1550" i="5"/>
  <c r="A3615" i="3"/>
  <c r="C1545" i="5"/>
  <c r="A3610" i="3"/>
  <c r="B1540" i="5"/>
  <c r="A1558" i="3"/>
  <c r="C1529" i="5"/>
  <c r="A3594" i="3"/>
  <c r="C1524" i="5"/>
  <c r="A3589" i="3"/>
  <c r="C1508" i="5"/>
  <c r="A3573" i="3"/>
  <c r="B1487" i="5"/>
  <c r="A1505" i="3"/>
  <c r="C1475" i="5"/>
  <c r="A3540" i="3"/>
  <c r="B1470" i="5"/>
  <c r="A1488" i="3"/>
  <c r="C1458" i="5"/>
  <c r="A3523" i="3"/>
  <c r="B1453" i="5"/>
  <c r="A1471" i="3"/>
  <c r="C1447" i="5"/>
  <c r="A3512" i="3"/>
  <c r="C1441" i="5"/>
  <c r="A3506" i="3"/>
  <c r="B1436" i="5"/>
  <c r="A1454" i="3"/>
  <c r="C1430" i="5"/>
  <c r="A3495" i="3"/>
  <c r="C1424" i="5"/>
  <c r="A3489" i="3"/>
  <c r="C1413" i="5"/>
  <c r="A3478" i="3"/>
  <c r="C1396" i="5"/>
  <c r="A3461" i="3"/>
  <c r="C1367" i="5"/>
  <c r="A3432" i="3"/>
  <c r="C1350" i="5"/>
  <c r="A3415" i="3"/>
  <c r="B1339" i="5"/>
  <c r="A1357" i="3"/>
  <c r="C1327" i="5"/>
  <c r="A3392" i="3"/>
  <c r="B1321" i="5"/>
  <c r="A1339" i="3"/>
  <c r="B1315" i="5"/>
  <c r="A1333" i="3"/>
  <c r="B1291" i="5"/>
  <c r="A1309" i="3"/>
  <c r="C1278" i="5"/>
  <c r="A3343" i="3"/>
  <c r="C1272" i="5"/>
  <c r="A3337" i="3"/>
  <c r="C1265" i="5"/>
  <c r="A3330" i="3"/>
  <c r="B1259" i="5"/>
  <c r="A1277" i="3"/>
  <c r="B1253" i="5"/>
  <c r="A1271" i="3"/>
  <c r="C1239" i="5"/>
  <c r="A3304" i="3"/>
  <c r="C1233" i="5"/>
  <c r="A3298" i="3"/>
  <c r="C1226" i="5"/>
  <c r="A3291" i="3"/>
  <c r="B1214" i="5"/>
  <c r="A1232" i="3"/>
  <c r="C1200" i="5"/>
  <c r="A3265" i="3"/>
  <c r="B1194" i="5"/>
  <c r="A1212" i="3"/>
  <c r="A3251" i="3"/>
  <c r="C1186" i="5"/>
  <c r="B1173" i="5"/>
  <c r="A1191" i="3"/>
  <c r="C1165" i="5"/>
  <c r="A3230" i="3"/>
  <c r="C1144" i="5"/>
  <c r="A3209" i="3"/>
  <c r="B1131" i="5"/>
  <c r="A1149" i="3"/>
  <c r="B1110" i="5"/>
  <c r="A1128" i="3"/>
  <c r="C1095" i="5"/>
  <c r="A3160" i="3"/>
  <c r="B1089" i="5"/>
  <c r="A1107" i="3"/>
  <c r="B1074" i="5"/>
  <c r="A1092" i="3"/>
  <c r="B1059" i="5"/>
  <c r="A1077" i="3"/>
  <c r="C1043" i="5"/>
  <c r="A3108" i="3"/>
  <c r="B1009" i="5"/>
  <c r="A1027" i="3"/>
  <c r="C1000" i="5"/>
  <c r="A3065" i="3"/>
  <c r="C974" i="5"/>
  <c r="A3039" i="3"/>
  <c r="C956" i="5"/>
  <c r="A3021" i="3"/>
  <c r="C948" i="5"/>
  <c r="A3013" i="3"/>
  <c r="C930" i="5"/>
  <c r="A2995" i="3"/>
  <c r="C921" i="5"/>
  <c r="A2986" i="3"/>
  <c r="C873" i="5"/>
  <c r="A2938" i="3"/>
  <c r="C854" i="5"/>
  <c r="A2919" i="3"/>
  <c r="C833" i="5"/>
  <c r="A2898" i="3"/>
  <c r="C824" i="5"/>
  <c r="A2889" i="3"/>
  <c r="C813" i="5"/>
  <c r="A2878" i="3"/>
  <c r="B794" i="5"/>
  <c r="A812" i="3"/>
  <c r="C782" i="5"/>
  <c r="A2847" i="3"/>
  <c r="C773" i="5"/>
  <c r="A2838" i="3"/>
  <c r="B734" i="5"/>
  <c r="A752" i="3"/>
  <c r="C722" i="5"/>
  <c r="A2787" i="3"/>
  <c r="C712" i="5"/>
  <c r="A2777" i="3"/>
  <c r="C702" i="5"/>
  <c r="A2767" i="3"/>
  <c r="C691" i="5"/>
  <c r="A2756" i="3"/>
  <c r="C647" i="5"/>
  <c r="A2712" i="3"/>
  <c r="C637" i="5"/>
  <c r="A2702" i="3"/>
  <c r="B613" i="5"/>
  <c r="A631" i="3"/>
  <c r="B579" i="5"/>
  <c r="A597" i="3"/>
  <c r="C553" i="5"/>
  <c r="A2618" i="3"/>
  <c r="B541" i="5"/>
  <c r="A559" i="3"/>
  <c r="C529" i="5"/>
  <c r="A2594" i="3"/>
  <c r="C474" i="5"/>
  <c r="A2539" i="3"/>
  <c r="C462" i="5"/>
  <c r="A2527" i="3"/>
  <c r="A423" i="3"/>
  <c r="B405" i="5"/>
  <c r="B341" i="5"/>
  <c r="A359" i="3"/>
  <c r="B327" i="5"/>
  <c r="A345" i="3"/>
  <c r="C273" i="5"/>
  <c r="A2338" i="3"/>
  <c r="C218" i="5"/>
  <c r="A2283" i="3"/>
  <c r="B189" i="5"/>
  <c r="A207" i="3"/>
  <c r="B159" i="5"/>
  <c r="A177" i="3"/>
  <c r="C113" i="5"/>
  <c r="A2178" i="3"/>
  <c r="C1205" i="5"/>
  <c r="A3270" i="3"/>
  <c r="C1191" i="5"/>
  <c r="A3256" i="3"/>
  <c r="B1185" i="5"/>
  <c r="A1203" i="3"/>
  <c r="C1170" i="5"/>
  <c r="A3235" i="3"/>
  <c r="B1150" i="5"/>
  <c r="A1168" i="3"/>
  <c r="B1129" i="5"/>
  <c r="A1147" i="3"/>
  <c r="B1115" i="5"/>
  <c r="A1133" i="3"/>
  <c r="C1094" i="5"/>
  <c r="A3159" i="3"/>
  <c r="C1079" i="5"/>
  <c r="A3144" i="3"/>
  <c r="C1064" i="5"/>
  <c r="A3129" i="3"/>
  <c r="B1057" i="5"/>
  <c r="A1075" i="3"/>
  <c r="B1033" i="5"/>
  <c r="A1051" i="3"/>
  <c r="B1025" i="5"/>
  <c r="A1043" i="3"/>
  <c r="C1015" i="5"/>
  <c r="A3080" i="3"/>
  <c r="C1007" i="5"/>
  <c r="A3072" i="3"/>
  <c r="B999" i="5"/>
  <c r="A1017" i="3"/>
  <c r="B973" i="5"/>
  <c r="A991" i="3"/>
  <c r="C963" i="5"/>
  <c r="A3028" i="3"/>
  <c r="C946" i="5"/>
  <c r="A3011" i="3"/>
  <c r="C928" i="5"/>
  <c r="A2993" i="3"/>
  <c r="C919" i="5"/>
  <c r="A2984" i="3"/>
  <c r="C909" i="5"/>
  <c r="A2974" i="3"/>
  <c r="B892" i="5"/>
  <c r="A910" i="3"/>
  <c r="C871" i="5"/>
  <c r="A2936" i="3"/>
  <c r="B832" i="5"/>
  <c r="A850" i="3"/>
  <c r="C820" i="5"/>
  <c r="A2885" i="3"/>
  <c r="B811" i="5"/>
  <c r="A829" i="3"/>
  <c r="B760" i="5"/>
  <c r="A778" i="3"/>
  <c r="B751" i="5"/>
  <c r="A769" i="3"/>
  <c r="C740" i="5"/>
  <c r="A2805" i="3"/>
  <c r="B730" i="5"/>
  <c r="A748" i="3"/>
  <c r="C719" i="5"/>
  <c r="A2784" i="3"/>
  <c r="B700" i="5"/>
  <c r="A718" i="3"/>
  <c r="C645" i="5"/>
  <c r="A2710" i="3"/>
  <c r="C621" i="5"/>
  <c r="A2686" i="3"/>
  <c r="C611" i="5"/>
  <c r="A2676" i="3"/>
  <c r="C576" i="5"/>
  <c r="A2641" i="3"/>
  <c r="C551" i="5"/>
  <c r="A2616" i="3"/>
  <c r="C524" i="5"/>
  <c r="A2589" i="3"/>
  <c r="B500" i="5"/>
  <c r="A518" i="3"/>
  <c r="C458" i="5"/>
  <c r="A2523" i="3"/>
  <c r="C443" i="5"/>
  <c r="A2508" i="3"/>
  <c r="B415" i="5"/>
  <c r="A433" i="3"/>
  <c r="B353" i="5"/>
  <c r="A371" i="3"/>
  <c r="B337" i="5"/>
  <c r="A355" i="3"/>
  <c r="C317" i="5"/>
  <c r="A2382" i="3"/>
  <c r="B238" i="5"/>
  <c r="A256" i="3"/>
  <c r="C176" i="5"/>
  <c r="A2241" i="3"/>
  <c r="B93" i="5"/>
  <c r="A111" i="3"/>
  <c r="B11" i="5"/>
  <c r="A29" i="3"/>
  <c r="B1178" i="5"/>
  <c r="A1196" i="3"/>
  <c r="C1163" i="5"/>
  <c r="A3228" i="3"/>
  <c r="B1157" i="5"/>
  <c r="A1175" i="3"/>
  <c r="C1142" i="5"/>
  <c r="A3207" i="3"/>
  <c r="C1121" i="5"/>
  <c r="A3186" i="3"/>
  <c r="C1107" i="5"/>
  <c r="A3172" i="3"/>
  <c r="C1100" i="5"/>
  <c r="A3165" i="3"/>
  <c r="C1086" i="5"/>
  <c r="A3151" i="3"/>
  <c r="B1079" i="5"/>
  <c r="A1097" i="3"/>
  <c r="C1072" i="5"/>
  <c r="A3137" i="3"/>
  <c r="B1050" i="5"/>
  <c r="A1068" i="3"/>
  <c r="B1041" i="5"/>
  <c r="A1059" i="3"/>
  <c r="B989" i="5"/>
  <c r="A1007" i="3"/>
  <c r="C980" i="5"/>
  <c r="A3045" i="3"/>
  <c r="C954" i="5"/>
  <c r="A3019" i="3"/>
  <c r="C936" i="5"/>
  <c r="A3001" i="3"/>
  <c r="B919" i="5"/>
  <c r="A937" i="3"/>
  <c r="B900" i="5"/>
  <c r="A918" i="3"/>
  <c r="C881" i="5"/>
  <c r="A2946" i="3"/>
  <c r="B862" i="5"/>
  <c r="A880" i="3"/>
  <c r="C850" i="5"/>
  <c r="A2915" i="3"/>
  <c r="C841" i="5"/>
  <c r="A2906" i="3"/>
  <c r="B831" i="5"/>
  <c r="A849" i="3"/>
  <c r="C790" i="5"/>
  <c r="A2855" i="3"/>
  <c r="C770" i="5"/>
  <c r="A2835" i="3"/>
  <c r="B750" i="5"/>
  <c r="A768" i="3"/>
  <c r="C710" i="5"/>
  <c r="A2775" i="3"/>
  <c r="C688" i="5"/>
  <c r="A2753" i="3"/>
  <c r="C656" i="5"/>
  <c r="A2721" i="3"/>
  <c r="C632" i="5"/>
  <c r="A2697" i="3"/>
  <c r="C598" i="5"/>
  <c r="A2663" i="3"/>
  <c r="B587" i="5"/>
  <c r="A605" i="3"/>
  <c r="B562" i="5"/>
  <c r="A580" i="3"/>
  <c r="B538" i="5"/>
  <c r="A556" i="3"/>
  <c r="C511" i="5"/>
  <c r="A2576" i="3"/>
  <c r="B499" i="5"/>
  <c r="A517" i="3"/>
  <c r="B458" i="5"/>
  <c r="A476" i="3"/>
  <c r="C382" i="5"/>
  <c r="A2447" i="3"/>
  <c r="C368" i="5"/>
  <c r="A2433" i="3"/>
  <c r="C291" i="5"/>
  <c r="A2356" i="3"/>
  <c r="C237" i="5"/>
  <c r="A2302" i="3"/>
  <c r="B142" i="5"/>
  <c r="A160" i="3"/>
  <c r="C92" i="5"/>
  <c r="A2157" i="3"/>
  <c r="C10" i="5"/>
  <c r="A2075" i="3"/>
  <c r="C1198" i="5"/>
  <c r="A3263" i="3"/>
  <c r="B1191" i="5"/>
  <c r="A1209" i="3"/>
  <c r="C1184" i="5"/>
  <c r="A3249" i="3"/>
  <c r="C1177" i="5"/>
  <c r="A3242" i="3"/>
  <c r="B1170" i="5"/>
  <c r="A1188" i="3"/>
  <c r="B1149" i="5"/>
  <c r="A1167" i="3"/>
  <c r="C1135" i="5"/>
  <c r="A3200" i="3"/>
  <c r="C1114" i="5"/>
  <c r="A3179" i="3"/>
  <c r="C1093" i="5"/>
  <c r="A3158" i="3"/>
  <c r="C1071" i="5"/>
  <c r="A3136" i="3"/>
  <c r="C1032" i="5"/>
  <c r="A3097" i="3"/>
  <c r="C1024" i="5"/>
  <c r="A3089" i="3"/>
  <c r="B1015" i="5"/>
  <c r="A1033" i="3"/>
  <c r="C998" i="5"/>
  <c r="A3063" i="3"/>
  <c r="C971" i="5"/>
  <c r="A3036" i="3"/>
  <c r="B963" i="5"/>
  <c r="A981" i="3"/>
  <c r="B946" i="5"/>
  <c r="A964" i="3"/>
  <c r="B927" i="5"/>
  <c r="A945" i="3"/>
  <c r="B871" i="5"/>
  <c r="A889" i="3"/>
  <c r="C839" i="5"/>
  <c r="A2904" i="3"/>
  <c r="B820" i="5"/>
  <c r="A838" i="3"/>
  <c r="B800" i="5"/>
  <c r="A818" i="3"/>
  <c r="C779" i="5"/>
  <c r="A2844" i="3"/>
  <c r="C759" i="5"/>
  <c r="A2824" i="3"/>
  <c r="C728" i="5"/>
  <c r="A2793" i="3"/>
  <c r="B719" i="5"/>
  <c r="A737" i="3"/>
  <c r="B688" i="5"/>
  <c r="A706" i="3"/>
  <c r="B678" i="5"/>
  <c r="A696" i="3"/>
  <c r="B666" i="5"/>
  <c r="A684" i="3"/>
  <c r="B645" i="5"/>
  <c r="A663" i="3"/>
  <c r="B621" i="5"/>
  <c r="A639" i="3"/>
  <c r="B609" i="5"/>
  <c r="A627" i="3"/>
  <c r="B575" i="5"/>
  <c r="A593" i="3"/>
  <c r="B549" i="5"/>
  <c r="A567" i="3"/>
  <c r="B524" i="5"/>
  <c r="A542" i="3"/>
  <c r="C510" i="5"/>
  <c r="A2575" i="3"/>
  <c r="C497" i="5"/>
  <c r="A2562" i="3"/>
  <c r="C484" i="5"/>
  <c r="A2549" i="3"/>
  <c r="C470" i="5"/>
  <c r="A2535" i="3"/>
  <c r="B443" i="5"/>
  <c r="A461" i="3"/>
  <c r="B414" i="5"/>
  <c r="A432" i="3"/>
  <c r="B382" i="5"/>
  <c r="A400" i="3"/>
  <c r="B367" i="5"/>
  <c r="A385" i="3"/>
  <c r="B336" i="5"/>
  <c r="A354" i="3"/>
  <c r="B317" i="5"/>
  <c r="A335" i="3"/>
  <c r="C235" i="5"/>
  <c r="A2300" i="3"/>
  <c r="C207" i="5"/>
  <c r="A2272" i="3"/>
  <c r="B176" i="5"/>
  <c r="A194" i="3"/>
  <c r="C90" i="5"/>
  <c r="A2155" i="3"/>
  <c r="C1204" i="5"/>
  <c r="A3269" i="3"/>
  <c r="C1197" i="5"/>
  <c r="A3262" i="3"/>
  <c r="C1176" i="5"/>
  <c r="A3241" i="3"/>
  <c r="B1163" i="5"/>
  <c r="A1181" i="3"/>
  <c r="B1142" i="5"/>
  <c r="A1160" i="3"/>
  <c r="C1127" i="5"/>
  <c r="A3192" i="3"/>
  <c r="B1121" i="5"/>
  <c r="A1139" i="3"/>
  <c r="C1106" i="5"/>
  <c r="A3171" i="3"/>
  <c r="B1086" i="5"/>
  <c r="A1104" i="3"/>
  <c r="C1078" i="5"/>
  <c r="A3143" i="3"/>
  <c r="C1070" i="5"/>
  <c r="A3135" i="3"/>
  <c r="C1063" i="5"/>
  <c r="A3128" i="3"/>
  <c r="C1047" i="5"/>
  <c r="A3112" i="3"/>
  <c r="C1039" i="5"/>
  <c r="A3104" i="3"/>
  <c r="B1023" i="5"/>
  <c r="A1041" i="3"/>
  <c r="B1006" i="5"/>
  <c r="A1024" i="3"/>
  <c r="C988" i="5"/>
  <c r="A3053" i="3"/>
  <c r="C979" i="5"/>
  <c r="A3044" i="3"/>
  <c r="C970" i="5"/>
  <c r="A3035" i="3"/>
  <c r="B962" i="5"/>
  <c r="A980" i="3"/>
  <c r="B954" i="5"/>
  <c r="A972" i="3"/>
  <c r="C908" i="5"/>
  <c r="A2973" i="3"/>
  <c r="B850" i="5"/>
  <c r="A868" i="3"/>
  <c r="C828" i="5"/>
  <c r="A2893" i="3"/>
  <c r="C768" i="5"/>
  <c r="A2833" i="3"/>
  <c r="C758" i="5"/>
  <c r="A2823" i="3"/>
  <c r="B655" i="5"/>
  <c r="A673" i="3"/>
  <c r="C620" i="5"/>
  <c r="A2685" i="3"/>
  <c r="B608" i="5"/>
  <c r="A626" i="3"/>
  <c r="C596" i="5"/>
  <c r="A2661" i="3"/>
  <c r="C586" i="5"/>
  <c r="A2651" i="3"/>
  <c r="C561" i="5"/>
  <c r="A2626" i="3"/>
  <c r="C548" i="5"/>
  <c r="A2613" i="3"/>
  <c r="B509" i="5"/>
  <c r="A527" i="3"/>
  <c r="C495" i="5"/>
  <c r="A2560" i="3"/>
  <c r="B470" i="5"/>
  <c r="A488" i="3"/>
  <c r="B456" i="5"/>
  <c r="A474" i="3"/>
  <c r="B396" i="5"/>
  <c r="A414" i="3"/>
  <c r="B349" i="5"/>
  <c r="A367" i="3"/>
  <c r="C314" i="5"/>
  <c r="A2379" i="3"/>
  <c r="C289" i="5"/>
  <c r="A2354" i="3"/>
  <c r="C262" i="5"/>
  <c r="A2327" i="3"/>
  <c r="B140" i="5"/>
  <c r="A158" i="3"/>
  <c r="B10" i="5"/>
  <c r="A28" i="3"/>
  <c r="A2071" i="3"/>
  <c r="B2053" i="5"/>
  <c r="A2067" i="3"/>
  <c r="B2049" i="5"/>
  <c r="B2045" i="5"/>
  <c r="A2063" i="3"/>
  <c r="B2041" i="5"/>
  <c r="A2059" i="3"/>
  <c r="B2037" i="5"/>
  <c r="A2055" i="3"/>
  <c r="A2051" i="3"/>
  <c r="B2033" i="5"/>
  <c r="B2029" i="5"/>
  <c r="A2047" i="3"/>
  <c r="B2025" i="5"/>
  <c r="A2043" i="3"/>
  <c r="B2021" i="5"/>
  <c r="A2039" i="3"/>
  <c r="A2035" i="3"/>
  <c r="B2017" i="5"/>
  <c r="B2013" i="5"/>
  <c r="A2031" i="3"/>
  <c r="B2009" i="5"/>
  <c r="A2027" i="3"/>
  <c r="A2023" i="3"/>
  <c r="B2005" i="5"/>
  <c r="A2019" i="3"/>
  <c r="B2001" i="5"/>
  <c r="B1997" i="5"/>
  <c r="A2015" i="3"/>
  <c r="B1993" i="5"/>
  <c r="A2011" i="3"/>
  <c r="B1989" i="5"/>
  <c r="A2007" i="3"/>
  <c r="A2003" i="3"/>
  <c r="B1985" i="5"/>
  <c r="B1981" i="5"/>
  <c r="A1999" i="3"/>
  <c r="C1972" i="5"/>
  <c r="A4037" i="3"/>
  <c r="B1964" i="5"/>
  <c r="A1982" i="3"/>
  <c r="C1955" i="5"/>
  <c r="A4020" i="3"/>
  <c r="B1947" i="5"/>
  <c r="A1965" i="3"/>
  <c r="A4003" i="3"/>
  <c r="C1938" i="5"/>
  <c r="A3990" i="3"/>
  <c r="C1925" i="5"/>
  <c r="B1917" i="5"/>
  <c r="A1935" i="3"/>
  <c r="C1908" i="5"/>
  <c r="A3973" i="3"/>
  <c r="B1900" i="5"/>
  <c r="A1918" i="3"/>
  <c r="A3956" i="3"/>
  <c r="C1891" i="5"/>
  <c r="B1883" i="5"/>
  <c r="A1901" i="3"/>
  <c r="C1874" i="5"/>
  <c r="A3939" i="3"/>
  <c r="C1861" i="5"/>
  <c r="A3926" i="3"/>
  <c r="B1853" i="5"/>
  <c r="A1871" i="3"/>
  <c r="C1844" i="5"/>
  <c r="A3909" i="3"/>
  <c r="B1836" i="5"/>
  <c r="A1854" i="3"/>
  <c r="A3892" i="3"/>
  <c r="C1827" i="5"/>
  <c r="A1837" i="3"/>
  <c r="B1819" i="5"/>
  <c r="C1810" i="5"/>
  <c r="A3875" i="3"/>
  <c r="A3862" i="3"/>
  <c r="C1797" i="5"/>
  <c r="B1789" i="5"/>
  <c r="A1807" i="3"/>
  <c r="C1780" i="5"/>
  <c r="A3845" i="3"/>
  <c r="B1772" i="5"/>
  <c r="A1790" i="3"/>
  <c r="A3828" i="3"/>
  <c r="C1763" i="5"/>
  <c r="B1755" i="5"/>
  <c r="A1773" i="3"/>
  <c r="A3811" i="3"/>
  <c r="C1746" i="5"/>
  <c r="A3798" i="3"/>
  <c r="C1733" i="5"/>
  <c r="B1725" i="5"/>
  <c r="A1743" i="3"/>
  <c r="C1711" i="5"/>
  <c r="A3776" i="3"/>
  <c r="B1707" i="5"/>
  <c r="A1725" i="3"/>
  <c r="C1702" i="5"/>
  <c r="A3767" i="3"/>
  <c r="B1698" i="5"/>
  <c r="A1716" i="3"/>
  <c r="C1693" i="5"/>
  <c r="A3758" i="3"/>
  <c r="B1689" i="5"/>
  <c r="A1707" i="3"/>
  <c r="A3749" i="3"/>
  <c r="C1684" i="5"/>
  <c r="B1680" i="5"/>
  <c r="A1698" i="3"/>
  <c r="C1665" i="5"/>
  <c r="A3730" i="3"/>
  <c r="B1656" i="5"/>
  <c r="A1674" i="3"/>
  <c r="B1646" i="5"/>
  <c r="A1664" i="3"/>
  <c r="C1626" i="5"/>
  <c r="A3691" i="3"/>
  <c r="B1612" i="5"/>
  <c r="A1630" i="3"/>
  <c r="B1607" i="5"/>
  <c r="A1625" i="3"/>
  <c r="B1602" i="5"/>
  <c r="A1620" i="3"/>
  <c r="A3657" i="3"/>
  <c r="C1592" i="5"/>
  <c r="C1587" i="5"/>
  <c r="A3652" i="3"/>
  <c r="C1582" i="5"/>
  <c r="A3647" i="3"/>
  <c r="B1573" i="5"/>
  <c r="A1591" i="3"/>
  <c r="B1568" i="5"/>
  <c r="A1586" i="3"/>
  <c r="B1563" i="5"/>
  <c r="A1581" i="3"/>
  <c r="C1553" i="5"/>
  <c r="A3618" i="3"/>
  <c r="B1548" i="5"/>
  <c r="A1566" i="3"/>
  <c r="C1542" i="5"/>
  <c r="A3607" i="3"/>
  <c r="C1537" i="5"/>
  <c r="A3602" i="3"/>
  <c r="C1532" i="5"/>
  <c r="A3597" i="3"/>
  <c r="C1516" i="5"/>
  <c r="A3581" i="3"/>
  <c r="C1478" i="5"/>
  <c r="A3543" i="3"/>
  <c r="B1467" i="5"/>
  <c r="A1485" i="3"/>
  <c r="C1461" i="5"/>
  <c r="A3526" i="3"/>
  <c r="B1450" i="5"/>
  <c r="A1468" i="3"/>
  <c r="C1444" i="5"/>
  <c r="A3509" i="3"/>
  <c r="B1439" i="5"/>
  <c r="A1457" i="3"/>
  <c r="B1433" i="5"/>
  <c r="A1451" i="3"/>
  <c r="B1422" i="5"/>
  <c r="A1440" i="3"/>
  <c r="A1434" i="3"/>
  <c r="B1416" i="5"/>
  <c r="B1405" i="5"/>
  <c r="A1423" i="3"/>
  <c r="B1388" i="5"/>
  <c r="A1406" i="3"/>
  <c r="B1359" i="5"/>
  <c r="A1377" i="3"/>
  <c r="C1347" i="5"/>
  <c r="A3412" i="3"/>
  <c r="B1342" i="5"/>
  <c r="A1360" i="3"/>
  <c r="B1330" i="5"/>
  <c r="A1348" i="3"/>
  <c r="B1306" i="5"/>
  <c r="A1324" i="3"/>
  <c r="C1287" i="5"/>
  <c r="A3352" i="3"/>
  <c r="B1282" i="5"/>
  <c r="A1300" i="3"/>
  <c r="B1275" i="5"/>
  <c r="A1293" i="3"/>
  <c r="A3327" i="3"/>
  <c r="C1262" i="5"/>
  <c r="C1255" i="5"/>
  <c r="A3320" i="3"/>
  <c r="B1243" i="5"/>
  <c r="A1261" i="3"/>
  <c r="C1223" i="5"/>
  <c r="A3288" i="3"/>
  <c r="B1190" i="5"/>
  <c r="A1208" i="3"/>
  <c r="B1169" i="5"/>
  <c r="A1187" i="3"/>
  <c r="B1155" i="5"/>
  <c r="A1173" i="3"/>
  <c r="B1134" i="5"/>
  <c r="A1152" i="3"/>
  <c r="B1127" i="5"/>
  <c r="A1145" i="3"/>
  <c r="B1113" i="5"/>
  <c r="A1131" i="3"/>
  <c r="B1106" i="5"/>
  <c r="A1124" i="3"/>
  <c r="C1099" i="5"/>
  <c r="A3164" i="3"/>
  <c r="B1085" i="5"/>
  <c r="A1103" i="3"/>
  <c r="B1070" i="5"/>
  <c r="A1088" i="3"/>
  <c r="C1062" i="5"/>
  <c r="A3127" i="3"/>
  <c r="C1055" i="5"/>
  <c r="A3120" i="3"/>
  <c r="B1047" i="5"/>
  <c r="A1065" i="3"/>
  <c r="B1039" i="5"/>
  <c r="A1057" i="3"/>
  <c r="B1014" i="5"/>
  <c r="A1032" i="3"/>
  <c r="B970" i="5"/>
  <c r="A988" i="3"/>
  <c r="B961" i="5"/>
  <c r="A979" i="3"/>
  <c r="B935" i="5"/>
  <c r="A953" i="3"/>
  <c r="C926" i="5"/>
  <c r="A2991" i="3"/>
  <c r="B916" i="5"/>
  <c r="A934" i="3"/>
  <c r="C907" i="5"/>
  <c r="A2972" i="3"/>
  <c r="C898" i="5"/>
  <c r="A2963" i="3"/>
  <c r="C870" i="5"/>
  <c r="A2935" i="3"/>
  <c r="B859" i="5"/>
  <c r="A877" i="3"/>
  <c r="B839" i="5"/>
  <c r="A857" i="3"/>
  <c r="B779" i="5"/>
  <c r="A797" i="3"/>
  <c r="B748" i="5"/>
  <c r="A766" i="3"/>
  <c r="B718" i="5"/>
  <c r="A736" i="3"/>
  <c r="C687" i="5"/>
  <c r="A2752" i="3"/>
  <c r="C675" i="5"/>
  <c r="A2740" i="3"/>
  <c r="C664" i="5"/>
  <c r="A2729" i="3"/>
  <c r="B631" i="5"/>
  <c r="A649" i="3"/>
  <c r="B620" i="5"/>
  <c r="A638" i="3"/>
  <c r="B607" i="5"/>
  <c r="A625" i="3"/>
  <c r="B596" i="5"/>
  <c r="A614" i="3"/>
  <c r="C572" i="5"/>
  <c r="A2637" i="3"/>
  <c r="C560" i="5"/>
  <c r="A2625" i="3"/>
  <c r="B548" i="5"/>
  <c r="A566" i="3"/>
  <c r="C534" i="5"/>
  <c r="A2599" i="3"/>
  <c r="C522" i="5"/>
  <c r="A2587" i="3"/>
  <c r="B495" i="5"/>
  <c r="A513" i="3"/>
  <c r="B440" i="5"/>
  <c r="A458" i="3"/>
  <c r="C426" i="5"/>
  <c r="A2491" i="3"/>
  <c r="C409" i="5"/>
  <c r="A2474" i="3"/>
  <c r="C395" i="5"/>
  <c r="A2460" i="3"/>
  <c r="C380" i="5"/>
  <c r="A2445" i="3"/>
  <c r="C334" i="5"/>
  <c r="A2399" i="3"/>
  <c r="B205" i="5"/>
  <c r="A223" i="3"/>
  <c r="B89" i="5"/>
  <c r="A107" i="3"/>
  <c r="B7" i="5"/>
  <c r="D5" i="1"/>
  <c r="D8" i="1"/>
  <c r="D4" i="1"/>
  <c r="D16" i="1"/>
  <c r="D3" i="1"/>
  <c r="D2" i="1"/>
  <c r="D7" i="1"/>
  <c r="D14" i="1"/>
  <c r="D6" i="1"/>
  <c r="A25" i="3"/>
  <c r="C1976" i="5"/>
  <c r="A4041" i="3"/>
  <c r="B1968" i="5"/>
  <c r="A1986" i="3"/>
  <c r="C1959" i="5"/>
  <c r="A4024" i="3"/>
  <c r="B1951" i="5"/>
  <c r="A1969" i="3"/>
  <c r="C1942" i="5"/>
  <c r="A4007" i="3"/>
  <c r="C1929" i="5"/>
  <c r="A3994" i="3"/>
  <c r="B1921" i="5"/>
  <c r="A1939" i="3"/>
  <c r="C1912" i="5"/>
  <c r="A3977" i="3"/>
  <c r="B1904" i="5"/>
  <c r="A1922" i="3"/>
  <c r="C1895" i="5"/>
  <c r="A3960" i="3"/>
  <c r="B1887" i="5"/>
  <c r="A1905" i="3"/>
  <c r="C1878" i="5"/>
  <c r="A3943" i="3"/>
  <c r="C1865" i="5"/>
  <c r="A3930" i="3"/>
  <c r="B1857" i="5"/>
  <c r="A1875" i="3"/>
  <c r="C1848" i="5"/>
  <c r="A3913" i="3"/>
  <c r="B1840" i="5"/>
  <c r="A1858" i="3"/>
  <c r="C1831" i="5"/>
  <c r="A3896" i="3"/>
  <c r="B1823" i="5"/>
  <c r="A1841" i="3"/>
  <c r="C1814" i="5"/>
  <c r="A3879" i="3"/>
  <c r="C1801" i="5"/>
  <c r="A3866" i="3"/>
  <c r="B1793" i="5"/>
  <c r="A1811" i="3"/>
  <c r="C1784" i="5"/>
  <c r="A3849" i="3"/>
  <c r="B1776" i="5"/>
  <c r="A1794" i="3"/>
  <c r="C1767" i="5"/>
  <c r="A3832" i="3"/>
  <c r="B1759" i="5"/>
  <c r="A1777" i="3"/>
  <c r="C1750" i="5"/>
  <c r="A3815" i="3"/>
  <c r="C1737" i="5"/>
  <c r="A3802" i="3"/>
  <c r="B1729" i="5"/>
  <c r="A1747" i="3"/>
  <c r="C1720" i="5"/>
  <c r="A3785" i="3"/>
  <c r="B1716" i="5"/>
  <c r="A1734" i="3"/>
  <c r="C1679" i="5"/>
  <c r="A3744" i="3"/>
  <c r="B1670" i="5"/>
  <c r="A1688" i="3"/>
  <c r="C1660" i="5"/>
  <c r="A3725" i="3"/>
  <c r="C1655" i="5"/>
  <c r="A3720" i="3"/>
  <c r="C1650" i="5"/>
  <c r="A3715" i="3"/>
  <c r="B1636" i="5"/>
  <c r="A1654" i="3"/>
  <c r="B1631" i="5"/>
  <c r="A1649" i="3"/>
  <c r="C1621" i="5"/>
  <c r="A3686" i="3"/>
  <c r="C1616" i="5"/>
  <c r="A3681" i="3"/>
  <c r="C1611" i="5"/>
  <c r="A3676" i="3"/>
  <c r="C1606" i="5"/>
  <c r="A3671" i="3"/>
  <c r="B1597" i="5"/>
  <c r="A1615" i="3"/>
  <c r="C1577" i="5"/>
  <c r="A3642" i="3"/>
  <c r="C1572" i="5"/>
  <c r="A3637" i="3"/>
  <c r="C1567" i="5"/>
  <c r="A3632" i="3"/>
  <c r="B1558" i="5"/>
  <c r="A1576" i="3"/>
  <c r="C1547" i="5"/>
  <c r="A3612" i="3"/>
  <c r="C1526" i="5"/>
  <c r="A3591" i="3"/>
  <c r="B1511" i="5"/>
  <c r="A1529" i="3"/>
  <c r="C1505" i="5"/>
  <c r="A3570" i="3"/>
  <c r="C1500" i="5"/>
  <c r="A3565" i="3"/>
  <c r="B1495" i="5"/>
  <c r="A1513" i="3"/>
  <c r="B1490" i="5"/>
  <c r="A1508" i="3"/>
  <c r="B1484" i="5"/>
  <c r="A1502" i="3"/>
  <c r="B1473" i="5"/>
  <c r="A1491" i="3"/>
  <c r="B1456" i="5"/>
  <c r="A1474" i="3"/>
  <c r="B1427" i="5"/>
  <c r="A1445" i="3"/>
  <c r="C1415" i="5"/>
  <c r="A3480" i="3"/>
  <c r="B1410" i="5"/>
  <c r="A1428" i="3"/>
  <c r="C1398" i="5"/>
  <c r="A3463" i="3"/>
  <c r="B1393" i="5"/>
  <c r="A1411" i="3"/>
  <c r="C1387" i="5"/>
  <c r="A3452" i="3"/>
  <c r="C1381" i="5"/>
  <c r="A3446" i="3"/>
  <c r="B1376" i="5"/>
  <c r="A1394" i="3"/>
  <c r="C1370" i="5"/>
  <c r="A3435" i="3"/>
  <c r="C1364" i="5"/>
  <c r="A3429" i="3"/>
  <c r="C1353" i="5"/>
  <c r="A3418" i="3"/>
  <c r="C1336" i="5"/>
  <c r="A3401" i="3"/>
  <c r="B1318" i="5"/>
  <c r="A1336" i="3"/>
  <c r="C1311" i="5"/>
  <c r="A3376" i="3"/>
  <c r="C1305" i="5"/>
  <c r="A3370" i="3"/>
  <c r="C1293" i="5"/>
  <c r="A3358" i="3"/>
  <c r="C1268" i="5"/>
  <c r="A3333" i="3"/>
  <c r="B1249" i="5"/>
  <c r="A1267" i="3"/>
  <c r="C1229" i="5"/>
  <c r="A3294" i="3"/>
  <c r="C1216" i="5"/>
  <c r="A3281" i="3"/>
  <c r="B1210" i="5"/>
  <c r="A1228" i="3"/>
  <c r="B1197" i="5"/>
  <c r="A1215" i="3"/>
  <c r="B1183" i="5"/>
  <c r="A1201" i="3"/>
  <c r="B1162" i="5"/>
  <c r="A1180" i="3"/>
  <c r="C1147" i="5"/>
  <c r="A3212" i="3"/>
  <c r="C1141" i="5"/>
  <c r="A3206" i="3"/>
  <c r="C1120" i="5"/>
  <c r="A3185" i="3"/>
  <c r="C1091" i="5"/>
  <c r="A3156" i="3"/>
  <c r="B1078" i="5"/>
  <c r="A1096" i="3"/>
  <c r="C1031" i="5"/>
  <c r="A3096" i="3"/>
  <c r="C1022" i="5"/>
  <c r="A3087" i="3"/>
  <c r="B1005" i="5"/>
  <c r="A1023" i="3"/>
  <c r="C995" i="5"/>
  <c r="A3060" i="3"/>
  <c r="C987" i="5"/>
  <c r="A3052" i="3"/>
  <c r="B979" i="5"/>
  <c r="A997" i="3"/>
  <c r="B953" i="5"/>
  <c r="A971" i="3"/>
  <c r="C943" i="5"/>
  <c r="A3008" i="3"/>
  <c r="B888" i="5"/>
  <c r="A906" i="3"/>
  <c r="B879" i="5"/>
  <c r="A897" i="3"/>
  <c r="C869" i="5"/>
  <c r="A2934" i="3"/>
  <c r="B848" i="5"/>
  <c r="A866" i="3"/>
  <c r="B828" i="5"/>
  <c r="A846" i="3"/>
  <c r="C808" i="5"/>
  <c r="A2873" i="3"/>
  <c r="B798" i="5"/>
  <c r="A816" i="3"/>
  <c r="C787" i="5"/>
  <c r="A2852" i="3"/>
  <c r="B768" i="5"/>
  <c r="A786" i="3"/>
  <c r="C757" i="5"/>
  <c r="A2822" i="3"/>
  <c r="C736" i="5"/>
  <c r="A2801" i="3"/>
  <c r="C727" i="5"/>
  <c r="A2792" i="3"/>
  <c r="C706" i="5"/>
  <c r="A2771" i="3"/>
  <c r="C696" i="5"/>
  <c r="A2761" i="3"/>
  <c r="B641" i="5"/>
  <c r="A659" i="3"/>
  <c r="B619" i="5"/>
  <c r="A637" i="3"/>
  <c r="B534" i="5"/>
  <c r="A552" i="3"/>
  <c r="B521" i="5"/>
  <c r="A539" i="3"/>
  <c r="C508" i="5"/>
  <c r="A2573" i="3"/>
  <c r="B481" i="5"/>
  <c r="A499" i="3"/>
  <c r="C469" i="5"/>
  <c r="A2534" i="3"/>
  <c r="B363" i="5"/>
  <c r="A381" i="3"/>
  <c r="B348" i="5"/>
  <c r="A366" i="3"/>
  <c r="B334" i="5"/>
  <c r="A352" i="3"/>
  <c r="B259" i="5"/>
  <c r="A277" i="3"/>
  <c r="C203" i="5"/>
  <c r="A2268" i="3"/>
  <c r="B172" i="5"/>
  <c r="A190" i="3"/>
  <c r="C2052" i="5"/>
  <c r="A4117" i="3"/>
  <c r="C2048" i="5"/>
  <c r="A4113" i="3"/>
  <c r="C2044" i="5"/>
  <c r="A4109" i="3"/>
  <c r="C2040" i="5"/>
  <c r="A4105" i="3"/>
  <c r="C2036" i="5"/>
  <c r="A4101" i="3"/>
  <c r="C2032" i="5"/>
  <c r="A4097" i="3"/>
  <c r="C2028" i="5"/>
  <c r="A4093" i="3"/>
  <c r="C2024" i="5"/>
  <c r="A4089" i="3"/>
  <c r="C2020" i="5"/>
  <c r="A4085" i="3"/>
  <c r="C2016" i="5"/>
  <c r="A4081" i="3"/>
  <c r="C2012" i="5"/>
  <c r="A4077" i="3"/>
  <c r="C2008" i="5"/>
  <c r="A4073" i="3"/>
  <c r="C2004" i="5"/>
  <c r="A4069" i="3"/>
  <c r="C2000" i="5"/>
  <c r="A4065" i="3"/>
  <c r="C1996" i="5"/>
  <c r="A4061" i="3"/>
  <c r="C1992" i="5"/>
  <c r="A4057" i="3"/>
  <c r="C1988" i="5"/>
  <c r="A4053" i="3"/>
  <c r="C1984" i="5"/>
  <c r="A4049" i="3"/>
  <c r="C1980" i="5"/>
  <c r="A4045" i="3"/>
  <c r="B1972" i="5"/>
  <c r="A1990" i="3"/>
  <c r="C1963" i="5"/>
  <c r="A4028" i="3"/>
  <c r="B1955" i="5"/>
  <c r="A1973" i="3"/>
  <c r="C1946" i="5"/>
  <c r="A4011" i="3"/>
  <c r="C1933" i="5"/>
  <c r="A3998" i="3"/>
  <c r="B1925" i="5"/>
  <c r="A1943" i="3"/>
  <c r="C1916" i="5"/>
  <c r="A3981" i="3"/>
  <c r="B1908" i="5"/>
  <c r="A1926" i="3"/>
  <c r="C1899" i="5"/>
  <c r="A3964" i="3"/>
  <c r="B1891" i="5"/>
  <c r="A1909" i="3"/>
  <c r="C1882" i="5"/>
  <c r="A3947" i="3"/>
  <c r="C1869" i="5"/>
  <c r="A3934" i="3"/>
  <c r="B1861" i="5"/>
  <c r="A1879" i="3"/>
  <c r="C1852" i="5"/>
  <c r="A3917" i="3"/>
  <c r="B1844" i="5"/>
  <c r="A1862" i="3"/>
  <c r="C1835" i="5"/>
  <c r="A3900" i="3"/>
  <c r="B1827" i="5"/>
  <c r="A1845" i="3"/>
  <c r="C1818" i="5"/>
  <c r="A3883" i="3"/>
  <c r="C1805" i="5"/>
  <c r="A3870" i="3"/>
  <c r="B1797" i="5"/>
  <c r="A1815" i="3"/>
  <c r="C1788" i="5"/>
  <c r="A3853" i="3"/>
  <c r="B1780" i="5"/>
  <c r="A1798" i="3"/>
  <c r="C1771" i="5"/>
  <c r="A3836" i="3"/>
  <c r="B1763" i="5"/>
  <c r="A1781" i="3"/>
  <c r="C1754" i="5"/>
  <c r="A3819" i="3"/>
  <c r="C1741" i="5"/>
  <c r="A3806" i="3"/>
  <c r="B1733" i="5"/>
  <c r="A1751" i="3"/>
  <c r="C1724" i="5"/>
  <c r="A3789" i="3"/>
  <c r="C1715" i="5"/>
  <c r="A3780" i="3"/>
  <c r="B1711" i="5"/>
  <c r="A1729" i="3"/>
  <c r="C1706" i="5"/>
  <c r="A3771" i="3"/>
  <c r="B1702" i="5"/>
  <c r="A1720" i="3"/>
  <c r="C1697" i="5"/>
  <c r="A3762" i="3"/>
  <c r="B1693" i="5"/>
  <c r="A1711" i="3"/>
  <c r="C1688" i="5"/>
  <c r="A3753" i="3"/>
  <c r="B1684" i="5"/>
  <c r="A1702" i="3"/>
  <c r="B1679" i="5"/>
  <c r="A1697" i="3"/>
  <c r="C1674" i="5"/>
  <c r="A3739" i="3"/>
  <c r="B1665" i="5"/>
  <c r="A1683" i="3"/>
  <c r="B1655" i="5"/>
  <c r="A1673" i="3"/>
  <c r="C1645" i="5"/>
  <c r="A3710" i="3"/>
  <c r="C1640" i="5"/>
  <c r="A3705" i="3"/>
  <c r="C1635" i="5"/>
  <c r="A3700" i="3"/>
  <c r="B1626" i="5"/>
  <c r="A1644" i="3"/>
  <c r="B1621" i="5"/>
  <c r="A1639" i="3"/>
  <c r="C1601" i="5"/>
  <c r="A3666" i="3"/>
  <c r="B1592" i="5"/>
  <c r="A1610" i="3"/>
  <c r="B1582" i="5"/>
  <c r="A1600" i="3"/>
  <c r="C1562" i="5"/>
  <c r="A3627" i="3"/>
  <c r="C1552" i="5"/>
  <c r="A3617" i="3"/>
  <c r="B1542" i="5"/>
  <c r="A1560" i="3"/>
  <c r="B1537" i="5"/>
  <c r="A1555" i="3"/>
  <c r="B1521" i="5"/>
  <c r="A1539" i="3"/>
  <c r="B1516" i="5"/>
  <c r="A1534" i="3"/>
  <c r="B1500" i="5"/>
  <c r="A1518" i="3"/>
  <c r="C1483" i="5"/>
  <c r="A3548" i="3"/>
  <c r="B1478" i="5"/>
  <c r="A1496" i="3"/>
  <c r="C1466" i="5"/>
  <c r="A3531" i="3"/>
  <c r="B1461" i="5"/>
  <c r="A1479" i="3"/>
  <c r="C1455" i="5"/>
  <c r="A3520" i="3"/>
  <c r="C1449" i="5"/>
  <c r="A3514" i="3"/>
  <c r="B1444" i="5"/>
  <c r="A1462" i="3"/>
  <c r="C1438" i="5"/>
  <c r="A3503" i="3"/>
  <c r="C1432" i="5"/>
  <c r="A3497" i="3"/>
  <c r="C1421" i="5"/>
  <c r="A3486" i="3"/>
  <c r="C1404" i="5"/>
  <c r="A3469" i="3"/>
  <c r="C1375" i="5"/>
  <c r="A3440" i="3"/>
  <c r="C1358" i="5"/>
  <c r="A3423" i="3"/>
  <c r="B1347" i="5"/>
  <c r="A1365" i="3"/>
  <c r="C1341" i="5"/>
  <c r="A3406" i="3"/>
  <c r="C1329" i="5"/>
  <c r="A3394" i="3"/>
  <c r="C1323" i="5"/>
  <c r="A3388" i="3"/>
  <c r="C1299" i="5"/>
  <c r="A3364" i="3"/>
  <c r="B1287" i="5"/>
  <c r="A1305" i="3"/>
  <c r="C1281" i="5"/>
  <c r="A3346" i="3"/>
  <c r="C1274" i="5"/>
  <c r="A3339" i="3"/>
  <c r="B1262" i="5"/>
  <c r="A1280" i="3"/>
  <c r="B1255" i="5"/>
  <c r="A1273" i="3"/>
  <c r="C1242" i="5"/>
  <c r="A3307" i="3"/>
  <c r="C1235" i="5"/>
  <c r="A3300" i="3"/>
  <c r="B1223" i="5"/>
  <c r="A1241" i="3"/>
  <c r="C1203" i="5"/>
  <c r="A3268" i="3"/>
  <c r="C1189" i="5"/>
  <c r="A3254" i="3"/>
  <c r="C1175" i="5"/>
  <c r="A3240" i="3"/>
  <c r="C1168" i="5"/>
  <c r="A3233" i="3"/>
  <c r="C1154" i="5"/>
  <c r="A3219" i="3"/>
  <c r="C1133" i="5"/>
  <c r="A3198" i="3"/>
  <c r="C1112" i="5"/>
  <c r="A3177" i="3"/>
  <c r="C1105" i="5"/>
  <c r="A3170" i="3"/>
  <c r="B1099" i="5"/>
  <c r="A1117" i="3"/>
  <c r="C1084" i="5"/>
  <c r="A3149" i="3"/>
  <c r="B1062" i="5"/>
  <c r="A1080" i="3"/>
  <c r="B1055" i="5"/>
  <c r="A1073" i="3"/>
  <c r="C1046" i="5"/>
  <c r="A3111" i="3"/>
  <c r="C1038" i="5"/>
  <c r="A3103" i="3"/>
  <c r="C1030" i="5"/>
  <c r="A3095" i="3"/>
  <c r="B1013" i="5"/>
  <c r="A1031" i="3"/>
  <c r="C986" i="5"/>
  <c r="A3051" i="3"/>
  <c r="B969" i="5"/>
  <c r="A987" i="3"/>
  <c r="C960" i="5"/>
  <c r="A3025" i="3"/>
  <c r="C934" i="5"/>
  <c r="A2999" i="3"/>
  <c r="B926" i="5"/>
  <c r="A944" i="3"/>
  <c r="C915" i="5"/>
  <c r="A2980" i="3"/>
  <c r="B906" i="5"/>
  <c r="A924" i="3"/>
  <c r="B878" i="5"/>
  <c r="A896" i="3"/>
  <c r="C858" i="5"/>
  <c r="A2923" i="3"/>
  <c r="C838" i="5"/>
  <c r="A2903" i="3"/>
  <c r="B808" i="5"/>
  <c r="A826" i="3"/>
  <c r="C777" i="5"/>
  <c r="A2842" i="3"/>
  <c r="B767" i="5"/>
  <c r="A785" i="3"/>
  <c r="C747" i="5"/>
  <c r="A2812" i="3"/>
  <c r="C717" i="5"/>
  <c r="A2782" i="3"/>
  <c r="B675" i="5"/>
  <c r="A693" i="3"/>
  <c r="B664" i="5"/>
  <c r="A682" i="3"/>
  <c r="B653" i="5"/>
  <c r="A671" i="3"/>
  <c r="C628" i="5"/>
  <c r="A2693" i="3"/>
  <c r="C618" i="5"/>
  <c r="A2683" i="3"/>
  <c r="C606" i="5"/>
  <c r="A2671" i="3"/>
  <c r="C594" i="5"/>
  <c r="A2659" i="3"/>
  <c r="C583" i="5"/>
  <c r="A2648" i="3"/>
  <c r="B572" i="5"/>
  <c r="A590" i="3"/>
  <c r="B559" i="5"/>
  <c r="A577" i="3"/>
  <c r="C547" i="5"/>
  <c r="A2612" i="3"/>
  <c r="B520" i="5"/>
  <c r="A538" i="3"/>
  <c r="B508" i="5"/>
  <c r="A526" i="3"/>
  <c r="B439" i="5"/>
  <c r="A457" i="3"/>
  <c r="B380" i="5"/>
  <c r="A398" i="3"/>
  <c r="B312" i="5"/>
  <c r="A330" i="3"/>
  <c r="C258" i="5"/>
  <c r="A2323" i="3"/>
  <c r="C231" i="5"/>
  <c r="A2296" i="3"/>
  <c r="B131" i="5"/>
  <c r="A149" i="3"/>
  <c r="C76" i="5"/>
  <c r="A2141" i="3"/>
  <c r="B1978" i="5"/>
  <c r="A1996" i="3"/>
  <c r="B1974" i="5"/>
  <c r="A1992" i="3"/>
  <c r="B1970" i="5"/>
  <c r="A1988" i="3"/>
  <c r="B1966" i="5"/>
  <c r="A1984" i="3"/>
  <c r="B1962" i="5"/>
  <c r="A1980" i="3"/>
  <c r="B1958" i="5"/>
  <c r="A1976" i="3"/>
  <c r="B1954" i="5"/>
  <c r="A1972" i="3"/>
  <c r="B1950" i="5"/>
  <c r="A1968" i="3"/>
  <c r="B1946" i="5"/>
  <c r="A1964" i="3"/>
  <c r="B1942" i="5"/>
  <c r="A1960" i="3"/>
  <c r="B1938" i="5"/>
  <c r="A1956" i="3"/>
  <c r="B1934" i="5"/>
  <c r="A1952" i="3"/>
  <c r="B1930" i="5"/>
  <c r="A1948" i="3"/>
  <c r="B1926" i="5"/>
  <c r="A1944" i="3"/>
  <c r="B1922" i="5"/>
  <c r="A1940" i="3"/>
  <c r="B1918" i="5"/>
  <c r="A1936" i="3"/>
  <c r="A1932" i="3"/>
  <c r="B1914" i="5"/>
  <c r="B1910" i="5"/>
  <c r="A1928" i="3"/>
  <c r="B1906" i="5"/>
  <c r="A1924" i="3"/>
  <c r="B1902" i="5"/>
  <c r="A1920" i="3"/>
  <c r="B1898" i="5"/>
  <c r="A1916" i="3"/>
  <c r="B1894" i="5"/>
  <c r="A1912" i="3"/>
  <c r="B1890" i="5"/>
  <c r="A1908" i="3"/>
  <c r="B1886" i="5"/>
  <c r="A1904" i="3"/>
  <c r="B1882" i="5"/>
  <c r="A1900" i="3"/>
  <c r="B1878" i="5"/>
  <c r="A1896" i="3"/>
  <c r="B1874" i="5"/>
  <c r="A1892" i="3"/>
  <c r="B1870" i="5"/>
  <c r="A1888" i="3"/>
  <c r="A1884" i="3"/>
  <c r="B1866" i="5"/>
  <c r="B1862" i="5"/>
  <c r="A1880" i="3"/>
  <c r="B1858" i="5"/>
  <c r="A1876" i="3"/>
  <c r="B1854" i="5"/>
  <c r="A1872" i="3"/>
  <c r="B1850" i="5"/>
  <c r="A1868" i="3"/>
  <c r="B1846" i="5"/>
  <c r="A1864" i="3"/>
  <c r="B1842" i="5"/>
  <c r="A1860" i="3"/>
  <c r="B1838" i="5"/>
  <c r="A1856" i="3"/>
  <c r="B1834" i="5"/>
  <c r="A1852" i="3"/>
  <c r="B1830" i="5"/>
  <c r="A1848" i="3"/>
  <c r="B1826" i="5"/>
  <c r="A1844" i="3"/>
  <c r="B1822" i="5"/>
  <c r="A1840" i="3"/>
  <c r="B1818" i="5"/>
  <c r="A1836" i="3"/>
  <c r="B1814" i="5"/>
  <c r="A1832" i="3"/>
  <c r="B1810" i="5"/>
  <c r="A1828" i="3"/>
  <c r="B1806" i="5"/>
  <c r="A1824" i="3"/>
  <c r="B1802" i="5"/>
  <c r="A1820" i="3"/>
  <c r="B1798" i="5"/>
  <c r="A1816" i="3"/>
  <c r="B1794" i="5"/>
  <c r="A1812" i="3"/>
  <c r="B1790" i="5"/>
  <c r="A1808" i="3"/>
  <c r="B1786" i="5"/>
  <c r="A1804" i="3"/>
  <c r="B1782" i="5"/>
  <c r="A1800" i="3"/>
  <c r="B1778" i="5"/>
  <c r="A1796" i="3"/>
  <c r="B1774" i="5"/>
  <c r="A1792" i="3"/>
  <c r="B1770" i="5"/>
  <c r="A1788" i="3"/>
  <c r="B1766" i="5"/>
  <c r="A1784" i="3"/>
  <c r="B1762" i="5"/>
  <c r="A1780" i="3"/>
  <c r="B1758" i="5"/>
  <c r="A1776" i="3"/>
  <c r="B1754" i="5"/>
  <c r="A1772" i="3"/>
  <c r="B1750" i="5"/>
  <c r="A1768" i="3"/>
  <c r="B1746" i="5"/>
  <c r="A1764" i="3"/>
  <c r="B1742" i="5"/>
  <c r="A1760" i="3"/>
  <c r="B1738" i="5"/>
  <c r="A1756" i="3"/>
  <c r="B1734" i="5"/>
  <c r="A1752" i="3"/>
  <c r="B1730" i="5"/>
  <c r="A1748" i="3"/>
  <c r="B1726" i="5"/>
  <c r="A1744" i="3"/>
  <c r="B1722" i="5"/>
  <c r="A1740" i="3"/>
  <c r="C1713" i="5"/>
  <c r="A3778" i="3"/>
  <c r="B1705" i="5"/>
  <c r="A1723" i="3"/>
  <c r="C1696" i="5"/>
  <c r="A3761" i="3"/>
  <c r="B1688" i="5"/>
  <c r="A1706" i="3"/>
  <c r="C1683" i="5"/>
  <c r="A3748" i="3"/>
  <c r="B1675" i="5"/>
  <c r="A1693" i="3"/>
  <c r="C1666" i="5"/>
  <c r="A3731" i="3"/>
  <c r="B1658" i="5"/>
  <c r="A1676" i="3"/>
  <c r="C1649" i="5"/>
  <c r="A3714" i="3"/>
  <c r="B1641" i="5"/>
  <c r="A1659" i="3"/>
  <c r="C1632" i="5"/>
  <c r="A3697" i="3"/>
  <c r="B1624" i="5"/>
  <c r="A1642" i="3"/>
  <c r="C1619" i="5"/>
  <c r="A3684" i="3"/>
  <c r="B1611" i="5"/>
  <c r="A1629" i="3"/>
  <c r="C1602" i="5"/>
  <c r="A3667" i="3"/>
  <c r="B1594" i="5"/>
  <c r="A1612" i="3"/>
  <c r="C1585" i="5"/>
  <c r="A3650" i="3"/>
  <c r="B1577" i="5"/>
  <c r="A1595" i="3"/>
  <c r="C1568" i="5"/>
  <c r="A3633" i="3"/>
  <c r="B1560" i="5"/>
  <c r="A1578" i="3"/>
  <c r="C1555" i="5"/>
  <c r="A3620" i="3"/>
  <c r="B1547" i="5"/>
  <c r="A1565" i="3"/>
  <c r="C1538" i="5"/>
  <c r="A3603" i="3"/>
  <c r="B1530" i="5"/>
  <c r="A1548" i="3"/>
  <c r="C1521" i="5"/>
  <c r="A3586" i="3"/>
  <c r="B1513" i="5"/>
  <c r="A1531" i="3"/>
  <c r="C1504" i="5"/>
  <c r="A3569" i="3"/>
  <c r="B1496" i="5"/>
  <c r="A1514" i="3"/>
  <c r="C1491" i="5"/>
  <c r="A3556" i="3"/>
  <c r="B1483" i="5"/>
  <c r="A1501" i="3"/>
  <c r="C1474" i="5"/>
  <c r="A3539" i="3"/>
  <c r="B1466" i="5"/>
  <c r="A1484" i="3"/>
  <c r="C1457" i="5"/>
  <c r="A3522" i="3"/>
  <c r="B1449" i="5"/>
  <c r="A1467" i="3"/>
  <c r="C1440" i="5"/>
  <c r="A3505" i="3"/>
  <c r="B1432" i="5"/>
  <c r="A1450" i="3"/>
  <c r="C1427" i="5"/>
  <c r="A3492" i="3"/>
  <c r="B1419" i="5"/>
  <c r="A1437" i="3"/>
  <c r="C1410" i="5"/>
  <c r="A3475" i="3"/>
  <c r="B1402" i="5"/>
  <c r="A1420" i="3"/>
  <c r="C1393" i="5"/>
  <c r="A3458" i="3"/>
  <c r="B1385" i="5"/>
  <c r="A1403" i="3"/>
  <c r="C1376" i="5"/>
  <c r="A3441" i="3"/>
  <c r="B1368" i="5"/>
  <c r="A1386" i="3"/>
  <c r="C1363" i="5"/>
  <c r="A3428" i="3"/>
  <c r="B1355" i="5"/>
  <c r="A1373" i="3"/>
  <c r="A3411" i="3"/>
  <c r="C1346" i="5"/>
  <c r="B1338" i="5"/>
  <c r="A1356" i="3"/>
  <c r="C1333" i="5"/>
  <c r="A3398" i="3"/>
  <c r="B1329" i="5"/>
  <c r="A1347" i="3"/>
  <c r="C1324" i="5"/>
  <c r="A3389" i="3"/>
  <c r="B1297" i="5"/>
  <c r="A1315" i="3"/>
  <c r="C1292" i="5"/>
  <c r="A3357" i="3"/>
  <c r="B1274" i="5"/>
  <c r="A1292" i="3"/>
  <c r="C1249" i="5"/>
  <c r="A3314" i="3"/>
  <c r="B1235" i="5"/>
  <c r="A1253" i="3"/>
  <c r="B1230" i="5"/>
  <c r="A1248" i="3"/>
  <c r="A3275" i="3"/>
  <c r="C1210" i="5"/>
  <c r="B1201" i="5"/>
  <c r="A1219" i="3"/>
  <c r="C1195" i="5"/>
  <c r="A3260" i="3"/>
  <c r="A3239" i="3"/>
  <c r="C1174" i="5"/>
  <c r="C1169" i="5"/>
  <c r="A3234" i="3"/>
  <c r="B1159" i="5"/>
  <c r="A1177" i="3"/>
  <c r="C1153" i="5"/>
  <c r="A3218" i="3"/>
  <c r="C1148" i="5"/>
  <c r="A3213" i="3"/>
  <c r="B1143" i="5"/>
  <c r="A1161" i="3"/>
  <c r="B1138" i="5"/>
  <c r="A1156" i="3"/>
  <c r="B1133" i="5"/>
  <c r="A1151" i="3"/>
  <c r="B1122" i="5"/>
  <c r="A1140" i="3"/>
  <c r="B1117" i="5"/>
  <c r="A1135" i="3"/>
  <c r="C1051" i="5"/>
  <c r="A3116" i="3"/>
  <c r="B1046" i="5"/>
  <c r="A1064" i="3"/>
  <c r="C1027" i="5"/>
  <c r="A3092" i="3"/>
  <c r="C1020" i="5"/>
  <c r="A3085" i="3"/>
  <c r="C994" i="5"/>
  <c r="A3059" i="3"/>
  <c r="B981" i="5"/>
  <c r="A999" i="3"/>
  <c r="C968" i="5"/>
  <c r="A3033" i="3"/>
  <c r="B955" i="5"/>
  <c r="A973" i="3"/>
  <c r="A960" i="3"/>
  <c r="B942" i="5"/>
  <c r="C914" i="5"/>
  <c r="A2979" i="3"/>
  <c r="C900" i="5"/>
  <c r="A2965" i="3"/>
  <c r="C893" i="5"/>
  <c r="A2958" i="3"/>
  <c r="C879" i="5"/>
  <c r="A2944" i="3"/>
  <c r="C864" i="5"/>
  <c r="A2929" i="3"/>
  <c r="C849" i="5"/>
  <c r="A2914" i="3"/>
  <c r="B842" i="5"/>
  <c r="A860" i="3"/>
  <c r="C819" i="5"/>
  <c r="A2884" i="3"/>
  <c r="C803" i="5"/>
  <c r="A2868" i="3"/>
  <c r="B788" i="5"/>
  <c r="A806" i="3"/>
  <c r="C765" i="5"/>
  <c r="A2830" i="3"/>
  <c r="B758" i="5"/>
  <c r="A776" i="3"/>
  <c r="B743" i="5"/>
  <c r="A761" i="3"/>
  <c r="B728" i="5"/>
  <c r="A746" i="3"/>
  <c r="C705" i="5"/>
  <c r="A2770" i="3"/>
  <c r="B682" i="5"/>
  <c r="A700" i="3"/>
  <c r="C605" i="5"/>
  <c r="A2670" i="3"/>
  <c r="C587" i="5"/>
  <c r="A2652" i="3"/>
  <c r="B523" i="5"/>
  <c r="A541" i="3"/>
  <c r="B512" i="5"/>
  <c r="A530" i="3"/>
  <c r="B502" i="5"/>
  <c r="A520" i="3"/>
  <c r="C492" i="5"/>
  <c r="A2557" i="3"/>
  <c r="C481" i="5"/>
  <c r="A2546" i="3"/>
  <c r="C472" i="5"/>
  <c r="A2537" i="3"/>
  <c r="C451" i="5"/>
  <c r="A2516" i="3"/>
  <c r="B431" i="5"/>
  <c r="A449" i="3"/>
  <c r="B419" i="5"/>
  <c r="A437" i="3"/>
  <c r="B383" i="5"/>
  <c r="A401" i="3"/>
  <c r="C372" i="5"/>
  <c r="A2437" i="3"/>
  <c r="C348" i="5"/>
  <c r="A2413" i="3"/>
  <c r="B314" i="5"/>
  <c r="A332" i="3"/>
  <c r="B301" i="5"/>
  <c r="A319" i="3"/>
  <c r="B262" i="5"/>
  <c r="A280" i="3"/>
  <c r="B249" i="5"/>
  <c r="A267" i="3"/>
  <c r="C232" i="5"/>
  <c r="A2297" i="3"/>
  <c r="B219" i="5"/>
  <c r="A237" i="3"/>
  <c r="B206" i="5"/>
  <c r="A224" i="3"/>
  <c r="B139" i="5"/>
  <c r="A157" i="3"/>
  <c r="C51" i="5"/>
  <c r="A2116" i="3"/>
  <c r="C311" i="5"/>
  <c r="A2376" i="3"/>
  <c r="B285" i="5"/>
  <c r="A303" i="3"/>
  <c r="B244" i="5"/>
  <c r="A262" i="3"/>
  <c r="B231" i="5"/>
  <c r="A249" i="3"/>
  <c r="C200" i="5"/>
  <c r="A2265" i="3"/>
  <c r="C171" i="5"/>
  <c r="A2236" i="3"/>
  <c r="B76" i="5"/>
  <c r="A94" i="3"/>
  <c r="C33" i="5"/>
  <c r="A2098" i="3"/>
  <c r="C322" i="5"/>
  <c r="A2387" i="3"/>
  <c r="C298" i="5"/>
  <c r="A2363" i="3"/>
  <c r="C284" i="5"/>
  <c r="A2349" i="3"/>
  <c r="C270" i="5"/>
  <c r="A2335" i="3"/>
  <c r="B258" i="5"/>
  <c r="A276" i="3"/>
  <c r="C184" i="5"/>
  <c r="A2249" i="3"/>
  <c r="B171" i="5"/>
  <c r="A189" i="3"/>
  <c r="B155" i="5"/>
  <c r="A173" i="3"/>
  <c r="C129" i="5"/>
  <c r="A2194" i="3"/>
  <c r="B104" i="5"/>
  <c r="A122" i="3"/>
  <c r="C309" i="5"/>
  <c r="A2374" i="3"/>
  <c r="C242" i="5"/>
  <c r="A2307" i="3"/>
  <c r="C214" i="5"/>
  <c r="A2279" i="3"/>
  <c r="C198" i="5"/>
  <c r="A2263" i="3"/>
  <c r="B169" i="5"/>
  <c r="A187" i="3"/>
  <c r="C75" i="5"/>
  <c r="A2140" i="3"/>
  <c r="B32" i="5"/>
  <c r="A50" i="3"/>
  <c r="C321" i="5"/>
  <c r="A2386" i="3"/>
  <c r="C281" i="5"/>
  <c r="A2346" i="3"/>
  <c r="C269" i="5"/>
  <c r="A2334" i="3"/>
  <c r="B227" i="5"/>
  <c r="A245" i="3"/>
  <c r="C210" i="5"/>
  <c r="A2275" i="3"/>
  <c r="B166" i="5"/>
  <c r="A184" i="3"/>
  <c r="C151" i="5"/>
  <c r="A2216" i="3"/>
  <c r="B129" i="5"/>
  <c r="A147" i="3"/>
  <c r="C103" i="5"/>
  <c r="A2168" i="3"/>
  <c r="B74" i="5"/>
  <c r="A92" i="3"/>
  <c r="B31" i="5"/>
  <c r="A49" i="3"/>
  <c r="C1489" i="5"/>
  <c r="A3554" i="3"/>
  <c r="B1481" i="5"/>
  <c r="A1499" i="3"/>
  <c r="C1472" i="5"/>
  <c r="A3537" i="3"/>
  <c r="B1464" i="5"/>
  <c r="A1482" i="3"/>
  <c r="C1459" i="5"/>
  <c r="A3524" i="3"/>
  <c r="B1451" i="5"/>
  <c r="A1469" i="3"/>
  <c r="C1442" i="5"/>
  <c r="A3507" i="3"/>
  <c r="B1434" i="5"/>
  <c r="A1452" i="3"/>
  <c r="C1425" i="5"/>
  <c r="A3490" i="3"/>
  <c r="B1417" i="5"/>
  <c r="A1435" i="3"/>
  <c r="A3473" i="3"/>
  <c r="C1408" i="5"/>
  <c r="B1400" i="5"/>
  <c r="A1418" i="3"/>
  <c r="C1395" i="5"/>
  <c r="A3460" i="3"/>
  <c r="B1387" i="5"/>
  <c r="A1405" i="3"/>
  <c r="C1378" i="5"/>
  <c r="A3443" i="3"/>
  <c r="B1370" i="5"/>
  <c r="A1388" i="3"/>
  <c r="A3426" i="3"/>
  <c r="C1361" i="5"/>
  <c r="B1353" i="5"/>
  <c r="A1371" i="3"/>
  <c r="C1344" i="5"/>
  <c r="A3409" i="3"/>
  <c r="B1331" i="5"/>
  <c r="A1349" i="3"/>
  <c r="C1326" i="5"/>
  <c r="A3391" i="3"/>
  <c r="B1322" i="5"/>
  <c r="A1340" i="3"/>
  <c r="C1317" i="5"/>
  <c r="A3382" i="3"/>
  <c r="A1331" i="3"/>
  <c r="B1313" i="5"/>
  <c r="C1308" i="5"/>
  <c r="A3373" i="3"/>
  <c r="C1276" i="5"/>
  <c r="A3341" i="3"/>
  <c r="A3331" i="3"/>
  <c r="C1266" i="5"/>
  <c r="B1257" i="5"/>
  <c r="A1275" i="3"/>
  <c r="B1247" i="5"/>
  <c r="A1265" i="3"/>
  <c r="C1232" i="5"/>
  <c r="A3297" i="3"/>
  <c r="A3292" i="3"/>
  <c r="C1227" i="5"/>
  <c r="B1218" i="5"/>
  <c r="A1236" i="3"/>
  <c r="B1213" i="5"/>
  <c r="A1231" i="3"/>
  <c r="B1203" i="5"/>
  <c r="A1221" i="3"/>
  <c r="C1187" i="5"/>
  <c r="A3252" i="3"/>
  <c r="C1182" i="5"/>
  <c r="A3247" i="3"/>
  <c r="B1167" i="5"/>
  <c r="A1185" i="3"/>
  <c r="C1161" i="5"/>
  <c r="A3226" i="3"/>
  <c r="B1151" i="5"/>
  <c r="A1169" i="3"/>
  <c r="B1146" i="5"/>
  <c r="A1164" i="3"/>
  <c r="C1140" i="5"/>
  <c r="A3205" i="3"/>
  <c r="B1130" i="5"/>
  <c r="A1148" i="3"/>
  <c r="B1125" i="5"/>
  <c r="A1143" i="3"/>
  <c r="B1109" i="5"/>
  <c r="A1127" i="3"/>
  <c r="B1066" i="5"/>
  <c r="A1084" i="3"/>
  <c r="C1048" i="5"/>
  <c r="A3113" i="3"/>
  <c r="C1042" i="5"/>
  <c r="A3107" i="3"/>
  <c r="B1018" i="5"/>
  <c r="A1036" i="3"/>
  <c r="B991" i="5"/>
  <c r="A1009" i="3"/>
  <c r="C984" i="5"/>
  <c r="A3049" i="3"/>
  <c r="C978" i="5"/>
  <c r="A3043" i="3"/>
  <c r="C951" i="5"/>
  <c r="A3016" i="3"/>
  <c r="B945" i="5"/>
  <c r="A963" i="3"/>
  <c r="B939" i="5"/>
  <c r="A957" i="3"/>
  <c r="C918" i="5"/>
  <c r="A2983" i="3"/>
  <c r="B911" i="5"/>
  <c r="A929" i="3"/>
  <c r="C897" i="5"/>
  <c r="A2962" i="3"/>
  <c r="B890" i="5"/>
  <c r="A908" i="3"/>
  <c r="B876" i="5"/>
  <c r="A894" i="3"/>
  <c r="C845" i="5"/>
  <c r="A2910" i="3"/>
  <c r="C830" i="5"/>
  <c r="A2895" i="3"/>
  <c r="C799" i="5"/>
  <c r="A2864" i="3"/>
  <c r="B792" i="5"/>
  <c r="A810" i="3"/>
  <c r="C785" i="5"/>
  <c r="A2850" i="3"/>
  <c r="C769" i="5"/>
  <c r="A2834" i="3"/>
  <c r="B754" i="5"/>
  <c r="A772" i="3"/>
  <c r="B747" i="5"/>
  <c r="A765" i="3"/>
  <c r="C739" i="5"/>
  <c r="A2804" i="3"/>
  <c r="C677" i="5"/>
  <c r="A2742" i="3"/>
  <c r="C669" i="5"/>
  <c r="A2734" i="3"/>
  <c r="C660" i="5"/>
  <c r="A2725" i="3"/>
  <c r="C626" i="5"/>
  <c r="A2691" i="3"/>
  <c r="B583" i="5"/>
  <c r="A601" i="3"/>
  <c r="C574" i="5"/>
  <c r="A2639" i="3"/>
  <c r="B566" i="5"/>
  <c r="A584" i="3"/>
  <c r="B556" i="5"/>
  <c r="A574" i="3"/>
  <c r="C537" i="5"/>
  <c r="A2602" i="3"/>
  <c r="C526" i="5"/>
  <c r="A2591" i="3"/>
  <c r="C507" i="5"/>
  <c r="A2572" i="3"/>
  <c r="C478" i="5"/>
  <c r="A2543" i="3"/>
  <c r="C467" i="5"/>
  <c r="A2532" i="3"/>
  <c r="B447" i="5"/>
  <c r="A465" i="3"/>
  <c r="C389" i="5"/>
  <c r="A2454" i="3"/>
  <c r="C331" i="5"/>
  <c r="A2396" i="3"/>
  <c r="B321" i="5"/>
  <c r="A339" i="3"/>
  <c r="C308" i="5"/>
  <c r="A2373" i="3"/>
  <c r="C294" i="5"/>
  <c r="A2359" i="3"/>
  <c r="B281" i="5"/>
  <c r="A299" i="3"/>
  <c r="C255" i="5"/>
  <c r="A2320" i="3"/>
  <c r="C226" i="5"/>
  <c r="A2291" i="3"/>
  <c r="B165" i="5"/>
  <c r="A183" i="3"/>
  <c r="B73" i="5"/>
  <c r="A91" i="3"/>
  <c r="B30" i="5"/>
  <c r="A48" i="3"/>
  <c r="B1549" i="5"/>
  <c r="A1567" i="3"/>
  <c r="A3605" i="3"/>
  <c r="C1540" i="5"/>
  <c r="B1532" i="5"/>
  <c r="A1550" i="3"/>
  <c r="C1527" i="5"/>
  <c r="A3592" i="3"/>
  <c r="B1519" i="5"/>
  <c r="A1537" i="3"/>
  <c r="C1510" i="5"/>
  <c r="A3575" i="3"/>
  <c r="B1502" i="5"/>
  <c r="A1520" i="3"/>
  <c r="C1493" i="5"/>
  <c r="A3558" i="3"/>
  <c r="B1485" i="5"/>
  <c r="A1503" i="3"/>
  <c r="C1476" i="5"/>
  <c r="A3541" i="3"/>
  <c r="B1468" i="5"/>
  <c r="A1486" i="3"/>
  <c r="C1463" i="5"/>
  <c r="A3528" i="3"/>
  <c r="B1455" i="5"/>
  <c r="A1473" i="3"/>
  <c r="C1446" i="5"/>
  <c r="A3511" i="3"/>
  <c r="B1438" i="5"/>
  <c r="A1456" i="3"/>
  <c r="C1429" i="5"/>
  <c r="A3494" i="3"/>
  <c r="B1421" i="5"/>
  <c r="A1439" i="3"/>
  <c r="C1412" i="5"/>
  <c r="A3477" i="3"/>
  <c r="B1404" i="5"/>
  <c r="A1422" i="3"/>
  <c r="C1399" i="5"/>
  <c r="A3464" i="3"/>
  <c r="B1391" i="5"/>
  <c r="A1409" i="3"/>
  <c r="C1382" i="5"/>
  <c r="A3447" i="3"/>
  <c r="B1374" i="5"/>
  <c r="A1392" i="3"/>
  <c r="C1365" i="5"/>
  <c r="A3430" i="3"/>
  <c r="B1357" i="5"/>
  <c r="A1375" i="3"/>
  <c r="C1348" i="5"/>
  <c r="A3413" i="3"/>
  <c r="B1340" i="5"/>
  <c r="A1358" i="3"/>
  <c r="C1303" i="5"/>
  <c r="A3368" i="3"/>
  <c r="B1299" i="5"/>
  <c r="A1317" i="3"/>
  <c r="C1294" i="5"/>
  <c r="A3359" i="3"/>
  <c r="B1290" i="5"/>
  <c r="A1308" i="3"/>
  <c r="C1285" i="5"/>
  <c r="A3350" i="3"/>
  <c r="B1281" i="5"/>
  <c r="A1299" i="3"/>
  <c r="B1271" i="5"/>
  <c r="A1289" i="3"/>
  <c r="C1261" i="5"/>
  <c r="A3326" i="3"/>
  <c r="C1251" i="5"/>
  <c r="A3316" i="3"/>
  <c r="B1242" i="5"/>
  <c r="A1260" i="3"/>
  <c r="B1237" i="5"/>
  <c r="A1255" i="3"/>
  <c r="C1222" i="5"/>
  <c r="A3287" i="3"/>
  <c r="C1217" i="5"/>
  <c r="A3282" i="3"/>
  <c r="B1198" i="5"/>
  <c r="A1216" i="3"/>
  <c r="B1193" i="5"/>
  <c r="A1211" i="3"/>
  <c r="B1177" i="5"/>
  <c r="A1195" i="3"/>
  <c r="B1119" i="5"/>
  <c r="A1137" i="3"/>
  <c r="B1114" i="5"/>
  <c r="A1132" i="3"/>
  <c r="C1103" i="5"/>
  <c r="A3168" i="3"/>
  <c r="B1098" i="5"/>
  <c r="A1116" i="3"/>
  <c r="B1093" i="5"/>
  <c r="A1111" i="3"/>
  <c r="C1087" i="5"/>
  <c r="A3152" i="3"/>
  <c r="C1082" i="5"/>
  <c r="A3147" i="3"/>
  <c r="B1077" i="5"/>
  <c r="A1095" i="3"/>
  <c r="B1071" i="5"/>
  <c r="A1089" i="3"/>
  <c r="C1054" i="5"/>
  <c r="A3119" i="3"/>
  <c r="C1036" i="5"/>
  <c r="A3101" i="3"/>
  <c r="B1030" i="5"/>
  <c r="A1048" i="3"/>
  <c r="C1023" i="5"/>
  <c r="A3088" i="3"/>
  <c r="C1010" i="5"/>
  <c r="A3075" i="3"/>
  <c r="B998" i="5"/>
  <c r="A1016" i="3"/>
  <c r="B971" i="5"/>
  <c r="A989" i="3"/>
  <c r="C964" i="5"/>
  <c r="A3029" i="3"/>
  <c r="C958" i="5"/>
  <c r="A3023" i="3"/>
  <c r="C931" i="5"/>
  <c r="A2996" i="3"/>
  <c r="C924" i="5"/>
  <c r="A2989" i="3"/>
  <c r="C910" i="5"/>
  <c r="A2975" i="3"/>
  <c r="C903" i="5"/>
  <c r="A2968" i="3"/>
  <c r="B883" i="5"/>
  <c r="A901" i="3"/>
  <c r="C867" i="5"/>
  <c r="A2932" i="3"/>
  <c r="B860" i="5"/>
  <c r="A878" i="3"/>
  <c r="C853" i="5"/>
  <c r="A2918" i="3"/>
  <c r="C837" i="5"/>
  <c r="A2902" i="3"/>
  <c r="B822" i="5"/>
  <c r="A840" i="3"/>
  <c r="B815" i="5"/>
  <c r="A833" i="3"/>
  <c r="C807" i="5"/>
  <c r="A2872" i="3"/>
  <c r="B762" i="5"/>
  <c r="A780" i="3"/>
  <c r="B731" i="5"/>
  <c r="A749" i="3"/>
  <c r="C723" i="5"/>
  <c r="A2788" i="3"/>
  <c r="C708" i="5"/>
  <c r="A2773" i="3"/>
  <c r="C693" i="5"/>
  <c r="A2758" i="3"/>
  <c r="C684" i="5"/>
  <c r="A2749" i="3"/>
  <c r="B652" i="5"/>
  <c r="A670" i="3"/>
  <c r="C644" i="5"/>
  <c r="A2709" i="3"/>
  <c r="B635" i="5"/>
  <c r="A653" i="3"/>
  <c r="C608" i="5"/>
  <c r="A2673" i="3"/>
  <c r="C600" i="5"/>
  <c r="A2665" i="3"/>
  <c r="B592" i="5"/>
  <c r="A610" i="3"/>
  <c r="B574" i="5"/>
  <c r="A592" i="3"/>
  <c r="C546" i="5"/>
  <c r="A2611" i="3"/>
  <c r="B526" i="5"/>
  <c r="A544" i="3"/>
  <c r="B517" i="5"/>
  <c r="A535" i="3"/>
  <c r="C496" i="5"/>
  <c r="A2561" i="3"/>
  <c r="C486" i="5"/>
  <c r="A2551" i="3"/>
  <c r="B478" i="5"/>
  <c r="A496" i="3"/>
  <c r="B467" i="5"/>
  <c r="A485" i="3"/>
  <c r="C456" i="5"/>
  <c r="A2521" i="3"/>
  <c r="C434" i="5"/>
  <c r="A2499" i="3"/>
  <c r="C412" i="5"/>
  <c r="A2477" i="3"/>
  <c r="C378" i="5"/>
  <c r="A2443" i="3"/>
  <c r="B366" i="5"/>
  <c r="A384" i="3"/>
  <c r="B354" i="5"/>
  <c r="A372" i="3"/>
  <c r="B320" i="5"/>
  <c r="A338" i="3"/>
  <c r="B269" i="5"/>
  <c r="A287" i="3"/>
  <c r="B240" i="5"/>
  <c r="A258" i="3"/>
  <c r="B210" i="5"/>
  <c r="A228" i="3"/>
  <c r="C196" i="5"/>
  <c r="A2261" i="3"/>
  <c r="C181" i="5"/>
  <c r="A2246" i="3"/>
  <c r="B150" i="5"/>
  <c r="A168" i="3"/>
  <c r="C100" i="5"/>
  <c r="A2165" i="3"/>
  <c r="C28" i="5"/>
  <c r="A2093" i="3"/>
  <c r="C1672" i="5"/>
  <c r="A3737" i="3"/>
  <c r="B1664" i="5"/>
  <c r="A1682" i="3"/>
  <c r="C1659" i="5"/>
  <c r="A3724" i="3"/>
  <c r="A1669" i="3"/>
  <c r="B1651" i="5"/>
  <c r="C1642" i="5"/>
  <c r="A3707" i="3"/>
  <c r="B1634" i="5"/>
  <c r="A1652" i="3"/>
  <c r="C1625" i="5"/>
  <c r="A3690" i="3"/>
  <c r="A1635" i="3"/>
  <c r="B1617" i="5"/>
  <c r="C1608" i="5"/>
  <c r="A3673" i="3"/>
  <c r="B1600" i="5"/>
  <c r="A1618" i="3"/>
  <c r="C1595" i="5"/>
  <c r="A3660" i="3"/>
  <c r="B1587" i="5"/>
  <c r="A1605" i="3"/>
  <c r="C1578" i="5"/>
  <c r="A3643" i="3"/>
  <c r="B1570" i="5"/>
  <c r="A1588" i="3"/>
  <c r="C1561" i="5"/>
  <c r="A3626" i="3"/>
  <c r="B1553" i="5"/>
  <c r="A1571" i="3"/>
  <c r="C1544" i="5"/>
  <c r="A3609" i="3"/>
  <c r="B1536" i="5"/>
  <c r="A1554" i="3"/>
  <c r="C1531" i="5"/>
  <c r="A3596" i="3"/>
  <c r="B1523" i="5"/>
  <c r="A1541" i="3"/>
  <c r="C1514" i="5"/>
  <c r="A3579" i="3"/>
  <c r="B1506" i="5"/>
  <c r="A1524" i="3"/>
  <c r="C1497" i="5"/>
  <c r="A3562" i="3"/>
  <c r="B1489" i="5"/>
  <c r="A1507" i="3"/>
  <c r="C1480" i="5"/>
  <c r="A3545" i="3"/>
  <c r="B1472" i="5"/>
  <c r="A1490" i="3"/>
  <c r="C1467" i="5"/>
  <c r="A3532" i="3"/>
  <c r="B1459" i="5"/>
  <c r="A1477" i="3"/>
  <c r="C1450" i="5"/>
  <c r="A3515" i="3"/>
  <c r="B1442" i="5"/>
  <c r="A1460" i="3"/>
  <c r="C1433" i="5"/>
  <c r="A3498" i="3"/>
  <c r="B1425" i="5"/>
  <c r="A1443" i="3"/>
  <c r="C1416" i="5"/>
  <c r="A3481" i="3"/>
  <c r="B1408" i="5"/>
  <c r="A1426" i="3"/>
  <c r="C1403" i="5"/>
  <c r="A3468" i="3"/>
  <c r="B1395" i="5"/>
  <c r="A1413" i="3"/>
  <c r="C1386" i="5"/>
  <c r="A3451" i="3"/>
  <c r="B1378" i="5"/>
  <c r="A1396" i="3"/>
  <c r="C1369" i="5"/>
  <c r="A3434" i="3"/>
  <c r="B1361" i="5"/>
  <c r="A1379" i="3"/>
  <c r="C1352" i="5"/>
  <c r="A3417" i="3"/>
  <c r="B1344" i="5"/>
  <c r="A1362" i="3"/>
  <c r="C1339" i="5"/>
  <c r="A3404" i="3"/>
  <c r="B1335" i="5"/>
  <c r="A1353" i="3"/>
  <c r="C1330" i="5"/>
  <c r="A3395" i="3"/>
  <c r="B1326" i="5"/>
  <c r="A1344" i="3"/>
  <c r="C1321" i="5"/>
  <c r="A3386" i="3"/>
  <c r="B1317" i="5"/>
  <c r="A1335" i="3"/>
  <c r="C1312" i="5"/>
  <c r="A3377" i="3"/>
  <c r="C1275" i="5"/>
  <c r="A3340" i="3"/>
  <c r="B1266" i="5"/>
  <c r="A1284" i="3"/>
  <c r="C1256" i="5"/>
  <c r="A3321" i="3"/>
  <c r="C1246" i="5"/>
  <c r="A3311" i="3"/>
  <c r="C1241" i="5"/>
  <c r="A3306" i="3"/>
  <c r="B1227" i="5"/>
  <c r="A1245" i="3"/>
  <c r="C1212" i="5"/>
  <c r="A3277" i="3"/>
  <c r="C1202" i="5"/>
  <c r="A3267" i="3"/>
  <c r="B1187" i="5"/>
  <c r="A1205" i="3"/>
  <c r="C1171" i="5"/>
  <c r="A3236" i="3"/>
  <c r="B1166" i="5"/>
  <c r="A1184" i="3"/>
  <c r="B1161" i="5"/>
  <c r="A1179" i="3"/>
  <c r="C1155" i="5"/>
  <c r="A3220" i="3"/>
  <c r="C1150" i="5"/>
  <c r="A3215" i="3"/>
  <c r="B1145" i="5"/>
  <c r="A1163" i="3"/>
  <c r="C1134" i="5"/>
  <c r="A3199" i="3"/>
  <c r="C1129" i="5"/>
  <c r="A3194" i="3"/>
  <c r="C1124" i="5"/>
  <c r="A3189" i="3"/>
  <c r="C1113" i="5"/>
  <c r="A3178" i="3"/>
  <c r="C1108" i="5"/>
  <c r="A3173" i="3"/>
  <c r="B1065" i="5"/>
  <c r="A1083" i="3"/>
  <c r="C1059" i="5"/>
  <c r="A3124" i="3"/>
  <c r="B1042" i="5"/>
  <c r="A1060" i="3"/>
  <c r="B1017" i="5"/>
  <c r="A1035" i="3"/>
  <c r="C1003" i="5"/>
  <c r="A3068" i="3"/>
  <c r="C990" i="5"/>
  <c r="A3055" i="3"/>
  <c r="B978" i="5"/>
  <c r="A996" i="3"/>
  <c r="B951" i="5"/>
  <c r="A969" i="3"/>
  <c r="C944" i="5"/>
  <c r="A3009" i="3"/>
  <c r="C938" i="5"/>
  <c r="A3003" i="3"/>
  <c r="B918" i="5"/>
  <c r="A936" i="3"/>
  <c r="C875" i="5"/>
  <c r="A2940" i="3"/>
  <c r="B830" i="5"/>
  <c r="A848" i="3"/>
  <c r="B814" i="5"/>
  <c r="A832" i="3"/>
  <c r="B799" i="5"/>
  <c r="A817" i="3"/>
  <c r="C791" i="5"/>
  <c r="A2856" i="3"/>
  <c r="B784" i="5"/>
  <c r="A802" i="3"/>
  <c r="C776" i="5"/>
  <c r="A2841" i="3"/>
  <c r="C753" i="5"/>
  <c r="A2818" i="3"/>
  <c r="B739" i="5"/>
  <c r="A757" i="3"/>
  <c r="C700" i="5"/>
  <c r="A2765" i="3"/>
  <c r="B676" i="5"/>
  <c r="A694" i="3"/>
  <c r="B660" i="5"/>
  <c r="A678" i="3"/>
  <c r="C617" i="5"/>
  <c r="A2682" i="3"/>
  <c r="C599" i="5"/>
  <c r="A2664" i="3"/>
  <c r="C582" i="5"/>
  <c r="A2647" i="3"/>
  <c r="C573" i="5"/>
  <c r="A2638" i="3"/>
  <c r="C564" i="5"/>
  <c r="A2629" i="3"/>
  <c r="C555" i="5"/>
  <c r="A2620" i="3"/>
  <c r="B546" i="5"/>
  <c r="A564" i="3"/>
  <c r="C536" i="5"/>
  <c r="A2601" i="3"/>
  <c r="C525" i="5"/>
  <c r="A2590" i="3"/>
  <c r="B507" i="5"/>
  <c r="A525" i="3"/>
  <c r="B486" i="5"/>
  <c r="A504" i="3"/>
  <c r="C476" i="5"/>
  <c r="A2541" i="3"/>
  <c r="C466" i="5"/>
  <c r="A2531" i="3"/>
  <c r="B434" i="5"/>
  <c r="A452" i="3"/>
  <c r="C422" i="5"/>
  <c r="A2487" i="3"/>
  <c r="B400" i="5"/>
  <c r="A418" i="3"/>
  <c r="B377" i="5"/>
  <c r="A395" i="3"/>
  <c r="B343" i="5"/>
  <c r="A361" i="3"/>
  <c r="B331" i="5"/>
  <c r="A349" i="3"/>
  <c r="C292" i="5"/>
  <c r="A2357" i="3"/>
  <c r="C253" i="5"/>
  <c r="A2318" i="3"/>
  <c r="C239" i="5"/>
  <c r="A2304" i="3"/>
  <c r="B226" i="5"/>
  <c r="A244" i="3"/>
  <c r="C194" i="5"/>
  <c r="A2259" i="3"/>
  <c r="C164" i="5"/>
  <c r="A2229" i="3"/>
  <c r="C149" i="5"/>
  <c r="A2214" i="3"/>
  <c r="B124" i="5"/>
  <c r="A142" i="3"/>
  <c r="C66" i="5"/>
  <c r="A2131" i="3"/>
  <c r="C23" i="5"/>
  <c r="A2088" i="3"/>
  <c r="C1335" i="5"/>
  <c r="A3400" i="3"/>
  <c r="B1327" i="5"/>
  <c r="A1345" i="3"/>
  <c r="C1318" i="5"/>
  <c r="A3383" i="3"/>
  <c r="B1310" i="5"/>
  <c r="A1328" i="3"/>
  <c r="C1301" i="5"/>
  <c r="A3366" i="3"/>
  <c r="B1293" i="5"/>
  <c r="A1311" i="3"/>
  <c r="C1284" i="5"/>
  <c r="A3349" i="3"/>
  <c r="C1271" i="5"/>
  <c r="A3336" i="3"/>
  <c r="B1263" i="5"/>
  <c r="A1281" i="3"/>
  <c r="C1254" i="5"/>
  <c r="A3319" i="3"/>
  <c r="B1246" i="5"/>
  <c r="A1264" i="3"/>
  <c r="C1237" i="5"/>
  <c r="A3302" i="3"/>
  <c r="B1229" i="5"/>
  <c r="A1247" i="3"/>
  <c r="C1220" i="5"/>
  <c r="A3285" i="3"/>
  <c r="C1207" i="5"/>
  <c r="A3272" i="3"/>
  <c r="B1199" i="5"/>
  <c r="A1217" i="3"/>
  <c r="C1190" i="5"/>
  <c r="A3255" i="3"/>
  <c r="B1182" i="5"/>
  <c r="A1200" i="3"/>
  <c r="C1173" i="5"/>
  <c r="A3238" i="3"/>
  <c r="B1165" i="5"/>
  <c r="A1183" i="3"/>
  <c r="C1156" i="5"/>
  <c r="A3221" i="3"/>
  <c r="C1143" i="5"/>
  <c r="A3208" i="3"/>
  <c r="B1135" i="5"/>
  <c r="A1153" i="3"/>
  <c r="C1126" i="5"/>
  <c r="A3191" i="3"/>
  <c r="B1118" i="5"/>
  <c r="A1136" i="3"/>
  <c r="C1109" i="5"/>
  <c r="A3174" i="3"/>
  <c r="B1101" i="5"/>
  <c r="A1119" i="3"/>
  <c r="C1092" i="5"/>
  <c r="A3157" i="3"/>
  <c r="B1061" i="5"/>
  <c r="A1079" i="3"/>
  <c r="C1056" i="5"/>
  <c r="A3121" i="3"/>
  <c r="B1029" i="5"/>
  <c r="A1047" i="3"/>
  <c r="C1014" i="5"/>
  <c r="A3079" i="3"/>
  <c r="C1004" i="5"/>
  <c r="A3069" i="3"/>
  <c r="C999" i="5"/>
  <c r="A3064" i="3"/>
  <c r="B990" i="5"/>
  <c r="A1008" i="3"/>
  <c r="B975" i="5"/>
  <c r="A993" i="3"/>
  <c r="B965" i="5"/>
  <c r="A983" i="3"/>
  <c r="C950" i="5"/>
  <c r="A3015" i="3"/>
  <c r="C940" i="5"/>
  <c r="A3005" i="3"/>
  <c r="C935" i="5"/>
  <c r="A3000" i="3"/>
  <c r="B920" i="5"/>
  <c r="A938" i="3"/>
  <c r="C904" i="5"/>
  <c r="A2969" i="3"/>
  <c r="B899" i="5"/>
  <c r="A917" i="3"/>
  <c r="B894" i="5"/>
  <c r="A912" i="3"/>
  <c r="C888" i="5"/>
  <c r="A2953" i="3"/>
  <c r="C883" i="5"/>
  <c r="A2948" i="3"/>
  <c r="B872" i="5"/>
  <c r="A890" i="3"/>
  <c r="C860" i="5"/>
  <c r="A2925" i="3"/>
  <c r="B855" i="5"/>
  <c r="A873" i="3"/>
  <c r="C843" i="5"/>
  <c r="A2908" i="3"/>
  <c r="B838" i="5"/>
  <c r="A856" i="3"/>
  <c r="C832" i="5"/>
  <c r="A2897" i="3"/>
  <c r="C826" i="5"/>
  <c r="A2891" i="3"/>
  <c r="C815" i="5"/>
  <c r="A2880" i="3"/>
  <c r="C809" i="5"/>
  <c r="A2874" i="3"/>
  <c r="C798" i="5"/>
  <c r="A2863" i="3"/>
  <c r="A2846" i="3"/>
  <c r="C781" i="5"/>
  <c r="C752" i="5"/>
  <c r="A2817" i="3"/>
  <c r="C735" i="5"/>
  <c r="A2800" i="3"/>
  <c r="B724" i="5"/>
  <c r="A742" i="3"/>
  <c r="C718" i="5"/>
  <c r="A2783" i="3"/>
  <c r="B707" i="5"/>
  <c r="A725" i="3"/>
  <c r="C701" i="5"/>
  <c r="A2766" i="3"/>
  <c r="B696" i="5"/>
  <c r="A714" i="3"/>
  <c r="C689" i="5"/>
  <c r="A2754" i="3"/>
  <c r="C683" i="5"/>
  <c r="A2748" i="3"/>
  <c r="C659" i="5"/>
  <c r="A2724" i="3"/>
  <c r="C652" i="5"/>
  <c r="A2717" i="3"/>
  <c r="C646" i="5"/>
  <c r="A2711" i="3"/>
  <c r="A2678" i="3"/>
  <c r="C613" i="5"/>
  <c r="B601" i="5"/>
  <c r="A619" i="3"/>
  <c r="C581" i="5"/>
  <c r="A2646" i="3"/>
  <c r="B547" i="5"/>
  <c r="A565" i="3"/>
  <c r="B532" i="5"/>
  <c r="A550" i="3"/>
  <c r="A2582" i="3"/>
  <c r="C517" i="5"/>
  <c r="B510" i="5"/>
  <c r="A528" i="3"/>
  <c r="C502" i="5"/>
  <c r="A2567" i="3"/>
  <c r="C487" i="5"/>
  <c r="A2552" i="3"/>
  <c r="A483" i="3"/>
  <c r="B465" i="5"/>
  <c r="B457" i="5"/>
  <c r="A475" i="3"/>
  <c r="C440" i="5"/>
  <c r="A2505" i="3"/>
  <c r="B425" i="5"/>
  <c r="A443" i="3"/>
  <c r="C415" i="5"/>
  <c r="A2480" i="3"/>
  <c r="B407" i="5"/>
  <c r="A425" i="3"/>
  <c r="C399" i="5"/>
  <c r="A2464" i="3"/>
  <c r="B381" i="5"/>
  <c r="A399" i="3"/>
  <c r="C363" i="5"/>
  <c r="A2428" i="3"/>
  <c r="C355" i="5"/>
  <c r="A2420" i="3"/>
  <c r="B347" i="5"/>
  <c r="A365" i="3"/>
  <c r="C337" i="5"/>
  <c r="A2402" i="3"/>
  <c r="B329" i="5"/>
  <c r="A347" i="3"/>
  <c r="B292" i="5"/>
  <c r="A310" i="3"/>
  <c r="C240" i="5"/>
  <c r="A2305" i="3"/>
  <c r="C208" i="5"/>
  <c r="A2273" i="3"/>
  <c r="B198" i="5"/>
  <c r="A216" i="3"/>
  <c r="B185" i="5"/>
  <c r="A203" i="3"/>
  <c r="C174" i="5"/>
  <c r="A2239" i="3"/>
  <c r="C150" i="5"/>
  <c r="A2215" i="3"/>
  <c r="B102" i="5"/>
  <c r="A120" i="3"/>
  <c r="C89" i="5"/>
  <c r="A2154" i="3"/>
  <c r="B149" i="5"/>
  <c r="A167" i="3"/>
  <c r="C136" i="5"/>
  <c r="A2201" i="3"/>
  <c r="C123" i="5"/>
  <c r="A2188" i="3"/>
  <c r="C110" i="5"/>
  <c r="A2175" i="3"/>
  <c r="B100" i="5"/>
  <c r="A118" i="3"/>
  <c r="B87" i="5"/>
  <c r="A105" i="3"/>
  <c r="C65" i="5"/>
  <c r="A2130" i="3"/>
  <c r="C43" i="5"/>
  <c r="A2108" i="3"/>
  <c r="C86" i="5"/>
  <c r="A2151" i="3"/>
  <c r="B43" i="5"/>
  <c r="A61" i="3"/>
  <c r="B23" i="5"/>
  <c r="A41" i="3"/>
  <c r="C146" i="5"/>
  <c r="A2211" i="3"/>
  <c r="B110" i="5"/>
  <c r="A128" i="3"/>
  <c r="B85" i="5"/>
  <c r="A103" i="3"/>
  <c r="B65" i="5"/>
  <c r="A83" i="3"/>
  <c r="C42" i="5"/>
  <c r="A2107" i="3"/>
  <c r="B146" i="5"/>
  <c r="A164" i="3"/>
  <c r="C121" i="5"/>
  <c r="A2186" i="3"/>
  <c r="B109" i="5"/>
  <c r="A127" i="3"/>
  <c r="C19" i="5"/>
  <c r="A2084" i="3"/>
  <c r="B1045" i="5"/>
  <c r="A1063" i="3"/>
  <c r="C1040" i="5"/>
  <c r="A3105" i="3"/>
  <c r="B1022" i="5"/>
  <c r="A1040" i="3"/>
  <c r="B1007" i="5"/>
  <c r="A1025" i="3"/>
  <c r="B997" i="5"/>
  <c r="A1015" i="3"/>
  <c r="C982" i="5"/>
  <c r="A3047" i="3"/>
  <c r="C972" i="5"/>
  <c r="A3037" i="3"/>
  <c r="C967" i="5"/>
  <c r="A3032" i="3"/>
  <c r="B958" i="5"/>
  <c r="A976" i="3"/>
  <c r="B943" i="5"/>
  <c r="A961" i="3"/>
  <c r="B933" i="5"/>
  <c r="A951" i="3"/>
  <c r="B928" i="5"/>
  <c r="A946" i="3"/>
  <c r="B912" i="5"/>
  <c r="A930" i="3"/>
  <c r="B907" i="5"/>
  <c r="A925" i="3"/>
  <c r="C896" i="5"/>
  <c r="A2961" i="3"/>
  <c r="C891" i="5"/>
  <c r="A2956" i="3"/>
  <c r="B886" i="5"/>
  <c r="A904" i="3"/>
  <c r="C880" i="5"/>
  <c r="A2945" i="3"/>
  <c r="C863" i="5"/>
  <c r="A2928" i="3"/>
  <c r="B852" i="5"/>
  <c r="A870" i="3"/>
  <c r="C846" i="5"/>
  <c r="A2911" i="3"/>
  <c r="B835" i="5"/>
  <c r="A853" i="3"/>
  <c r="C829" i="5"/>
  <c r="A2894" i="3"/>
  <c r="B824" i="5"/>
  <c r="A842" i="3"/>
  <c r="B818" i="5"/>
  <c r="A836" i="3"/>
  <c r="B807" i="5"/>
  <c r="A825" i="3"/>
  <c r="B790" i="5"/>
  <c r="A808" i="3"/>
  <c r="B744" i="5"/>
  <c r="A762" i="3"/>
  <c r="C732" i="5"/>
  <c r="A2797" i="3"/>
  <c r="B727" i="5"/>
  <c r="A745" i="3"/>
  <c r="C715" i="5"/>
  <c r="A2780" i="3"/>
  <c r="B710" i="5"/>
  <c r="A728" i="3"/>
  <c r="A2769" i="3"/>
  <c r="C704" i="5"/>
  <c r="C698" i="5"/>
  <c r="A2763" i="3"/>
  <c r="C692" i="5"/>
  <c r="A2757" i="3"/>
  <c r="B687" i="5"/>
  <c r="A705" i="3"/>
  <c r="C668" i="5"/>
  <c r="A2733" i="3"/>
  <c r="B662" i="5"/>
  <c r="A680" i="3"/>
  <c r="B656" i="5"/>
  <c r="A674" i="3"/>
  <c r="B643" i="5"/>
  <c r="A661" i="3"/>
  <c r="C636" i="5"/>
  <c r="A2701" i="3"/>
  <c r="C630" i="5"/>
  <c r="A2695" i="3"/>
  <c r="C623" i="5"/>
  <c r="A2688" i="3"/>
  <c r="B617" i="5"/>
  <c r="A635" i="3"/>
  <c r="B611" i="5"/>
  <c r="A629" i="3"/>
  <c r="B604" i="5"/>
  <c r="A622" i="3"/>
  <c r="C597" i="5"/>
  <c r="A2662" i="3"/>
  <c r="C591" i="5"/>
  <c r="A2656" i="3"/>
  <c r="B551" i="5"/>
  <c r="A569" i="3"/>
  <c r="B536" i="5"/>
  <c r="A554" i="3"/>
  <c r="B529" i="5"/>
  <c r="A547" i="3"/>
  <c r="C498" i="5"/>
  <c r="A2563" i="3"/>
  <c r="B491" i="5"/>
  <c r="A509" i="3"/>
  <c r="B484" i="5"/>
  <c r="A502" i="3"/>
  <c r="B469" i="5"/>
  <c r="A487" i="3"/>
  <c r="C461" i="5"/>
  <c r="A2526" i="3"/>
  <c r="B429" i="5"/>
  <c r="A447" i="3"/>
  <c r="B420" i="5"/>
  <c r="A438" i="3"/>
  <c r="B412" i="5"/>
  <c r="A430" i="3"/>
  <c r="C402" i="5"/>
  <c r="A2467" i="3"/>
  <c r="C394" i="5"/>
  <c r="A2459" i="3"/>
  <c r="C376" i="5"/>
  <c r="A2441" i="3"/>
  <c r="B368" i="5"/>
  <c r="A386" i="3"/>
  <c r="B351" i="5"/>
  <c r="A369" i="3"/>
  <c r="B342" i="5"/>
  <c r="A360" i="3"/>
  <c r="C324" i="5"/>
  <c r="A2389" i="3"/>
  <c r="C316" i="5"/>
  <c r="A2381" i="3"/>
  <c r="C307" i="5"/>
  <c r="A2372" i="3"/>
  <c r="B267" i="5"/>
  <c r="A285" i="3"/>
  <c r="B257" i="5"/>
  <c r="A275" i="3"/>
  <c r="C246" i="5"/>
  <c r="A2311" i="3"/>
  <c r="C225" i="5"/>
  <c r="A2290" i="3"/>
  <c r="B203" i="5"/>
  <c r="A221" i="3"/>
  <c r="B181" i="5"/>
  <c r="A199" i="3"/>
  <c r="C156" i="5"/>
  <c r="A2221" i="3"/>
  <c r="B132" i="5"/>
  <c r="A150" i="3"/>
  <c r="B121" i="5"/>
  <c r="A139" i="3"/>
  <c r="B83" i="5"/>
  <c r="A101" i="3"/>
  <c r="B64" i="5"/>
  <c r="A82" i="3"/>
  <c r="B19" i="5"/>
  <c r="A37" i="3"/>
  <c r="C1192" i="5"/>
  <c r="A3257" i="3"/>
  <c r="C1179" i="5"/>
  <c r="A3244" i="3"/>
  <c r="B1171" i="5"/>
  <c r="A1189" i="3"/>
  <c r="C1162" i="5"/>
  <c r="A3227" i="3"/>
  <c r="B1154" i="5"/>
  <c r="A1172" i="3"/>
  <c r="C1145" i="5"/>
  <c r="A3210" i="3"/>
  <c r="B1137" i="5"/>
  <c r="A1155" i="3"/>
  <c r="C1128" i="5"/>
  <c r="A3193" i="3"/>
  <c r="C1115" i="5"/>
  <c r="A3180" i="3"/>
  <c r="B1107" i="5"/>
  <c r="A1125" i="3"/>
  <c r="C1098" i="5"/>
  <c r="A3163" i="3"/>
  <c r="B1090" i="5"/>
  <c r="A1108" i="3"/>
  <c r="C1067" i="5"/>
  <c r="A3132" i="3"/>
  <c r="B1063" i="5"/>
  <c r="A1081" i="3"/>
  <c r="C1058" i="5"/>
  <c r="A3123" i="3"/>
  <c r="B1054" i="5"/>
  <c r="A1072" i="3"/>
  <c r="C1035" i="5"/>
  <c r="A3100" i="3"/>
  <c r="B1031" i="5"/>
  <c r="A1049" i="3"/>
  <c r="C1026" i="5"/>
  <c r="A3091" i="3"/>
  <c r="C1016" i="5"/>
  <c r="A3081" i="3"/>
  <c r="C1011" i="5"/>
  <c r="A3076" i="3"/>
  <c r="B1002" i="5"/>
  <c r="A1020" i="3"/>
  <c r="B987" i="5"/>
  <c r="A1005" i="3"/>
  <c r="B977" i="5"/>
  <c r="A995" i="3"/>
  <c r="C962" i="5"/>
  <c r="A3027" i="3"/>
  <c r="C952" i="5"/>
  <c r="A3017" i="3"/>
  <c r="C947" i="5"/>
  <c r="A3012" i="3"/>
  <c r="B938" i="5"/>
  <c r="A956" i="3"/>
  <c r="C927" i="5"/>
  <c r="A2992" i="3"/>
  <c r="C922" i="5"/>
  <c r="A2987" i="3"/>
  <c r="C917" i="5"/>
  <c r="A2982" i="3"/>
  <c r="C901" i="5"/>
  <c r="A2966" i="3"/>
  <c r="B875" i="5"/>
  <c r="A893" i="3"/>
  <c r="B858" i="5"/>
  <c r="A876" i="3"/>
  <c r="B812" i="5"/>
  <c r="A830" i="3"/>
  <c r="C800" i="5"/>
  <c r="A2865" i="3"/>
  <c r="B795" i="5"/>
  <c r="A813" i="3"/>
  <c r="C783" i="5"/>
  <c r="A2848" i="3"/>
  <c r="B778" i="5"/>
  <c r="A796" i="3"/>
  <c r="C772" i="5"/>
  <c r="A2837" i="3"/>
  <c r="C766" i="5"/>
  <c r="A2831" i="3"/>
  <c r="C755" i="5"/>
  <c r="A2820" i="3"/>
  <c r="C749" i="5"/>
  <c r="A2814" i="3"/>
  <c r="C738" i="5"/>
  <c r="A2803" i="3"/>
  <c r="C721" i="5"/>
  <c r="A2786" i="3"/>
  <c r="B680" i="5"/>
  <c r="A698" i="3"/>
  <c r="B674" i="5"/>
  <c r="A692" i="3"/>
  <c r="C649" i="5"/>
  <c r="A2714" i="3"/>
  <c r="B597" i="5"/>
  <c r="A615" i="3"/>
  <c r="B584" i="5"/>
  <c r="A602" i="3"/>
  <c r="B557" i="5"/>
  <c r="A575" i="3"/>
  <c r="B543" i="5"/>
  <c r="A561" i="3"/>
  <c r="C520" i="5"/>
  <c r="A2585" i="3"/>
  <c r="B513" i="5"/>
  <c r="A531" i="3"/>
  <c r="C506" i="5"/>
  <c r="A2571" i="3"/>
  <c r="B498" i="5"/>
  <c r="A516" i="3"/>
  <c r="C475" i="5"/>
  <c r="A2540" i="3"/>
  <c r="C452" i="5"/>
  <c r="A2517" i="3"/>
  <c r="C444" i="5"/>
  <c r="A2509" i="3"/>
  <c r="C437" i="5"/>
  <c r="A2502" i="3"/>
  <c r="C428" i="5"/>
  <c r="A2493" i="3"/>
  <c r="C411" i="5"/>
  <c r="A2476" i="3"/>
  <c r="B402" i="5"/>
  <c r="A420" i="3"/>
  <c r="B394" i="5"/>
  <c r="A412" i="3"/>
  <c r="C385" i="5"/>
  <c r="A2450" i="3"/>
  <c r="B360" i="5"/>
  <c r="A378" i="3"/>
  <c r="C333" i="5"/>
  <c r="A2398" i="3"/>
  <c r="B296" i="5"/>
  <c r="A314" i="3"/>
  <c r="B286" i="5"/>
  <c r="A304" i="3"/>
  <c r="C266" i="5"/>
  <c r="A2331" i="3"/>
  <c r="B246" i="5"/>
  <c r="A264" i="3"/>
  <c r="B235" i="5"/>
  <c r="A253" i="3"/>
  <c r="B214" i="5"/>
  <c r="A232" i="3"/>
  <c r="C202" i="5"/>
  <c r="A2267" i="3"/>
  <c r="C190" i="5"/>
  <c r="A2255" i="3"/>
  <c r="C168" i="5"/>
  <c r="A2233" i="3"/>
  <c r="C108" i="5"/>
  <c r="A2173" i="3"/>
  <c r="B95" i="5"/>
  <c r="A113" i="3"/>
  <c r="C82" i="5"/>
  <c r="A2147" i="3"/>
  <c r="B62" i="5"/>
  <c r="A80" i="3"/>
  <c r="B40" i="5"/>
  <c r="A58" i="3"/>
  <c r="C18" i="5"/>
  <c r="A2083" i="3"/>
  <c r="C1277" i="5"/>
  <c r="A3342" i="3"/>
  <c r="B1269" i="5"/>
  <c r="A1287" i="3"/>
  <c r="C1260" i="5"/>
  <c r="A3325" i="3"/>
  <c r="C1247" i="5"/>
  <c r="A3312" i="3"/>
  <c r="B1239" i="5"/>
  <c r="A1257" i="3"/>
  <c r="C1230" i="5"/>
  <c r="A3295" i="3"/>
  <c r="B1222" i="5"/>
  <c r="A1240" i="3"/>
  <c r="C1213" i="5"/>
  <c r="A3278" i="3"/>
  <c r="B1205" i="5"/>
  <c r="A1223" i="3"/>
  <c r="C1196" i="5"/>
  <c r="A3261" i="3"/>
  <c r="C1183" i="5"/>
  <c r="A3248" i="3"/>
  <c r="B1175" i="5"/>
  <c r="A1193" i="3"/>
  <c r="C1166" i="5"/>
  <c r="A3231" i="3"/>
  <c r="B1158" i="5"/>
  <c r="A1176" i="3"/>
  <c r="C1149" i="5"/>
  <c r="A3214" i="3"/>
  <c r="B1141" i="5"/>
  <c r="A1159" i="3"/>
  <c r="C1132" i="5"/>
  <c r="A3197" i="3"/>
  <c r="C1119" i="5"/>
  <c r="A3184" i="3"/>
  <c r="B1111" i="5"/>
  <c r="A1129" i="3"/>
  <c r="C1102" i="5"/>
  <c r="A3167" i="3"/>
  <c r="B1094" i="5"/>
  <c r="A1112" i="3"/>
  <c r="C1085" i="5"/>
  <c r="A3150" i="3"/>
  <c r="B1081" i="5"/>
  <c r="A1099" i="3"/>
  <c r="C1076" i="5"/>
  <c r="A3141" i="3"/>
  <c r="B1049" i="5"/>
  <c r="A1067" i="3"/>
  <c r="C1044" i="5"/>
  <c r="A3109" i="3"/>
  <c r="B1021" i="5"/>
  <c r="A1039" i="3"/>
  <c r="C1006" i="5"/>
  <c r="A3071" i="3"/>
  <c r="C996" i="5"/>
  <c r="A3061" i="3"/>
  <c r="C991" i="5"/>
  <c r="A3056" i="3"/>
  <c r="B982" i="5"/>
  <c r="A1000" i="3"/>
  <c r="B967" i="5"/>
  <c r="A985" i="3"/>
  <c r="B957" i="5"/>
  <c r="A975" i="3"/>
  <c r="C942" i="5"/>
  <c r="A3007" i="3"/>
  <c r="C932" i="5"/>
  <c r="A2997" i="3"/>
  <c r="C911" i="5"/>
  <c r="A2976" i="3"/>
  <c r="B896" i="5"/>
  <c r="A914" i="3"/>
  <c r="C890" i="5"/>
  <c r="A2955" i="3"/>
  <c r="C885" i="5"/>
  <c r="A2950" i="3"/>
  <c r="B880" i="5"/>
  <c r="A898" i="3"/>
  <c r="C868" i="5"/>
  <c r="A2933" i="3"/>
  <c r="B863" i="5"/>
  <c r="A881" i="3"/>
  <c r="C851" i="5"/>
  <c r="A2916" i="3"/>
  <c r="B846" i="5"/>
  <c r="A864" i="3"/>
  <c r="C840" i="5"/>
  <c r="A2905" i="3"/>
  <c r="C834" i="5"/>
  <c r="A2899" i="3"/>
  <c r="C823" i="5"/>
  <c r="A2888" i="3"/>
  <c r="C817" i="5"/>
  <c r="A2882" i="3"/>
  <c r="C806" i="5"/>
  <c r="A2871" i="3"/>
  <c r="C789" i="5"/>
  <c r="A2854" i="3"/>
  <c r="C760" i="5"/>
  <c r="A2825" i="3"/>
  <c r="C743" i="5"/>
  <c r="A2808" i="3"/>
  <c r="B732" i="5"/>
  <c r="A750" i="3"/>
  <c r="C726" i="5"/>
  <c r="A2791" i="3"/>
  <c r="B715" i="5"/>
  <c r="A733" i="3"/>
  <c r="C709" i="5"/>
  <c r="A2774" i="3"/>
  <c r="B704" i="5"/>
  <c r="A722" i="3"/>
  <c r="B698" i="5"/>
  <c r="A716" i="3"/>
  <c r="B692" i="5"/>
  <c r="A710" i="3"/>
  <c r="B668" i="5"/>
  <c r="A686" i="3"/>
  <c r="C661" i="5"/>
  <c r="A2726" i="3"/>
  <c r="C655" i="5"/>
  <c r="A2720" i="3"/>
  <c r="C642" i="5"/>
  <c r="A2707" i="3"/>
  <c r="B636" i="5"/>
  <c r="A654" i="3"/>
  <c r="C616" i="5"/>
  <c r="A2681" i="3"/>
  <c r="C610" i="5"/>
  <c r="A2675" i="3"/>
  <c r="C603" i="5"/>
  <c r="A2668" i="3"/>
  <c r="B591" i="5"/>
  <c r="A609" i="3"/>
  <c r="B571" i="5"/>
  <c r="A589" i="3"/>
  <c r="C563" i="5"/>
  <c r="A2628" i="3"/>
  <c r="C556" i="5"/>
  <c r="A2621" i="3"/>
  <c r="B550" i="5"/>
  <c r="A568" i="3"/>
  <c r="C528" i="5"/>
  <c r="A2593" i="3"/>
  <c r="B506" i="5"/>
  <c r="A524" i="3"/>
  <c r="C490" i="5"/>
  <c r="A2555" i="3"/>
  <c r="C483" i="5"/>
  <c r="A2548" i="3"/>
  <c r="B468" i="5"/>
  <c r="A486" i="3"/>
  <c r="B461" i="5"/>
  <c r="A479" i="3"/>
  <c r="C419" i="5"/>
  <c r="A2484" i="3"/>
  <c r="B393" i="5"/>
  <c r="A411" i="3"/>
  <c r="B376" i="5"/>
  <c r="A394" i="3"/>
  <c r="C367" i="5"/>
  <c r="A2432" i="3"/>
  <c r="B359" i="5"/>
  <c r="A377" i="3"/>
  <c r="C350" i="5"/>
  <c r="A2415" i="3"/>
  <c r="C341" i="5"/>
  <c r="A2406" i="3"/>
  <c r="B324" i="5"/>
  <c r="A342" i="3"/>
  <c r="C295" i="5"/>
  <c r="A2360" i="3"/>
  <c r="B276" i="5"/>
  <c r="A294" i="3"/>
  <c r="B256" i="5"/>
  <c r="A274" i="3"/>
  <c r="C234" i="5"/>
  <c r="A2299" i="3"/>
  <c r="C213" i="5"/>
  <c r="A2278" i="3"/>
  <c r="C201" i="5"/>
  <c r="A2266" i="3"/>
  <c r="C167" i="5"/>
  <c r="A2232" i="3"/>
  <c r="B145" i="5"/>
  <c r="A163" i="3"/>
  <c r="C131" i="5"/>
  <c r="A2196" i="3"/>
  <c r="B119" i="5"/>
  <c r="A137" i="3"/>
  <c r="B94" i="5"/>
  <c r="A112" i="3"/>
  <c r="B1336" i="5"/>
  <c r="A1354" i="3"/>
  <c r="B1332" i="5"/>
  <c r="A1350" i="3"/>
  <c r="B1328" i="5"/>
  <c r="A1346" i="3"/>
  <c r="B1324" i="5"/>
  <c r="A1342" i="3"/>
  <c r="B1320" i="5"/>
  <c r="A1338" i="3"/>
  <c r="B1316" i="5"/>
  <c r="A1334" i="3"/>
  <c r="B1312" i="5"/>
  <c r="A1330" i="3"/>
  <c r="B1308" i="5"/>
  <c r="A1326" i="3"/>
  <c r="B1304" i="5"/>
  <c r="A1322" i="3"/>
  <c r="B1300" i="5"/>
  <c r="A1318" i="3"/>
  <c r="B1296" i="5"/>
  <c r="A1314" i="3"/>
  <c r="B1292" i="5"/>
  <c r="A1310" i="3"/>
  <c r="B1288" i="5"/>
  <c r="A1306" i="3"/>
  <c r="B1284" i="5"/>
  <c r="A1302" i="3"/>
  <c r="B1280" i="5"/>
  <c r="A1298" i="3"/>
  <c r="B1276" i="5"/>
  <c r="A1294" i="3"/>
  <c r="B1272" i="5"/>
  <c r="A1290" i="3"/>
  <c r="B1268" i="5"/>
  <c r="A1286" i="3"/>
  <c r="B1264" i="5"/>
  <c r="A1282" i="3"/>
  <c r="B1260" i="5"/>
  <c r="A1278" i="3"/>
  <c r="B1256" i="5"/>
  <c r="A1274" i="3"/>
  <c r="B1252" i="5"/>
  <c r="A1270" i="3"/>
  <c r="B1248" i="5"/>
  <c r="A1266" i="3"/>
  <c r="B1244" i="5"/>
  <c r="A1262" i="3"/>
  <c r="B1240" i="5"/>
  <c r="A1258" i="3"/>
  <c r="B1236" i="5"/>
  <c r="A1254" i="3"/>
  <c r="B1232" i="5"/>
  <c r="A1250" i="3"/>
  <c r="B1228" i="5"/>
  <c r="A1246" i="3"/>
  <c r="B1224" i="5"/>
  <c r="A1242" i="3"/>
  <c r="B1220" i="5"/>
  <c r="A1238" i="3"/>
  <c r="B1216" i="5"/>
  <c r="A1234" i="3"/>
  <c r="B1212" i="5"/>
  <c r="A1230" i="3"/>
  <c r="B1208" i="5"/>
  <c r="A1226" i="3"/>
  <c r="B1204" i="5"/>
  <c r="A1222" i="3"/>
  <c r="B1200" i="5"/>
  <c r="A1218" i="3"/>
  <c r="B1196" i="5"/>
  <c r="A1214" i="3"/>
  <c r="B1192" i="5"/>
  <c r="A1210" i="3"/>
  <c r="B1188" i="5"/>
  <c r="A1206" i="3"/>
  <c r="B1184" i="5"/>
  <c r="A1202" i="3"/>
  <c r="B1180" i="5"/>
  <c r="A1198" i="3"/>
  <c r="B1176" i="5"/>
  <c r="A1194" i="3"/>
  <c r="B1172" i="5"/>
  <c r="A1190" i="3"/>
  <c r="B1168" i="5"/>
  <c r="A1186" i="3"/>
  <c r="B1164" i="5"/>
  <c r="A1182" i="3"/>
  <c r="B1160" i="5"/>
  <c r="A1178" i="3"/>
  <c r="B1156" i="5"/>
  <c r="A1174" i="3"/>
  <c r="B1152" i="5"/>
  <c r="A1170" i="3"/>
  <c r="B1148" i="5"/>
  <c r="A1166" i="3"/>
  <c r="B1144" i="5"/>
  <c r="A1162" i="3"/>
  <c r="B1140" i="5"/>
  <c r="A1158" i="3"/>
  <c r="B1136" i="5"/>
  <c r="A1154" i="3"/>
  <c r="B1132" i="5"/>
  <c r="A1150" i="3"/>
  <c r="B1128" i="5"/>
  <c r="A1146" i="3"/>
  <c r="B1124" i="5"/>
  <c r="A1142" i="3"/>
  <c r="B1120" i="5"/>
  <c r="A1138" i="3"/>
  <c r="B1116" i="5"/>
  <c r="A1134" i="3"/>
  <c r="B1112" i="5"/>
  <c r="A1130" i="3"/>
  <c r="B1108" i="5"/>
  <c r="A1126" i="3"/>
  <c r="A1122" i="3"/>
  <c r="B1104" i="5"/>
  <c r="B1100" i="5"/>
  <c r="A1118" i="3"/>
  <c r="B1096" i="5"/>
  <c r="A1114" i="3"/>
  <c r="B1092" i="5"/>
  <c r="A1110" i="3"/>
  <c r="B1088" i="5"/>
  <c r="A1106" i="3"/>
  <c r="B1084" i="5"/>
  <c r="A1102" i="3"/>
  <c r="B1080" i="5"/>
  <c r="A1098" i="3"/>
  <c r="B1076" i="5"/>
  <c r="A1094" i="3"/>
  <c r="B1072" i="5"/>
  <c r="A1090" i="3"/>
  <c r="B1068" i="5"/>
  <c r="A1086" i="3"/>
  <c r="B1064" i="5"/>
  <c r="A1082" i="3"/>
  <c r="B1060" i="5"/>
  <c r="A1078" i="3"/>
  <c r="B1056" i="5"/>
  <c r="A1074" i="3"/>
  <c r="B1052" i="5"/>
  <c r="A1070" i="3"/>
  <c r="B1048" i="5"/>
  <c r="A1066" i="3"/>
  <c r="B1044" i="5"/>
  <c r="A1062" i="3"/>
  <c r="B1040" i="5"/>
  <c r="A1058" i="3"/>
  <c r="B1036" i="5"/>
  <c r="A1054" i="3"/>
  <c r="B1032" i="5"/>
  <c r="A1050" i="3"/>
  <c r="B1028" i="5"/>
  <c r="A1046" i="3"/>
  <c r="B1024" i="5"/>
  <c r="A1042" i="3"/>
  <c r="B1020" i="5"/>
  <c r="A1038" i="3"/>
  <c r="B1016" i="5"/>
  <c r="A1034" i="3"/>
  <c r="A1030" i="3"/>
  <c r="B1012" i="5"/>
  <c r="B1008" i="5"/>
  <c r="A1026" i="3"/>
  <c r="B1004" i="5"/>
  <c r="A1022" i="3"/>
  <c r="B1000" i="5"/>
  <c r="A1018" i="3"/>
  <c r="B996" i="5"/>
  <c r="A1014" i="3"/>
  <c r="B992" i="5"/>
  <c r="A1010" i="3"/>
  <c r="B988" i="5"/>
  <c r="A1006" i="3"/>
  <c r="B984" i="5"/>
  <c r="A1002" i="3"/>
  <c r="B980" i="5"/>
  <c r="A998" i="3"/>
  <c r="B976" i="5"/>
  <c r="A994" i="3"/>
  <c r="B972" i="5"/>
  <c r="A990" i="3"/>
  <c r="B968" i="5"/>
  <c r="A986" i="3"/>
  <c r="B964" i="5"/>
  <c r="A982" i="3"/>
  <c r="B960" i="5"/>
  <c r="A978" i="3"/>
  <c r="B956" i="5"/>
  <c r="A974" i="3"/>
  <c r="B952" i="5"/>
  <c r="A970" i="3"/>
  <c r="B948" i="5"/>
  <c r="A966" i="3"/>
  <c r="B944" i="5"/>
  <c r="A962" i="3"/>
  <c r="B940" i="5"/>
  <c r="A958" i="3"/>
  <c r="B936" i="5"/>
  <c r="A954" i="3"/>
  <c r="B932" i="5"/>
  <c r="A950" i="3"/>
  <c r="C923" i="5"/>
  <c r="A2988" i="3"/>
  <c r="B915" i="5"/>
  <c r="A933" i="3"/>
  <c r="C906" i="5"/>
  <c r="A2971" i="3"/>
  <c r="B898" i="5"/>
  <c r="A916" i="3"/>
  <c r="C889" i="5"/>
  <c r="A2954" i="3"/>
  <c r="C876" i="5"/>
  <c r="A2941" i="3"/>
  <c r="B868" i="5"/>
  <c r="A886" i="3"/>
  <c r="C859" i="5"/>
  <c r="A2924" i="3"/>
  <c r="B851" i="5"/>
  <c r="A869" i="3"/>
  <c r="C842" i="5"/>
  <c r="A2907" i="3"/>
  <c r="B834" i="5"/>
  <c r="A852" i="3"/>
  <c r="C825" i="5"/>
  <c r="A2890" i="3"/>
  <c r="C812" i="5"/>
  <c r="A2877" i="3"/>
  <c r="B804" i="5"/>
  <c r="A822" i="3"/>
  <c r="C795" i="5"/>
  <c r="A2860" i="3"/>
  <c r="B787" i="5"/>
  <c r="A805" i="3"/>
  <c r="C778" i="5"/>
  <c r="A2843" i="3"/>
  <c r="B770" i="5"/>
  <c r="A788" i="3"/>
  <c r="C761" i="5"/>
  <c r="A2826" i="3"/>
  <c r="C748" i="5"/>
  <c r="A2813" i="3"/>
  <c r="B740" i="5"/>
  <c r="A758" i="3"/>
  <c r="C731" i="5"/>
  <c r="A2796" i="3"/>
  <c r="B723" i="5"/>
  <c r="A741" i="3"/>
  <c r="C714" i="5"/>
  <c r="A2779" i="3"/>
  <c r="B706" i="5"/>
  <c r="A724" i="3"/>
  <c r="C697" i="5"/>
  <c r="A2762" i="3"/>
  <c r="B670" i="5"/>
  <c r="A688" i="3"/>
  <c r="C665" i="5"/>
  <c r="A2730" i="3"/>
  <c r="C651" i="5"/>
  <c r="A2716" i="3"/>
  <c r="B632" i="5"/>
  <c r="A650" i="3"/>
  <c r="B627" i="5"/>
  <c r="A645" i="3"/>
  <c r="C612" i="5"/>
  <c r="A2677" i="3"/>
  <c r="B588" i="5"/>
  <c r="A606" i="3"/>
  <c r="C578" i="5"/>
  <c r="A2643" i="3"/>
  <c r="B568" i="5"/>
  <c r="A586" i="3"/>
  <c r="B563" i="5"/>
  <c r="A581" i="3"/>
  <c r="C557" i="5"/>
  <c r="A2622" i="3"/>
  <c r="B542" i="5"/>
  <c r="A560" i="3"/>
  <c r="B525" i="5"/>
  <c r="A543" i="3"/>
  <c r="C513" i="5"/>
  <c r="A2578" i="3"/>
  <c r="C463" i="5"/>
  <c r="A2528" i="3"/>
  <c r="B445" i="5"/>
  <c r="A463" i="3"/>
  <c r="C433" i="5"/>
  <c r="A2498" i="3"/>
  <c r="B427" i="5"/>
  <c r="A445" i="3"/>
  <c r="C420" i="5"/>
  <c r="A2485" i="3"/>
  <c r="C414" i="5"/>
  <c r="A2479" i="3"/>
  <c r="B401" i="5"/>
  <c r="A419" i="3"/>
  <c r="B395" i="5"/>
  <c r="A413" i="3"/>
  <c r="B388" i="5"/>
  <c r="A406" i="3"/>
  <c r="C375" i="5"/>
  <c r="A2440" i="3"/>
  <c r="C342" i="5"/>
  <c r="A2407" i="3"/>
  <c r="B323" i="5"/>
  <c r="A341" i="3"/>
  <c r="B309" i="5"/>
  <c r="A327" i="3"/>
  <c r="C301" i="5"/>
  <c r="A2366" i="3"/>
  <c r="B295" i="5"/>
  <c r="A313" i="3"/>
  <c r="B287" i="5"/>
  <c r="A305" i="3"/>
  <c r="C272" i="5"/>
  <c r="A2337" i="3"/>
  <c r="C264" i="5"/>
  <c r="A2329" i="3"/>
  <c r="C249" i="5"/>
  <c r="A2314" i="3"/>
  <c r="B217" i="5"/>
  <c r="A235" i="3"/>
  <c r="C191" i="5"/>
  <c r="A2256" i="3"/>
  <c r="C183" i="5"/>
  <c r="A2248" i="3"/>
  <c r="B175" i="5"/>
  <c r="A193" i="3"/>
  <c r="C165" i="5"/>
  <c r="A2230" i="3"/>
  <c r="B157" i="5"/>
  <c r="A175" i="3"/>
  <c r="C139" i="5"/>
  <c r="A2204" i="3"/>
  <c r="B130" i="5"/>
  <c r="A148" i="3"/>
  <c r="B111" i="5"/>
  <c r="A129" i="3"/>
  <c r="C73" i="5"/>
  <c r="A2138" i="3"/>
  <c r="C64" i="5"/>
  <c r="A2129" i="3"/>
  <c r="B52" i="5"/>
  <c r="A70" i="3"/>
  <c r="C41" i="5"/>
  <c r="A2106" i="3"/>
  <c r="C30" i="5"/>
  <c r="A2095" i="3"/>
  <c r="C9" i="5"/>
  <c r="A2074" i="3"/>
  <c r="C71" i="5"/>
  <c r="A2136" i="3"/>
  <c r="B60" i="5"/>
  <c r="A78" i="3"/>
  <c r="B49" i="5"/>
  <c r="A67" i="3"/>
  <c r="C39" i="5"/>
  <c r="A2104" i="3"/>
  <c r="B28" i="5"/>
  <c r="A46" i="3"/>
  <c r="B81" i="5"/>
  <c r="A99" i="3"/>
  <c r="C16" i="5"/>
  <c r="A2081" i="3"/>
  <c r="C79" i="5"/>
  <c r="A2144" i="3"/>
  <c r="B71" i="5"/>
  <c r="A89" i="3"/>
  <c r="C59" i="5"/>
  <c r="A2124" i="3"/>
  <c r="C48" i="5"/>
  <c r="A2113" i="3"/>
  <c r="C27" i="5"/>
  <c r="A2092" i="3"/>
  <c r="B16" i="5"/>
  <c r="A34" i="3"/>
  <c r="C47" i="5"/>
  <c r="A2112" i="3"/>
  <c r="C25" i="5"/>
  <c r="A2090" i="3"/>
  <c r="C15" i="5"/>
  <c r="A2080" i="3"/>
  <c r="C874" i="5"/>
  <c r="A2939" i="3"/>
  <c r="A884" i="3"/>
  <c r="B866" i="5"/>
  <c r="C857" i="5"/>
  <c r="A2922" i="3"/>
  <c r="C844" i="5"/>
  <c r="A2909" i="3"/>
  <c r="B836" i="5"/>
  <c r="A854" i="3"/>
  <c r="C827" i="5"/>
  <c r="A2892" i="3"/>
  <c r="B819" i="5"/>
  <c r="A837" i="3"/>
  <c r="C810" i="5"/>
  <c r="A2875" i="3"/>
  <c r="B802" i="5"/>
  <c r="A820" i="3"/>
  <c r="C793" i="5"/>
  <c r="A2858" i="3"/>
  <c r="C780" i="5"/>
  <c r="A2845" i="3"/>
  <c r="B772" i="5"/>
  <c r="A790" i="3"/>
  <c r="C763" i="5"/>
  <c r="A2828" i="3"/>
  <c r="B755" i="5"/>
  <c r="A773" i="3"/>
  <c r="C746" i="5"/>
  <c r="A2811" i="3"/>
  <c r="B738" i="5"/>
  <c r="A756" i="3"/>
  <c r="C729" i="5"/>
  <c r="A2794" i="3"/>
  <c r="C716" i="5"/>
  <c r="A2781" i="3"/>
  <c r="B708" i="5"/>
  <c r="A726" i="3"/>
  <c r="C699" i="5"/>
  <c r="A2764" i="3"/>
  <c r="B686" i="5"/>
  <c r="A704" i="3"/>
  <c r="C681" i="5"/>
  <c r="A2746" i="3"/>
  <c r="B649" i="5"/>
  <c r="A667" i="3"/>
  <c r="B644" i="5"/>
  <c r="A662" i="3"/>
  <c r="C634" i="5"/>
  <c r="A2699" i="3"/>
  <c r="C629" i="5"/>
  <c r="A2694" i="3"/>
  <c r="B615" i="5"/>
  <c r="A633" i="3"/>
  <c r="B605" i="5"/>
  <c r="A623" i="3"/>
  <c r="C595" i="5"/>
  <c r="A2660" i="3"/>
  <c r="C585" i="5"/>
  <c r="A2650" i="3"/>
  <c r="C565" i="5"/>
  <c r="A2630" i="3"/>
  <c r="B539" i="5"/>
  <c r="A557" i="3"/>
  <c r="C533" i="5"/>
  <c r="A2598" i="3"/>
  <c r="B522" i="5"/>
  <c r="A540" i="3"/>
  <c r="C516" i="5"/>
  <c r="A2581" i="3"/>
  <c r="C494" i="5"/>
  <c r="A2559" i="3"/>
  <c r="B472" i="5"/>
  <c r="A490" i="3"/>
  <c r="B466" i="5"/>
  <c r="A484" i="3"/>
  <c r="B454" i="5"/>
  <c r="A472" i="3"/>
  <c r="B436" i="5"/>
  <c r="A454" i="3"/>
  <c r="B430" i="5"/>
  <c r="A448" i="3"/>
  <c r="B424" i="5"/>
  <c r="A442" i="3"/>
  <c r="B417" i="5"/>
  <c r="A435" i="3"/>
  <c r="C404" i="5"/>
  <c r="A2469" i="3"/>
  <c r="C397" i="5"/>
  <c r="A2462" i="3"/>
  <c r="B385" i="5"/>
  <c r="A403" i="3"/>
  <c r="B378" i="5"/>
  <c r="A396" i="3"/>
  <c r="C365" i="5"/>
  <c r="A2430" i="3"/>
  <c r="B346" i="5"/>
  <c r="A364" i="3"/>
  <c r="B339" i="5"/>
  <c r="A357" i="3"/>
  <c r="C290" i="5"/>
  <c r="A2355" i="3"/>
  <c r="C283" i="5"/>
  <c r="A2348" i="3"/>
  <c r="C261" i="5"/>
  <c r="A2326" i="3"/>
  <c r="B245" i="5"/>
  <c r="A263" i="3"/>
  <c r="C228" i="5"/>
  <c r="A2293" i="3"/>
  <c r="C204" i="5"/>
  <c r="A2269" i="3"/>
  <c r="B196" i="5"/>
  <c r="A214" i="3"/>
  <c r="C188" i="5"/>
  <c r="A2253" i="3"/>
  <c r="B179" i="5"/>
  <c r="A197" i="3"/>
  <c r="B170" i="5"/>
  <c r="A188" i="3"/>
  <c r="C144" i="5"/>
  <c r="A2209" i="3"/>
  <c r="B108" i="5"/>
  <c r="A126" i="3"/>
  <c r="C97" i="5"/>
  <c r="A2162" i="3"/>
  <c r="B88" i="5"/>
  <c r="A106" i="3"/>
  <c r="B79" i="5"/>
  <c r="A97" i="3"/>
  <c r="C67" i="5"/>
  <c r="A2132" i="3"/>
  <c r="C925" i="5"/>
  <c r="A2990" i="3"/>
  <c r="C912" i="5"/>
  <c r="A2977" i="3"/>
  <c r="B904" i="5"/>
  <c r="A922" i="3"/>
  <c r="C895" i="5"/>
  <c r="A2960" i="3"/>
  <c r="B887" i="5"/>
  <c r="A905" i="3"/>
  <c r="C878" i="5"/>
  <c r="A2943" i="3"/>
  <c r="B870" i="5"/>
  <c r="A888" i="3"/>
  <c r="C861" i="5"/>
  <c r="A2926" i="3"/>
  <c r="C848" i="5"/>
  <c r="A2913" i="3"/>
  <c r="B840" i="5"/>
  <c r="A858" i="3"/>
  <c r="C831" i="5"/>
  <c r="A2896" i="3"/>
  <c r="B823" i="5"/>
  <c r="A841" i="3"/>
  <c r="C814" i="5"/>
  <c r="A2879" i="3"/>
  <c r="B806" i="5"/>
  <c r="A824" i="3"/>
  <c r="C797" i="5"/>
  <c r="A2862" i="3"/>
  <c r="C784" i="5"/>
  <c r="A2849" i="3"/>
  <c r="B776" i="5"/>
  <c r="A794" i="3"/>
  <c r="C767" i="5"/>
  <c r="A2832" i="3"/>
  <c r="B759" i="5"/>
  <c r="A777" i="3"/>
  <c r="C750" i="5"/>
  <c r="A2815" i="3"/>
  <c r="B742" i="5"/>
  <c r="A760" i="3"/>
  <c r="C733" i="5"/>
  <c r="A2798" i="3"/>
  <c r="C720" i="5"/>
  <c r="A2785" i="3"/>
  <c r="B712" i="5"/>
  <c r="A730" i="3"/>
  <c r="C703" i="5"/>
  <c r="A2768" i="3"/>
  <c r="B695" i="5"/>
  <c r="A713" i="3"/>
  <c r="C676" i="5"/>
  <c r="A2741" i="3"/>
  <c r="B672" i="5"/>
  <c r="A690" i="3"/>
  <c r="C667" i="5"/>
  <c r="A2732" i="3"/>
  <c r="B663" i="5"/>
  <c r="A681" i="3"/>
  <c r="C653" i="5"/>
  <c r="A2718" i="3"/>
  <c r="B639" i="5"/>
  <c r="A657" i="3"/>
  <c r="C619" i="5"/>
  <c r="A2684" i="3"/>
  <c r="C609" i="5"/>
  <c r="A2674" i="3"/>
  <c r="B600" i="5"/>
  <c r="A618" i="3"/>
  <c r="C580" i="5"/>
  <c r="A2645" i="3"/>
  <c r="C575" i="5"/>
  <c r="A2640" i="3"/>
  <c r="C570" i="5"/>
  <c r="A2635" i="3"/>
  <c r="B565" i="5"/>
  <c r="A583" i="3"/>
  <c r="B560" i="5"/>
  <c r="A578" i="3"/>
  <c r="C549" i="5"/>
  <c r="A2614" i="3"/>
  <c r="C544" i="5"/>
  <c r="A2609" i="3"/>
  <c r="C527" i="5"/>
  <c r="A2592" i="3"/>
  <c r="B511" i="5"/>
  <c r="A529" i="3"/>
  <c r="C499" i="5"/>
  <c r="A2564" i="3"/>
  <c r="B483" i="5"/>
  <c r="A501" i="3"/>
  <c r="B477" i="5"/>
  <c r="A495" i="3"/>
  <c r="C460" i="5"/>
  <c r="A2525" i="3"/>
  <c r="B448" i="5"/>
  <c r="A466" i="3"/>
  <c r="C442" i="5"/>
  <c r="A2507" i="3"/>
  <c r="C410" i="5"/>
  <c r="A2475" i="3"/>
  <c r="B391" i="5"/>
  <c r="A409" i="3"/>
  <c r="C371" i="5"/>
  <c r="A2436" i="3"/>
  <c r="C358" i="5"/>
  <c r="A2423" i="3"/>
  <c r="C332" i="5"/>
  <c r="A2397" i="3"/>
  <c r="B326" i="5"/>
  <c r="A344" i="3"/>
  <c r="C312" i="5"/>
  <c r="A2377" i="3"/>
  <c r="C305" i="5"/>
  <c r="A2370" i="3"/>
  <c r="B298" i="5"/>
  <c r="A316" i="3"/>
  <c r="C275" i="5"/>
  <c r="A2340" i="3"/>
  <c r="B268" i="5"/>
  <c r="A286" i="3"/>
  <c r="B253" i="5"/>
  <c r="A271" i="3"/>
  <c r="B237" i="5"/>
  <c r="A255" i="3"/>
  <c r="B221" i="5"/>
  <c r="A239" i="3"/>
  <c r="B213" i="5"/>
  <c r="A231" i="3"/>
  <c r="B188" i="5"/>
  <c r="A206" i="3"/>
  <c r="C178" i="5"/>
  <c r="A2243" i="3"/>
  <c r="C161" i="5"/>
  <c r="A2226" i="3"/>
  <c r="B152" i="5"/>
  <c r="A170" i="3"/>
  <c r="B135" i="5"/>
  <c r="A153" i="3"/>
  <c r="B125" i="5"/>
  <c r="A143" i="3"/>
  <c r="C115" i="5"/>
  <c r="A2180" i="3"/>
  <c r="C78" i="5"/>
  <c r="A2143" i="3"/>
  <c r="C57" i="5"/>
  <c r="A2122" i="3"/>
  <c r="B47" i="5"/>
  <c r="A65" i="3"/>
  <c r="B35" i="5"/>
  <c r="A53" i="3"/>
  <c r="C24" i="5"/>
  <c r="A2089" i="3"/>
  <c r="B15" i="5"/>
  <c r="A33" i="3"/>
  <c r="C1081" i="5"/>
  <c r="A3146" i="3"/>
  <c r="C1077" i="5"/>
  <c r="A3142" i="3"/>
  <c r="C1073" i="5"/>
  <c r="A3138" i="3"/>
  <c r="C1069" i="5"/>
  <c r="A3134" i="3"/>
  <c r="C1065" i="5"/>
  <c r="A3130" i="3"/>
  <c r="C1061" i="5"/>
  <c r="A3126" i="3"/>
  <c r="C1057" i="5"/>
  <c r="A3122" i="3"/>
  <c r="C1053" i="5"/>
  <c r="A3118" i="3"/>
  <c r="C1049" i="5"/>
  <c r="A3114" i="3"/>
  <c r="C1045" i="5"/>
  <c r="A3110" i="3"/>
  <c r="C1041" i="5"/>
  <c r="A3106" i="3"/>
  <c r="C1037" i="5"/>
  <c r="A3102" i="3"/>
  <c r="C1033" i="5"/>
  <c r="A3098" i="3"/>
  <c r="C1029" i="5"/>
  <c r="A3094" i="3"/>
  <c r="C1025" i="5"/>
  <c r="A3090" i="3"/>
  <c r="C1021" i="5"/>
  <c r="A3086" i="3"/>
  <c r="C1017" i="5"/>
  <c r="A3082" i="3"/>
  <c r="C1013" i="5"/>
  <c r="A3078" i="3"/>
  <c r="C1009" i="5"/>
  <c r="A3074" i="3"/>
  <c r="C1005" i="5"/>
  <c r="A3070" i="3"/>
  <c r="C1001" i="5"/>
  <c r="A3066" i="3"/>
  <c r="C997" i="5"/>
  <c r="A3062" i="3"/>
  <c r="C993" i="5"/>
  <c r="A3058" i="3"/>
  <c r="C989" i="5"/>
  <c r="A3054" i="3"/>
  <c r="C985" i="5"/>
  <c r="A3050" i="3"/>
  <c r="C981" i="5"/>
  <c r="A3046" i="3"/>
  <c r="C977" i="5"/>
  <c r="A3042" i="3"/>
  <c r="C973" i="5"/>
  <c r="A3038" i="3"/>
  <c r="C969" i="5"/>
  <c r="A3034" i="3"/>
  <c r="C965" i="5"/>
  <c r="A3030" i="3"/>
  <c r="C961" i="5"/>
  <c r="A3026" i="3"/>
  <c r="C957" i="5"/>
  <c r="A3022" i="3"/>
  <c r="C953" i="5"/>
  <c r="A3018" i="3"/>
  <c r="C949" i="5"/>
  <c r="A3014" i="3"/>
  <c r="C945" i="5"/>
  <c r="A3010" i="3"/>
  <c r="C941" i="5"/>
  <c r="A3006" i="3"/>
  <c r="C937" i="5"/>
  <c r="A3002" i="3"/>
  <c r="C933" i="5"/>
  <c r="A2998" i="3"/>
  <c r="C929" i="5"/>
  <c r="A2994" i="3"/>
  <c r="C916" i="5"/>
  <c r="A2981" i="3"/>
  <c r="B908" i="5"/>
  <c r="A926" i="3"/>
  <c r="C899" i="5"/>
  <c r="A2964" i="3"/>
  <c r="B891" i="5"/>
  <c r="A909" i="3"/>
  <c r="C882" i="5"/>
  <c r="A2947" i="3"/>
  <c r="B874" i="5"/>
  <c r="A892" i="3"/>
  <c r="C865" i="5"/>
  <c r="A2930" i="3"/>
  <c r="C852" i="5"/>
  <c r="A2917" i="3"/>
  <c r="B844" i="5"/>
  <c r="A862" i="3"/>
  <c r="C835" i="5"/>
  <c r="A2900" i="3"/>
  <c r="B827" i="5"/>
  <c r="A845" i="3"/>
  <c r="C818" i="5"/>
  <c r="A2883" i="3"/>
  <c r="B810" i="5"/>
  <c r="A828" i="3"/>
  <c r="C801" i="5"/>
  <c r="A2866" i="3"/>
  <c r="C788" i="5"/>
  <c r="A2853" i="3"/>
  <c r="B780" i="5"/>
  <c r="A798" i="3"/>
  <c r="C771" i="5"/>
  <c r="A2836" i="3"/>
  <c r="B763" i="5"/>
  <c r="A781" i="3"/>
  <c r="C754" i="5"/>
  <c r="A2819" i="3"/>
  <c r="B746" i="5"/>
  <c r="A764" i="3"/>
  <c r="C737" i="5"/>
  <c r="A2802" i="3"/>
  <c r="C724" i="5"/>
  <c r="A2789" i="3"/>
  <c r="B716" i="5"/>
  <c r="A734" i="3"/>
  <c r="C707" i="5"/>
  <c r="A2772" i="3"/>
  <c r="B699" i="5"/>
  <c r="A717" i="3"/>
  <c r="B690" i="5"/>
  <c r="A708" i="3"/>
  <c r="C685" i="5"/>
  <c r="A2750" i="3"/>
  <c r="B658" i="5"/>
  <c r="A676" i="3"/>
  <c r="C643" i="5"/>
  <c r="A2708" i="3"/>
  <c r="B629" i="5"/>
  <c r="A647" i="3"/>
  <c r="B624" i="5"/>
  <c r="A642" i="3"/>
  <c r="C604" i="5"/>
  <c r="A2669" i="3"/>
  <c r="B595" i="5"/>
  <c r="A613" i="3"/>
  <c r="B585" i="5"/>
  <c r="A603" i="3"/>
  <c r="B580" i="5"/>
  <c r="A598" i="3"/>
  <c r="B570" i="5"/>
  <c r="A588" i="3"/>
  <c r="C554" i="5"/>
  <c r="A2619" i="3"/>
  <c r="C538" i="5"/>
  <c r="A2603" i="3"/>
  <c r="B533" i="5"/>
  <c r="A551" i="3"/>
  <c r="C521" i="5"/>
  <c r="A2586" i="3"/>
  <c r="B516" i="5"/>
  <c r="A534" i="3"/>
  <c r="C504" i="5"/>
  <c r="A2569" i="3"/>
  <c r="C493" i="5"/>
  <c r="A2558" i="3"/>
  <c r="B488" i="5"/>
  <c r="A506" i="3"/>
  <c r="B471" i="5"/>
  <c r="A489" i="3"/>
  <c r="C465" i="5"/>
  <c r="A2530" i="3"/>
  <c r="C453" i="5"/>
  <c r="A2518" i="3"/>
  <c r="B442" i="5"/>
  <c r="A460" i="3"/>
  <c r="C435" i="5"/>
  <c r="A2500" i="3"/>
  <c r="C429" i="5"/>
  <c r="A2494" i="3"/>
  <c r="C423" i="5"/>
  <c r="A2488" i="3"/>
  <c r="C416" i="5"/>
  <c r="A2481" i="3"/>
  <c r="B410" i="5"/>
  <c r="A428" i="3"/>
  <c r="B404" i="5"/>
  <c r="A422" i="3"/>
  <c r="B397" i="5"/>
  <c r="A415" i="3"/>
  <c r="C384" i="5"/>
  <c r="A2449" i="3"/>
  <c r="B365" i="5"/>
  <c r="A383" i="3"/>
  <c r="B358" i="5"/>
  <c r="A376" i="3"/>
  <c r="C351" i="5"/>
  <c r="A2416" i="3"/>
  <c r="C345" i="5"/>
  <c r="A2410" i="3"/>
  <c r="C338" i="5"/>
  <c r="A2403" i="3"/>
  <c r="B332" i="5"/>
  <c r="A350" i="3"/>
  <c r="B319" i="5"/>
  <c r="A337" i="3"/>
  <c r="B297" i="5"/>
  <c r="A315" i="3"/>
  <c r="B290" i="5"/>
  <c r="A308" i="3"/>
  <c r="B283" i="5"/>
  <c r="A301" i="3"/>
  <c r="C267" i="5"/>
  <c r="A2332" i="3"/>
  <c r="C260" i="5"/>
  <c r="A2325" i="3"/>
  <c r="C244" i="5"/>
  <c r="A2309" i="3"/>
  <c r="B228" i="5"/>
  <c r="A246" i="3"/>
  <c r="B204" i="5"/>
  <c r="A222" i="3"/>
  <c r="C195" i="5"/>
  <c r="A2260" i="3"/>
  <c r="B187" i="5"/>
  <c r="A205" i="3"/>
  <c r="B143" i="5"/>
  <c r="A161" i="3"/>
  <c r="C134" i="5"/>
  <c r="A2199" i="3"/>
  <c r="B106" i="5"/>
  <c r="A124" i="3"/>
  <c r="C87" i="5"/>
  <c r="A2152" i="3"/>
  <c r="B67" i="5"/>
  <c r="A85" i="3"/>
  <c r="B56" i="5"/>
  <c r="A74" i="3"/>
  <c r="C46" i="5"/>
  <c r="A2111" i="3"/>
  <c r="C34" i="5"/>
  <c r="A2099" i="3"/>
  <c r="B24" i="5"/>
  <c r="A42" i="3"/>
  <c r="B929" i="5"/>
  <c r="A947" i="3"/>
  <c r="B925" i="5"/>
  <c r="A943" i="3"/>
  <c r="B921" i="5"/>
  <c r="A939" i="3"/>
  <c r="B917" i="5"/>
  <c r="A935" i="3"/>
  <c r="B913" i="5"/>
  <c r="A931" i="3"/>
  <c r="B909" i="5"/>
  <c r="A927" i="3"/>
  <c r="B905" i="5"/>
  <c r="A923" i="3"/>
  <c r="B901" i="5"/>
  <c r="A919" i="3"/>
  <c r="B897" i="5"/>
  <c r="A915" i="3"/>
  <c r="B893" i="5"/>
  <c r="A911" i="3"/>
  <c r="B889" i="5"/>
  <c r="A907" i="3"/>
  <c r="B885" i="5"/>
  <c r="A903" i="3"/>
  <c r="B881" i="5"/>
  <c r="A899" i="3"/>
  <c r="B877" i="5"/>
  <c r="A895" i="3"/>
  <c r="B873" i="5"/>
  <c r="A891" i="3"/>
  <c r="B869" i="5"/>
  <c r="A887" i="3"/>
  <c r="A883" i="3"/>
  <c r="B865" i="5"/>
  <c r="B861" i="5"/>
  <c r="A879" i="3"/>
  <c r="B857" i="5"/>
  <c r="A875" i="3"/>
  <c r="B853" i="5"/>
  <c r="A871" i="3"/>
  <c r="B849" i="5"/>
  <c r="A867" i="3"/>
  <c r="B845" i="5"/>
  <c r="A863" i="3"/>
  <c r="B841" i="5"/>
  <c r="A859" i="3"/>
  <c r="B837" i="5"/>
  <c r="A855" i="3"/>
  <c r="B833" i="5"/>
  <c r="A851" i="3"/>
  <c r="B829" i="5"/>
  <c r="A847" i="3"/>
  <c r="B825" i="5"/>
  <c r="A843" i="3"/>
  <c r="B821" i="5"/>
  <c r="A839" i="3"/>
  <c r="B817" i="5"/>
  <c r="A835" i="3"/>
  <c r="B813" i="5"/>
  <c r="A831" i="3"/>
  <c r="B809" i="5"/>
  <c r="A827" i="3"/>
  <c r="B805" i="5"/>
  <c r="A823" i="3"/>
  <c r="B801" i="5"/>
  <c r="A819" i="3"/>
  <c r="B797" i="5"/>
  <c r="A815" i="3"/>
  <c r="B793" i="5"/>
  <c r="A811" i="3"/>
  <c r="B789" i="5"/>
  <c r="A807" i="3"/>
  <c r="B785" i="5"/>
  <c r="A803" i="3"/>
  <c r="B781" i="5"/>
  <c r="A799" i="3"/>
  <c r="B777" i="5"/>
  <c r="A795" i="3"/>
  <c r="B773" i="5"/>
  <c r="A791" i="3"/>
  <c r="B769" i="5"/>
  <c r="A787" i="3"/>
  <c r="B765" i="5"/>
  <c r="A783" i="3"/>
  <c r="B761" i="5"/>
  <c r="A779" i="3"/>
  <c r="B757" i="5"/>
  <c r="A775" i="3"/>
  <c r="B753" i="5"/>
  <c r="A771" i="3"/>
  <c r="B749" i="5"/>
  <c r="A767" i="3"/>
  <c r="B745" i="5"/>
  <c r="A763" i="3"/>
  <c r="B741" i="5"/>
  <c r="A759" i="3"/>
  <c r="B737" i="5"/>
  <c r="A755" i="3"/>
  <c r="B733" i="5"/>
  <c r="A751" i="3"/>
  <c r="B729" i="5"/>
  <c r="A747" i="3"/>
  <c r="B725" i="5"/>
  <c r="A743" i="3"/>
  <c r="B721" i="5"/>
  <c r="A739" i="3"/>
  <c r="B717" i="5"/>
  <c r="A735" i="3"/>
  <c r="B713" i="5"/>
  <c r="A731" i="3"/>
  <c r="B709" i="5"/>
  <c r="A727" i="3"/>
  <c r="A723" i="3"/>
  <c r="B705" i="5"/>
  <c r="B701" i="5"/>
  <c r="A719" i="3"/>
  <c r="B697" i="5"/>
  <c r="A715" i="3"/>
  <c r="B693" i="5"/>
  <c r="A711" i="3"/>
  <c r="B689" i="5"/>
  <c r="A707" i="3"/>
  <c r="B685" i="5"/>
  <c r="A703" i="3"/>
  <c r="B681" i="5"/>
  <c r="A699" i="3"/>
  <c r="B677" i="5"/>
  <c r="A695" i="3"/>
  <c r="B673" i="5"/>
  <c r="A691" i="3"/>
  <c r="B669" i="5"/>
  <c r="A687" i="3"/>
  <c r="B665" i="5"/>
  <c r="A683" i="3"/>
  <c r="A679" i="3"/>
  <c r="B661" i="5"/>
  <c r="B657" i="5"/>
  <c r="A675" i="3"/>
  <c r="C648" i="5"/>
  <c r="A2713" i="3"/>
  <c r="B640" i="5"/>
  <c r="A658" i="3"/>
  <c r="C631" i="5"/>
  <c r="A2696" i="3"/>
  <c r="B623" i="5"/>
  <c r="A641" i="3"/>
  <c r="C614" i="5"/>
  <c r="A2679" i="3"/>
  <c r="C601" i="5"/>
  <c r="A2666" i="3"/>
  <c r="B593" i="5"/>
  <c r="A611" i="3"/>
  <c r="C584" i="5"/>
  <c r="A2649" i="3"/>
  <c r="B576" i="5"/>
  <c r="A594" i="3"/>
  <c r="C571" i="5"/>
  <c r="A2636" i="3"/>
  <c r="B567" i="5"/>
  <c r="A585" i="3"/>
  <c r="C562" i="5"/>
  <c r="A2627" i="3"/>
  <c r="C539" i="5"/>
  <c r="A2604" i="3"/>
  <c r="B535" i="5"/>
  <c r="A553" i="3"/>
  <c r="C530" i="5"/>
  <c r="A2595" i="3"/>
  <c r="B494" i="5"/>
  <c r="A512" i="3"/>
  <c r="C489" i="5"/>
  <c r="A2554" i="3"/>
  <c r="B485" i="5"/>
  <c r="A503" i="3"/>
  <c r="C480" i="5"/>
  <c r="A2545" i="3"/>
  <c r="B476" i="5"/>
  <c r="A494" i="3"/>
  <c r="B462" i="5"/>
  <c r="A480" i="3"/>
  <c r="C457" i="5"/>
  <c r="A2522" i="3"/>
  <c r="B453" i="5"/>
  <c r="A471" i="3"/>
  <c r="C448" i="5"/>
  <c r="A2513" i="3"/>
  <c r="B444" i="5"/>
  <c r="A462" i="3"/>
  <c r="C439" i="5"/>
  <c r="A2504" i="3"/>
  <c r="B435" i="5"/>
  <c r="A453" i="3"/>
  <c r="C430" i="5"/>
  <c r="A2495" i="3"/>
  <c r="C425" i="5"/>
  <c r="A2490" i="3"/>
  <c r="B411" i="5"/>
  <c r="A429" i="3"/>
  <c r="B406" i="5"/>
  <c r="A424" i="3"/>
  <c r="C396" i="5"/>
  <c r="A2461" i="3"/>
  <c r="C391" i="5"/>
  <c r="A2456" i="3"/>
  <c r="C381" i="5"/>
  <c r="A2446" i="3"/>
  <c r="B372" i="5"/>
  <c r="A390" i="3"/>
  <c r="C362" i="5"/>
  <c r="A2427" i="3"/>
  <c r="C352" i="5"/>
  <c r="A2417" i="3"/>
  <c r="C347" i="5"/>
  <c r="A2412" i="3"/>
  <c r="B333" i="5"/>
  <c r="A351" i="3"/>
  <c r="C318" i="5"/>
  <c r="A2383" i="3"/>
  <c r="B313" i="5"/>
  <c r="A331" i="3"/>
  <c r="B308" i="5"/>
  <c r="A326" i="3"/>
  <c r="C302" i="5"/>
  <c r="A2367" i="3"/>
  <c r="C296" i="5"/>
  <c r="A2361" i="3"/>
  <c r="B291" i="5"/>
  <c r="A309" i="3"/>
  <c r="C285" i="5"/>
  <c r="A2350" i="3"/>
  <c r="B280" i="5"/>
  <c r="A298" i="3"/>
  <c r="B274" i="5"/>
  <c r="A292" i="3"/>
  <c r="B263" i="5"/>
  <c r="A281" i="3"/>
  <c r="C257" i="5"/>
  <c r="A2322" i="3"/>
  <c r="C251" i="5"/>
  <c r="A2316" i="3"/>
  <c r="B233" i="5"/>
  <c r="A251" i="3"/>
  <c r="C221" i="5"/>
  <c r="A2286" i="3"/>
  <c r="B215" i="5"/>
  <c r="A233" i="3"/>
  <c r="B209" i="5"/>
  <c r="A227" i="3"/>
  <c r="B151" i="5"/>
  <c r="A169" i="3"/>
  <c r="C137" i="5"/>
  <c r="A2202" i="3"/>
  <c r="A2181" i="3"/>
  <c r="C116" i="5"/>
  <c r="C102" i="5"/>
  <c r="A2167" i="3"/>
  <c r="C95" i="5"/>
  <c r="A2160" i="3"/>
  <c r="B82" i="5"/>
  <c r="A100" i="3"/>
  <c r="B58" i="5"/>
  <c r="A76" i="3"/>
  <c r="B17" i="5"/>
  <c r="A35" i="3"/>
  <c r="B460" i="5"/>
  <c r="A478" i="3"/>
  <c r="C455" i="5"/>
  <c r="A2520" i="3"/>
  <c r="B451" i="5"/>
  <c r="A469" i="3"/>
  <c r="C446" i="5"/>
  <c r="A2511" i="3"/>
  <c r="B437" i="5"/>
  <c r="A455" i="3"/>
  <c r="C432" i="5"/>
  <c r="A2497" i="3"/>
  <c r="B428" i="5"/>
  <c r="A446" i="3"/>
  <c r="C418" i="5"/>
  <c r="A2483" i="3"/>
  <c r="C413" i="5"/>
  <c r="A2478" i="3"/>
  <c r="C408" i="5"/>
  <c r="A2473" i="3"/>
  <c r="B389" i="5"/>
  <c r="A407" i="3"/>
  <c r="C379" i="5"/>
  <c r="A2444" i="3"/>
  <c r="C374" i="5"/>
  <c r="A2439" i="3"/>
  <c r="C369" i="5"/>
  <c r="A2434" i="3"/>
  <c r="C364" i="5"/>
  <c r="A2429" i="3"/>
  <c r="B355" i="5"/>
  <c r="A373" i="3"/>
  <c r="B350" i="5"/>
  <c r="A368" i="3"/>
  <c r="C335" i="5"/>
  <c r="A2400" i="3"/>
  <c r="C330" i="5"/>
  <c r="A2395" i="3"/>
  <c r="C325" i="5"/>
  <c r="A2390" i="3"/>
  <c r="B316" i="5"/>
  <c r="A334" i="3"/>
  <c r="C310" i="5"/>
  <c r="A2375" i="3"/>
  <c r="B305" i="5"/>
  <c r="A323" i="3"/>
  <c r="C299" i="5"/>
  <c r="A2364" i="3"/>
  <c r="B294" i="5"/>
  <c r="A312" i="3"/>
  <c r="B288" i="5"/>
  <c r="A306" i="3"/>
  <c r="C282" i="5"/>
  <c r="A2347" i="3"/>
  <c r="B277" i="5"/>
  <c r="A295" i="3"/>
  <c r="C271" i="5"/>
  <c r="A2336" i="3"/>
  <c r="B266" i="5"/>
  <c r="A284" i="3"/>
  <c r="C230" i="5"/>
  <c r="A2295" i="3"/>
  <c r="B224" i="5"/>
  <c r="A242" i="3"/>
  <c r="B218" i="5"/>
  <c r="A236" i="3"/>
  <c r="C212" i="5"/>
  <c r="A2277" i="3"/>
  <c r="C193" i="5"/>
  <c r="A2258" i="3"/>
  <c r="B174" i="5"/>
  <c r="A192" i="3"/>
  <c r="C160" i="5"/>
  <c r="A2225" i="3"/>
  <c r="C154" i="5"/>
  <c r="A2219" i="3"/>
  <c r="C147" i="5"/>
  <c r="A2212" i="3"/>
  <c r="C126" i="5"/>
  <c r="A2191" i="3"/>
  <c r="C53" i="5"/>
  <c r="A2118" i="3"/>
  <c r="C37" i="5"/>
  <c r="A2102" i="3"/>
  <c r="C21" i="5"/>
  <c r="A2086" i="3"/>
  <c r="C541" i="5"/>
  <c r="A2606" i="3"/>
  <c r="B537" i="5"/>
  <c r="A555" i="3"/>
  <c r="C532" i="5"/>
  <c r="A2597" i="3"/>
  <c r="B528" i="5"/>
  <c r="A546" i="3"/>
  <c r="C523" i="5"/>
  <c r="A2588" i="3"/>
  <c r="B519" i="5"/>
  <c r="A537" i="3"/>
  <c r="C514" i="5"/>
  <c r="A2579" i="3"/>
  <c r="C509" i="5"/>
  <c r="A2574" i="3"/>
  <c r="B505" i="5"/>
  <c r="A523" i="3"/>
  <c r="C500" i="5"/>
  <c r="A2565" i="3"/>
  <c r="B496" i="5"/>
  <c r="A514" i="3"/>
  <c r="C491" i="5"/>
  <c r="A2556" i="3"/>
  <c r="B487" i="5"/>
  <c r="A505" i="3"/>
  <c r="C482" i="5"/>
  <c r="A2547" i="3"/>
  <c r="B446" i="5"/>
  <c r="A464" i="3"/>
  <c r="B423" i="5"/>
  <c r="A441" i="3"/>
  <c r="B418" i="5"/>
  <c r="A436" i="3"/>
  <c r="B413" i="5"/>
  <c r="A431" i="3"/>
  <c r="C403" i="5"/>
  <c r="A2468" i="3"/>
  <c r="C398" i="5"/>
  <c r="A2463" i="3"/>
  <c r="C393" i="5"/>
  <c r="A2458" i="3"/>
  <c r="B384" i="5"/>
  <c r="A402" i="3"/>
  <c r="B379" i="5"/>
  <c r="A397" i="3"/>
  <c r="B374" i="5"/>
  <c r="A392" i="3"/>
  <c r="C359" i="5"/>
  <c r="A2424" i="3"/>
  <c r="B340" i="5"/>
  <c r="A358" i="3"/>
  <c r="B330" i="5"/>
  <c r="A348" i="3"/>
  <c r="C320" i="5"/>
  <c r="A2385" i="3"/>
  <c r="B310" i="5"/>
  <c r="A328" i="3"/>
  <c r="C304" i="5"/>
  <c r="A2369" i="3"/>
  <c r="B260" i="5"/>
  <c r="A278" i="3"/>
  <c r="B254" i="5"/>
  <c r="A272" i="3"/>
  <c r="C248" i="5"/>
  <c r="A2313" i="3"/>
  <c r="B236" i="5"/>
  <c r="A254" i="3"/>
  <c r="B212" i="5"/>
  <c r="A230" i="3"/>
  <c r="C205" i="5"/>
  <c r="A2270" i="3"/>
  <c r="B186" i="5"/>
  <c r="A204" i="3"/>
  <c r="B180" i="5"/>
  <c r="A198" i="3"/>
  <c r="C173" i="5"/>
  <c r="A2238" i="3"/>
  <c r="C166" i="5"/>
  <c r="A2231" i="3"/>
  <c r="C140" i="5"/>
  <c r="A2205" i="3"/>
  <c r="B134" i="5"/>
  <c r="A152" i="3"/>
  <c r="C119" i="5"/>
  <c r="A2184" i="3"/>
  <c r="B113" i="5"/>
  <c r="A131" i="3"/>
  <c r="B92" i="5"/>
  <c r="A110" i="3"/>
  <c r="C84" i="5"/>
  <c r="A2149" i="3"/>
  <c r="C77" i="5"/>
  <c r="A2142" i="3"/>
  <c r="B70" i="5"/>
  <c r="A88" i="3"/>
  <c r="B46" i="5"/>
  <c r="A64" i="3"/>
  <c r="B29" i="5"/>
  <c r="A47" i="3"/>
  <c r="C12" i="5"/>
  <c r="A2077" i="3"/>
  <c r="C694" i="5"/>
  <c r="A2759" i="3"/>
  <c r="C690" i="5"/>
  <c r="A2755" i="3"/>
  <c r="C686" i="5"/>
  <c r="A2751" i="3"/>
  <c r="C682" i="5"/>
  <c r="A2747" i="3"/>
  <c r="C678" i="5"/>
  <c r="A2743" i="3"/>
  <c r="C674" i="5"/>
  <c r="A2739" i="3"/>
  <c r="C670" i="5"/>
  <c r="A2735" i="3"/>
  <c r="C666" i="5"/>
  <c r="A2731" i="3"/>
  <c r="C662" i="5"/>
  <c r="A2727" i="3"/>
  <c r="C658" i="5"/>
  <c r="A2723" i="3"/>
  <c r="C654" i="5"/>
  <c r="A2719" i="3"/>
  <c r="C641" i="5"/>
  <c r="A2706" i="3"/>
  <c r="B633" i="5"/>
  <c r="A651" i="3"/>
  <c r="C624" i="5"/>
  <c r="A2689" i="3"/>
  <c r="B616" i="5"/>
  <c r="A634" i="3"/>
  <c r="C607" i="5"/>
  <c r="A2672" i="3"/>
  <c r="B599" i="5"/>
  <c r="A617" i="3"/>
  <c r="C590" i="5"/>
  <c r="A2655" i="3"/>
  <c r="C577" i="5"/>
  <c r="A2642" i="3"/>
  <c r="B573" i="5"/>
  <c r="A591" i="3"/>
  <c r="C568" i="5"/>
  <c r="A2633" i="3"/>
  <c r="B564" i="5"/>
  <c r="A582" i="3"/>
  <c r="C559" i="5"/>
  <c r="A2624" i="3"/>
  <c r="B555" i="5"/>
  <c r="A573" i="3"/>
  <c r="C550" i="5"/>
  <c r="A2615" i="3"/>
  <c r="B482" i="5"/>
  <c r="A500" i="3"/>
  <c r="C477" i="5"/>
  <c r="A2542" i="3"/>
  <c r="B473" i="5"/>
  <c r="A491" i="3"/>
  <c r="C468" i="5"/>
  <c r="A2533" i="3"/>
  <c r="B464" i="5"/>
  <c r="A482" i="3"/>
  <c r="C459" i="5"/>
  <c r="A2524" i="3"/>
  <c r="B455" i="5"/>
  <c r="A473" i="3"/>
  <c r="C450" i="5"/>
  <c r="A2515" i="3"/>
  <c r="C445" i="5"/>
  <c r="A2510" i="3"/>
  <c r="B441" i="5"/>
  <c r="A459" i="3"/>
  <c r="C436" i="5"/>
  <c r="A2501" i="3"/>
  <c r="B432" i="5"/>
  <c r="A450" i="3"/>
  <c r="C427" i="5"/>
  <c r="A2492" i="3"/>
  <c r="B408" i="5"/>
  <c r="A426" i="3"/>
  <c r="B403" i="5"/>
  <c r="A421" i="3"/>
  <c r="B398" i="5"/>
  <c r="A416" i="3"/>
  <c r="C388" i="5"/>
  <c r="A2453" i="3"/>
  <c r="B364" i="5"/>
  <c r="A382" i="3"/>
  <c r="C354" i="5"/>
  <c r="A2419" i="3"/>
  <c r="C349" i="5"/>
  <c r="A2414" i="3"/>
  <c r="C344" i="5"/>
  <c r="A2409" i="3"/>
  <c r="B325" i="5"/>
  <c r="A343" i="3"/>
  <c r="B315" i="5"/>
  <c r="A333" i="3"/>
  <c r="B299" i="5"/>
  <c r="A317" i="3"/>
  <c r="C293" i="5"/>
  <c r="A2358" i="3"/>
  <c r="C287" i="5"/>
  <c r="A2352" i="3"/>
  <c r="C276" i="5"/>
  <c r="A2341" i="3"/>
  <c r="B271" i="5"/>
  <c r="A289" i="3"/>
  <c r="B265" i="5"/>
  <c r="A283" i="3"/>
  <c r="C241" i="5"/>
  <c r="A2306" i="3"/>
  <c r="B230" i="5"/>
  <c r="A248" i="3"/>
  <c r="C223" i="5"/>
  <c r="A2288" i="3"/>
  <c r="C217" i="5"/>
  <c r="A2282" i="3"/>
  <c r="B199" i="5"/>
  <c r="A217" i="3"/>
  <c r="B193" i="5"/>
  <c r="A211" i="3"/>
  <c r="C179" i="5"/>
  <c r="A2244" i="3"/>
  <c r="B160" i="5"/>
  <c r="A178" i="3"/>
  <c r="B147" i="5"/>
  <c r="A165" i="3"/>
  <c r="B126" i="5"/>
  <c r="A144" i="3"/>
  <c r="B105" i="5"/>
  <c r="A123" i="3"/>
  <c r="B98" i="5"/>
  <c r="A116" i="3"/>
  <c r="B84" i="5"/>
  <c r="A102" i="3"/>
  <c r="B61" i="5"/>
  <c r="A79" i="3"/>
  <c r="B53" i="5"/>
  <c r="A71" i="3"/>
  <c r="B37" i="5"/>
  <c r="A55" i="3"/>
  <c r="B21" i="5"/>
  <c r="A39" i="3"/>
  <c r="B12" i="5"/>
  <c r="A30" i="3"/>
  <c r="B654" i="5"/>
  <c r="A672" i="3"/>
  <c r="B650" i="5"/>
  <c r="A668" i="3"/>
  <c r="B646" i="5"/>
  <c r="A664" i="3"/>
  <c r="B642" i="5"/>
  <c r="A660" i="3"/>
  <c r="B638" i="5"/>
  <c r="A656" i="3"/>
  <c r="B634" i="5"/>
  <c r="A652" i="3"/>
  <c r="B630" i="5"/>
  <c r="A648" i="3"/>
  <c r="B626" i="5"/>
  <c r="A644" i="3"/>
  <c r="B622" i="5"/>
  <c r="A640" i="3"/>
  <c r="B618" i="5"/>
  <c r="A636" i="3"/>
  <c r="B614" i="5"/>
  <c r="A632" i="3"/>
  <c r="B610" i="5"/>
  <c r="A628" i="3"/>
  <c r="B606" i="5"/>
  <c r="A624" i="3"/>
  <c r="B602" i="5"/>
  <c r="A620" i="3"/>
  <c r="B598" i="5"/>
  <c r="A616" i="3"/>
  <c r="B594" i="5"/>
  <c r="A612" i="3"/>
  <c r="B590" i="5"/>
  <c r="A608" i="3"/>
  <c r="B586" i="5"/>
  <c r="A604" i="3"/>
  <c r="B582" i="5"/>
  <c r="A600" i="3"/>
  <c r="B578" i="5"/>
  <c r="A596" i="3"/>
  <c r="C569" i="5"/>
  <c r="A2634" i="3"/>
  <c r="B561" i="5"/>
  <c r="A579" i="3"/>
  <c r="C552" i="5"/>
  <c r="A2617" i="3"/>
  <c r="B544" i="5"/>
  <c r="A562" i="3"/>
  <c r="C535" i="5"/>
  <c r="A2600" i="3"/>
  <c r="B527" i="5"/>
  <c r="A545" i="3"/>
  <c r="C518" i="5"/>
  <c r="A2583" i="3"/>
  <c r="B514" i="5"/>
  <c r="A532" i="3"/>
  <c r="C505" i="5"/>
  <c r="A2570" i="3"/>
  <c r="B497" i="5"/>
  <c r="A515" i="3"/>
  <c r="C488" i="5"/>
  <c r="A2553" i="3"/>
  <c r="B480" i="5"/>
  <c r="A498" i="3"/>
  <c r="C471" i="5"/>
  <c r="A2536" i="3"/>
  <c r="B463" i="5"/>
  <c r="A481" i="3"/>
  <c r="C454" i="5"/>
  <c r="A2519" i="3"/>
  <c r="B450" i="5"/>
  <c r="A468" i="3"/>
  <c r="C441" i="5"/>
  <c r="A2506" i="3"/>
  <c r="B433" i="5"/>
  <c r="A451" i="3"/>
  <c r="C424" i="5"/>
  <c r="A2489" i="3"/>
  <c r="B416" i="5"/>
  <c r="A434" i="3"/>
  <c r="A2472" i="3"/>
  <c r="C407" i="5"/>
  <c r="B399" i="5"/>
  <c r="A417" i="3"/>
  <c r="C390" i="5"/>
  <c r="A2455" i="3"/>
  <c r="B386" i="5"/>
  <c r="A404" i="3"/>
  <c r="C377" i="5"/>
  <c r="A2442" i="3"/>
  <c r="B369" i="5"/>
  <c r="A387" i="3"/>
  <c r="C360" i="5"/>
  <c r="A2425" i="3"/>
  <c r="B352" i="5"/>
  <c r="A370" i="3"/>
  <c r="C343" i="5"/>
  <c r="A2408" i="3"/>
  <c r="B335" i="5"/>
  <c r="A353" i="3"/>
  <c r="C326" i="5"/>
  <c r="A2391" i="3"/>
  <c r="B322" i="5"/>
  <c r="A340" i="3"/>
  <c r="C313" i="5"/>
  <c r="A2378" i="3"/>
  <c r="C286" i="5"/>
  <c r="A2351" i="3"/>
  <c r="B282" i="5"/>
  <c r="A300" i="3"/>
  <c r="C277" i="5"/>
  <c r="A2342" i="3"/>
  <c r="B273" i="5"/>
  <c r="A291" i="3"/>
  <c r="C268" i="5"/>
  <c r="A2333" i="3"/>
  <c r="B264" i="5"/>
  <c r="A282" i="3"/>
  <c r="C259" i="5"/>
  <c r="A2324" i="3"/>
  <c r="C254" i="5"/>
  <c r="A2319" i="3"/>
  <c r="B250" i="5"/>
  <c r="A268" i="3"/>
  <c r="C245" i="5"/>
  <c r="A2310" i="3"/>
  <c r="B241" i="5"/>
  <c r="A259" i="3"/>
  <c r="C236" i="5"/>
  <c r="A2301" i="3"/>
  <c r="B232" i="5"/>
  <c r="A250" i="3"/>
  <c r="C227" i="5"/>
  <c r="A2292" i="3"/>
  <c r="B223" i="5"/>
  <c r="A241" i="3"/>
  <c r="B200" i="5"/>
  <c r="A218" i="3"/>
  <c r="B195" i="5"/>
  <c r="A213" i="3"/>
  <c r="B190" i="5"/>
  <c r="A208" i="3"/>
  <c r="C180" i="5"/>
  <c r="A2245" i="3"/>
  <c r="C170" i="5"/>
  <c r="A2235" i="3"/>
  <c r="B156" i="5"/>
  <c r="A174" i="3"/>
  <c r="B141" i="5"/>
  <c r="A159" i="3"/>
  <c r="B136" i="5"/>
  <c r="A154" i="3"/>
  <c r="C130" i="5"/>
  <c r="A2195" i="3"/>
  <c r="C125" i="5"/>
  <c r="A2190" i="3"/>
  <c r="C120" i="5"/>
  <c r="A2185" i="3"/>
  <c r="B115" i="5"/>
  <c r="A133" i="3"/>
  <c r="C109" i="5"/>
  <c r="A2174" i="3"/>
  <c r="C104" i="5"/>
  <c r="A2169" i="3"/>
  <c r="C99" i="5"/>
  <c r="A2164" i="3"/>
  <c r="C83" i="5"/>
  <c r="A2148" i="3"/>
  <c r="B78" i="5"/>
  <c r="A96" i="3"/>
  <c r="B72" i="5"/>
  <c r="A90" i="3"/>
  <c r="C60" i="5"/>
  <c r="A2125" i="3"/>
  <c r="B48" i="5"/>
  <c r="A66" i="3"/>
  <c r="B42" i="5"/>
  <c r="A60" i="3"/>
  <c r="C35" i="5"/>
  <c r="A2100" i="3"/>
  <c r="C11" i="5"/>
  <c r="A2076" i="3"/>
  <c r="C252" i="5"/>
  <c r="A2317" i="3"/>
  <c r="B248" i="5"/>
  <c r="A266" i="3"/>
  <c r="C243" i="5"/>
  <c r="A2308" i="3"/>
  <c r="B239" i="5"/>
  <c r="A257" i="3"/>
  <c r="C220" i="5"/>
  <c r="A2285" i="3"/>
  <c r="B216" i="5"/>
  <c r="A234" i="3"/>
  <c r="C211" i="5"/>
  <c r="A2276" i="3"/>
  <c r="B207" i="5"/>
  <c r="A225" i="3"/>
  <c r="C197" i="5"/>
  <c r="A2262" i="3"/>
  <c r="B183" i="5"/>
  <c r="A201" i="3"/>
  <c r="B173" i="5"/>
  <c r="A191" i="3"/>
  <c r="C163" i="5"/>
  <c r="A2228" i="3"/>
  <c r="C158" i="5"/>
  <c r="A2223" i="3"/>
  <c r="C153" i="5"/>
  <c r="A2218" i="3"/>
  <c r="C138" i="5"/>
  <c r="A2203" i="3"/>
  <c r="C133" i="5"/>
  <c r="A2198" i="3"/>
  <c r="B128" i="5"/>
  <c r="A146" i="3"/>
  <c r="B123" i="5"/>
  <c r="A141" i="3"/>
  <c r="C117" i="5"/>
  <c r="A2182" i="3"/>
  <c r="C112" i="5"/>
  <c r="A2177" i="3"/>
  <c r="B107" i="5"/>
  <c r="A125" i="3"/>
  <c r="C96" i="5"/>
  <c r="A2161" i="3"/>
  <c r="C91" i="5"/>
  <c r="A2156" i="3"/>
  <c r="B75" i="5"/>
  <c r="A93" i="3"/>
  <c r="C69" i="5"/>
  <c r="A2134" i="3"/>
  <c r="B63" i="5"/>
  <c r="A81" i="3"/>
  <c r="B39" i="5"/>
  <c r="A57" i="3"/>
  <c r="B33" i="5"/>
  <c r="A51" i="3"/>
  <c r="C14" i="5"/>
  <c r="A2079" i="3"/>
  <c r="B8" i="5"/>
  <c r="A26" i="3"/>
  <c r="C315" i="5"/>
  <c r="A2380" i="3"/>
  <c r="B307" i="5"/>
  <c r="A325" i="3"/>
  <c r="B293" i="5"/>
  <c r="A311" i="3"/>
  <c r="C288" i="5"/>
  <c r="A2353" i="3"/>
  <c r="B284" i="5"/>
  <c r="A302" i="3"/>
  <c r="C279" i="5"/>
  <c r="A2344" i="3"/>
  <c r="B275" i="5"/>
  <c r="A293" i="3"/>
  <c r="C238" i="5"/>
  <c r="A2303" i="3"/>
  <c r="B234" i="5"/>
  <c r="A252" i="3"/>
  <c r="C229" i="5"/>
  <c r="A2294" i="3"/>
  <c r="C206" i="5"/>
  <c r="A2271" i="3"/>
  <c r="B202" i="5"/>
  <c r="A220" i="3"/>
  <c r="C187" i="5"/>
  <c r="A2252" i="3"/>
  <c r="C182" i="5"/>
  <c r="A2247" i="3"/>
  <c r="C177" i="5"/>
  <c r="A2242" i="3"/>
  <c r="B168" i="5"/>
  <c r="A186" i="3"/>
  <c r="B158" i="5"/>
  <c r="A176" i="3"/>
  <c r="C148" i="5"/>
  <c r="A2213" i="3"/>
  <c r="C143" i="5"/>
  <c r="A2208" i="3"/>
  <c r="C106" i="5"/>
  <c r="A2171" i="3"/>
  <c r="C101" i="5"/>
  <c r="A2166" i="3"/>
  <c r="C85" i="5"/>
  <c r="A2150" i="3"/>
  <c r="C80" i="5"/>
  <c r="A2145" i="3"/>
  <c r="C74" i="5"/>
  <c r="A2139" i="3"/>
  <c r="C62" i="5"/>
  <c r="A2127" i="3"/>
  <c r="B51" i="5"/>
  <c r="A69" i="3"/>
  <c r="C44" i="5"/>
  <c r="A2109" i="3"/>
  <c r="B26" i="5"/>
  <c r="A44" i="3"/>
  <c r="B20" i="5"/>
  <c r="A38" i="3"/>
  <c r="B426" i="5"/>
  <c r="A444" i="3"/>
  <c r="C417" i="5"/>
  <c r="A2482" i="3"/>
  <c r="B409" i="5"/>
  <c r="A427" i="3"/>
  <c r="C400" i="5"/>
  <c r="A2465" i="3"/>
  <c r="B392" i="5"/>
  <c r="A410" i="3"/>
  <c r="C383" i="5"/>
  <c r="A2448" i="3"/>
  <c r="B375" i="5"/>
  <c r="A393" i="3"/>
  <c r="C366" i="5"/>
  <c r="A2431" i="3"/>
  <c r="B362" i="5"/>
  <c r="A380" i="3"/>
  <c r="C353" i="5"/>
  <c r="A2418" i="3"/>
  <c r="B345" i="5"/>
  <c r="A363" i="3"/>
  <c r="C336" i="5"/>
  <c r="A2401" i="3"/>
  <c r="B328" i="5"/>
  <c r="A346" i="3"/>
  <c r="C319" i="5"/>
  <c r="A2384" i="3"/>
  <c r="B311" i="5"/>
  <c r="A329" i="3"/>
  <c r="C306" i="5"/>
  <c r="A2371" i="3"/>
  <c r="B302" i="5"/>
  <c r="A320" i="3"/>
  <c r="C274" i="5"/>
  <c r="A2339" i="3"/>
  <c r="B270" i="5"/>
  <c r="A288" i="3"/>
  <c r="C265" i="5"/>
  <c r="A2330" i="3"/>
  <c r="B261" i="5"/>
  <c r="A279" i="3"/>
  <c r="C256" i="5"/>
  <c r="A2321" i="3"/>
  <c r="B252" i="5"/>
  <c r="A270" i="3"/>
  <c r="C247" i="5"/>
  <c r="A2312" i="3"/>
  <c r="B243" i="5"/>
  <c r="A261" i="3"/>
  <c r="B229" i="5"/>
  <c r="A247" i="3"/>
  <c r="C224" i="5"/>
  <c r="A2289" i="3"/>
  <c r="B220" i="5"/>
  <c r="A238" i="3"/>
  <c r="C215" i="5"/>
  <c r="A2280" i="3"/>
  <c r="B211" i="5"/>
  <c r="A229" i="3"/>
  <c r="B197" i="5"/>
  <c r="A215" i="3"/>
  <c r="B192" i="5"/>
  <c r="A210" i="3"/>
  <c r="B182" i="5"/>
  <c r="A200" i="3"/>
  <c r="C172" i="5"/>
  <c r="A2237" i="3"/>
  <c r="B163" i="5"/>
  <c r="A181" i="3"/>
  <c r="B153" i="5"/>
  <c r="A171" i="3"/>
  <c r="B148" i="5"/>
  <c r="A166" i="3"/>
  <c r="B138" i="5"/>
  <c r="A156" i="3"/>
  <c r="C132" i="5"/>
  <c r="A2197" i="3"/>
  <c r="C127" i="5"/>
  <c r="A2192" i="3"/>
  <c r="B122" i="5"/>
  <c r="A140" i="3"/>
  <c r="B117" i="5"/>
  <c r="A135" i="3"/>
  <c r="B112" i="5"/>
  <c r="A130" i="3"/>
  <c r="B101" i="5"/>
  <c r="A119" i="3"/>
  <c r="B96" i="5"/>
  <c r="A114" i="3"/>
  <c r="B91" i="5"/>
  <c r="A109" i="3"/>
  <c r="B80" i="5"/>
  <c r="A98" i="3"/>
  <c r="B69" i="5"/>
  <c r="A87" i="3"/>
  <c r="C56" i="5"/>
  <c r="A2121" i="3"/>
  <c r="C50" i="5"/>
  <c r="A2115" i="3"/>
  <c r="B44" i="5"/>
  <c r="A62" i="3"/>
  <c r="B38" i="5"/>
  <c r="A56" i="3"/>
  <c r="C32" i="5"/>
  <c r="A2097" i="3"/>
  <c r="B14" i="5"/>
  <c r="A32" i="3"/>
  <c r="C7" i="5"/>
  <c r="L28" i="5" s="1"/>
  <c r="I2" i="1"/>
  <c r="I3" i="1"/>
  <c r="I6" i="1"/>
  <c r="A2072" i="3"/>
  <c r="I4" i="1"/>
  <c r="I5" i="1"/>
  <c r="I7" i="1"/>
  <c r="I8" i="1"/>
  <c r="I14" i="1"/>
  <c r="I16" i="1"/>
  <c r="B306" i="5"/>
  <c r="A324" i="3"/>
  <c r="C297" i="5"/>
  <c r="A2362" i="3"/>
  <c r="B289" i="5"/>
  <c r="A307" i="3"/>
  <c r="C280" i="5"/>
  <c r="A2345" i="3"/>
  <c r="B272" i="5"/>
  <c r="A290" i="3"/>
  <c r="C263" i="5"/>
  <c r="A2328" i="3"/>
  <c r="B255" i="5"/>
  <c r="A273" i="3"/>
  <c r="C250" i="5"/>
  <c r="A2315" i="3"/>
  <c r="B242" i="5"/>
  <c r="A260" i="3"/>
  <c r="C233" i="5"/>
  <c r="A2298" i="3"/>
  <c r="B225" i="5"/>
  <c r="A243" i="3"/>
  <c r="C216" i="5"/>
  <c r="A2281" i="3"/>
  <c r="B208" i="5"/>
  <c r="A226" i="3"/>
  <c r="C199" i="5"/>
  <c r="A2264" i="3"/>
  <c r="B191" i="5"/>
  <c r="A209" i="3"/>
  <c r="C186" i="5"/>
  <c r="A2251" i="3"/>
  <c r="B178" i="5"/>
  <c r="A196" i="3"/>
  <c r="C169" i="5"/>
  <c r="A2234" i="3"/>
  <c r="B161" i="5"/>
  <c r="A179" i="3"/>
  <c r="C152" i="5"/>
  <c r="A2217" i="3"/>
  <c r="B144" i="5"/>
  <c r="A162" i="3"/>
  <c r="C135" i="5"/>
  <c r="A2200" i="3"/>
  <c r="B127" i="5"/>
  <c r="A145" i="3"/>
  <c r="C122" i="5"/>
  <c r="A2187" i="3"/>
  <c r="B114" i="5"/>
  <c r="A132" i="3"/>
  <c r="C105" i="5"/>
  <c r="A2170" i="3"/>
  <c r="B97" i="5"/>
  <c r="A115" i="3"/>
  <c r="C88" i="5"/>
  <c r="A2153" i="3"/>
  <c r="C70" i="5"/>
  <c r="A2135" i="3"/>
  <c r="B66" i="5"/>
  <c r="A84" i="3"/>
  <c r="C61" i="5"/>
  <c r="A2126" i="3"/>
  <c r="B57" i="5"/>
  <c r="A75" i="3"/>
  <c r="C52" i="5"/>
  <c r="A2117" i="3"/>
  <c r="C38" i="5"/>
  <c r="A2103" i="3"/>
  <c r="B34" i="5"/>
  <c r="A52" i="3"/>
  <c r="C29" i="5"/>
  <c r="A2094" i="3"/>
  <c r="B25" i="5"/>
  <c r="A43" i="3"/>
  <c r="C20" i="5"/>
  <c r="A2085" i="3"/>
  <c r="C68" i="5"/>
  <c r="A2133" i="3"/>
  <c r="C54" i="5"/>
  <c r="A2119" i="3"/>
  <c r="B50" i="5"/>
  <c r="A68" i="3"/>
  <c r="C45" i="5"/>
  <c r="A2110" i="3"/>
  <c r="B41" i="5"/>
  <c r="A59" i="3"/>
  <c r="C36" i="5"/>
  <c r="A2101" i="3"/>
  <c r="C22" i="5"/>
  <c r="A2087" i="3"/>
  <c r="B18" i="5"/>
  <c r="A36" i="3"/>
  <c r="C13" i="5"/>
  <c r="A2078" i="3"/>
  <c r="B9" i="5"/>
  <c r="A27" i="3"/>
  <c r="C141" i="5"/>
  <c r="A2206" i="3"/>
  <c r="B133" i="5"/>
  <c r="A151" i="3"/>
  <c r="C124" i="5"/>
  <c r="A2189" i="3"/>
  <c r="B116" i="5"/>
  <c r="A134" i="3"/>
  <c r="C107" i="5"/>
  <c r="A2172" i="3"/>
  <c r="B99" i="5"/>
  <c r="A117" i="3"/>
  <c r="C94" i="5"/>
  <c r="A2159" i="3"/>
  <c r="B86" i="5"/>
  <c r="A104" i="3"/>
  <c r="B68" i="5"/>
  <c r="A86" i="3"/>
  <c r="C63" i="5"/>
  <c r="A2128" i="3"/>
  <c r="B59" i="5"/>
  <c r="A77" i="3"/>
  <c r="B36" i="5"/>
  <c r="A54" i="3"/>
  <c r="C31" i="5"/>
  <c r="A2096" i="3"/>
  <c r="B27" i="5"/>
  <c r="A45" i="3"/>
  <c r="B201" i="5"/>
  <c r="A219" i="3"/>
  <c r="C192" i="5"/>
  <c r="A2257" i="3"/>
  <c r="B184" i="5"/>
  <c r="A202" i="3"/>
  <c r="C175" i="5"/>
  <c r="A2240" i="3"/>
  <c r="B167" i="5"/>
  <c r="A185" i="3"/>
  <c r="C162" i="5"/>
  <c r="A2227" i="3"/>
  <c r="B154" i="5"/>
  <c r="A172" i="3"/>
  <c r="C145" i="5"/>
  <c r="A2210" i="3"/>
  <c r="B137" i="5"/>
  <c r="A155" i="3"/>
  <c r="C128" i="5"/>
  <c r="A2193" i="3"/>
  <c r="B120" i="5"/>
  <c r="A138" i="3"/>
  <c r="C111" i="5"/>
  <c r="A2176" i="3"/>
  <c r="B103" i="5"/>
  <c r="A121" i="3"/>
  <c r="C98" i="5"/>
  <c r="A2163" i="3"/>
  <c r="B90" i="5"/>
  <c r="A108" i="3"/>
  <c r="C81" i="5"/>
  <c r="A2146" i="3"/>
  <c r="B77" i="5"/>
  <c r="A95" i="3"/>
  <c r="C72" i="5"/>
  <c r="A2137" i="3"/>
  <c r="C58" i="5"/>
  <c r="A2123" i="3"/>
  <c r="B54" i="5"/>
  <c r="A72" i="3"/>
  <c r="C49" i="5"/>
  <c r="A2114" i="3"/>
  <c r="B45" i="5"/>
  <c r="A63" i="3"/>
  <c r="C40" i="5"/>
  <c r="A2105" i="3"/>
  <c r="C26" i="5"/>
  <c r="A2091" i="3"/>
  <c r="B22" i="5"/>
  <c r="A40" i="3"/>
  <c r="C17" i="5"/>
  <c r="A2082" i="3"/>
  <c r="B13" i="5"/>
  <c r="A31" i="3"/>
  <c r="C8" i="5"/>
  <c r="A2073" i="3"/>
  <c r="M33" i="5"/>
  <c r="M28" i="5"/>
  <c r="E3" i="4"/>
  <c r="H11" i="5"/>
  <c r="H5" i="5"/>
  <c r="G6" i="5"/>
  <c r="G12" i="5" s="1"/>
  <c r="I3" i="4"/>
  <c r="I4" i="4"/>
  <c r="I5" i="4"/>
  <c r="I6" i="4"/>
  <c r="I8" i="4"/>
  <c r="I9" i="4"/>
  <c r="I7" i="4"/>
  <c r="C5" i="5"/>
  <c r="J12" i="5" a="1"/>
  <c r="J5" i="5" a="1"/>
  <c r="M17" i="5" a="1"/>
  <c r="J14" i="5" a="1"/>
  <c r="J8" i="5" a="1"/>
  <c r="J7" i="5" a="1"/>
  <c r="G31" i="5" a="1"/>
  <c r="G26" i="5" a="1"/>
  <c r="J11" i="5" a="1"/>
  <c r="J18" i="5" a="1"/>
  <c r="J17" i="5" a="1"/>
  <c r="M18" i="5" a="1"/>
  <c r="M21" i="5" a="1"/>
  <c r="J4" i="5" a="1"/>
  <c r="J13" i="5" a="1"/>
  <c r="J9" i="5" a="1"/>
  <c r="M20" i="5" a="1"/>
  <c r="J20" i="5" a="1"/>
  <c r="J21" i="5" a="1"/>
  <c r="J10" i="5" a="1"/>
  <c r="J6" i="5" a="1"/>
  <c r="J16" i="5" a="1"/>
  <c r="M16" i="5" a="1"/>
  <c r="J22" i="5" a="1"/>
  <c r="L33" i="5" l="1"/>
  <c r="K33" i="5"/>
  <c r="K28" i="5"/>
  <c r="L22" i="5"/>
  <c r="J22" i="5"/>
  <c r="K22" i="5"/>
  <c r="O16" i="5"/>
  <c r="N16" i="5"/>
  <c r="M16" i="5"/>
  <c r="J16" i="5"/>
  <c r="K16" i="5"/>
  <c r="L16" i="5"/>
  <c r="L6" i="5"/>
  <c r="J6" i="5"/>
  <c r="K6" i="5"/>
  <c r="L10" i="5"/>
  <c r="J10" i="5"/>
  <c r="K10" i="5"/>
  <c r="K21" i="5"/>
  <c r="L21" i="5"/>
  <c r="J21" i="5"/>
  <c r="L20" i="5"/>
  <c r="J20" i="5"/>
  <c r="K20" i="5"/>
  <c r="M20" i="5"/>
  <c r="O20" i="5"/>
  <c r="N20" i="5"/>
  <c r="J9" i="5"/>
  <c r="K9" i="5"/>
  <c r="L9" i="5"/>
  <c r="J13" i="5"/>
  <c r="K13" i="5"/>
  <c r="L13" i="5"/>
  <c r="L4" i="5"/>
  <c r="J4" i="5"/>
  <c r="K4" i="5"/>
  <c r="M21" i="5"/>
  <c r="N21" i="5"/>
  <c r="O21" i="5"/>
  <c r="M18" i="5"/>
  <c r="O18" i="5"/>
  <c r="N18" i="5"/>
  <c r="L17" i="5"/>
  <c r="K17" i="5"/>
  <c r="J17" i="5"/>
  <c r="L18" i="5"/>
  <c r="J18" i="5"/>
  <c r="K18" i="5"/>
  <c r="J11" i="5"/>
  <c r="K11" i="5"/>
  <c r="L11" i="5"/>
  <c r="I26" i="5"/>
  <c r="H27" i="5"/>
  <c r="G27" i="5"/>
  <c r="H26" i="5"/>
  <c r="G26" i="5"/>
  <c r="H28" i="5"/>
  <c r="I28" i="5"/>
  <c r="G28" i="5"/>
  <c r="I27" i="5"/>
  <c r="G32" i="5"/>
  <c r="H31" i="5"/>
  <c r="H33" i="5"/>
  <c r="I33" i="5"/>
  <c r="G31" i="5"/>
  <c r="I31" i="5"/>
  <c r="H32" i="5"/>
  <c r="I32" i="5"/>
  <c r="G33" i="5"/>
  <c r="L7" i="5"/>
  <c r="J7" i="5"/>
  <c r="K7" i="5"/>
  <c r="L8" i="5"/>
  <c r="J8" i="5"/>
  <c r="K8" i="5"/>
  <c r="L14" i="5"/>
  <c r="K14" i="5"/>
  <c r="J14" i="5"/>
  <c r="M17" i="5"/>
  <c r="O17" i="5"/>
  <c r="N17" i="5"/>
  <c r="L5" i="5"/>
  <c r="K5" i="5"/>
  <c r="J5" i="5"/>
  <c r="L12" i="5"/>
  <c r="J12" i="5"/>
  <c r="K12" i="5"/>
  <c r="M26" i="5"/>
  <c r="K26" i="5"/>
  <c r="L31" i="5"/>
  <c r="M31" i="5"/>
  <c r="L26" i="5" a="1"/>
  <c r="L26" i="5" s="1"/>
  <c r="K31" i="5"/>
  <c r="M27" i="5"/>
  <c r="L32" i="5"/>
  <c r="K27" i="5"/>
  <c r="L27" i="5"/>
  <c r="K32" i="5"/>
  <c r="M32" i="5"/>
  <c r="D6" i="3"/>
  <c r="D16" i="3"/>
  <c r="D8" i="3"/>
  <c r="D14" i="3"/>
  <c r="D3" i="3"/>
  <c r="D4" i="3"/>
  <c r="D7" i="3"/>
  <c r="D5" i="3"/>
  <c r="D2" i="3"/>
  <c r="B24" i="3" l="1"/>
  <c r="C2" i="3"/>
  <c r="C3" i="3"/>
  <c r="B12" i="3"/>
  <c r="B20" i="3"/>
  <c r="B2" i="3"/>
  <c r="C9" i="3"/>
  <c r="C10" i="3"/>
  <c r="C11" i="3"/>
  <c r="C7" i="3"/>
  <c r="C12" i="3"/>
  <c r="C4" i="3"/>
  <c r="C14" i="3"/>
  <c r="B18" i="3"/>
  <c r="C22" i="3"/>
  <c r="C18" i="3"/>
  <c r="B21" i="3"/>
  <c r="C21" i="3"/>
  <c r="C20" i="3"/>
  <c r="C17" i="3"/>
  <c r="C15" i="3"/>
  <c r="C8" i="3"/>
  <c r="B11" i="3"/>
  <c r="B4" i="3"/>
  <c r="B10" i="3"/>
  <c r="B9" i="3"/>
  <c r="B3" i="3"/>
  <c r="C5" i="3"/>
  <c r="B22" i="3"/>
  <c r="C6" i="3"/>
  <c r="C16" i="3"/>
  <c r="B17" i="3"/>
  <c r="B16" i="3"/>
  <c r="B14" i="3"/>
  <c r="G37" i="5"/>
  <c r="G39" i="5" a="1"/>
  <c r="H40" i="5"/>
  <c r="H39" i="5"/>
  <c r="I39" i="5"/>
  <c r="G39" i="5"/>
  <c r="I40" i="5"/>
  <c r="G41" i="5"/>
  <c r="H41" i="5"/>
  <c r="I41" i="5"/>
  <c r="G40" i="5"/>
  <c r="G42" i="5" a="1"/>
  <c r="G42" i="5"/>
  <c r="G44" i="5"/>
  <c r="G43" i="5"/>
  <c r="B15" i="3"/>
</calcChain>
</file>

<file path=xl/sharedStrings.xml><?xml version="1.0" encoding="utf-8"?>
<sst xmlns="http://schemas.openxmlformats.org/spreadsheetml/2006/main" count="146" uniqueCount="70">
  <si>
    <t>downside variance</t>
  </si>
  <si>
    <t>downside deviation</t>
  </si>
  <si>
    <t>average shortfall</t>
  </si>
  <si>
    <t>expected shortfall</t>
  </si>
  <si>
    <t>value at risk</t>
  </si>
  <si>
    <t>potential upside</t>
  </si>
  <si>
    <t>target</t>
  </si>
  <si>
    <t>percentile</t>
  </si>
  <si>
    <t>regret</t>
  </si>
  <si>
    <t>shortfall</t>
  </si>
  <si>
    <t>semi variance</t>
  </si>
  <si>
    <t>semi deviation</t>
  </si>
  <si>
    <t>top percentile</t>
  </si>
  <si>
    <t>variance</t>
  </si>
  <si>
    <t>-inf</t>
  </si>
  <si>
    <t>+inf</t>
  </si>
  <si>
    <t>potential upside (*)</t>
  </si>
  <si>
    <t>empirical distribution (QuantLib)</t>
  </si>
  <si>
    <t>empirical distribution (Excel)</t>
  </si>
  <si>
    <t>Distribution3 = Distribution1 + Distribution2</t>
  </si>
  <si>
    <t>Distribution3 (NON gaussian)</t>
  </si>
  <si>
    <t>skewness</t>
  </si>
  <si>
    <t>minimum</t>
  </si>
  <si>
    <t>maximum</t>
  </si>
  <si>
    <t>excess kurtosis</t>
  </si>
  <si>
    <t>Distribution1 ~ N(Mean1, StdDev1)</t>
  </si>
  <si>
    <t>Mean1</t>
  </si>
  <si>
    <t>StdDev1</t>
  </si>
  <si>
    <t>Mean2</t>
  </si>
  <si>
    <t>StdDev2</t>
  </si>
  <si>
    <t>Mean3</t>
  </si>
  <si>
    <t>StdDev3</t>
  </si>
  <si>
    <t>Distribution2 ~ N(Mean2, StdDev2)</t>
  </si>
  <si>
    <t>gaussian assumption (QuantLib)</t>
  </si>
  <si>
    <t>percentile - confidence level</t>
  </si>
  <si>
    <t>DAY</t>
  </si>
  <si>
    <t>CLOSE PRICE</t>
  </si>
  <si>
    <t>RETURNS</t>
  </si>
  <si>
    <t>mean return</t>
  </si>
  <si>
    <t>standard deviation of returns</t>
  </si>
  <si>
    <t>Risk Measures</t>
  </si>
  <si>
    <t>Empirical distribution</t>
  </si>
  <si>
    <t xml:space="preserve"> </t>
  </si>
  <si>
    <t>Downside Deviation</t>
  </si>
  <si>
    <t>VaR</t>
  </si>
  <si>
    <t>target return</t>
  </si>
  <si>
    <t>Expected Shortfall</t>
  </si>
  <si>
    <t>Potential Upside</t>
  </si>
  <si>
    <t>Shorfall</t>
  </si>
  <si>
    <t>Average Shortfall</t>
  </si>
  <si>
    <t>Regret</t>
  </si>
  <si>
    <t>risk percentile</t>
  </si>
  <si>
    <t>Gaussian assumption</t>
  </si>
  <si>
    <t>Returns statistics</t>
  </si>
  <si>
    <t>Distribution1           (almost gaussian)</t>
  </si>
  <si>
    <t>Distribution2                 (almost gaussian)</t>
  </si>
  <si>
    <t>mean</t>
  </si>
  <si>
    <t>stdDev</t>
  </si>
  <si>
    <t>dimension</t>
  </si>
  <si>
    <t>weight</t>
  </si>
  <si>
    <t>values</t>
  </si>
  <si>
    <t>COVARIANCE MATRIX</t>
  </si>
  <si>
    <t>CORRELATION MATRIX</t>
  </si>
  <si>
    <t>three 1d statistics      (gaussian assumption)</t>
  </si>
  <si>
    <t>QuantLib</t>
  </si>
  <si>
    <t>Excel</t>
  </si>
  <si>
    <t>COVARIANCE DECOMPOSITION</t>
  </si>
  <si>
    <t>STD DEV VECTOR</t>
  </si>
  <si>
    <t>one 3d statistics              (empirical assumption)</t>
  </si>
  <si>
    <t>one 3d statistics              (guassian assumption)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</si>
</sst>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9" formatCode="0.0000"/>
    <numFmt numFmtId="186" formatCode="0.00000000000"/>
    <numFmt numFmtId="191" formatCode="0.000000000000000"/>
    <numFmt numFmtId="199" formatCode="0.0%"/>
    <numFmt numFmtId="200" formatCode="0.000%"/>
  </numFmts>
  <fonts count="8" x14ac:knownFonts="1">
    <font>
      <sz val="8"/>
      <name val="Arial"/>
    </font>
    <font>
      <sz val="8"/>
      <name val="Arial"/>
    </font>
    <font>
      <sz val="8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</font>
    <font>
      <b/>
      <sz val="8"/>
      <color indexed="63"/>
      <name val="Arial"/>
      <family val="2"/>
    </font>
    <font>
      <sz val="8"/>
      <color indexed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/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64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5">
    <xf numFmtId="0" fontId="0" fillId="0" borderId="0" xfId="0"/>
    <xf numFmtId="2" fontId="0" fillId="0" borderId="0" xfId="0" applyNumberFormat="1"/>
    <xf numFmtId="186" fontId="0" fillId="0" borderId="0" xfId="0" applyNumberFormat="1"/>
    <xf numFmtId="191" fontId="0" fillId="0" borderId="0" xfId="0" applyNumberFormat="1"/>
    <xf numFmtId="2" fontId="2" fillId="0" borderId="1" xfId="0" applyNumberFormat="1" applyFont="1" applyBorder="1"/>
    <xf numFmtId="0" fontId="3" fillId="0" borderId="0" xfId="0" applyFont="1"/>
    <xf numFmtId="0" fontId="3" fillId="2" borderId="0" xfId="0" applyFont="1" applyFill="1"/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15" fontId="3" fillId="0" borderId="0" xfId="0" applyNumberFormat="1" applyFont="1"/>
    <xf numFmtId="179" fontId="3" fillId="2" borderId="0" xfId="0" applyNumberFormat="1" applyFont="1" applyFill="1"/>
    <xf numFmtId="10" fontId="3" fillId="2" borderId="0" xfId="0" applyNumberFormat="1" applyFont="1" applyFill="1"/>
    <xf numFmtId="200" fontId="3" fillId="0" borderId="2" xfId="0" applyNumberFormat="1" applyFont="1" applyBorder="1" applyAlignment="1">
      <alignment horizontal="center"/>
    </xf>
    <xf numFmtId="200" fontId="3" fillId="0" borderId="3" xfId="0" applyNumberFormat="1" applyFont="1" applyBorder="1" applyAlignment="1">
      <alignment horizontal="center"/>
    </xf>
    <xf numFmtId="200" fontId="3" fillId="3" borderId="2" xfId="0" applyNumberFormat="1" applyFont="1" applyFill="1" applyBorder="1" applyAlignment="1">
      <alignment horizontal="center"/>
    </xf>
    <xf numFmtId="200" fontId="3" fillId="3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left"/>
    </xf>
    <xf numFmtId="2" fontId="5" fillId="5" borderId="10" xfId="0" applyNumberFormat="1" applyFont="1" applyFill="1" applyBorder="1"/>
    <xf numFmtId="2" fontId="5" fillId="5" borderId="11" xfId="0" applyNumberFormat="1" applyFont="1" applyFill="1" applyBorder="1"/>
    <xf numFmtId="0" fontId="5" fillId="0" borderId="12" xfId="0" applyFont="1" applyBorder="1" applyAlignment="1">
      <alignment horizontal="left"/>
    </xf>
    <xf numFmtId="2" fontId="5" fillId="5" borderId="13" xfId="0" applyNumberFormat="1" applyFont="1" applyFill="1" applyBorder="1"/>
    <xf numFmtId="2" fontId="5" fillId="5" borderId="14" xfId="0" applyNumberFormat="1" applyFont="1" applyFill="1" applyBorder="1"/>
    <xf numFmtId="0" fontId="5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4" borderId="15" xfId="0" applyFont="1" applyFill="1" applyBorder="1" applyAlignment="1">
      <alignment horizontal="center" vertical="center"/>
    </xf>
    <xf numFmtId="0" fontId="1" fillId="5" borderId="16" xfId="0" applyFont="1" applyFill="1" applyBorder="1"/>
    <xf numFmtId="191" fontId="1" fillId="5" borderId="0" xfId="0" applyNumberFormat="1" applyFont="1" applyFill="1" applyBorder="1"/>
    <xf numFmtId="191" fontId="1" fillId="5" borderId="17" xfId="0" applyNumberFormat="1" applyFont="1" applyFill="1" applyBorder="1"/>
    <xf numFmtId="0" fontId="1" fillId="5" borderId="18" xfId="0" applyFont="1" applyFill="1" applyBorder="1"/>
    <xf numFmtId="191" fontId="1" fillId="5" borderId="19" xfId="0" applyNumberFormat="1" applyFont="1" applyFill="1" applyBorder="1"/>
    <xf numFmtId="191" fontId="1" fillId="5" borderId="14" xfId="0" applyNumberFormat="1" applyFont="1" applyFill="1" applyBorder="1"/>
    <xf numFmtId="0" fontId="1" fillId="0" borderId="0" xfId="0" applyFont="1"/>
    <xf numFmtId="2" fontId="2" fillId="4" borderId="0" xfId="0" applyNumberFormat="1" applyFont="1" applyFill="1" applyBorder="1"/>
    <xf numFmtId="2" fontId="2" fillId="4" borderId="1" xfId="0" applyNumberFormat="1" applyFont="1" applyFill="1" applyBorder="1"/>
    <xf numFmtId="2" fontId="2" fillId="5" borderId="1" xfId="0" applyNumberFormat="1" applyFont="1" applyFill="1" applyBorder="1"/>
    <xf numFmtId="2" fontId="2" fillId="5" borderId="20" xfId="0" applyNumberFormat="1" applyFont="1" applyFill="1" applyBorder="1"/>
    <xf numFmtId="199" fontId="2" fillId="4" borderId="0" xfId="1" applyNumberFormat="1" applyFont="1" applyFill="1" applyBorder="1"/>
    <xf numFmtId="2" fontId="2" fillId="4" borderId="21" xfId="0" applyNumberFormat="1" applyFont="1" applyFill="1" applyBorder="1"/>
    <xf numFmtId="2" fontId="0" fillId="4" borderId="0" xfId="0" applyNumberFormat="1" applyFill="1" applyBorder="1"/>
    <xf numFmtId="2" fontId="0" fillId="4" borderId="0" xfId="0" quotePrefix="1" applyNumberFormat="1" applyFill="1" applyBorder="1" applyAlignment="1">
      <alignment horizontal="right"/>
    </xf>
    <xf numFmtId="2" fontId="4" fillId="5" borderId="22" xfId="0" applyNumberFormat="1" applyFont="1" applyFill="1" applyBorder="1"/>
    <xf numFmtId="2" fontId="4" fillId="5" borderId="23" xfId="0" applyNumberFormat="1" applyFont="1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3" fillId="5" borderId="24" xfId="0" applyFont="1" applyFill="1" applyBorder="1"/>
    <xf numFmtId="0" fontId="3" fillId="5" borderId="26" xfId="0" applyFont="1" applyFill="1" applyBorder="1"/>
    <xf numFmtId="200" fontId="3" fillId="4" borderId="0" xfId="1" applyNumberFormat="1" applyFont="1" applyFill="1" applyBorder="1"/>
    <xf numFmtId="200" fontId="3" fillId="4" borderId="1" xfId="1" applyNumberFormat="1" applyFont="1" applyFill="1" applyBorder="1"/>
    <xf numFmtId="200" fontId="3" fillId="4" borderId="21" xfId="1" applyNumberFormat="1" applyFont="1" applyFill="1" applyBorder="1"/>
    <xf numFmtId="200" fontId="3" fillId="4" borderId="20" xfId="1" applyNumberFormat="1" applyFont="1" applyFill="1" applyBorder="1"/>
    <xf numFmtId="0" fontId="3" fillId="0" borderId="0" xfId="0" applyFont="1" applyFill="1"/>
    <xf numFmtId="2" fontId="5" fillId="5" borderId="29" xfId="0" applyNumberFormat="1" applyFont="1" applyFill="1" applyBorder="1"/>
    <xf numFmtId="2" fontId="5" fillId="5" borderId="19" xfId="0" applyNumberFormat="1" applyFont="1" applyFill="1" applyBorder="1"/>
    <xf numFmtId="0" fontId="5" fillId="0" borderId="30" xfId="0" applyFont="1" applyBorder="1" applyAlignment="1">
      <alignment horizontal="left"/>
    </xf>
    <xf numFmtId="191" fontId="1" fillId="5" borderId="29" xfId="0" applyNumberFormat="1" applyFont="1" applyFill="1" applyBorder="1"/>
    <xf numFmtId="2" fontId="1" fillId="4" borderId="31" xfId="0" applyNumberFormat="1" applyFont="1" applyFill="1" applyBorder="1"/>
    <xf numFmtId="2" fontId="1" fillId="4" borderId="32" xfId="0" applyNumberFormat="1" applyFont="1" applyFill="1" applyBorder="1"/>
    <xf numFmtId="2" fontId="1" fillId="4" borderId="0" xfId="0" applyNumberFormat="1" applyFont="1" applyFill="1" applyBorder="1"/>
    <xf numFmtId="2" fontId="1" fillId="4" borderId="33" xfId="0" applyNumberFormat="1" applyFont="1" applyFill="1" applyBorder="1"/>
    <xf numFmtId="2" fontId="1" fillId="4" borderId="0" xfId="0" quotePrefix="1" applyNumberFormat="1" applyFont="1" applyFill="1" applyBorder="1" applyAlignment="1">
      <alignment horizontal="right"/>
    </xf>
    <xf numFmtId="2" fontId="1" fillId="4" borderId="33" xfId="0" quotePrefix="1" applyNumberFormat="1" applyFont="1" applyFill="1" applyBorder="1" applyAlignment="1">
      <alignment horizontal="right"/>
    </xf>
    <xf numFmtId="2" fontId="7" fillId="4" borderId="0" xfId="0" applyNumberFormat="1" applyFont="1" applyFill="1" applyBorder="1"/>
    <xf numFmtId="2" fontId="7" fillId="4" borderId="33" xfId="0" applyNumberFormat="1" applyFont="1" applyFill="1" applyBorder="1"/>
    <xf numFmtId="2" fontId="7" fillId="4" borderId="34" xfId="0" applyNumberFormat="1" applyFont="1" applyFill="1" applyBorder="1"/>
    <xf numFmtId="2" fontId="7" fillId="4" borderId="35" xfId="0" applyNumberFormat="1" applyFont="1" applyFill="1" applyBorder="1"/>
    <xf numFmtId="199" fontId="7" fillId="4" borderId="33" xfId="1" applyNumberFormat="1" applyFont="1" applyFill="1" applyBorder="1"/>
    <xf numFmtId="2" fontId="7" fillId="4" borderId="31" xfId="0" applyNumberFormat="1" applyFont="1" applyFill="1" applyBorder="1"/>
    <xf numFmtId="2" fontId="7" fillId="4" borderId="32" xfId="0" applyNumberFormat="1" applyFont="1" applyFill="1" applyBorder="1"/>
    <xf numFmtId="199" fontId="7" fillId="4" borderId="0" xfId="1" applyNumberFormat="1" applyFont="1" applyFill="1" applyBorder="1"/>
    <xf numFmtId="0" fontId="4" fillId="6" borderId="27" xfId="0" applyFont="1" applyFill="1" applyBorder="1"/>
    <xf numFmtId="2" fontId="0" fillId="4" borderId="36" xfId="0" applyNumberFormat="1" applyFill="1" applyBorder="1"/>
    <xf numFmtId="2" fontId="0" fillId="4" borderId="3" xfId="0" applyNumberFormat="1" applyFill="1" applyBorder="1"/>
    <xf numFmtId="2" fontId="0" fillId="4" borderId="31" xfId="0" applyNumberFormat="1" applyFill="1" applyBorder="1"/>
    <xf numFmtId="2" fontId="0" fillId="4" borderId="37" xfId="0" applyNumberFormat="1" applyFill="1" applyBorder="1"/>
    <xf numFmtId="2" fontId="0" fillId="4" borderId="2" xfId="0" applyNumberFormat="1" applyFill="1" applyBorder="1"/>
    <xf numFmtId="2" fontId="0" fillId="4" borderId="38" xfId="0" applyNumberFormat="1" applyFill="1" applyBorder="1"/>
    <xf numFmtId="2" fontId="0" fillId="4" borderId="33" xfId="0" applyNumberFormat="1" applyFill="1" applyBorder="1"/>
    <xf numFmtId="2" fontId="0" fillId="4" borderId="32" xfId="0" applyNumberFormat="1" applyFill="1" applyBorder="1"/>
    <xf numFmtId="2" fontId="1" fillId="4" borderId="36" xfId="0" applyNumberFormat="1" applyFont="1" applyFill="1" applyBorder="1"/>
    <xf numFmtId="2" fontId="1" fillId="4" borderId="37" xfId="0" applyNumberFormat="1" applyFont="1" applyFill="1" applyBorder="1"/>
    <xf numFmtId="2" fontId="7" fillId="4" borderId="17" xfId="0" applyNumberFormat="1" applyFont="1" applyFill="1" applyBorder="1"/>
    <xf numFmtId="2" fontId="1" fillId="4" borderId="37" xfId="0" quotePrefix="1" applyNumberFormat="1" applyFont="1" applyFill="1" applyBorder="1" applyAlignment="1">
      <alignment horizontal="right"/>
    </xf>
    <xf numFmtId="2" fontId="7" fillId="4" borderId="37" xfId="0" quotePrefix="1" applyNumberFormat="1" applyFont="1" applyFill="1" applyBorder="1" applyAlignment="1">
      <alignment horizontal="right"/>
    </xf>
    <xf numFmtId="199" fontId="7" fillId="4" borderId="37" xfId="1" quotePrefix="1" applyNumberFormat="1" applyFont="1" applyFill="1" applyBorder="1" applyAlignment="1">
      <alignment horizontal="right"/>
    </xf>
    <xf numFmtId="199" fontId="7" fillId="4" borderId="17" xfId="1" applyNumberFormat="1" applyFont="1" applyFill="1" applyBorder="1"/>
    <xf numFmtId="2" fontId="7" fillId="4" borderId="13" xfId="0" quotePrefix="1" applyNumberFormat="1" applyFont="1" applyFill="1" applyBorder="1" applyAlignment="1">
      <alignment horizontal="right"/>
    </xf>
    <xf numFmtId="2" fontId="7" fillId="4" borderId="19" xfId="0" applyNumberFormat="1" applyFont="1" applyFill="1" applyBorder="1"/>
    <xf numFmtId="2" fontId="7" fillId="4" borderId="39" xfId="0" applyNumberFormat="1" applyFont="1" applyFill="1" applyBorder="1"/>
    <xf numFmtId="0" fontId="5" fillId="5" borderId="40" xfId="0" applyFont="1" applyFill="1" applyBorder="1" applyAlignment="1">
      <alignment horizontal="left"/>
    </xf>
    <xf numFmtId="0" fontId="5" fillId="5" borderId="41" xfId="0" applyFont="1" applyFill="1" applyBorder="1" applyAlignment="1">
      <alignment horizontal="left"/>
    </xf>
    <xf numFmtId="0" fontId="5" fillId="5" borderId="42" xfId="0" applyFont="1" applyFill="1" applyBorder="1" applyAlignment="1">
      <alignment horizontal="left"/>
    </xf>
    <xf numFmtId="0" fontId="5" fillId="5" borderId="43" xfId="0" applyFont="1" applyFill="1" applyBorder="1" applyAlignment="1">
      <alignment horizontal="left"/>
    </xf>
    <xf numFmtId="2" fontId="0" fillId="0" borderId="23" xfId="0" applyNumberFormat="1" applyBorder="1"/>
    <xf numFmtId="2" fontId="0" fillId="0" borderId="44" xfId="0" applyNumberFormat="1" applyBorder="1"/>
    <xf numFmtId="0" fontId="1" fillId="4" borderId="44" xfId="0" applyFont="1" applyFill="1" applyBorder="1" applyAlignment="1">
      <alignment horizontal="center" vertical="center"/>
    </xf>
    <xf numFmtId="0" fontId="0" fillId="0" borderId="22" xfId="0" applyBorder="1"/>
    <xf numFmtId="0" fontId="0" fillId="0" borderId="45" xfId="0" applyBorder="1"/>
    <xf numFmtId="0" fontId="0" fillId="0" borderId="23" xfId="0" applyBorder="1"/>
    <xf numFmtId="2" fontId="0" fillId="4" borderId="22" xfId="0" applyNumberFormat="1" applyFill="1" applyBorder="1"/>
    <xf numFmtId="2" fontId="0" fillId="4" borderId="45" xfId="0" applyNumberFormat="1" applyFill="1" applyBorder="1"/>
    <xf numFmtId="2" fontId="0" fillId="4" borderId="23" xfId="0" applyNumberFormat="1" applyFill="1" applyBorder="1"/>
    <xf numFmtId="2" fontId="7" fillId="5" borderId="19" xfId="0" applyNumberFormat="1" applyFont="1" applyFill="1" applyBorder="1"/>
    <xf numFmtId="2" fontId="7" fillId="5" borderId="14" xfId="0" applyNumberFormat="1" applyFont="1" applyFill="1" applyBorder="1"/>
    <xf numFmtId="2" fontId="7" fillId="5" borderId="31" xfId="0" applyNumberFormat="1" applyFont="1" applyFill="1" applyBorder="1"/>
    <xf numFmtId="2" fontId="7" fillId="5" borderId="46" xfId="0" applyNumberFormat="1" applyFont="1" applyFill="1" applyBorder="1"/>
    <xf numFmtId="2" fontId="7" fillId="5" borderId="0" xfId="0" applyNumberFormat="1" applyFont="1" applyFill="1" applyBorder="1"/>
    <xf numFmtId="2" fontId="7" fillId="5" borderId="17" xfId="0" applyNumberFormat="1" applyFont="1" applyFill="1" applyBorder="1"/>
    <xf numFmtId="2" fontId="7" fillId="4" borderId="47" xfId="0" applyNumberFormat="1" applyFont="1" applyFill="1" applyBorder="1"/>
    <xf numFmtId="2" fontId="7" fillId="4" borderId="48" xfId="0" applyNumberFormat="1" applyFont="1" applyFill="1" applyBorder="1"/>
    <xf numFmtId="199" fontId="7" fillId="4" borderId="48" xfId="1" applyNumberFormat="1" applyFont="1" applyFill="1" applyBorder="1"/>
    <xf numFmtId="199" fontId="6" fillId="0" borderId="49" xfId="0" applyNumberFormat="1" applyFont="1" applyFill="1" applyBorder="1" applyAlignment="1">
      <alignment horizontal="center"/>
    </xf>
    <xf numFmtId="199" fontId="6" fillId="0" borderId="50" xfId="0" applyNumberFormat="1" applyFont="1" applyFill="1" applyBorder="1" applyAlignment="1">
      <alignment horizontal="center"/>
    </xf>
    <xf numFmtId="199" fontId="6" fillId="0" borderId="51" xfId="0" applyNumberFormat="1" applyFont="1" applyFill="1" applyBorder="1" applyAlignment="1">
      <alignment horizontal="center"/>
    </xf>
    <xf numFmtId="2" fontId="6" fillId="0" borderId="49" xfId="1" applyNumberFormat="1" applyFont="1" applyFill="1" applyBorder="1" applyAlignment="1">
      <alignment horizontal="center"/>
    </xf>
    <xf numFmtId="2" fontId="6" fillId="0" borderId="50" xfId="1" applyNumberFormat="1" applyFont="1" applyFill="1" applyBorder="1" applyAlignment="1">
      <alignment horizontal="center"/>
    </xf>
    <xf numFmtId="2" fontId="6" fillId="0" borderId="51" xfId="1" applyNumberFormat="1" applyFont="1" applyFill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6" borderId="10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5" fillId="6" borderId="56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5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58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/>
    </xf>
    <xf numFmtId="0" fontId="4" fillId="6" borderId="54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52" xfId="0" applyFont="1" applyFill="1" applyBorder="1" applyAlignment="1">
      <alignment horizontal="center" vertical="center" wrapText="1"/>
    </xf>
    <xf numFmtId="2" fontId="4" fillId="0" borderId="49" xfId="1" applyNumberFormat="1" applyFont="1" applyBorder="1" applyAlignment="1">
      <alignment horizontal="center"/>
    </xf>
    <xf numFmtId="2" fontId="4" fillId="0" borderId="50" xfId="1" applyNumberFormat="1" applyFont="1" applyBorder="1" applyAlignment="1">
      <alignment horizontal="center"/>
    </xf>
    <xf numFmtId="2" fontId="4" fillId="0" borderId="53" xfId="1" applyNumberFormat="1" applyFont="1" applyBorder="1" applyAlignment="1">
      <alignment horizontal="center"/>
    </xf>
    <xf numFmtId="9" fontId="4" fillId="0" borderId="49" xfId="1" applyFont="1" applyBorder="1" applyAlignment="1">
      <alignment horizontal="center"/>
    </xf>
    <xf numFmtId="9" fontId="4" fillId="0" borderId="50" xfId="1" applyFont="1" applyBorder="1" applyAlignment="1">
      <alignment horizontal="center"/>
    </xf>
    <xf numFmtId="9" fontId="4" fillId="0" borderId="53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1"/>
  <sheetViews>
    <sheetView tabSelected="1" workbookViewId="0"/>
  </sheetViews>
  <sheetFormatPr defaultRowHeight="11.25" x14ac:dyDescent="0.2"/>
  <cols>
    <col min="1" max="1" width="24.33203125" bestFit="1" customWidth="1"/>
    <col min="2" max="2" width="15.1640625" customWidth="1"/>
    <col min="3" max="3" width="12.6640625" customWidth="1"/>
    <col min="4" max="4" width="13.1640625" customWidth="1"/>
    <col min="5" max="5" width="3.5" customWidth="1"/>
    <col min="6" max="6" width="24.33203125" bestFit="1" customWidth="1"/>
    <col min="7" max="7" width="13.33203125" customWidth="1"/>
    <col min="8" max="8" width="13" customWidth="1"/>
    <col min="9" max="9" width="11.83203125" customWidth="1"/>
    <col min="10" max="10" width="3.33203125" customWidth="1"/>
  </cols>
  <sheetData>
    <row r="1" spans="1:9" ht="48" customHeight="1" thickTop="1" x14ac:dyDescent="0.2">
      <c r="A1" s="17" t="s">
        <v>25</v>
      </c>
      <c r="B1" s="18" t="s">
        <v>33</v>
      </c>
      <c r="C1" s="18" t="s">
        <v>17</v>
      </c>
      <c r="D1" s="19" t="s">
        <v>18</v>
      </c>
      <c r="E1" s="20"/>
      <c r="F1" s="17" t="s">
        <v>32</v>
      </c>
      <c r="G1" s="18" t="s">
        <v>33</v>
      </c>
      <c r="H1" s="18" t="s">
        <v>17</v>
      </c>
      <c r="I1" s="19" t="s">
        <v>18</v>
      </c>
    </row>
    <row r="2" spans="1:9" x14ac:dyDescent="0.2">
      <c r="A2" s="49" t="s">
        <v>26</v>
      </c>
      <c r="B2" s="47">
        <v>0</v>
      </c>
      <c r="C2" s="39">
        <f>_xll.qlStatisticsMean($B$24)</f>
        <v>-2.3864100187350702E-17</v>
      </c>
      <c r="D2" s="40">
        <f>AVERAGE(Distribution1)</f>
        <v>-3.0372491147537257E-18</v>
      </c>
      <c r="E2" s="1"/>
      <c r="F2" s="49" t="s">
        <v>28</v>
      </c>
      <c r="G2" s="47">
        <v>0.3</v>
      </c>
      <c r="H2" s="39">
        <f>_xll.qlStatisticsMean($G$24)</f>
        <v>0.29999999999999993</v>
      </c>
      <c r="I2" s="40">
        <f>AVERAGE(Distribution2)</f>
        <v>0.29999999999999977</v>
      </c>
    </row>
    <row r="3" spans="1:9" x14ac:dyDescent="0.2">
      <c r="A3" s="49" t="s">
        <v>27</v>
      </c>
      <c r="B3" s="48">
        <v>1</v>
      </c>
      <c r="C3" s="39">
        <f>_xll.qlStatisticsStandardDeviation($B$24)</f>
        <v>0.996987501424627</v>
      </c>
      <c r="D3" s="40">
        <f>STDEV(Distribution1)</f>
        <v>0.99698750142462655</v>
      </c>
      <c r="E3" s="1"/>
      <c r="F3" s="49" t="s">
        <v>29</v>
      </c>
      <c r="G3" s="48">
        <v>0.25</v>
      </c>
      <c r="H3" s="39">
        <f>_xll.qlStatisticsStandardDeviation($G$24)</f>
        <v>0.24924687535615678</v>
      </c>
      <c r="I3" s="40">
        <f>STDEV(Distribution2)</f>
        <v>0.24924687535615697</v>
      </c>
    </row>
    <row r="4" spans="1:9" x14ac:dyDescent="0.2">
      <c r="A4" s="49" t="s">
        <v>13</v>
      </c>
      <c r="B4" s="45">
        <f>StdDev1*StdDev1</f>
        <v>1</v>
      </c>
      <c r="C4" s="39">
        <f>_xll.qlStatisticsVariance($B$24)</f>
        <v>0.99398407799692068</v>
      </c>
      <c r="D4" s="40">
        <f>VAR(Distribution1)</f>
        <v>0.99398407799691968</v>
      </c>
      <c r="E4" s="1"/>
      <c r="F4" s="49" t="s">
        <v>13</v>
      </c>
      <c r="G4" s="45">
        <f>StdDev2*StdDev2</f>
        <v>6.25E-2</v>
      </c>
      <c r="H4" s="39">
        <f>_xll.qlStatisticsVariance($G$24)</f>
        <v>6.2124004874807549E-2</v>
      </c>
      <c r="I4" s="40">
        <f>VAR(Distribution2)</f>
        <v>6.2124004874807646E-2</v>
      </c>
    </row>
    <row r="5" spans="1:9" x14ac:dyDescent="0.2">
      <c r="A5" s="49" t="s">
        <v>21</v>
      </c>
      <c r="B5" s="45">
        <v>0</v>
      </c>
      <c r="C5" s="39">
        <f>_xll.qlStatisticsSkewness($B$24)</f>
        <v>-5.61254641710464E-17</v>
      </c>
      <c r="D5" s="40">
        <f>SKEW(Distribution1)</f>
        <v>6.9524696293366274E-18</v>
      </c>
      <c r="E5" s="1"/>
      <c r="F5" s="49" t="s">
        <v>21</v>
      </c>
      <c r="G5" s="45">
        <v>0</v>
      </c>
      <c r="H5" s="39">
        <f>_xll.qlStatisticsSkewness($G$24)</f>
        <v>8.2434275501224361E-16</v>
      </c>
      <c r="I5" s="40">
        <f>SKEW(Distribution2)</f>
        <v>2.6002236413718985E-15</v>
      </c>
    </row>
    <row r="6" spans="1:9" x14ac:dyDescent="0.2">
      <c r="A6" s="49" t="s">
        <v>24</v>
      </c>
      <c r="B6" s="45">
        <v>0</v>
      </c>
      <c r="C6" s="39">
        <f>_xll.qlStatisticsKurtosis($B$24)</f>
        <v>-5.8804627987408598E-2</v>
      </c>
      <c r="D6" s="40">
        <f>KURT(Distribution1)</f>
        <v>-5.880462798740016E-2</v>
      </c>
      <c r="E6" s="1"/>
      <c r="F6" s="49" t="s">
        <v>24</v>
      </c>
      <c r="G6" s="45">
        <v>0</v>
      </c>
      <c r="H6" s="39">
        <f>_xll.qlStatisticsKurtosis($G$24)</f>
        <v>-5.8804627987409042E-2</v>
      </c>
      <c r="I6" s="40">
        <f>KURT(Distribution2)</f>
        <v>-5.8804627987400604E-2</v>
      </c>
    </row>
    <row r="7" spans="1:9" x14ac:dyDescent="0.2">
      <c r="A7" s="49" t="s">
        <v>22</v>
      </c>
      <c r="B7" s="46" t="s">
        <v>14</v>
      </c>
      <c r="C7" s="39">
        <f>_xll.qlStatisticsMin($B$24)</f>
        <v>-3.2971933424171898</v>
      </c>
      <c r="D7" s="40">
        <f>MIN(Distribution1)</f>
        <v>-3.2971933424171898</v>
      </c>
      <c r="E7" s="1"/>
      <c r="F7" s="49" t="s">
        <v>22</v>
      </c>
      <c r="G7" s="46" t="s">
        <v>14</v>
      </c>
      <c r="H7" s="39">
        <f>_xll.qlStatisticsMin($G$24)</f>
        <v>-0.52429833560429739</v>
      </c>
      <c r="I7" s="40">
        <f>MIN(Distribution2)</f>
        <v>-0.52429833560429739</v>
      </c>
    </row>
    <row r="8" spans="1:9" x14ac:dyDescent="0.2">
      <c r="A8" s="49" t="s">
        <v>23</v>
      </c>
      <c r="B8" s="46" t="s">
        <v>15</v>
      </c>
      <c r="C8" s="39">
        <f>_xll.qlStatisticsMax($B$24)</f>
        <v>3.2971933424171898</v>
      </c>
      <c r="D8" s="40">
        <f>MAX(Distribution1)</f>
        <v>3.2971933424171898</v>
      </c>
      <c r="E8" s="1"/>
      <c r="F8" s="49" t="s">
        <v>23</v>
      </c>
      <c r="G8" s="46" t="s">
        <v>15</v>
      </c>
      <c r="H8" s="39">
        <f>_xll.qlStatisticsMax($G$24)</f>
        <v>1.1242983356042975</v>
      </c>
      <c r="I8" s="40">
        <f>MAX(Distribution2)</f>
        <v>1.1242983356042975</v>
      </c>
    </row>
    <row r="9" spans="1:9" x14ac:dyDescent="0.2">
      <c r="A9" s="49" t="s">
        <v>11</v>
      </c>
      <c r="B9" s="45">
        <f>StdDev1</f>
        <v>1</v>
      </c>
      <c r="C9" s="39">
        <f>_xll.qlStatisticsSemiDeviation(B24)</f>
        <v>0.99747514513264379</v>
      </c>
      <c r="D9" s="41"/>
      <c r="F9" s="49" t="s">
        <v>11</v>
      </c>
      <c r="G9" s="45">
        <f>StdDev2</f>
        <v>0.25</v>
      </c>
      <c r="H9" s="39">
        <f>_xll.qlStatisticsSemiDeviation($G$24)</f>
        <v>0.24936878628316089</v>
      </c>
      <c r="I9" s="41"/>
    </row>
    <row r="10" spans="1:9" x14ac:dyDescent="0.2">
      <c r="A10" s="49" t="s">
        <v>10</v>
      </c>
      <c r="B10" s="45">
        <f>B4</f>
        <v>1</v>
      </c>
      <c r="C10" s="39">
        <f>_xll.qlStatisticsSemiVariance($B$24)</f>
        <v>0.9949566651573889</v>
      </c>
      <c r="D10" s="41"/>
      <c r="F10" s="49" t="s">
        <v>10</v>
      </c>
      <c r="G10" s="45">
        <f>G4</f>
        <v>6.25E-2</v>
      </c>
      <c r="H10" s="39">
        <f>_xll.qlStatisticsSemiVariance($G$24)</f>
        <v>6.2184791572336771E-2</v>
      </c>
      <c r="I10" s="41"/>
    </row>
    <row r="11" spans="1:9" x14ac:dyDescent="0.2">
      <c r="A11" s="49" t="s">
        <v>1</v>
      </c>
      <c r="B11" s="39">
        <f>_xll.qlGaussianDownsideDeviation(Mean1,StdDev1)</f>
        <v>1</v>
      </c>
      <c r="C11" s="39">
        <f>_xll.qlStatisticsDownsideDeviation($B$24)</f>
        <v>0.99747514513264379</v>
      </c>
      <c r="D11" s="41"/>
      <c r="F11" s="49" t="s">
        <v>1</v>
      </c>
      <c r="G11" s="39">
        <f>_xll.qlGaussianDownsideDeviation(Mean2,StdDev2)</f>
        <v>0.1610391198905132</v>
      </c>
      <c r="H11" s="39">
        <f>_xll.qlStatisticsDownsideDeviation($G$24)</f>
        <v>0.1588260836527578</v>
      </c>
      <c r="I11" s="41"/>
    </row>
    <row r="12" spans="1:9" x14ac:dyDescent="0.2">
      <c r="A12" s="49" t="s">
        <v>0</v>
      </c>
      <c r="B12" s="39">
        <f>_xll.qlGaussianDownsideVariance(Mean1,StdDev1)</f>
        <v>1</v>
      </c>
      <c r="C12" s="39">
        <f>_xll.qlStatisticsDownsideVariance($B$24)</f>
        <v>0.99495666515738879</v>
      </c>
      <c r="D12" s="41"/>
      <c r="F12" s="49" t="s">
        <v>0</v>
      </c>
      <c r="G12" s="39">
        <f>_xll.qlGaussianDownsideVariance(Mean2,StdDev2)</f>
        <v>2.5933598135111081E-2</v>
      </c>
      <c r="H12" s="39">
        <f>_xll.qlStatisticsDownsideVariance($G$24)</f>
        <v>2.5225724848472818E-2</v>
      </c>
      <c r="I12" s="41"/>
    </row>
    <row r="13" spans="1:9" x14ac:dyDescent="0.2">
      <c r="A13" s="50" t="s">
        <v>34</v>
      </c>
      <c r="B13" s="122">
        <v>0.95</v>
      </c>
      <c r="C13" s="123"/>
      <c r="D13" s="124"/>
      <c r="F13" s="50" t="s">
        <v>34</v>
      </c>
      <c r="G13" s="122">
        <f>Percentile</f>
        <v>0.95</v>
      </c>
      <c r="H13" s="123"/>
      <c r="I13" s="124"/>
    </row>
    <row r="14" spans="1:9" x14ac:dyDescent="0.2">
      <c r="A14" s="49" t="s">
        <v>12</v>
      </c>
      <c r="B14" s="39">
        <f>_xll.qlGaussianTopPercentile(Percentile,Mean1,StdDev1)</f>
        <v>-1.6448536251336989</v>
      </c>
      <c r="C14" s="39">
        <f>_xll.qlStatisticsTopPercentile($B$24,Percentile)</f>
        <v>-1.6420196209755165</v>
      </c>
      <c r="D14" s="40">
        <f>PERCENTILE(Distribution1,1-Percentile)</f>
        <v>-1.6406113489596545</v>
      </c>
      <c r="F14" s="49" t="s">
        <v>12</v>
      </c>
      <c r="G14" s="39">
        <f>_xll.qlGaussianTopPercentile(Percentile,Mean2,StdDev2)</f>
        <v>-0.11121340628342474</v>
      </c>
      <c r="H14" s="39">
        <f>_xll.qlStatisticsTopPercentile($G$24,Percentile)</f>
        <v>-0.11050490524387913</v>
      </c>
      <c r="I14" s="40">
        <f>PERCENTILE(Distribution2,1-Percentile)</f>
        <v>-0.11015283723991365</v>
      </c>
    </row>
    <row r="15" spans="1:9" x14ac:dyDescent="0.2">
      <c r="A15" s="49" t="s">
        <v>4</v>
      </c>
      <c r="B15" s="39">
        <f>_xll.qlGaussianValueAtRisk(Percentile,Mean1,StdDev1)</f>
        <v>1.6448536251336989</v>
      </c>
      <c r="C15" s="39">
        <f>_xll.qlStatisticsValueAtRisk($B$24,Percentile)</f>
        <v>1.6420196209755165</v>
      </c>
      <c r="D15" s="4"/>
      <c r="F15" s="49" t="s">
        <v>4</v>
      </c>
      <c r="G15" s="39">
        <f>_xll.qlGaussianValueAtRisk(Percentile,Mean2,StdDev2)</f>
        <v>0.11121340628342474</v>
      </c>
      <c r="H15" s="39">
        <f>_xll.qlStatisticsValueAtRisk($G$24,Percentile)</f>
        <v>0.11050490524387913</v>
      </c>
      <c r="I15" s="4"/>
    </row>
    <row r="16" spans="1:9" x14ac:dyDescent="0.2">
      <c r="A16" s="49" t="s">
        <v>7</v>
      </c>
      <c r="B16" s="39">
        <f>_xll.qlGaussianPercentile(Percentile,Mean1,StdDev1)</f>
        <v>1.6448536251336989</v>
      </c>
      <c r="C16" s="39">
        <f>_xll.qlStatisticsPercentile($B$24,Percentile)</f>
        <v>1.6420196209755165</v>
      </c>
      <c r="D16" s="40">
        <f>PERCENTILE(Distribution1,Percentile)</f>
        <v>1.6406113489596541</v>
      </c>
      <c r="F16" s="49" t="s">
        <v>7</v>
      </c>
      <c r="G16" s="39">
        <f>_xll.qlGaussianPercentile(Percentile,Mean2,StdDev2)</f>
        <v>0.71121340628342478</v>
      </c>
      <c r="H16" s="39">
        <f>_xll.qlStatisticsPercentile($G$24,Percentile)</f>
        <v>0.7105049052438791</v>
      </c>
      <c r="I16" s="40">
        <f>PERCENTILE(Distribution2,Percentile)</f>
        <v>0.71015283723991351</v>
      </c>
    </row>
    <row r="17" spans="1:9" x14ac:dyDescent="0.2">
      <c r="A17" s="49" t="s">
        <v>16</v>
      </c>
      <c r="B17" s="39">
        <f>_xll.qlGaussianPotentialUpside(Percentile,Mean1,StdDev1)</f>
        <v>1.6448536251336989</v>
      </c>
      <c r="C17" s="39">
        <f>_xll.qlStatisticsPotentialUpside($B$24,Percentile)</f>
        <v>1.6420196209755165</v>
      </c>
      <c r="D17" s="41"/>
      <c r="F17" s="49" t="s">
        <v>5</v>
      </c>
      <c r="G17" s="39">
        <f>_xll.qlGaussianPotentialUpside(Percentile,Mean2,StdDev2)</f>
        <v>0.71121340628342478</v>
      </c>
      <c r="H17" s="39">
        <f>_xll.qlStatisticsPotentialUpside($G$24,Percentile)</f>
        <v>0.7105049052438791</v>
      </c>
      <c r="I17" s="41"/>
    </row>
    <row r="18" spans="1:9" x14ac:dyDescent="0.2">
      <c r="A18" s="49" t="s">
        <v>3</v>
      </c>
      <c r="B18" s="39">
        <f>_xll.qlGaussianExpectedShortfall(Percentile,Mean1,StdDev1)</f>
        <v>2.0627128136748771</v>
      </c>
      <c r="C18" s="39">
        <f>_xll.qlStatisticsExpectedShortfall($B$24,Percentile)</f>
        <v>2.0538945281205936</v>
      </c>
      <c r="D18" s="41"/>
      <c r="F18" s="49" t="s">
        <v>3</v>
      </c>
      <c r="G18" s="39">
        <f>_xll.qlGaussianExpectedShortfall(Percentile,Mean2,StdDev2)</f>
        <v>0.21567820341871929</v>
      </c>
      <c r="H18" s="39">
        <f>_xll.qlStatisticsExpectedShortfall($G$24,Percentile)</f>
        <v>0.21347363203014846</v>
      </c>
      <c r="I18" s="41"/>
    </row>
    <row r="19" spans="1:9" x14ac:dyDescent="0.2">
      <c r="A19" s="50" t="s">
        <v>6</v>
      </c>
      <c r="B19" s="125">
        <v>0</v>
      </c>
      <c r="C19" s="126"/>
      <c r="D19" s="127"/>
      <c r="F19" s="50" t="s">
        <v>6</v>
      </c>
      <c r="G19" s="125">
        <f>Target</f>
        <v>0</v>
      </c>
      <c r="H19" s="126"/>
      <c r="I19" s="127"/>
    </row>
    <row r="20" spans="1:9" x14ac:dyDescent="0.2">
      <c r="A20" s="49" t="s">
        <v>9</v>
      </c>
      <c r="B20" s="43">
        <f>_xll.qlGaussianShortfall(Target,Mean1,StdDev1)</f>
        <v>0.5</v>
      </c>
      <c r="C20" s="43">
        <f>_xll.qlStatisticsShortfall($B$24,Target)</f>
        <v>0.49975574010747437</v>
      </c>
      <c r="D20" s="41"/>
      <c r="F20" s="49" t="s">
        <v>9</v>
      </c>
      <c r="G20" s="43">
        <f>_xll.qlGaussianShortfall(Target,Mean2,StdDev2)</f>
        <v>0.11506967022170828</v>
      </c>
      <c r="H20" s="43">
        <f>_xll.qlStatisticsShortfall($G$24,Target)</f>
        <v>0.11480214948705422</v>
      </c>
      <c r="I20" s="41"/>
    </row>
    <row r="21" spans="1:9" x14ac:dyDescent="0.2">
      <c r="A21" s="49" t="s">
        <v>2</v>
      </c>
      <c r="B21" s="39">
        <f>_xll.qlGaussianAverageShortfall(Target,Mean1,StdDev1)</f>
        <v>0.79788456080286541</v>
      </c>
      <c r="C21" s="39">
        <f>_xll.qlStatisticsAverageShortfall($B$24,Target)</f>
        <v>0.79681767334303577</v>
      </c>
      <c r="D21" s="41"/>
      <c r="F21" s="49" t="s">
        <v>2</v>
      </c>
      <c r="G21" s="39">
        <f>_xll.qlGaussianAverageShortfall(Target,Mean2,StdDev2)</f>
        <v>0.12188800621629642</v>
      </c>
      <c r="H21" s="39">
        <f>_xll.qlStatisticsAverageShortfall($G$24,Target)</f>
        <v>0.12086030015875016</v>
      </c>
      <c r="I21" s="41"/>
    </row>
    <row r="22" spans="1:9" ht="12" thickBot="1" x14ac:dyDescent="0.25">
      <c r="A22" s="51" t="s">
        <v>8</v>
      </c>
      <c r="B22" s="44">
        <f>_xll.qlGaussianRegret(Target,Mean1,StdDev1)</f>
        <v>1</v>
      </c>
      <c r="C22" s="44">
        <f>_xll.qlStatisticsRegret($B$24,Target)</f>
        <v>0.9949566651573889</v>
      </c>
      <c r="D22" s="42"/>
      <c r="F22" s="51" t="s">
        <v>8</v>
      </c>
      <c r="G22" s="44">
        <f>_xll.qlGaussianRegret(Target,Mean2,StdDev2)</f>
        <v>2.5933598135111081E-2</v>
      </c>
      <c r="H22" s="44">
        <f>_xll.qlStatisticsRegret($G$24,Target)</f>
        <v>2.5225724848472821E-2</v>
      </c>
      <c r="I22" s="42"/>
    </row>
    <row r="23" spans="1:9" ht="12.75" thickTop="1" thickBot="1" x14ac:dyDescent="0.25"/>
    <row r="24" spans="1:9" ht="23.25" thickBot="1" x14ac:dyDescent="0.25">
      <c r="A24" s="21" t="s">
        <v>54</v>
      </c>
      <c r="B24" s="22" t="str">
        <f>_xll.qlStatistics("distr1",Distribution1)</f>
        <v>distr1#0001</v>
      </c>
      <c r="F24" s="21" t="s">
        <v>55</v>
      </c>
      <c r="G24" s="22" t="str">
        <f>_xll.qlStatistics("distr2",Distribution2)</f>
        <v>distr2#0001</v>
      </c>
    </row>
    <row r="25" spans="1:9" x14ac:dyDescent="0.2">
      <c r="A25" s="3">
        <f>_xll.qlNormInv(HelperSheet!$A26,B$2,B$3)</f>
        <v>0</v>
      </c>
      <c r="F25" s="3">
        <f>_xll.qlNormInv(HelperSheet!$A26,G$2,G$3)</f>
        <v>0.3</v>
      </c>
    </row>
    <row r="26" spans="1:9" x14ac:dyDescent="0.2">
      <c r="A26" s="3">
        <f>_xll.qlNormInv(HelperSheet!$A27,B$2,B$3)</f>
        <v>0.6744897502234225</v>
      </c>
      <c r="F26" s="3">
        <f>_xll.qlNormInv(HelperSheet!$A27,G$2,G$3)</f>
        <v>0.46862243755585564</v>
      </c>
    </row>
    <row r="27" spans="1:9" x14ac:dyDescent="0.2">
      <c r="A27" s="3">
        <f>_xll.qlNormInv(HelperSheet!$A28,B$2,B$3)</f>
        <v>-0.6744897502234225</v>
      </c>
      <c r="F27" s="3">
        <f>_xll.qlNormInv(HelperSheet!$A28,G$2,G$3)</f>
        <v>0.13137756244414436</v>
      </c>
    </row>
    <row r="28" spans="1:9" x14ac:dyDescent="0.2">
      <c r="A28" s="3">
        <f>_xll.qlNormInv(HelperSheet!$A29,B$2,B$3)</f>
        <v>-0.3186393636454069</v>
      </c>
      <c r="F28" s="3">
        <f>_xll.qlNormInv(HelperSheet!$A29,G$2,G$3)</f>
        <v>0.22034015908864826</v>
      </c>
    </row>
    <row r="29" spans="1:9" x14ac:dyDescent="0.2">
      <c r="A29" s="3">
        <f>_xll.qlNormInv(HelperSheet!$A30,B$2,B$3)</f>
        <v>1.1503493805157545</v>
      </c>
      <c r="F29" s="3">
        <f>_xll.qlNormInv(HelperSheet!$A30,G$2,G$3)</f>
        <v>0.58758734512893862</v>
      </c>
    </row>
    <row r="30" spans="1:9" x14ac:dyDescent="0.2">
      <c r="A30" s="3">
        <f>_xll.qlNormInv(HelperSheet!$A31,B$2,B$3)</f>
        <v>0.3186393636454069</v>
      </c>
      <c r="F30" s="3">
        <f>_xll.qlNormInv(HelperSheet!$A31,G$2,G$3)</f>
        <v>0.37965984091135174</v>
      </c>
    </row>
    <row r="31" spans="1:9" x14ac:dyDescent="0.2">
      <c r="A31" s="3">
        <f>_xll.qlNormInv(HelperSheet!$A32,B$2,B$3)</f>
        <v>-1.1503493805157545</v>
      </c>
      <c r="F31" s="3">
        <f>_xll.qlNormInv(HelperSheet!$A32,G$2,G$3)</f>
        <v>1.2412654871061357E-2</v>
      </c>
    </row>
    <row r="32" spans="1:9" x14ac:dyDescent="0.2">
      <c r="A32" s="3">
        <f>_xll.qlNormInv(HelperSheet!$A33,B$2,B$3)</f>
        <v>-0.88714655852426472</v>
      </c>
      <c r="F32" s="3">
        <f>_xll.qlNormInv(HelperSheet!$A33,G$2,G$3)</f>
        <v>7.821336036893381E-2</v>
      </c>
    </row>
    <row r="33" spans="1:6" x14ac:dyDescent="0.2">
      <c r="A33" s="3">
        <f>_xll.qlNormInv(HelperSheet!$A34,B$2,B$3)</f>
        <v>0.4887764115418613</v>
      </c>
      <c r="F33" s="3">
        <f>_xll.qlNormInv(HelperSheet!$A34,G$2,G$3)</f>
        <v>0.42219410288546533</v>
      </c>
    </row>
    <row r="34" spans="1:6" x14ac:dyDescent="0.2">
      <c r="A34" s="3">
        <f>_xll.qlNormInv(HelperSheet!$A35,B$2,B$3)</f>
        <v>1.5341205449145758</v>
      </c>
      <c r="F34" s="3">
        <f>_xll.qlNormInv(HelperSheet!$A35,G$2,G$3)</f>
        <v>0.68353013622864389</v>
      </c>
    </row>
    <row r="35" spans="1:6" x14ac:dyDescent="0.2">
      <c r="A35" s="3">
        <f>_xll.qlNormInv(HelperSheet!$A36,B$2,B$3)</f>
        <v>-0.1573106845731409</v>
      </c>
      <c r="F35" s="3">
        <f>_xll.qlNormInv(HelperSheet!$A36,G$2,G$3)</f>
        <v>0.26067232885671476</v>
      </c>
    </row>
    <row r="36" spans="1:6" x14ac:dyDescent="0.2">
      <c r="A36" s="3">
        <f>_xll.qlNormInv(HelperSheet!$A37,B$2,B$3)</f>
        <v>-0.4887764115418613</v>
      </c>
      <c r="F36" s="3">
        <f>_xll.qlNormInv(HelperSheet!$A37,G$2,G$3)</f>
        <v>0.17780589711453465</v>
      </c>
    </row>
    <row r="37" spans="1:6" x14ac:dyDescent="0.2">
      <c r="A37" s="3">
        <f>_xll.qlNormInv(HelperSheet!$A38,B$2,B$3)</f>
        <v>0.88714655852426472</v>
      </c>
      <c r="F37" s="3">
        <f>_xll.qlNormInv(HelperSheet!$A38,G$2,G$3)</f>
        <v>0.5217866396310662</v>
      </c>
    </row>
    <row r="38" spans="1:6" x14ac:dyDescent="0.2">
      <c r="A38" s="3">
        <f>_xll.qlNormInv(HelperSheet!$A39,B$2,B$3)</f>
        <v>0.1573106845731409</v>
      </c>
      <c r="F38" s="3">
        <f>_xll.qlNormInv(HelperSheet!$A39,G$2,G$3)</f>
        <v>0.33932767114328521</v>
      </c>
    </row>
    <row r="39" spans="1:6" x14ac:dyDescent="0.2">
      <c r="A39" s="3">
        <f>_xll.qlNormInv(HelperSheet!$A40,B$2,B$3)</f>
        <v>-1.5341205449145758</v>
      </c>
      <c r="F39" s="3">
        <f>_xll.qlNormInv(HelperSheet!$A40,G$2,G$3)</f>
        <v>-8.353013622864397E-2</v>
      </c>
    </row>
    <row r="40" spans="1:6" x14ac:dyDescent="0.2">
      <c r="A40" s="3">
        <f>_xll.qlNormInv(HelperSheet!$A41,B$2,B$3)</f>
        <v>-1.3180108962656691</v>
      </c>
      <c r="F40" s="3">
        <f>_xll.qlNormInv(HelperSheet!$A41,G$2,G$3)</f>
        <v>-2.9502724066417296E-2</v>
      </c>
    </row>
    <row r="41" spans="1:6" x14ac:dyDescent="0.2">
      <c r="A41" s="3">
        <f>_xll.qlNormInv(HelperSheet!$A42,B$2,B$3)</f>
        <v>0.23720210908790892</v>
      </c>
      <c r="F41" s="3">
        <f>_xll.qlNormInv(HelperSheet!$A42,G$2,G$3)</f>
        <v>0.3593005272719772</v>
      </c>
    </row>
    <row r="42" spans="1:6" x14ac:dyDescent="0.2">
      <c r="A42" s="3">
        <f>_xll.qlNormInv(HelperSheet!$A43,B$2,B$3)</f>
        <v>1.0099901702646175</v>
      </c>
      <c r="F42" s="3">
        <f>_xll.qlNormInv(HelperSheet!$A43,G$2,G$3)</f>
        <v>0.55249754256615435</v>
      </c>
    </row>
    <row r="43" spans="1:6" x14ac:dyDescent="0.2">
      <c r="A43" s="3">
        <f>_xll.qlNormInv(HelperSheet!$A44,B$2,B$3)</f>
        <v>-0.40225006526515522</v>
      </c>
      <c r="F43" s="3">
        <f>_xll.qlNormInv(HelperSheet!$A44,G$2,G$3)</f>
        <v>0.19943748368371117</v>
      </c>
    </row>
    <row r="44" spans="1:6" x14ac:dyDescent="0.2">
      <c r="A44" s="3">
        <f>_xll.qlNormInv(HelperSheet!$A45,B$2,B$3)</f>
        <v>-7.8412412789017796E-2</v>
      </c>
      <c r="F44" s="3">
        <f>_xll.qlNormInv(HelperSheet!$A45,G$2,G$3)</f>
        <v>0.28039689680274554</v>
      </c>
    </row>
    <row r="45" spans="1:6" x14ac:dyDescent="0.2">
      <c r="A45" s="3">
        <f>_xll.qlNormInv(HelperSheet!$A46,B$2,B$3)</f>
        <v>1.8627318658102858</v>
      </c>
      <c r="F45" s="3">
        <f>_xll.qlNormInv(HelperSheet!$A46,G$2,G$3)</f>
        <v>0.7656829664525715</v>
      </c>
    </row>
    <row r="46" spans="1:6" x14ac:dyDescent="0.2">
      <c r="A46" s="3">
        <f>_xll.qlNormInv(HelperSheet!$A47,B$2,B$3)</f>
        <v>0.57913216286144431</v>
      </c>
      <c r="F46" s="3">
        <f>_xll.qlNormInv(HelperSheet!$A47,G$2,G$3)</f>
        <v>0.44478304071536107</v>
      </c>
    </row>
    <row r="47" spans="1:6" x14ac:dyDescent="0.2">
      <c r="A47" s="3">
        <f>_xll.qlNormInv(HelperSheet!$A48,B$2,B$3)</f>
        <v>-0.77642176032464216</v>
      </c>
      <c r="F47" s="3">
        <f>_xll.qlNormInv(HelperSheet!$A48,G$2,G$3)</f>
        <v>0.10589455991883945</v>
      </c>
    </row>
    <row r="48" spans="1:6" x14ac:dyDescent="0.2">
      <c r="A48" s="3">
        <f>_xll.qlNormInv(HelperSheet!$A49,B$2,B$3)</f>
        <v>-1.0099901702646175</v>
      </c>
      <c r="F48" s="3">
        <f>_xll.qlNormInv(HelperSheet!$A49,G$2,G$3)</f>
        <v>4.7502457433845624E-2</v>
      </c>
    </row>
    <row r="49" spans="1:6" x14ac:dyDescent="0.2">
      <c r="A49" s="3">
        <f>_xll.qlNormInv(HelperSheet!$A50,B$2,B$3)</f>
        <v>0.40225006526515522</v>
      </c>
      <c r="F49" s="3">
        <f>_xll.qlNormInv(HelperSheet!$A50,G$2,G$3)</f>
        <v>0.40056251631628881</v>
      </c>
    </row>
    <row r="50" spans="1:6" x14ac:dyDescent="0.2">
      <c r="A50" s="3">
        <f>_xll.qlNormInv(HelperSheet!$A51,B$2,B$3)</f>
        <v>1.3180108962656691</v>
      </c>
      <c r="F50" s="3">
        <f>_xll.qlNormInv(HelperSheet!$A51,G$2,G$3)</f>
        <v>0.62950272406641727</v>
      </c>
    </row>
    <row r="51" spans="1:6" x14ac:dyDescent="0.2">
      <c r="A51" s="3">
        <f>_xll.qlNormInv(HelperSheet!$A52,B$2,B$3)</f>
        <v>-0.23720210908790892</v>
      </c>
      <c r="F51" s="3">
        <f>_xll.qlNormInv(HelperSheet!$A52,G$2,G$3)</f>
        <v>0.24069947272802275</v>
      </c>
    </row>
    <row r="52" spans="1:6" x14ac:dyDescent="0.2">
      <c r="A52" s="3">
        <f>_xll.qlNormInv(HelperSheet!$A53,B$2,B$3)</f>
        <v>-0.57913216286144431</v>
      </c>
      <c r="F52" s="3">
        <f>_xll.qlNormInv(HelperSheet!$A53,G$2,G$3)</f>
        <v>0.15521695928463891</v>
      </c>
    </row>
    <row r="53" spans="1:6" x14ac:dyDescent="0.2">
      <c r="A53" s="3">
        <f>_xll.qlNormInv(HelperSheet!$A54,B$2,B$3)</f>
        <v>0.77642176032464216</v>
      </c>
      <c r="F53" s="3">
        <f>_xll.qlNormInv(HelperSheet!$A54,G$2,G$3)</f>
        <v>0.49410544008116053</v>
      </c>
    </row>
    <row r="54" spans="1:6" x14ac:dyDescent="0.2">
      <c r="A54" s="3">
        <f>_xll.qlNormInv(HelperSheet!$A55,B$2,B$3)</f>
        <v>7.8412412789017796E-2</v>
      </c>
      <c r="F54" s="3">
        <f>_xll.qlNormInv(HelperSheet!$A55,G$2,G$3)</f>
        <v>0.31960310319725443</v>
      </c>
    </row>
    <row r="55" spans="1:6" x14ac:dyDescent="0.2">
      <c r="A55" s="3">
        <f>_xll.qlNormInv(HelperSheet!$A56,B$2,B$3)</f>
        <v>-1.8627318658102858</v>
      </c>
      <c r="F55" s="3">
        <f>_xll.qlNormInv(HelperSheet!$A56,G$2,G$3)</f>
        <v>-0.16568296645257147</v>
      </c>
    </row>
    <row r="56" spans="1:6" x14ac:dyDescent="0.2">
      <c r="A56" s="3">
        <f>_xll.qlNormInv(HelperSheet!$A57,B$2,B$3)</f>
        <v>-1.6759397215193093</v>
      </c>
      <c r="F56" s="3">
        <f>_xll.qlNormInv(HelperSheet!$A57,G$2,G$3)</f>
        <v>-0.11898493037982733</v>
      </c>
    </row>
    <row r="57" spans="1:6" x14ac:dyDescent="0.2">
      <c r="A57" s="3">
        <f>_xll.qlNormInv(HelperSheet!$A58,B$2,B$3)</f>
        <v>0.11776987461046268</v>
      </c>
      <c r="F57" s="3">
        <f>_xll.qlNormInv(HelperSheet!$A58,G$2,G$3)</f>
        <v>0.32944246865261567</v>
      </c>
    </row>
    <row r="58" spans="1:6" x14ac:dyDescent="0.2">
      <c r="A58" s="3">
        <f>_xll.qlNormInv(HelperSheet!$A59,B$2,B$3)</f>
        <v>0.8305108773187132</v>
      </c>
      <c r="F58" s="3">
        <f>_xll.qlNormInv(HelperSheet!$A59,G$2,G$3)</f>
        <v>0.50762771932967832</v>
      </c>
    </row>
    <row r="59" spans="1:6" x14ac:dyDescent="0.2">
      <c r="A59" s="3">
        <f>_xll.qlNormInv(HelperSheet!$A60,B$2,B$3)</f>
        <v>-0.53340970683585054</v>
      </c>
      <c r="F59" s="3">
        <f>_xll.qlNormInv(HelperSheet!$A60,G$2,G$3)</f>
        <v>0.16664757329103735</v>
      </c>
    </row>
    <row r="60" spans="1:6" x14ac:dyDescent="0.2">
      <c r="A60" s="3">
        <f>_xll.qlNormInv(HelperSheet!$A61,B$2,B$3)</f>
        <v>-0.19709908415753177</v>
      </c>
      <c r="F60" s="3">
        <f>_xll.qlNormInv(HelperSheet!$A61,G$2,G$3)</f>
        <v>0.25072522896061705</v>
      </c>
    </row>
    <row r="61" spans="1:6" x14ac:dyDescent="0.2">
      <c r="A61" s="3">
        <f>_xll.qlNormInv(HelperSheet!$A62,B$2,B$3)</f>
        <v>1.4177971391610227</v>
      </c>
      <c r="F61" s="3">
        <f>_xll.qlNormInv(HelperSheet!$A62,G$2,G$3)</f>
        <v>0.65444928479025566</v>
      </c>
    </row>
    <row r="62" spans="1:6" x14ac:dyDescent="0.2">
      <c r="A62" s="3">
        <f>_xll.qlNormInv(HelperSheet!$A63,B$2,B$3)</f>
        <v>0.44509652516900666</v>
      </c>
      <c r="F62" s="3">
        <f>_xll.qlNormInv(HelperSheet!$A63,G$2,G$3)</f>
        <v>0.41127413129225165</v>
      </c>
    </row>
    <row r="63" spans="1:6" x14ac:dyDescent="0.2">
      <c r="A63" s="3">
        <f>_xll.qlNormInv(HelperSheet!$A64,B$2,B$3)</f>
        <v>-0.94678175657479446</v>
      </c>
      <c r="F63" s="3">
        <f>_xll.qlNormInv(HelperSheet!$A64,G$2,G$3)</f>
        <v>6.3304560856301373E-2</v>
      </c>
    </row>
    <row r="64" spans="1:6" x14ac:dyDescent="0.2">
      <c r="A64" s="3">
        <f>_xll.qlNormInv(HelperSheet!$A65,B$2,B$3)</f>
        <v>-0.72451438304623927</v>
      </c>
      <c r="F64" s="3">
        <f>_xll.qlNormInv(HelperSheet!$A65,G$2,G$3)</f>
        <v>0.11887140423844017</v>
      </c>
    </row>
    <row r="65" spans="1:6" x14ac:dyDescent="0.2">
      <c r="A65" s="3">
        <f>_xll.qlNormInv(HelperSheet!$A66,B$2,B$3)</f>
        <v>0.62609901275838398</v>
      </c>
      <c r="F65" s="3">
        <f>_xll.qlNormInv(HelperSheet!$A66,G$2,G$3)</f>
        <v>0.45652475318959596</v>
      </c>
    </row>
    <row r="66" spans="1:6" x14ac:dyDescent="0.2">
      <c r="A66" s="3">
        <f>_xll.qlNormInv(HelperSheet!$A67,B$2,B$3)</f>
        <v>2.1538746917937099</v>
      </c>
      <c r="F66" s="3">
        <f>_xll.qlNormInv(HelperSheet!$A67,G$2,G$3)</f>
        <v>0.83846867294842742</v>
      </c>
    </row>
    <row r="67" spans="1:6" x14ac:dyDescent="0.2">
      <c r="A67" s="3">
        <f>_xll.qlNormInv(HelperSheet!$A68,B$2,B$3)</f>
        <v>-3.9176085543034304E-2</v>
      </c>
      <c r="F67" s="3">
        <f>_xll.qlNormInv(HelperSheet!$A68,G$2,G$3)</f>
        <v>0.29020597861424141</v>
      </c>
    </row>
    <row r="68" spans="1:6" x14ac:dyDescent="0.2">
      <c r="A68" s="3">
        <f>_xll.qlNormInv(HelperSheet!$A69,B$2,B$3)</f>
        <v>-0.36012989155586422</v>
      </c>
      <c r="F68" s="3">
        <f>_xll.qlNormInv(HelperSheet!$A69,G$2,G$3)</f>
        <v>0.20996752711103395</v>
      </c>
    </row>
    <row r="69" spans="1:6" x14ac:dyDescent="0.2">
      <c r="A69" s="3">
        <f>_xll.qlNormInv(HelperSheet!$A70,B$2,B$3)</f>
        <v>1.077515568138065</v>
      </c>
      <c r="F69" s="3">
        <f>_xll.qlNormInv(HelperSheet!$A70,G$2,G$3)</f>
        <v>0.56937889203451619</v>
      </c>
    </row>
    <row r="70" spans="1:6" x14ac:dyDescent="0.2">
      <c r="A70" s="3">
        <f>_xll.qlNormInv(HelperSheet!$A71,B$2,B$3)</f>
        <v>0.27769043950813699</v>
      </c>
      <c r="F70" s="3">
        <f>_xll.qlNormInv(HelperSheet!$A71,G$2,G$3)</f>
        <v>0.36942260987703424</v>
      </c>
    </row>
    <row r="71" spans="1:6" x14ac:dyDescent="0.2">
      <c r="A71" s="3">
        <f>_xll.qlNormInv(HelperSheet!$A72,B$2,B$3)</f>
        <v>-1.2298587580185305</v>
      </c>
      <c r="F71" s="3">
        <f>_xll.qlNormInv(HelperSheet!$A72,G$2,G$3)</f>
        <v>-7.4646895046326378E-3</v>
      </c>
    </row>
    <row r="72" spans="1:6" x14ac:dyDescent="0.2">
      <c r="A72" s="3">
        <f>_xll.qlNormInv(HelperSheet!$A73,B$2,B$3)</f>
        <v>-1.4177971391610227</v>
      </c>
      <c r="F72" s="3">
        <f>_xll.qlNormInv(HelperSheet!$A73,G$2,G$3)</f>
        <v>-5.4449284790255681E-2</v>
      </c>
    </row>
    <row r="73" spans="1:6" x14ac:dyDescent="0.2">
      <c r="A73" s="3">
        <f>_xll.qlNormInv(HelperSheet!$A74,B$2,B$3)</f>
        <v>0.19709908415753177</v>
      </c>
      <c r="F73" s="3">
        <f>_xll.qlNormInv(HelperSheet!$A74,G$2,G$3)</f>
        <v>0.34927477103938293</v>
      </c>
    </row>
    <row r="74" spans="1:6" x14ac:dyDescent="0.2">
      <c r="A74" s="3">
        <f>_xll.qlNormInv(HelperSheet!$A75,B$2,B$3)</f>
        <v>0.94678175657479446</v>
      </c>
      <c r="F74" s="3">
        <f>_xll.qlNormInv(HelperSheet!$A75,G$2,G$3)</f>
        <v>0.53669543914369866</v>
      </c>
    </row>
    <row r="75" spans="1:6" x14ac:dyDescent="0.2">
      <c r="A75" s="3">
        <f>_xll.qlNormInv(HelperSheet!$A76,B$2,B$3)</f>
        <v>-0.44509652516900666</v>
      </c>
      <c r="F75" s="3">
        <f>_xll.qlNormInv(HelperSheet!$A76,G$2,G$3)</f>
        <v>0.18872586870774832</v>
      </c>
    </row>
    <row r="76" spans="1:6" x14ac:dyDescent="0.2">
      <c r="A76" s="3">
        <f>_xll.qlNormInv(HelperSheet!$A77,B$2,B$3)</f>
        <v>-0.11776987461046268</v>
      </c>
      <c r="F76" s="3">
        <f>_xll.qlNormInv(HelperSheet!$A77,G$2,G$3)</f>
        <v>0.27055753134738431</v>
      </c>
    </row>
    <row r="77" spans="1:6" x14ac:dyDescent="0.2">
      <c r="A77" s="3">
        <f>_xll.qlNormInv(HelperSheet!$A78,B$2,B$3)</f>
        <v>1.6759397215193093</v>
      </c>
      <c r="F77" s="3">
        <f>_xll.qlNormInv(HelperSheet!$A78,G$2,G$3)</f>
        <v>0.71898493037982725</v>
      </c>
    </row>
    <row r="78" spans="1:6" x14ac:dyDescent="0.2">
      <c r="A78" s="3">
        <f>_xll.qlNormInv(HelperSheet!$A79,B$2,B$3)</f>
        <v>0.53340970683585054</v>
      </c>
      <c r="F78" s="3">
        <f>_xll.qlNormInv(HelperSheet!$A79,G$2,G$3)</f>
        <v>0.43335242670896262</v>
      </c>
    </row>
    <row r="79" spans="1:6" x14ac:dyDescent="0.2">
      <c r="A79" s="3">
        <f>_xll.qlNormInv(HelperSheet!$A80,B$2,B$3)</f>
        <v>-0.8305108773187132</v>
      </c>
      <c r="F79" s="3">
        <f>_xll.qlNormInv(HelperSheet!$A80,G$2,G$3)</f>
        <v>9.2372280670321688E-2</v>
      </c>
    </row>
    <row r="80" spans="1:6" x14ac:dyDescent="0.2">
      <c r="A80" s="3">
        <f>_xll.qlNormInv(HelperSheet!$A81,B$2,B$3)</f>
        <v>-1.077515568138065</v>
      </c>
      <c r="F80" s="3">
        <f>_xll.qlNormInv(HelperSheet!$A81,G$2,G$3)</f>
        <v>3.0621107965483729E-2</v>
      </c>
    </row>
    <row r="81" spans="1:6" x14ac:dyDescent="0.2">
      <c r="A81" s="3">
        <f>_xll.qlNormInv(HelperSheet!$A82,B$2,B$3)</f>
        <v>0.36012989155586422</v>
      </c>
      <c r="F81" s="3">
        <f>_xll.qlNormInv(HelperSheet!$A82,G$2,G$3)</f>
        <v>0.39003247288896603</v>
      </c>
    </row>
    <row r="82" spans="1:6" x14ac:dyDescent="0.2">
      <c r="A82" s="3">
        <f>_xll.qlNormInv(HelperSheet!$A83,B$2,B$3)</f>
        <v>1.2298587580185305</v>
      </c>
      <c r="F82" s="3">
        <f>_xll.qlNormInv(HelperSheet!$A83,G$2,G$3)</f>
        <v>0.60746468950463262</v>
      </c>
    </row>
    <row r="83" spans="1:6" x14ac:dyDescent="0.2">
      <c r="A83" s="3">
        <f>_xll.qlNormInv(HelperSheet!$A84,B$2,B$3)</f>
        <v>-0.27769043950813699</v>
      </c>
      <c r="F83" s="3">
        <f>_xll.qlNormInv(HelperSheet!$A84,G$2,G$3)</f>
        <v>0.23057739012296574</v>
      </c>
    </row>
    <row r="84" spans="1:6" x14ac:dyDescent="0.2">
      <c r="A84" s="3">
        <f>_xll.qlNormInv(HelperSheet!$A85,B$2,B$3)</f>
        <v>-0.62609901275838398</v>
      </c>
      <c r="F84" s="3">
        <f>_xll.qlNormInv(HelperSheet!$A85,G$2,G$3)</f>
        <v>0.14347524681040399</v>
      </c>
    </row>
    <row r="85" spans="1:6" x14ac:dyDescent="0.2">
      <c r="A85" s="3">
        <f>_xll.qlNormInv(HelperSheet!$A86,B$2,B$3)</f>
        <v>0.72451438304623927</v>
      </c>
      <c r="F85" s="3">
        <f>_xll.qlNormInv(HelperSheet!$A86,G$2,G$3)</f>
        <v>0.48112859576155981</v>
      </c>
    </row>
    <row r="86" spans="1:6" x14ac:dyDescent="0.2">
      <c r="A86" s="3">
        <f>_xll.qlNormInv(HelperSheet!$A87,B$2,B$3)</f>
        <v>3.9176085543034304E-2</v>
      </c>
      <c r="F86" s="3">
        <f>_xll.qlNormInv(HelperSheet!$A87,G$2,G$3)</f>
        <v>0.30979402138575857</v>
      </c>
    </row>
    <row r="87" spans="1:6" x14ac:dyDescent="0.2">
      <c r="A87" s="3">
        <f>_xll.qlNormInv(HelperSheet!$A88,B$2,B$3)</f>
        <v>-2.1538746917937099</v>
      </c>
      <c r="F87" s="3">
        <f>_xll.qlNormInv(HelperSheet!$A88,G$2,G$3)</f>
        <v>-0.2384686729484275</v>
      </c>
    </row>
    <row r="88" spans="1:6" x14ac:dyDescent="0.2">
      <c r="A88" s="3">
        <f>_xll.qlNormInv(HelperSheet!$A89,B$2,B$3)</f>
        <v>-1.9874278871379036</v>
      </c>
      <c r="F88" s="3">
        <f>_xll.qlNormInv(HelperSheet!$A89,G$2,G$3)</f>
        <v>-0.19685697178447592</v>
      </c>
    </row>
    <row r="89" spans="1:6" x14ac:dyDescent="0.2">
      <c r="A89" s="3">
        <f>_xll.qlNormInv(HelperSheet!$A90,B$2,B$3)</f>
        <v>5.8782936121147496E-2</v>
      </c>
      <c r="F89" s="3">
        <f>_xll.qlNormInv(HelperSheet!$A90,G$2,G$3)</f>
        <v>0.31469573403028689</v>
      </c>
    </row>
    <row r="90" spans="1:6" x14ac:dyDescent="0.2">
      <c r="A90" s="3">
        <f>_xll.qlNormInv(HelperSheet!$A91,B$2,B$3)</f>
        <v>0.75021537480737299</v>
      </c>
      <c r="F90" s="3">
        <f>_xll.qlNormInv(HelperSheet!$A91,G$2,G$3)</f>
        <v>0.48755384370184324</v>
      </c>
    </row>
    <row r="91" spans="1:6" x14ac:dyDescent="0.2">
      <c r="A91" s="3">
        <f>_xll.qlNormInv(HelperSheet!$A92,B$2,B$3)</f>
        <v>-0.6024494536999514</v>
      </c>
      <c r="F91" s="3">
        <f>_xll.qlNormInv(HelperSheet!$A92,G$2,G$3)</f>
        <v>0.14938763657501214</v>
      </c>
    </row>
    <row r="92" spans="1:6" x14ac:dyDescent="0.2">
      <c r="A92" s="3">
        <f>_xll.qlNormInv(HelperSheet!$A93,B$2,B$3)</f>
        <v>-0.25739352581748132</v>
      </c>
      <c r="F92" s="3">
        <f>_xll.qlNormInv(HelperSheet!$A93,G$2,G$3)</f>
        <v>0.23565161854562966</v>
      </c>
    </row>
    <row r="93" spans="1:6" x14ac:dyDescent="0.2">
      <c r="A93" s="3">
        <f>_xll.qlNormInv(HelperSheet!$A94,B$2,B$3)</f>
        <v>1.2726986397624169</v>
      </c>
      <c r="F93" s="3">
        <f>_xll.qlNormInv(HelperSheet!$A94,G$2,G$3)</f>
        <v>0.61817465994060417</v>
      </c>
    </row>
    <row r="94" spans="1:6" x14ac:dyDescent="0.2">
      <c r="A94" s="3">
        <f>_xll.qlNormInv(HelperSheet!$A95,B$2,B$3)</f>
        <v>0.38110545460799405</v>
      </c>
      <c r="F94" s="3">
        <f>_xll.qlNormInv(HelperSheet!$A95,G$2,G$3)</f>
        <v>0.39527636365199847</v>
      </c>
    </row>
    <row r="95" spans="1:6" x14ac:dyDescent="0.2">
      <c r="A95" s="3">
        <f>_xll.qlNormInv(HelperSheet!$A96,B$2,B$3)</f>
        <v>-1.0431582644955883</v>
      </c>
      <c r="F95" s="3">
        <f>_xll.qlNormInv(HelperSheet!$A96,G$2,G$3)</f>
        <v>3.9210433876102901E-2</v>
      </c>
    </row>
    <row r="96" spans="1:6" x14ac:dyDescent="0.2">
      <c r="A96" s="3">
        <f>_xll.qlNormInv(HelperSheet!$A97,B$2,B$3)</f>
        <v>-0.80317256469144704</v>
      </c>
      <c r="F96" s="3">
        <f>_xll.qlNormInv(HelperSheet!$A97,G$2,G$3)</f>
        <v>9.9206858827138228E-2</v>
      </c>
    </row>
    <row r="97" spans="1:6" x14ac:dyDescent="0.2">
      <c r="A97" s="3">
        <f>_xll.qlNormInv(HelperSheet!$A98,B$2,B$3)</f>
        <v>0.55612559424261676</v>
      </c>
      <c r="F97" s="3">
        <f>_xll.qlNormInv(HelperSheet!$A98,G$2,G$3)</f>
        <v>0.43903139856065421</v>
      </c>
    </row>
    <row r="98" spans="1:6" x14ac:dyDescent="0.2">
      <c r="A98" s="3">
        <f>_xll.qlNormInv(HelperSheet!$A99,B$2,B$3)</f>
        <v>1.7616704122226696</v>
      </c>
      <c r="F98" s="3">
        <f>_xll.qlNormInv(HelperSheet!$A99,G$2,G$3)</f>
        <v>0.74041760305566739</v>
      </c>
    </row>
    <row r="99" spans="1:6" x14ac:dyDescent="0.2">
      <c r="A99" s="3">
        <f>_xll.qlNormInv(HelperSheet!$A100,B$2,B$3)</f>
        <v>-9.8072152537928808E-2</v>
      </c>
      <c r="F99" s="3">
        <f>_xll.qlNormInv(HelperSheet!$A100,G$2,G$3)</f>
        <v>0.27548196186551777</v>
      </c>
    </row>
    <row r="100" spans="1:6" x14ac:dyDescent="0.2">
      <c r="A100" s="3">
        <f>_xll.qlNormInv(HelperSheet!$A101,B$2,B$3)</f>
        <v>-0.42357608425984716</v>
      </c>
      <c r="F100" s="3">
        <f>_xll.qlNormInv(HelperSheet!$A101,G$2,G$3)</f>
        <v>0.1941059789350382</v>
      </c>
    </row>
    <row r="101" spans="1:6" x14ac:dyDescent="0.2">
      <c r="A101" s="3">
        <f>_xll.qlNormInv(HelperSheet!$A102,B$2,B$3)</f>
        <v>0.97789754462582013</v>
      </c>
      <c r="F101" s="3">
        <f>_xll.qlNormInv(HelperSheet!$A102,G$2,G$3)</f>
        <v>0.54447438615645505</v>
      </c>
    </row>
    <row r="102" spans="1:6" x14ac:dyDescent="0.2">
      <c r="A102" s="3">
        <f>_xll.qlNormInv(HelperSheet!$A103,B$2,B$3)</f>
        <v>0.21710694701971522</v>
      </c>
      <c r="F102" s="3">
        <f>_xll.qlNormInv(HelperSheet!$A103,G$2,G$3)</f>
        <v>0.35427673675492877</v>
      </c>
    </row>
    <row r="103" spans="1:6" x14ac:dyDescent="0.2">
      <c r="A103" s="3">
        <f>_xll.qlNormInv(HelperSheet!$A104,B$2,B$3)</f>
        <v>-1.3662038163445549</v>
      </c>
      <c r="F103" s="3">
        <f>_xll.qlNormInv(HelperSheet!$A104,G$2,G$3)</f>
        <v>-4.1550954086138736E-2</v>
      </c>
    </row>
    <row r="104" spans="1:6" x14ac:dyDescent="0.2">
      <c r="A104" s="3">
        <f>_xll.qlNormInv(HelperSheet!$A105,B$2,B$3)</f>
        <v>-1.1891643496181157</v>
      </c>
      <c r="F104" s="3">
        <f>_xll.qlNormInv(HelperSheet!$A105,G$2,G$3)</f>
        <v>2.7089125954710691E-3</v>
      </c>
    </row>
    <row r="105" spans="1:6" x14ac:dyDescent="0.2">
      <c r="A105" s="3">
        <f>_xll.qlNormInv(HelperSheet!$A106,B$2,B$3)</f>
        <v>0.29810241260400633</v>
      </c>
      <c r="F105" s="3">
        <f>_xll.qlNormInv(HelperSheet!$A106,G$2,G$3)</f>
        <v>0.37452560315100158</v>
      </c>
    </row>
    <row r="106" spans="1:6" x14ac:dyDescent="0.2">
      <c r="A106" s="3">
        <f>_xll.qlNormInv(HelperSheet!$A107,B$2,B$3)</f>
        <v>1.1131942779021766</v>
      </c>
      <c r="F106" s="3">
        <f>_xll.qlNormInv(HelperSheet!$A107,G$2,G$3)</f>
        <v>0.57829856947554414</v>
      </c>
    </row>
    <row r="107" spans="1:6" x14ac:dyDescent="0.2">
      <c r="A107" s="3">
        <f>_xll.qlNormInv(HelperSheet!$A108,B$2,B$3)</f>
        <v>-0.33931160625042034</v>
      </c>
      <c r="F107" s="3">
        <f>_xll.qlNormInv(HelperSheet!$A108,G$2,G$3)</f>
        <v>0.2151720984373949</v>
      </c>
    </row>
    <row r="108" spans="1:6" x14ac:dyDescent="0.2">
      <c r="A108" s="3">
        <f>_xll.qlNormInv(HelperSheet!$A109,B$2,B$3)</f>
        <v>-1.95842852516845E-2</v>
      </c>
      <c r="F108" s="3">
        <f>_xll.qlNormInv(HelperSheet!$A109,G$2,G$3)</f>
        <v>0.29510392868707885</v>
      </c>
    </row>
    <row r="109" spans="1:6" x14ac:dyDescent="0.2">
      <c r="A109" s="3">
        <f>_xll.qlNormInv(HelperSheet!$A110,B$2,B$3)</f>
        <v>2.417559017978693</v>
      </c>
      <c r="F109" s="3">
        <f>_xll.qlNormInv(HelperSheet!$A110,G$2,G$3)</f>
        <v>0.90438975449467329</v>
      </c>
    </row>
    <row r="110" spans="1:6" x14ac:dyDescent="0.2">
      <c r="A110" s="3">
        <f>_xll.qlNormInv(HelperSheet!$A111,B$2,B$3)</f>
        <v>0.65010407088730182</v>
      </c>
      <c r="F110" s="3">
        <f>_xll.qlNormInv(HelperSheet!$A111,G$2,G$3)</f>
        <v>0.46252601772182544</v>
      </c>
    </row>
    <row r="111" spans="1:6" x14ac:dyDescent="0.2">
      <c r="A111" s="3">
        <f>_xll.qlNormInv(HelperSheet!$A112,B$2,B$3)</f>
        <v>-0.69928330217498813</v>
      </c>
      <c r="F111" s="3">
        <f>_xll.qlNormInv(HelperSheet!$A112,G$2,G$3)</f>
        <v>0.12517917445625296</v>
      </c>
    </row>
    <row r="112" spans="1:6" x14ac:dyDescent="0.2">
      <c r="A112" s="3">
        <f>_xll.qlNormInv(HelperSheet!$A113,B$2,B$3)</f>
        <v>-0.91655666739292307</v>
      </c>
      <c r="F112" s="3">
        <f>_xll.qlNormInv(HelperSheet!$A113,G$2,G$3)</f>
        <v>7.086083315176922E-2</v>
      </c>
    </row>
    <row r="113" spans="1:6" x14ac:dyDescent="0.2">
      <c r="A113" s="3">
        <f>_xll.qlNormInv(HelperSheet!$A114,B$2,B$3)</f>
        <v>0.46682512316217911</v>
      </c>
      <c r="F113" s="3">
        <f>_xll.qlNormInv(HelperSheet!$A114,G$2,G$3)</f>
        <v>0.41670628079054478</v>
      </c>
    </row>
    <row r="114" spans="1:6" x14ac:dyDescent="0.2">
      <c r="A114" s="3">
        <f>_xll.qlNormInv(HelperSheet!$A115,B$2,B$3)</f>
        <v>1.4734675795843861</v>
      </c>
      <c r="F114" s="3">
        <f>_xll.qlNormInv(HelperSheet!$A115,G$2,G$3)</f>
        <v>0.66836689489609657</v>
      </c>
    </row>
    <row r="115" spans="1:6" x14ac:dyDescent="0.2">
      <c r="A115" s="3">
        <f>_xll.qlNormInv(HelperSheet!$A116,B$2,B$3)</f>
        <v>-0.17716982090736025</v>
      </c>
      <c r="F115" s="3">
        <f>_xll.qlNormInv(HelperSheet!$A116,G$2,G$3)</f>
        <v>0.25570754477315993</v>
      </c>
    </row>
    <row r="116" spans="1:6" x14ac:dyDescent="0.2">
      <c r="A116" s="3">
        <f>_xll.qlNormInv(HelperSheet!$A117,B$2,B$3)</f>
        <v>-0.51096580726397711</v>
      </c>
      <c r="F116" s="3">
        <f>_xll.qlNormInv(HelperSheet!$A117,G$2,G$3)</f>
        <v>0.17225854818400571</v>
      </c>
    </row>
    <row r="117" spans="1:6" x14ac:dyDescent="0.2">
      <c r="A117" s="3">
        <f>_xll.qlNormInv(HelperSheet!$A118,B$2,B$3)</f>
        <v>0.85848447339230582</v>
      </c>
      <c r="F117" s="3">
        <f>_xll.qlNormInv(HelperSheet!$A118,G$2,G$3)</f>
        <v>0.51462111834807645</v>
      </c>
    </row>
    <row r="118" spans="1:6" x14ac:dyDescent="0.2">
      <c r="A118" s="3">
        <f>_xll.qlNormInv(HelperSheet!$A119,B$2,B$3)</f>
        <v>0.13751340214658234</v>
      </c>
      <c r="F118" s="3">
        <f>_xll.qlNormInv(HelperSheet!$A119,G$2,G$3)</f>
        <v>0.33437835053664555</v>
      </c>
    </row>
    <row r="119" spans="1:6" x14ac:dyDescent="0.2">
      <c r="A119" s="3">
        <f>_xll.qlNormInv(HelperSheet!$A120,B$2,B$3)</f>
        <v>-1.6010086634573073</v>
      </c>
      <c r="F119" s="3">
        <f>_xll.qlNormInv(HelperSheet!$A120,G$2,G$3)</f>
        <v>-0.10025216586432684</v>
      </c>
    </row>
    <row r="120" spans="1:6" x14ac:dyDescent="0.2">
      <c r="A120" s="3">
        <f>_xll.qlNormInv(HelperSheet!$A121,B$2,B$3)</f>
        <v>-1.7616704122226696</v>
      </c>
      <c r="F120" s="3">
        <f>_xll.qlNormInv(HelperSheet!$A121,G$2,G$3)</f>
        <v>-0.14041760305566742</v>
      </c>
    </row>
    <row r="121" spans="1:6" x14ac:dyDescent="0.2">
      <c r="A121" s="3">
        <f>_xll.qlNormInv(HelperSheet!$A122,B$2,B$3)</f>
        <v>9.8072152537928808E-2</v>
      </c>
      <c r="F121" s="3">
        <f>_xll.qlNormInv(HelperSheet!$A122,G$2,G$3)</f>
        <v>0.32451803813448221</v>
      </c>
    </row>
    <row r="122" spans="1:6" x14ac:dyDescent="0.2">
      <c r="A122" s="3">
        <f>_xll.qlNormInv(HelperSheet!$A123,B$2,B$3)</f>
        <v>0.80317256469144704</v>
      </c>
      <c r="F122" s="3">
        <f>_xll.qlNormInv(HelperSheet!$A123,G$2,G$3)</f>
        <v>0.50079314117286178</v>
      </c>
    </row>
    <row r="123" spans="1:6" x14ac:dyDescent="0.2">
      <c r="A123" s="3">
        <f>_xll.qlNormInv(HelperSheet!$A124,B$2,B$3)</f>
        <v>-0.55612559424261676</v>
      </c>
      <c r="F123" s="3">
        <f>_xll.qlNormInv(HelperSheet!$A124,G$2,G$3)</f>
        <v>0.1609686014393458</v>
      </c>
    </row>
    <row r="124" spans="1:6" x14ac:dyDescent="0.2">
      <c r="A124" s="3">
        <f>_xll.qlNormInv(HelperSheet!$A125,B$2,B$3)</f>
        <v>-0.21710694701971522</v>
      </c>
      <c r="F124" s="3">
        <f>_xll.qlNormInv(HelperSheet!$A125,G$2,G$3)</f>
        <v>0.24572326324507118</v>
      </c>
    </row>
    <row r="125" spans="1:6" x14ac:dyDescent="0.2">
      <c r="A125" s="3">
        <f>_xll.qlNormInv(HelperSheet!$A126,B$2,B$3)</f>
        <v>1.3662038163445549</v>
      </c>
      <c r="F125" s="3">
        <f>_xll.qlNormInv(HelperSheet!$A126,G$2,G$3)</f>
        <v>0.64155095408613871</v>
      </c>
    </row>
    <row r="126" spans="1:6" x14ac:dyDescent="0.2">
      <c r="A126" s="3">
        <f>_xll.qlNormInv(HelperSheet!$A127,B$2,B$3)</f>
        <v>0.42357608425984716</v>
      </c>
      <c r="F126" s="3">
        <f>_xll.qlNormInv(HelperSheet!$A127,G$2,G$3)</f>
        <v>0.40589402106496175</v>
      </c>
    </row>
    <row r="127" spans="1:6" x14ac:dyDescent="0.2">
      <c r="A127" s="3">
        <f>_xll.qlNormInv(HelperSheet!$A128,B$2,B$3)</f>
        <v>-0.97789754462582013</v>
      </c>
      <c r="F127" s="3">
        <f>_xll.qlNormInv(HelperSheet!$A128,G$2,G$3)</f>
        <v>5.5525613843544958E-2</v>
      </c>
    </row>
    <row r="128" spans="1:6" x14ac:dyDescent="0.2">
      <c r="A128" s="3">
        <f>_xll.qlNormInv(HelperSheet!$A129,B$2,B$3)</f>
        <v>-0.75021537480737299</v>
      </c>
      <c r="F128" s="3">
        <f>_xll.qlNormInv(HelperSheet!$A129,G$2,G$3)</f>
        <v>0.11244615629815674</v>
      </c>
    </row>
    <row r="129" spans="1:6" x14ac:dyDescent="0.2">
      <c r="A129" s="3">
        <f>_xll.qlNormInv(HelperSheet!$A130,B$2,B$3)</f>
        <v>0.6024494536999514</v>
      </c>
      <c r="F129" s="3">
        <f>_xll.qlNormInv(HelperSheet!$A130,G$2,G$3)</f>
        <v>0.45061236342498784</v>
      </c>
    </row>
    <row r="130" spans="1:6" x14ac:dyDescent="0.2">
      <c r="A130" s="3">
        <f>_xll.qlNormInv(HelperSheet!$A131,B$2,B$3)</f>
        <v>1.9874278871379036</v>
      </c>
      <c r="F130" s="3">
        <f>_xll.qlNormInv(HelperSheet!$A131,G$2,G$3)</f>
        <v>0.7968569717844759</v>
      </c>
    </row>
    <row r="131" spans="1:6" x14ac:dyDescent="0.2">
      <c r="A131" s="3">
        <f>_xll.qlNormInv(HelperSheet!$A132,B$2,B$3)</f>
        <v>-5.8782936121147496E-2</v>
      </c>
      <c r="F131" s="3">
        <f>_xll.qlNormInv(HelperSheet!$A132,G$2,G$3)</f>
        <v>0.28530426596971309</v>
      </c>
    </row>
    <row r="132" spans="1:6" x14ac:dyDescent="0.2">
      <c r="A132" s="3">
        <f>_xll.qlNormInv(HelperSheet!$A133,B$2,B$3)</f>
        <v>-0.38110545460799405</v>
      </c>
      <c r="F132" s="3">
        <f>_xll.qlNormInv(HelperSheet!$A133,G$2,G$3)</f>
        <v>0.20472363634800148</v>
      </c>
    </row>
    <row r="133" spans="1:6" x14ac:dyDescent="0.2">
      <c r="A133" s="3">
        <f>_xll.qlNormInv(HelperSheet!$A134,B$2,B$3)</f>
        <v>1.0431582644955883</v>
      </c>
      <c r="F133" s="3">
        <f>_xll.qlNormInv(HelperSheet!$A134,G$2,G$3)</f>
        <v>0.56078956612389708</v>
      </c>
    </row>
    <row r="134" spans="1:6" x14ac:dyDescent="0.2">
      <c r="A134" s="3">
        <f>_xll.qlNormInv(HelperSheet!$A135,B$2,B$3)</f>
        <v>0.25739352581748132</v>
      </c>
      <c r="F134" s="3">
        <f>_xll.qlNormInv(HelperSheet!$A135,G$2,G$3)</f>
        <v>0.36434838145437032</v>
      </c>
    </row>
    <row r="135" spans="1:6" x14ac:dyDescent="0.2">
      <c r="A135" s="3">
        <f>_xll.qlNormInv(HelperSheet!$A136,B$2,B$3)</f>
        <v>-1.2726986397624169</v>
      </c>
      <c r="F135" s="3">
        <f>_xll.qlNormInv(HelperSheet!$A136,G$2,G$3)</f>
        <v>-1.8174659940604243E-2</v>
      </c>
    </row>
    <row r="136" spans="1:6" x14ac:dyDescent="0.2">
      <c r="A136" s="3">
        <f>_xll.qlNormInv(HelperSheet!$A137,B$2,B$3)</f>
        <v>-1.4734675795843861</v>
      </c>
      <c r="F136" s="3">
        <f>_xll.qlNormInv(HelperSheet!$A137,G$2,G$3)</f>
        <v>-6.8366894896096542E-2</v>
      </c>
    </row>
    <row r="137" spans="1:6" x14ac:dyDescent="0.2">
      <c r="A137" s="3">
        <f>_xll.qlNormInv(HelperSheet!$A138,B$2,B$3)</f>
        <v>0.17716982090736025</v>
      </c>
      <c r="F137" s="3">
        <f>_xll.qlNormInv(HelperSheet!$A138,G$2,G$3)</f>
        <v>0.34429245522684004</v>
      </c>
    </row>
    <row r="138" spans="1:6" x14ac:dyDescent="0.2">
      <c r="A138" s="3">
        <f>_xll.qlNormInv(HelperSheet!$A139,B$2,B$3)</f>
        <v>0.91655666739292307</v>
      </c>
      <c r="F138" s="3">
        <f>_xll.qlNormInv(HelperSheet!$A139,G$2,G$3)</f>
        <v>0.52913916684823081</v>
      </c>
    </row>
    <row r="139" spans="1:6" x14ac:dyDescent="0.2">
      <c r="A139" s="3">
        <f>_xll.qlNormInv(HelperSheet!$A140,B$2,B$3)</f>
        <v>-0.46682512316217911</v>
      </c>
      <c r="F139" s="3">
        <f>_xll.qlNormInv(HelperSheet!$A140,G$2,G$3)</f>
        <v>0.1832937192094552</v>
      </c>
    </row>
    <row r="140" spans="1:6" x14ac:dyDescent="0.2">
      <c r="A140" s="3">
        <f>_xll.qlNormInv(HelperSheet!$A141,B$2,B$3)</f>
        <v>-0.13751340214658234</v>
      </c>
      <c r="F140" s="3">
        <f>_xll.qlNormInv(HelperSheet!$A141,G$2,G$3)</f>
        <v>0.26562164946335443</v>
      </c>
    </row>
    <row r="141" spans="1:6" x14ac:dyDescent="0.2">
      <c r="A141" s="3">
        <f>_xll.qlNormInv(HelperSheet!$A142,B$2,B$3)</f>
        <v>1.6010086634573073</v>
      </c>
      <c r="F141" s="3">
        <f>_xll.qlNormInv(HelperSheet!$A142,G$2,G$3)</f>
        <v>0.70025216586432681</v>
      </c>
    </row>
    <row r="142" spans="1:6" x14ac:dyDescent="0.2">
      <c r="A142" s="3">
        <f>_xll.qlNormInv(HelperSheet!$A143,B$2,B$3)</f>
        <v>0.51096580726397711</v>
      </c>
      <c r="F142" s="3">
        <f>_xll.qlNormInv(HelperSheet!$A143,G$2,G$3)</f>
        <v>0.42774145181599427</v>
      </c>
    </row>
    <row r="143" spans="1:6" x14ac:dyDescent="0.2">
      <c r="A143" s="3">
        <f>_xll.qlNormInv(HelperSheet!$A144,B$2,B$3)</f>
        <v>-0.85848447339230582</v>
      </c>
      <c r="F143" s="3">
        <f>_xll.qlNormInv(HelperSheet!$A144,G$2,G$3)</f>
        <v>8.5378881651923533E-2</v>
      </c>
    </row>
    <row r="144" spans="1:6" x14ac:dyDescent="0.2">
      <c r="A144" s="3">
        <f>_xll.qlNormInv(HelperSheet!$A145,B$2,B$3)</f>
        <v>-1.1131942779021766</v>
      </c>
      <c r="F144" s="3">
        <f>_xll.qlNormInv(HelperSheet!$A145,G$2,G$3)</f>
        <v>2.1701430524455834E-2</v>
      </c>
    </row>
    <row r="145" spans="1:6" x14ac:dyDescent="0.2">
      <c r="A145" s="3">
        <f>_xll.qlNormInv(HelperSheet!$A146,B$2,B$3)</f>
        <v>0.33931160625042034</v>
      </c>
      <c r="F145" s="3">
        <f>_xll.qlNormInv(HelperSheet!$A146,G$2,G$3)</f>
        <v>0.38482790156260505</v>
      </c>
    </row>
    <row r="146" spans="1:6" x14ac:dyDescent="0.2">
      <c r="A146" s="3">
        <f>_xll.qlNormInv(HelperSheet!$A147,B$2,B$3)</f>
        <v>1.1891643496181157</v>
      </c>
      <c r="F146" s="3">
        <f>_xll.qlNormInv(HelperSheet!$A147,G$2,G$3)</f>
        <v>0.59729108740452896</v>
      </c>
    </row>
    <row r="147" spans="1:6" x14ac:dyDescent="0.2">
      <c r="A147" s="3">
        <f>_xll.qlNormInv(HelperSheet!$A148,B$2,B$3)</f>
        <v>-0.29810241260400633</v>
      </c>
      <c r="F147" s="3">
        <f>_xll.qlNormInv(HelperSheet!$A148,G$2,G$3)</f>
        <v>0.22547439684899839</v>
      </c>
    </row>
    <row r="148" spans="1:6" x14ac:dyDescent="0.2">
      <c r="A148" s="3">
        <f>_xll.qlNormInv(HelperSheet!$A149,B$2,B$3)</f>
        <v>-0.65010407088730182</v>
      </c>
      <c r="F148" s="3">
        <f>_xll.qlNormInv(HelperSheet!$A149,G$2,G$3)</f>
        <v>0.13747398227817453</v>
      </c>
    </row>
    <row r="149" spans="1:6" x14ac:dyDescent="0.2">
      <c r="A149" s="3">
        <f>_xll.qlNormInv(HelperSheet!$A150,B$2,B$3)</f>
        <v>0.69928330217498813</v>
      </c>
      <c r="F149" s="3">
        <f>_xll.qlNormInv(HelperSheet!$A150,G$2,G$3)</f>
        <v>0.47482082554374705</v>
      </c>
    </row>
    <row r="150" spans="1:6" x14ac:dyDescent="0.2">
      <c r="A150" s="3">
        <f>_xll.qlNormInv(HelperSheet!$A151,B$2,B$3)</f>
        <v>1.95842852516845E-2</v>
      </c>
      <c r="F150" s="3">
        <f>_xll.qlNormInv(HelperSheet!$A151,G$2,G$3)</f>
        <v>0.30489607131292112</v>
      </c>
    </row>
    <row r="151" spans="1:6" x14ac:dyDescent="0.2">
      <c r="A151" s="3">
        <f>_xll.qlNormInv(HelperSheet!$A152,B$2,B$3)</f>
        <v>-2.417559017978693</v>
      </c>
      <c r="F151" s="3">
        <f>_xll.qlNormInv(HelperSheet!$A152,G$2,G$3)</f>
        <v>-0.30438975449467326</v>
      </c>
    </row>
    <row r="152" spans="1:6" x14ac:dyDescent="0.2">
      <c r="A152" s="3">
        <f>_xll.qlNormInv(HelperSheet!$A153,B$2,B$3)</f>
        <v>-2.2662268084968296</v>
      </c>
      <c r="F152" s="3">
        <f>_xll.qlNormInv(HelperSheet!$A153,G$2,G$3)</f>
        <v>-0.2665567021242074</v>
      </c>
    </row>
    <row r="153" spans="1:6" x14ac:dyDescent="0.2">
      <c r="A153" s="3">
        <f>_xll.qlNormInv(HelperSheet!$A154,B$2,B$3)</f>
        <v>2.9378775775493367E-2</v>
      </c>
      <c r="F153" s="3">
        <f>_xll.qlNormInv(HelperSheet!$A154,G$2,G$3)</f>
        <v>0.30734469394387331</v>
      </c>
    </row>
    <row r="154" spans="1:6" x14ac:dyDescent="0.2">
      <c r="A154" s="3">
        <f>_xll.qlNormInv(HelperSheet!$A155,B$2,B$3)</f>
        <v>0.71184219561100637</v>
      </c>
      <c r="F154" s="3">
        <f>_xll.qlNormInv(HelperSheet!$A155,G$2,G$3)</f>
        <v>0.47796054890275158</v>
      </c>
    </row>
    <row r="155" spans="1:6" x14ac:dyDescent="0.2">
      <c r="A155" s="3">
        <f>_xll.qlNormInv(HelperSheet!$A156,B$2,B$3)</f>
        <v>-0.63805558125381501</v>
      </c>
      <c r="F155" s="3">
        <f>_xll.qlNormInv(HelperSheet!$A156,G$2,G$3)</f>
        <v>0.14048610468654624</v>
      </c>
    </row>
    <row r="156" spans="1:6" x14ac:dyDescent="0.2">
      <c r="A156" s="3">
        <f>_xll.qlNormInv(HelperSheet!$A157,B$2,B$3)</f>
        <v>-0.28788143250868659</v>
      </c>
      <c r="F156" s="3">
        <f>_xll.qlNormInv(HelperSheet!$A157,G$2,G$3)</f>
        <v>0.22802964187282834</v>
      </c>
    </row>
    <row r="157" spans="1:6" x14ac:dyDescent="0.2">
      <c r="A157" s="3">
        <f>_xll.qlNormInv(HelperSheet!$A158,B$2,B$3)</f>
        <v>1.2092612307893393</v>
      </c>
      <c r="F157" s="3">
        <f>_xll.qlNormInv(HelperSheet!$A158,G$2,G$3)</f>
        <v>0.60231530769733488</v>
      </c>
    </row>
    <row r="158" spans="1:6" x14ac:dyDescent="0.2">
      <c r="A158" s="3">
        <f>_xll.qlNormInv(HelperSheet!$A159,B$2,B$3)</f>
        <v>0.34970180328982764</v>
      </c>
      <c r="F158" s="3">
        <f>_xll.qlNormInv(HelperSheet!$A159,G$2,G$3)</f>
        <v>0.38742545082245688</v>
      </c>
    </row>
    <row r="159" spans="1:6" x14ac:dyDescent="0.2">
      <c r="A159" s="3">
        <f>_xll.qlNormInv(HelperSheet!$A160,B$2,B$3)</f>
        <v>-1.0951806537154818</v>
      </c>
      <c r="F159" s="3">
        <f>_xll.qlNormInv(HelperSheet!$A160,G$2,G$3)</f>
        <v>2.6204836571129542E-2</v>
      </c>
    </row>
    <row r="160" spans="1:6" x14ac:dyDescent="0.2">
      <c r="A160" s="3">
        <f>_xll.qlNormInv(HelperSheet!$A161,B$2,B$3)</f>
        <v>-0.84441507654206893</v>
      </c>
      <c r="F160" s="3">
        <f>_xll.qlNormInv(HelperSheet!$A161,G$2,G$3)</f>
        <v>8.8896230864482756E-2</v>
      </c>
    </row>
    <row r="161" spans="1:6" x14ac:dyDescent="0.2">
      <c r="A161" s="3">
        <f>_xll.qlNormInv(HelperSheet!$A162,B$2,B$3)</f>
        <v>0.52215487816250661</v>
      </c>
      <c r="F161" s="3">
        <f>_xll.qlNormInv(HelperSheet!$A162,G$2,G$3)</f>
        <v>0.43053871954062661</v>
      </c>
    </row>
    <row r="162" spans="1:6" x14ac:dyDescent="0.2">
      <c r="A162" s="3">
        <f>_xll.qlNormInv(HelperSheet!$A163,B$2,B$3)</f>
        <v>1.6373253809226449</v>
      </c>
      <c r="F162" s="3">
        <f>_xll.qlNormInv(HelperSheet!$A163,G$2,G$3)</f>
        <v>0.70933134523066121</v>
      </c>
    </row>
    <row r="163" spans="1:6" x14ac:dyDescent="0.2">
      <c r="A163" s="3">
        <f>_xll.qlNormInv(HelperSheet!$A164,B$2,B$3)</f>
        <v>-0.12763541908443743</v>
      </c>
      <c r="F163" s="3">
        <f>_xll.qlNormInv(HelperSheet!$A164,G$2,G$3)</f>
        <v>0.26809114522889066</v>
      </c>
    </row>
    <row r="164" spans="1:6" x14ac:dyDescent="0.2">
      <c r="A164" s="3">
        <f>_xll.qlNormInv(HelperSheet!$A165,B$2,B$3)</f>
        <v>-0.4559339158601044</v>
      </c>
      <c r="F164" s="3">
        <f>_xll.qlNormInv(HelperSheet!$A165,G$2,G$3)</f>
        <v>0.1860165210349739</v>
      </c>
    </row>
    <row r="165" spans="1:6" x14ac:dyDescent="0.2">
      <c r="A165" s="3">
        <f>_xll.qlNormInv(HelperSheet!$A166,B$2,B$3)</f>
        <v>0.93156283006983576</v>
      </c>
      <c r="F165" s="3">
        <f>_xll.qlNormInv(HelperSheet!$A166,G$2,G$3)</f>
        <v>0.53289070751745893</v>
      </c>
    </row>
    <row r="166" spans="1:6" x14ac:dyDescent="0.2">
      <c r="A166" s="3">
        <f>_xll.qlNormInv(HelperSheet!$A167,B$2,B$3)</f>
        <v>0.18712516211555003</v>
      </c>
      <c r="F166" s="3">
        <f>_xll.qlNormInv(HelperSheet!$A167,G$2,G$3)</f>
        <v>0.34678129052888751</v>
      </c>
    </row>
    <row r="167" spans="1:6" x14ac:dyDescent="0.2">
      <c r="A167" s="3">
        <f>_xll.qlNormInv(HelperSheet!$A168,B$2,B$3)</f>
        <v>-1.4450725813747292</v>
      </c>
      <c r="F167" s="3">
        <f>_xll.qlNormInv(HelperSheet!$A168,G$2,G$3)</f>
        <v>-6.1268145343682301E-2</v>
      </c>
    </row>
    <row r="168" spans="1:6" x14ac:dyDescent="0.2">
      <c r="A168" s="3">
        <f>_xll.qlNormInv(HelperSheet!$A169,B$2,B$3)</f>
        <v>-1.2509917140835378</v>
      </c>
      <c r="F168" s="3">
        <f>_xll.qlNormInv(HelperSheet!$A169,G$2,G$3)</f>
        <v>-1.2747928520884466E-2</v>
      </c>
    </row>
    <row r="169" spans="1:6" x14ac:dyDescent="0.2">
      <c r="A169" s="3">
        <f>_xll.qlNormInv(HelperSheet!$A170,B$2,B$3)</f>
        <v>0.2675282058007899</v>
      </c>
      <c r="F169" s="3">
        <f>_xll.qlNormInv(HelperSheet!$A170,G$2,G$3)</f>
        <v>0.36688205145019748</v>
      </c>
    </row>
    <row r="170" spans="1:6" x14ac:dyDescent="0.2">
      <c r="A170" s="3">
        <f>_xll.qlNormInv(HelperSheet!$A171,B$2,B$3)</f>
        <v>1.0601804806064681</v>
      </c>
      <c r="F170" s="3">
        <f>_xll.qlNormInv(HelperSheet!$A171,G$2,G$3)</f>
        <v>0.56504512015161701</v>
      </c>
    </row>
    <row r="171" spans="1:6" x14ac:dyDescent="0.2">
      <c r="A171" s="3">
        <f>_xll.qlNormInv(HelperSheet!$A172,B$2,B$3)</f>
        <v>-0.37059729091217963</v>
      </c>
      <c r="F171" s="3">
        <f>_xll.qlNormInv(HelperSheet!$A172,G$2,G$3)</f>
        <v>0.20735067727195508</v>
      </c>
    </row>
    <row r="172" spans="1:6" x14ac:dyDescent="0.2">
      <c r="A172" s="3">
        <f>_xll.qlNormInv(HelperSheet!$A173,B$2,B$3)</f>
        <v>-4.8977157249133624E-2</v>
      </c>
      <c r="F172" s="3">
        <f>_xll.qlNormInv(HelperSheet!$A173,G$2,G$3)</f>
        <v>0.2877557106877166</v>
      </c>
    </row>
    <row r="173" spans="1:6" x14ac:dyDescent="0.2">
      <c r="A173" s="3">
        <f>_xll.qlNormInv(HelperSheet!$A174,B$2,B$3)</f>
        <v>2.0635278964703927</v>
      </c>
      <c r="F173" s="3">
        <f>_xll.qlNormInv(HelperSheet!$A174,G$2,G$3)</f>
        <v>0.81588197411759822</v>
      </c>
    </row>
    <row r="174" spans="1:6" x14ac:dyDescent="0.2">
      <c r="A174" s="3">
        <f>_xll.qlNormInv(HelperSheet!$A175,B$2,B$3)</f>
        <v>0.61423128954051065</v>
      </c>
      <c r="F174" s="3">
        <f>_xll.qlNormInv(HelperSheet!$A175,G$2,G$3)</f>
        <v>0.45355782238512765</v>
      </c>
    </row>
    <row r="175" spans="1:6" x14ac:dyDescent="0.2">
      <c r="A175" s="3">
        <f>_xll.qlNormInv(HelperSheet!$A176,B$2,B$3)</f>
        <v>-0.73730399988063766</v>
      </c>
      <c r="F175" s="3">
        <f>_xll.qlNormInv(HelperSheet!$A176,G$2,G$3)</f>
        <v>0.11567400002984057</v>
      </c>
    </row>
    <row r="176" spans="1:6" x14ac:dyDescent="0.2">
      <c r="A176" s="3">
        <f>_xll.qlNormInv(HelperSheet!$A177,B$2,B$3)</f>
        <v>-0.96222319577988036</v>
      </c>
      <c r="F176" s="3">
        <f>_xll.qlNormInv(HelperSheet!$A177,G$2,G$3)</f>
        <v>5.9444201055029899E-2</v>
      </c>
    </row>
    <row r="177" spans="1:6" x14ac:dyDescent="0.2">
      <c r="A177" s="3">
        <f>_xll.qlNormInv(HelperSheet!$A178,B$2,B$3)</f>
        <v>0.43431116129556069</v>
      </c>
      <c r="F177" s="3">
        <f>_xll.qlNormInv(HelperSheet!$A178,G$2,G$3)</f>
        <v>0.40857779032389019</v>
      </c>
    </row>
    <row r="178" spans="1:6" x14ac:dyDescent="0.2">
      <c r="A178" s="3">
        <f>_xll.qlNormInv(HelperSheet!$A179,B$2,B$3)</f>
        <v>1.3915374885896366</v>
      </c>
      <c r="F178" s="3">
        <f>_xll.qlNormInv(HelperSheet!$A179,G$2,G$3)</f>
        <v>0.64788437214740913</v>
      </c>
    </row>
    <row r="179" spans="1:6" x14ac:dyDescent="0.2">
      <c r="A179" s="3">
        <f>_xll.qlNormInv(HelperSheet!$A180,B$2,B$3)</f>
        <v>-0.20709265256065251</v>
      </c>
      <c r="F179" s="3">
        <f>_xll.qlNormInv(HelperSheet!$A180,G$2,G$3)</f>
        <v>0.24822683685983687</v>
      </c>
    </row>
    <row r="180" spans="1:6" x14ac:dyDescent="0.2">
      <c r="A180" s="3">
        <f>_xll.qlNormInv(HelperSheet!$A181,B$2,B$3)</f>
        <v>-0.54473251360291008</v>
      </c>
      <c r="F180" s="3">
        <f>_xll.qlNormInv(HelperSheet!$A181,G$2,G$3)</f>
        <v>0.16381687159927247</v>
      </c>
    </row>
    <row r="181" spans="1:6" x14ac:dyDescent="0.2">
      <c r="A181" s="3">
        <f>_xll.qlNormInv(HelperSheet!$A182,B$2,B$3)</f>
        <v>0.81676541440447048</v>
      </c>
      <c r="F181" s="3">
        <f>_xll.qlNormInv(HelperSheet!$A182,G$2,G$3)</f>
        <v>0.50419135360111755</v>
      </c>
    </row>
    <row r="182" spans="1:6" x14ac:dyDescent="0.2">
      <c r="A182" s="3">
        <f>_xll.qlNormInv(HelperSheet!$A183,B$2,B$3)</f>
        <v>0.10791577953093293</v>
      </c>
      <c r="F182" s="3">
        <f>_xll.qlNormInv(HelperSheet!$A183,G$2,G$3)</f>
        <v>0.32697894488273321</v>
      </c>
    </row>
    <row r="183" spans="1:6" x14ac:dyDescent="0.2">
      <c r="A183" s="3">
        <f>_xll.qlNormInv(HelperSheet!$A184,B$2,B$3)</f>
        <v>-1.7172281178372986</v>
      </c>
      <c r="F183" s="3">
        <f>_xll.qlNormInv(HelperSheet!$A184,G$2,G$3)</f>
        <v>-0.12930702945932465</v>
      </c>
    </row>
    <row r="184" spans="1:6" x14ac:dyDescent="0.2">
      <c r="A184" s="3">
        <f>_xll.qlNormInv(HelperSheet!$A185,B$2,B$3)</f>
        <v>-1.5666885856066144</v>
      </c>
      <c r="F184" s="3">
        <f>_xll.qlNormInv(HelperSheet!$A185,G$2,G$3)</f>
        <v>-9.1672146401653609E-2</v>
      </c>
    </row>
    <row r="185" spans="1:6" x14ac:dyDescent="0.2">
      <c r="A185" s="3">
        <f>_xll.qlNormInv(HelperSheet!$A186,B$2,B$3)</f>
        <v>0.14740482159612572</v>
      </c>
      <c r="F185" s="3">
        <f>_xll.qlNormInv(HelperSheet!$A186,G$2,G$3)</f>
        <v>0.33685120539903141</v>
      </c>
    </row>
    <row r="186" spans="1:6" x14ac:dyDescent="0.2">
      <c r="A186" s="3">
        <f>_xll.qlNormInv(HelperSheet!$A187,B$2,B$3)</f>
        <v>0.87272589399090905</v>
      </c>
      <c r="F186" s="3">
        <f>_xll.qlNormInv(HelperSheet!$A187,G$2,G$3)</f>
        <v>0.51818147349772725</v>
      </c>
    </row>
    <row r="187" spans="1:6" x14ac:dyDescent="0.2">
      <c r="A187" s="3">
        <f>_xll.qlNormInv(HelperSheet!$A188,B$2,B$3)</f>
        <v>-0.49984034536325195</v>
      </c>
      <c r="F187" s="3">
        <f>_xll.qlNormInv(HelperSheet!$A188,G$2,G$3)</f>
        <v>0.175039913659187</v>
      </c>
    </row>
    <row r="188" spans="1:6" x14ac:dyDescent="0.2">
      <c r="A188" s="3">
        <f>_xll.qlNormInv(HelperSheet!$A189,B$2,B$3)</f>
        <v>-0.16723200831098639</v>
      </c>
      <c r="F188" s="3">
        <f>_xll.qlNormInv(HelperSheet!$A189,G$2,G$3)</f>
        <v>0.25819199792225339</v>
      </c>
    </row>
    <row r="189" spans="1:6" x14ac:dyDescent="0.2">
      <c r="A189" s="3">
        <f>_xll.qlNormInv(HelperSheet!$A190,B$2,B$3)</f>
        <v>1.5031029444380797</v>
      </c>
      <c r="F189" s="3">
        <f>_xll.qlNormInv(HelperSheet!$A190,G$2,G$3)</f>
        <v>0.67577573610951991</v>
      </c>
    </row>
    <row r="190" spans="1:6" x14ac:dyDescent="0.2">
      <c r="A190" s="3">
        <f>_xll.qlNormInv(HelperSheet!$A191,B$2,B$3)</f>
        <v>0.47777198927398806</v>
      </c>
      <c r="F190" s="3">
        <f>_xll.qlNormInv(HelperSheet!$A191,G$2,G$3)</f>
        <v>0.41944299731849699</v>
      </c>
    </row>
    <row r="191" spans="1:6" x14ac:dyDescent="0.2">
      <c r="A191" s="3">
        <f>_xll.qlNormInv(HelperSheet!$A192,B$2,B$3)</f>
        <v>-0.90175411350222989</v>
      </c>
      <c r="F191" s="3">
        <f>_xll.qlNormInv(HelperSheet!$A192,G$2,G$3)</f>
        <v>7.4561471624442516E-2</v>
      </c>
    </row>
    <row r="192" spans="1:6" x14ac:dyDescent="0.2">
      <c r="A192" s="3">
        <f>_xll.qlNormInv(HelperSheet!$A193,B$2,B$3)</f>
        <v>-0.68683374848602752</v>
      </c>
      <c r="F192" s="3">
        <f>_xll.qlNormInv(HelperSheet!$A193,G$2,G$3)</f>
        <v>0.12829156287849311</v>
      </c>
    </row>
    <row r="193" spans="1:6" x14ac:dyDescent="0.2">
      <c r="A193" s="3">
        <f>_xll.qlNormInv(HelperSheet!$A194,B$2,B$3)</f>
        <v>0.66224768262580824</v>
      </c>
      <c r="F193" s="3">
        <f>_xll.qlNormInv(HelperSheet!$A194,G$2,G$3)</f>
        <v>0.46556192065645208</v>
      </c>
    </row>
    <row r="194" spans="1:6" x14ac:dyDescent="0.2">
      <c r="A194" s="3">
        <f>_xll.qlNormInv(HelperSheet!$A195,B$2,B$3)</f>
        <v>2.6600674714237402</v>
      </c>
      <c r="F194" s="3">
        <f>_xll.qlNormInv(HelperSheet!$A195,G$2,G$3)</f>
        <v>0.96501686785593499</v>
      </c>
    </row>
    <row r="195" spans="1:6" x14ac:dyDescent="0.2">
      <c r="A195" s="3">
        <f>_xll.qlNormInv(HelperSheet!$A196,B$2,B$3)</f>
        <v>-9.7916731723257031E-3</v>
      </c>
      <c r="F195" s="3">
        <f>_xll.qlNormInv(HelperSheet!$A196,G$2,G$3)</f>
        <v>0.29755208170691855</v>
      </c>
    </row>
    <row r="196" spans="1:6" x14ac:dyDescent="0.2">
      <c r="A196" s="3">
        <f>_xll.qlNormInv(HelperSheet!$A197,B$2,B$3)</f>
        <v>-0.32895791233382227</v>
      </c>
      <c r="F196" s="3">
        <f>_xll.qlNormInv(HelperSheet!$A197,G$2,G$3)</f>
        <v>0.21776052191654444</v>
      </c>
    </row>
    <row r="197" spans="1:6" x14ac:dyDescent="0.2">
      <c r="A197" s="3">
        <f>_xll.qlNormInv(HelperSheet!$A198,B$2,B$3)</f>
        <v>1.1315765588518545</v>
      </c>
      <c r="F197" s="3">
        <f>_xll.qlNormInv(HelperSheet!$A198,G$2,G$3)</f>
        <v>0.58289413971296367</v>
      </c>
    </row>
    <row r="198" spans="1:6" x14ac:dyDescent="0.2">
      <c r="A198" s="3">
        <f>_xll.qlNormInv(HelperSheet!$A199,B$2,B$3)</f>
        <v>0.30835463101935706</v>
      </c>
      <c r="F198" s="3">
        <f>_xll.qlNormInv(HelperSheet!$A199,G$2,G$3)</f>
        <v>0.37708865775483924</v>
      </c>
    </row>
    <row r="199" spans="1:6" x14ac:dyDescent="0.2">
      <c r="A199" s="3">
        <f>_xll.qlNormInv(HelperSheet!$A200,B$2,B$3)</f>
        <v>-1.1695366099894859</v>
      </c>
      <c r="F199" s="3">
        <f>_xll.qlNormInv(HelperSheet!$A200,G$2,G$3)</f>
        <v>7.6158475026285033E-3</v>
      </c>
    </row>
    <row r="200" spans="1:6" x14ac:dyDescent="0.2">
      <c r="A200" s="3">
        <f>_xll.qlNormInv(HelperSheet!$A201,B$2,B$3)</f>
        <v>-1.3417178404852361</v>
      </c>
      <c r="F200" s="3">
        <f>_xll.qlNormInv(HelperSheet!$A201,G$2,G$3)</f>
        <v>-3.5429460121309042E-2</v>
      </c>
    </row>
    <row r="201" spans="1:6" x14ac:dyDescent="0.2">
      <c r="A201" s="3">
        <f>_xll.qlNormInv(HelperSheet!$A202,B$2,B$3)</f>
        <v>0.22714306228638148</v>
      </c>
      <c r="F201" s="3">
        <f>_xll.qlNormInv(HelperSheet!$A202,G$2,G$3)</f>
        <v>0.35678576557159536</v>
      </c>
    </row>
    <row r="202" spans="1:6" x14ac:dyDescent="0.2">
      <c r="A202" s="3">
        <f>_xll.qlNormInv(HelperSheet!$A203,B$2,B$3)</f>
        <v>0.99381590872665593</v>
      </c>
      <c r="F202" s="3">
        <f>_xll.qlNormInv(HelperSheet!$A203,G$2,G$3)</f>
        <v>0.548453977181664</v>
      </c>
    </row>
    <row r="203" spans="1:6" x14ac:dyDescent="0.2">
      <c r="A203" s="3">
        <f>_xll.qlNormInv(HelperSheet!$A204,B$2,B$3)</f>
        <v>-0.41288960144303261</v>
      </c>
      <c r="F203" s="3">
        <f>_xll.qlNormInv(HelperSheet!$A204,G$2,G$3)</f>
        <v>0.19677759963924185</v>
      </c>
    </row>
    <row r="204" spans="1:6" x14ac:dyDescent="0.2">
      <c r="A204" s="3">
        <f>_xll.qlNormInv(HelperSheet!$A205,B$2,B$3)</f>
        <v>-8.8238019503882756E-2</v>
      </c>
      <c r="F204" s="3">
        <f>_xll.qlNormInv(HelperSheet!$A205,G$2,G$3)</f>
        <v>0.2779404951240293</v>
      </c>
    </row>
    <row r="205" spans="1:6" x14ac:dyDescent="0.2">
      <c r="A205" s="3">
        <f>_xll.qlNormInv(HelperSheet!$A206,B$2,B$3)</f>
        <v>1.8098922397862229</v>
      </c>
      <c r="F205" s="3">
        <f>_xll.qlNormInv(HelperSheet!$A206,G$2,G$3)</f>
        <v>0.75247305994655567</v>
      </c>
    </row>
    <row r="206" spans="1:6" x14ac:dyDescent="0.2">
      <c r="A206" s="3">
        <f>_xll.qlNormInv(HelperSheet!$A207,B$2,B$3)</f>
        <v>0.56759132416579106</v>
      </c>
      <c r="F206" s="3">
        <f>_xll.qlNormInv(HelperSheet!$A207,G$2,G$3)</f>
        <v>0.44189783104144775</v>
      </c>
    </row>
    <row r="207" spans="1:6" x14ac:dyDescent="0.2">
      <c r="A207" s="3">
        <f>_xll.qlNormInv(HelperSheet!$A208,B$2,B$3)</f>
        <v>-0.78972651906682712</v>
      </c>
      <c r="F207" s="3">
        <f>_xll.qlNormInv(HelperSheet!$A208,G$2,G$3)</f>
        <v>0.10256837023329321</v>
      </c>
    </row>
    <row r="208" spans="1:6" x14ac:dyDescent="0.2">
      <c r="A208" s="3">
        <f>_xll.qlNormInv(HelperSheet!$A209,B$2,B$3)</f>
        <v>-1.0264330642601192</v>
      </c>
      <c r="F208" s="3">
        <f>_xll.qlNormInv(HelperSheet!$A209,G$2,G$3)</f>
        <v>4.33917339349702E-2</v>
      </c>
    </row>
    <row r="209" spans="1:6" x14ac:dyDescent="0.2">
      <c r="A209" s="3">
        <f>_xll.qlNormInv(HelperSheet!$A210,B$2,B$3)</f>
        <v>0.39165587098416038</v>
      </c>
      <c r="F209" s="3">
        <f>_xll.qlNormInv(HelperSheet!$A210,G$2,G$3)</f>
        <v>0.3979139677460401</v>
      </c>
    </row>
    <row r="210" spans="1:6" x14ac:dyDescent="0.2">
      <c r="A210" s="3">
        <f>_xll.qlNormInv(HelperSheet!$A211,B$2,B$3)</f>
        <v>1.2950224053872323</v>
      </c>
      <c r="F210" s="3">
        <f>_xll.qlNormInv(HelperSheet!$A211,G$2,G$3)</f>
        <v>0.62375560134680808</v>
      </c>
    </row>
    <row r="211" spans="1:6" x14ac:dyDescent="0.2">
      <c r="A211" s="3">
        <f>_xll.qlNormInv(HelperSheet!$A212,B$2,B$3)</f>
        <v>-0.24728521507735271</v>
      </c>
      <c r="F211" s="3">
        <f>_xll.qlNormInv(HelperSheet!$A212,G$2,G$3)</f>
        <v>0.23817869623066182</v>
      </c>
    </row>
    <row r="212" spans="1:6" x14ac:dyDescent="0.2">
      <c r="A212" s="3">
        <f>_xll.qlNormInv(HelperSheet!$A213,B$2,B$3)</f>
        <v>-0.59075065864022935</v>
      </c>
      <c r="F212" s="3">
        <f>_xll.qlNormInv(HelperSheet!$A213,G$2,G$3)</f>
        <v>0.15231233533994265</v>
      </c>
    </row>
    <row r="213" spans="1:6" x14ac:dyDescent="0.2">
      <c r="A213" s="3">
        <f>_xll.qlNormInv(HelperSheet!$A214,B$2,B$3)</f>
        <v>0.76325304298238794</v>
      </c>
      <c r="F213" s="3">
        <f>_xll.qlNormInv(HelperSheet!$A214,G$2,G$3)</f>
        <v>0.49081326074559695</v>
      </c>
    </row>
    <row r="214" spans="1:6" x14ac:dyDescent="0.2">
      <c r="A214" s="3">
        <f>_xll.qlNormInv(HelperSheet!$A215,B$2,B$3)</f>
        <v>6.8594370560372889E-2</v>
      </c>
      <c r="F214" s="3">
        <f>_xll.qlNormInv(HelperSheet!$A215,G$2,G$3)</f>
        <v>0.31714859264009321</v>
      </c>
    </row>
    <row r="215" spans="1:6" x14ac:dyDescent="0.2">
      <c r="A215" s="3">
        <f>_xll.qlNormInv(HelperSheet!$A216,B$2,B$3)</f>
        <v>-1.9213507742331704</v>
      </c>
      <c r="F215" s="3">
        <f>_xll.qlNormInv(HelperSheet!$A216,G$2,G$3)</f>
        <v>-0.1803376935582926</v>
      </c>
    </row>
    <row r="216" spans="1:6" x14ac:dyDescent="0.2">
      <c r="A216" s="3">
        <f>_xll.qlNormInv(HelperSheet!$A217,B$2,B$3)</f>
        <v>-2.0635278964703927</v>
      </c>
      <c r="F216" s="3">
        <f>_xll.qlNormInv(HelperSheet!$A217,G$2,G$3)</f>
        <v>-0.21588197411759819</v>
      </c>
    </row>
    <row r="217" spans="1:6" x14ac:dyDescent="0.2">
      <c r="A217" s="3">
        <f>_xll.qlNormInv(HelperSheet!$A218,B$2,B$3)</f>
        <v>4.8977157249133624E-2</v>
      </c>
      <c r="F217" s="3">
        <f>_xll.qlNormInv(HelperSheet!$A218,G$2,G$3)</f>
        <v>0.31224428931228337</v>
      </c>
    </row>
    <row r="218" spans="1:6" x14ac:dyDescent="0.2">
      <c r="A218" s="3">
        <f>_xll.qlNormInv(HelperSheet!$A219,B$2,B$3)</f>
        <v>0.73730399988063766</v>
      </c>
      <c r="F218" s="3">
        <f>_xll.qlNormInv(HelperSheet!$A219,G$2,G$3)</f>
        <v>0.4843259999701594</v>
      </c>
    </row>
    <row r="219" spans="1:6" x14ac:dyDescent="0.2">
      <c r="A219" s="3">
        <f>_xll.qlNormInv(HelperSheet!$A220,B$2,B$3)</f>
        <v>-0.61423128954051065</v>
      </c>
      <c r="F219" s="3">
        <f>_xll.qlNormInv(HelperSheet!$A220,G$2,G$3)</f>
        <v>0.14644217761487233</v>
      </c>
    </row>
    <row r="220" spans="1:6" x14ac:dyDescent="0.2">
      <c r="A220" s="3">
        <f>_xll.qlNormInv(HelperSheet!$A221,B$2,B$3)</f>
        <v>-0.2675282058007899</v>
      </c>
      <c r="F220" s="3">
        <f>_xll.qlNormInv(HelperSheet!$A221,G$2,G$3)</f>
        <v>0.2331179485498025</v>
      </c>
    </row>
    <row r="221" spans="1:6" x14ac:dyDescent="0.2">
      <c r="A221" s="3">
        <f>_xll.qlNormInv(HelperSheet!$A222,B$2,B$3)</f>
        <v>1.2509917140835378</v>
      </c>
      <c r="F221" s="3">
        <f>_xll.qlNormInv(HelperSheet!$A222,G$2,G$3)</f>
        <v>0.61274792852088444</v>
      </c>
    </row>
    <row r="222" spans="1:6" x14ac:dyDescent="0.2">
      <c r="A222" s="3">
        <f>_xll.qlNormInv(HelperSheet!$A223,B$2,B$3)</f>
        <v>0.37059729091217963</v>
      </c>
      <c r="F222" s="3">
        <f>_xll.qlNormInv(HelperSheet!$A223,G$2,G$3)</f>
        <v>0.39264932272804487</v>
      </c>
    </row>
    <row r="223" spans="1:6" x14ac:dyDescent="0.2">
      <c r="A223" s="3">
        <f>_xll.qlNormInv(HelperSheet!$A224,B$2,B$3)</f>
        <v>-1.0601804806064681</v>
      </c>
      <c r="F223" s="3">
        <f>_xll.qlNormInv(HelperSheet!$A224,G$2,G$3)</f>
        <v>3.4954879848382969E-2</v>
      </c>
    </row>
    <row r="224" spans="1:6" x14ac:dyDescent="0.2">
      <c r="A224" s="3">
        <f>_xll.qlNormInv(HelperSheet!$A225,B$2,B$3)</f>
        <v>-0.81676541440447048</v>
      </c>
      <c r="F224" s="3">
        <f>_xll.qlNormInv(HelperSheet!$A225,G$2,G$3)</f>
        <v>9.5808646398882369E-2</v>
      </c>
    </row>
    <row r="225" spans="1:6" x14ac:dyDescent="0.2">
      <c r="A225" s="3">
        <f>_xll.qlNormInv(HelperSheet!$A226,B$2,B$3)</f>
        <v>0.54473251360291008</v>
      </c>
      <c r="F225" s="3">
        <f>_xll.qlNormInv(HelperSheet!$A226,G$2,G$3)</f>
        <v>0.43618312840072748</v>
      </c>
    </row>
    <row r="226" spans="1:6" x14ac:dyDescent="0.2">
      <c r="A226" s="3">
        <f>_xll.qlNormInv(HelperSheet!$A227,B$2,B$3)</f>
        <v>1.7172281178372986</v>
      </c>
      <c r="F226" s="3">
        <f>_xll.qlNormInv(HelperSheet!$A227,G$2,G$3)</f>
        <v>0.72930702945932468</v>
      </c>
    </row>
    <row r="227" spans="1:6" x14ac:dyDescent="0.2">
      <c r="A227" s="3">
        <f>_xll.qlNormInv(HelperSheet!$A228,B$2,B$3)</f>
        <v>-0.10791577953093293</v>
      </c>
      <c r="F227" s="3">
        <f>_xll.qlNormInv(HelperSheet!$A228,G$2,G$3)</f>
        <v>0.27302105511726676</v>
      </c>
    </row>
    <row r="228" spans="1:6" x14ac:dyDescent="0.2">
      <c r="A228" s="3">
        <f>_xll.qlNormInv(HelperSheet!$A229,B$2,B$3)</f>
        <v>-0.43431116129556069</v>
      </c>
      <c r="F228" s="3">
        <f>_xll.qlNormInv(HelperSheet!$A229,G$2,G$3)</f>
        <v>0.19142220967610982</v>
      </c>
    </row>
    <row r="229" spans="1:6" x14ac:dyDescent="0.2">
      <c r="A229" s="3">
        <f>_xll.qlNormInv(HelperSheet!$A230,B$2,B$3)</f>
        <v>0.96222319577988036</v>
      </c>
      <c r="F229" s="3">
        <f>_xll.qlNormInv(HelperSheet!$A230,G$2,G$3)</f>
        <v>0.54055579894497008</v>
      </c>
    </row>
    <row r="230" spans="1:6" x14ac:dyDescent="0.2">
      <c r="A230" s="3">
        <f>_xll.qlNormInv(HelperSheet!$A231,B$2,B$3)</f>
        <v>0.20709265256065251</v>
      </c>
      <c r="F230" s="3">
        <f>_xll.qlNormInv(HelperSheet!$A231,G$2,G$3)</f>
        <v>0.3517731631401631</v>
      </c>
    </row>
    <row r="231" spans="1:6" x14ac:dyDescent="0.2">
      <c r="A231" s="3">
        <f>_xll.qlNormInv(HelperSheet!$A232,B$2,B$3)</f>
        <v>-1.3915374885896366</v>
      </c>
      <c r="F231" s="3">
        <f>_xll.qlNormInv(HelperSheet!$A232,G$2,G$3)</f>
        <v>-4.7884372147409149E-2</v>
      </c>
    </row>
    <row r="232" spans="1:6" x14ac:dyDescent="0.2">
      <c r="A232" s="3">
        <f>_xll.qlNormInv(HelperSheet!$A233,B$2,B$3)</f>
        <v>-1.2092612307893393</v>
      </c>
      <c r="F232" s="3">
        <f>_xll.qlNormInv(HelperSheet!$A233,G$2,G$3)</f>
        <v>-2.3153076973348452E-3</v>
      </c>
    </row>
    <row r="233" spans="1:6" x14ac:dyDescent="0.2">
      <c r="A233" s="3">
        <f>_xll.qlNormInv(HelperSheet!$A234,B$2,B$3)</f>
        <v>0.28788143250868659</v>
      </c>
      <c r="F233" s="3">
        <f>_xll.qlNormInv(HelperSheet!$A234,G$2,G$3)</f>
        <v>0.37197035812717161</v>
      </c>
    </row>
    <row r="234" spans="1:6" x14ac:dyDescent="0.2">
      <c r="A234" s="3">
        <f>_xll.qlNormInv(HelperSheet!$A235,B$2,B$3)</f>
        <v>1.0951806537154818</v>
      </c>
      <c r="F234" s="3">
        <f>_xll.qlNormInv(HelperSheet!$A235,G$2,G$3)</f>
        <v>0.57379516342887049</v>
      </c>
    </row>
    <row r="235" spans="1:6" x14ac:dyDescent="0.2">
      <c r="A235" s="3">
        <f>_xll.qlNormInv(HelperSheet!$A236,B$2,B$3)</f>
        <v>-0.34970180328982764</v>
      </c>
      <c r="F235" s="3">
        <f>_xll.qlNormInv(HelperSheet!$A236,G$2,G$3)</f>
        <v>0.21257454917754309</v>
      </c>
    </row>
    <row r="236" spans="1:6" x14ac:dyDescent="0.2">
      <c r="A236" s="3">
        <f>_xll.qlNormInv(HelperSheet!$A237,B$2,B$3)</f>
        <v>-2.9378775775493367E-2</v>
      </c>
      <c r="F236" s="3">
        <f>_xll.qlNormInv(HelperSheet!$A237,G$2,G$3)</f>
        <v>0.29265530605612666</v>
      </c>
    </row>
    <row r="237" spans="1:6" x14ac:dyDescent="0.2">
      <c r="A237" s="3">
        <f>_xll.qlNormInv(HelperSheet!$A238,B$2,B$3)</f>
        <v>2.2662268084968296</v>
      </c>
      <c r="F237" s="3">
        <f>_xll.qlNormInv(HelperSheet!$A238,G$2,G$3)</f>
        <v>0.86655670212420732</v>
      </c>
    </row>
    <row r="238" spans="1:6" x14ac:dyDescent="0.2">
      <c r="A238" s="3">
        <f>_xll.qlNormInv(HelperSheet!$A239,B$2,B$3)</f>
        <v>0.63805558125381501</v>
      </c>
      <c r="F238" s="3">
        <f>_xll.qlNormInv(HelperSheet!$A239,G$2,G$3)</f>
        <v>0.45951389531345377</v>
      </c>
    </row>
    <row r="239" spans="1:6" x14ac:dyDescent="0.2">
      <c r="A239" s="3">
        <f>_xll.qlNormInv(HelperSheet!$A240,B$2,B$3)</f>
        <v>-0.71184219561100637</v>
      </c>
      <c r="F239" s="3">
        <f>_xll.qlNormInv(HelperSheet!$A240,G$2,G$3)</f>
        <v>0.1220394510972484</v>
      </c>
    </row>
    <row r="240" spans="1:6" x14ac:dyDescent="0.2">
      <c r="A240" s="3">
        <f>_xll.qlNormInv(HelperSheet!$A241,B$2,B$3)</f>
        <v>-0.93156283006983576</v>
      </c>
      <c r="F240" s="3">
        <f>_xll.qlNormInv(HelperSheet!$A241,G$2,G$3)</f>
        <v>6.710929248254105E-2</v>
      </c>
    </row>
    <row r="241" spans="1:6" x14ac:dyDescent="0.2">
      <c r="A241" s="3">
        <f>_xll.qlNormInv(HelperSheet!$A242,B$2,B$3)</f>
        <v>0.4559339158601044</v>
      </c>
      <c r="F241" s="3">
        <f>_xll.qlNormInv(HelperSheet!$A242,G$2,G$3)</f>
        <v>0.41398347896502607</v>
      </c>
    </row>
    <row r="242" spans="1:6" x14ac:dyDescent="0.2">
      <c r="A242" s="3">
        <f>_xll.qlNormInv(HelperSheet!$A243,B$2,B$3)</f>
        <v>1.4450725813747292</v>
      </c>
      <c r="F242" s="3">
        <f>_xll.qlNormInv(HelperSheet!$A243,G$2,G$3)</f>
        <v>0.66126814534368228</v>
      </c>
    </row>
    <row r="243" spans="1:6" x14ac:dyDescent="0.2">
      <c r="A243" s="3">
        <f>_xll.qlNormInv(HelperSheet!$A244,B$2,B$3)</f>
        <v>-0.18712516211555003</v>
      </c>
      <c r="F243" s="3">
        <f>_xll.qlNormInv(HelperSheet!$A244,G$2,G$3)</f>
        <v>0.25321870947111247</v>
      </c>
    </row>
    <row r="244" spans="1:6" x14ac:dyDescent="0.2">
      <c r="A244" s="3">
        <f>_xll.qlNormInv(HelperSheet!$A245,B$2,B$3)</f>
        <v>-0.52215487816250661</v>
      </c>
      <c r="F244" s="3">
        <f>_xll.qlNormInv(HelperSheet!$A245,G$2,G$3)</f>
        <v>0.16946128045937334</v>
      </c>
    </row>
    <row r="245" spans="1:6" x14ac:dyDescent="0.2">
      <c r="A245" s="3">
        <f>_xll.qlNormInv(HelperSheet!$A246,B$2,B$3)</f>
        <v>0.84441507654206893</v>
      </c>
      <c r="F245" s="3">
        <f>_xll.qlNormInv(HelperSheet!$A246,G$2,G$3)</f>
        <v>0.51110376913551725</v>
      </c>
    </row>
    <row r="246" spans="1:6" x14ac:dyDescent="0.2">
      <c r="A246" s="3">
        <f>_xll.qlNormInv(HelperSheet!$A247,B$2,B$3)</f>
        <v>0.12763541908443743</v>
      </c>
      <c r="F246" s="3">
        <f>_xll.qlNormInv(HelperSheet!$A247,G$2,G$3)</f>
        <v>0.33190885477110932</v>
      </c>
    </row>
    <row r="247" spans="1:6" x14ac:dyDescent="0.2">
      <c r="A247" s="3">
        <f>_xll.qlNormInv(HelperSheet!$A248,B$2,B$3)</f>
        <v>-1.6373253809226449</v>
      </c>
      <c r="F247" s="3">
        <f>_xll.qlNormInv(HelperSheet!$A248,G$2,G$3)</f>
        <v>-0.10933134523066124</v>
      </c>
    </row>
    <row r="248" spans="1:6" x14ac:dyDescent="0.2">
      <c r="A248" s="3">
        <f>_xll.qlNormInv(HelperSheet!$A249,B$2,B$3)</f>
        <v>-1.8098922397862229</v>
      </c>
      <c r="F248" s="3">
        <f>_xll.qlNormInv(HelperSheet!$A249,G$2,G$3)</f>
        <v>-0.15247305994655574</v>
      </c>
    </row>
    <row r="249" spans="1:6" x14ac:dyDescent="0.2">
      <c r="A249" s="3">
        <f>_xll.qlNormInv(HelperSheet!$A250,B$2,B$3)</f>
        <v>8.8238019503882756E-2</v>
      </c>
      <c r="F249" s="3">
        <f>_xll.qlNormInv(HelperSheet!$A250,G$2,G$3)</f>
        <v>0.32205950487597068</v>
      </c>
    </row>
    <row r="250" spans="1:6" x14ac:dyDescent="0.2">
      <c r="A250" s="3">
        <f>_xll.qlNormInv(HelperSheet!$A251,B$2,B$3)</f>
        <v>0.78972651906682712</v>
      </c>
      <c r="F250" s="3">
        <f>_xll.qlNormInv(HelperSheet!$A251,G$2,G$3)</f>
        <v>0.49743162976670674</v>
      </c>
    </row>
    <row r="251" spans="1:6" x14ac:dyDescent="0.2">
      <c r="A251" s="3">
        <f>_xll.qlNormInv(HelperSheet!$A252,B$2,B$3)</f>
        <v>-0.56759132416579106</v>
      </c>
      <c r="F251" s="3">
        <f>_xll.qlNormInv(HelperSheet!$A252,G$2,G$3)</f>
        <v>0.15810216895855222</v>
      </c>
    </row>
    <row r="252" spans="1:6" x14ac:dyDescent="0.2">
      <c r="A252" s="3">
        <f>_xll.qlNormInv(HelperSheet!$A253,B$2,B$3)</f>
        <v>-0.22714306228638148</v>
      </c>
      <c r="F252" s="3">
        <f>_xll.qlNormInv(HelperSheet!$A253,G$2,G$3)</f>
        <v>0.24321423442840462</v>
      </c>
    </row>
    <row r="253" spans="1:6" x14ac:dyDescent="0.2">
      <c r="A253" s="3">
        <f>_xll.qlNormInv(HelperSheet!$A254,B$2,B$3)</f>
        <v>1.3417178404852361</v>
      </c>
      <c r="F253" s="3">
        <f>_xll.qlNormInv(HelperSheet!$A254,G$2,G$3)</f>
        <v>0.63542946012130908</v>
      </c>
    </row>
    <row r="254" spans="1:6" x14ac:dyDescent="0.2">
      <c r="A254" s="3">
        <f>_xll.qlNormInv(HelperSheet!$A255,B$2,B$3)</f>
        <v>0.41288960144303261</v>
      </c>
      <c r="F254" s="3">
        <f>_xll.qlNormInv(HelperSheet!$A255,G$2,G$3)</f>
        <v>0.40322240036075813</v>
      </c>
    </row>
    <row r="255" spans="1:6" x14ac:dyDescent="0.2">
      <c r="A255" s="3">
        <f>_xll.qlNormInv(HelperSheet!$A256,B$2,B$3)</f>
        <v>-0.99381590872665593</v>
      </c>
      <c r="F255" s="3">
        <f>_xll.qlNormInv(HelperSheet!$A256,G$2,G$3)</f>
        <v>5.1546022818336007E-2</v>
      </c>
    </row>
    <row r="256" spans="1:6" x14ac:dyDescent="0.2">
      <c r="A256" s="3">
        <f>_xll.qlNormInv(HelperSheet!$A257,B$2,B$3)</f>
        <v>-0.76325304298238794</v>
      </c>
      <c r="F256" s="3">
        <f>_xll.qlNormInv(HelperSheet!$A257,G$2,G$3)</f>
        <v>0.109186739254403</v>
      </c>
    </row>
    <row r="257" spans="1:6" x14ac:dyDescent="0.2">
      <c r="A257" s="3">
        <f>_xll.qlNormInv(HelperSheet!$A258,B$2,B$3)</f>
        <v>0.59075065864022935</v>
      </c>
      <c r="F257" s="3">
        <f>_xll.qlNormInv(HelperSheet!$A258,G$2,G$3)</f>
        <v>0.44768766466005733</v>
      </c>
    </row>
    <row r="258" spans="1:6" x14ac:dyDescent="0.2">
      <c r="A258" s="3">
        <f>_xll.qlNormInv(HelperSheet!$A259,B$2,B$3)</f>
        <v>1.9213507742331704</v>
      </c>
      <c r="F258" s="3">
        <f>_xll.qlNormInv(HelperSheet!$A259,G$2,G$3)</f>
        <v>0.78033769355829263</v>
      </c>
    </row>
    <row r="259" spans="1:6" x14ac:dyDescent="0.2">
      <c r="A259" s="3">
        <f>_xll.qlNormInv(HelperSheet!$A260,B$2,B$3)</f>
        <v>-6.8594370560372889E-2</v>
      </c>
      <c r="F259" s="3">
        <f>_xll.qlNormInv(HelperSheet!$A260,G$2,G$3)</f>
        <v>0.28285140735990677</v>
      </c>
    </row>
    <row r="260" spans="1:6" x14ac:dyDescent="0.2">
      <c r="A260" s="3">
        <f>_xll.qlNormInv(HelperSheet!$A261,B$2,B$3)</f>
        <v>-0.39165587098416038</v>
      </c>
      <c r="F260" s="3">
        <f>_xll.qlNormInv(HelperSheet!$A261,G$2,G$3)</f>
        <v>0.20208603225395988</v>
      </c>
    </row>
    <row r="261" spans="1:6" x14ac:dyDescent="0.2">
      <c r="A261" s="3">
        <f>_xll.qlNormInv(HelperSheet!$A262,B$2,B$3)</f>
        <v>1.0264330642601192</v>
      </c>
      <c r="F261" s="3">
        <f>_xll.qlNormInv(HelperSheet!$A262,G$2,G$3)</f>
        <v>0.55660826606502978</v>
      </c>
    </row>
    <row r="262" spans="1:6" x14ac:dyDescent="0.2">
      <c r="A262" s="3">
        <f>_xll.qlNormInv(HelperSheet!$A263,B$2,B$3)</f>
        <v>0.24728521507735271</v>
      </c>
      <c r="F262" s="3">
        <f>_xll.qlNormInv(HelperSheet!$A263,G$2,G$3)</f>
        <v>0.36182130376933819</v>
      </c>
    </row>
    <row r="263" spans="1:6" x14ac:dyDescent="0.2">
      <c r="A263" s="3">
        <f>_xll.qlNormInv(HelperSheet!$A264,B$2,B$3)</f>
        <v>-1.2950224053872323</v>
      </c>
      <c r="F263" s="3">
        <f>_xll.qlNormInv(HelperSheet!$A264,G$2,G$3)</f>
        <v>-2.3755601346808097E-2</v>
      </c>
    </row>
    <row r="264" spans="1:6" x14ac:dyDescent="0.2">
      <c r="A264" s="3">
        <f>_xll.qlNormInv(HelperSheet!$A265,B$2,B$3)</f>
        <v>-1.5031029444380797</v>
      </c>
      <c r="F264" s="3">
        <f>_xll.qlNormInv(HelperSheet!$A265,G$2,G$3)</f>
        <v>-7.5775736109519931E-2</v>
      </c>
    </row>
    <row r="265" spans="1:6" x14ac:dyDescent="0.2">
      <c r="A265" s="3">
        <f>_xll.qlNormInv(HelperSheet!$A266,B$2,B$3)</f>
        <v>0.16723200831098639</v>
      </c>
      <c r="F265" s="3">
        <f>_xll.qlNormInv(HelperSheet!$A266,G$2,G$3)</f>
        <v>0.34180800207774659</v>
      </c>
    </row>
    <row r="266" spans="1:6" x14ac:dyDescent="0.2">
      <c r="A266" s="3">
        <f>_xll.qlNormInv(HelperSheet!$A267,B$2,B$3)</f>
        <v>0.90175411350222989</v>
      </c>
      <c r="F266" s="3">
        <f>_xll.qlNormInv(HelperSheet!$A267,G$2,G$3)</f>
        <v>0.52543852837555749</v>
      </c>
    </row>
    <row r="267" spans="1:6" x14ac:dyDescent="0.2">
      <c r="A267" s="3">
        <f>_xll.qlNormInv(HelperSheet!$A268,B$2,B$3)</f>
        <v>-0.47777198927398806</v>
      </c>
      <c r="F267" s="3">
        <f>_xll.qlNormInv(HelperSheet!$A268,G$2,G$3)</f>
        <v>0.18055700268150299</v>
      </c>
    </row>
    <row r="268" spans="1:6" x14ac:dyDescent="0.2">
      <c r="A268" s="3">
        <f>_xll.qlNormInv(HelperSheet!$A269,B$2,B$3)</f>
        <v>-0.14740482159612572</v>
      </c>
      <c r="F268" s="3">
        <f>_xll.qlNormInv(HelperSheet!$A269,G$2,G$3)</f>
        <v>0.26314879460096857</v>
      </c>
    </row>
    <row r="269" spans="1:6" x14ac:dyDescent="0.2">
      <c r="A269" s="3">
        <f>_xll.qlNormInv(HelperSheet!$A270,B$2,B$3)</f>
        <v>1.5666885856066144</v>
      </c>
      <c r="F269" s="3">
        <f>_xll.qlNormInv(HelperSheet!$A270,G$2,G$3)</f>
        <v>0.69167214640165353</v>
      </c>
    </row>
    <row r="270" spans="1:6" x14ac:dyDescent="0.2">
      <c r="A270" s="3">
        <f>_xll.qlNormInv(HelperSheet!$A271,B$2,B$3)</f>
        <v>0.49984034536325195</v>
      </c>
      <c r="F270" s="3">
        <f>_xll.qlNormInv(HelperSheet!$A271,G$2,G$3)</f>
        <v>0.42496008634081295</v>
      </c>
    </row>
    <row r="271" spans="1:6" x14ac:dyDescent="0.2">
      <c r="A271" s="3">
        <f>_xll.qlNormInv(HelperSheet!$A272,B$2,B$3)</f>
        <v>-0.87272589399090905</v>
      </c>
      <c r="F271" s="3">
        <f>_xll.qlNormInv(HelperSheet!$A272,G$2,G$3)</f>
        <v>8.1818526502272726E-2</v>
      </c>
    </row>
    <row r="272" spans="1:6" x14ac:dyDescent="0.2">
      <c r="A272" s="3">
        <f>_xll.qlNormInv(HelperSheet!$A273,B$2,B$3)</f>
        <v>-1.1315765588518545</v>
      </c>
      <c r="F272" s="3">
        <f>_xll.qlNormInv(HelperSheet!$A273,G$2,G$3)</f>
        <v>1.7105860287036367E-2</v>
      </c>
    </row>
    <row r="273" spans="1:6" x14ac:dyDescent="0.2">
      <c r="A273" s="3">
        <f>_xll.qlNormInv(HelperSheet!$A274,B$2,B$3)</f>
        <v>0.32895791233382227</v>
      </c>
      <c r="F273" s="3">
        <f>_xll.qlNormInv(HelperSheet!$A274,G$2,G$3)</f>
        <v>0.38223947808345554</v>
      </c>
    </row>
    <row r="274" spans="1:6" x14ac:dyDescent="0.2">
      <c r="A274" s="3">
        <f>_xll.qlNormInv(HelperSheet!$A275,B$2,B$3)</f>
        <v>1.1695366099894859</v>
      </c>
      <c r="F274" s="3">
        <f>_xll.qlNormInv(HelperSheet!$A275,G$2,G$3)</f>
        <v>0.59238415249737142</v>
      </c>
    </row>
    <row r="275" spans="1:6" x14ac:dyDescent="0.2">
      <c r="A275" s="3">
        <f>_xll.qlNormInv(HelperSheet!$A276,B$2,B$3)</f>
        <v>-0.30835463101935706</v>
      </c>
      <c r="F275" s="3">
        <f>_xll.qlNormInv(HelperSheet!$A276,G$2,G$3)</f>
        <v>0.22291134224516074</v>
      </c>
    </row>
    <row r="276" spans="1:6" x14ac:dyDescent="0.2">
      <c r="A276" s="3">
        <f>_xll.qlNormInv(HelperSheet!$A277,B$2,B$3)</f>
        <v>-0.66224768262580824</v>
      </c>
      <c r="F276" s="3">
        <f>_xll.qlNormInv(HelperSheet!$A277,G$2,G$3)</f>
        <v>0.13443807934354793</v>
      </c>
    </row>
    <row r="277" spans="1:6" x14ac:dyDescent="0.2">
      <c r="A277" s="3">
        <f>_xll.qlNormInv(HelperSheet!$A278,B$2,B$3)</f>
        <v>0.68683374848602752</v>
      </c>
      <c r="F277" s="3">
        <f>_xll.qlNormInv(HelperSheet!$A278,G$2,G$3)</f>
        <v>0.4717084371215069</v>
      </c>
    </row>
    <row r="278" spans="1:6" x14ac:dyDescent="0.2">
      <c r="A278" s="3">
        <f>_xll.qlNormInv(HelperSheet!$A279,B$2,B$3)</f>
        <v>9.7916731723257031E-3</v>
      </c>
      <c r="F278" s="3">
        <f>_xll.qlNormInv(HelperSheet!$A279,G$2,G$3)</f>
        <v>0.30244791829308143</v>
      </c>
    </row>
    <row r="279" spans="1:6" x14ac:dyDescent="0.2">
      <c r="A279" s="3">
        <f>_xll.qlNormInv(HelperSheet!$A280,B$2,B$3)</f>
        <v>-2.6600674714237402</v>
      </c>
      <c r="F279" s="3">
        <f>_xll.qlNormInv(HelperSheet!$A280,G$2,G$3)</f>
        <v>-0.36501686785593507</v>
      </c>
    </row>
    <row r="280" spans="1:6" x14ac:dyDescent="0.2">
      <c r="A280" s="3">
        <f>_xll.qlNormInv(HelperSheet!$A281,B$2,B$3)</f>
        <v>-2.5205022198859286</v>
      </c>
      <c r="F280" s="3">
        <f>_xll.qlNormInv(HelperSheet!$A281,G$2,G$3)</f>
        <v>-0.33012555497148216</v>
      </c>
    </row>
    <row r="281" spans="1:6" x14ac:dyDescent="0.2">
      <c r="A281" s="3">
        <f>_xll.qlNormInv(HelperSheet!$A282,B$2,B$3)</f>
        <v>1.4687803149704156E-2</v>
      </c>
      <c r="F281" s="3">
        <f>_xll.qlNormInv(HelperSheet!$A282,G$2,G$3)</f>
        <v>0.30367195078742604</v>
      </c>
    </row>
    <row r="282" spans="1:6" x14ac:dyDescent="0.2">
      <c r="A282" s="3">
        <f>_xll.qlNormInv(HelperSheet!$A283,B$2,B$3)</f>
        <v>0.6930450982394617</v>
      </c>
      <c r="F282" s="3">
        <f>_xll.qlNormInv(HelperSheet!$A283,G$2,G$3)</f>
        <v>0.47326127455986544</v>
      </c>
    </row>
    <row r="283" spans="1:6" x14ac:dyDescent="0.2">
      <c r="A283" s="3">
        <f>_xll.qlNormInv(HelperSheet!$A284,B$2,B$3)</f>
        <v>-0.65616378133986708</v>
      </c>
      <c r="F283" s="3">
        <f>_xll.qlNormInv(HelperSheet!$A284,G$2,G$3)</f>
        <v>0.13595905466503322</v>
      </c>
    </row>
    <row r="284" spans="1:6" x14ac:dyDescent="0.2">
      <c r="A284" s="3">
        <f>_xll.qlNormInv(HelperSheet!$A285,B$2,B$3)</f>
        <v>-0.30322453787151743</v>
      </c>
      <c r="F284" s="3">
        <f>_xll.qlNormInv(HelperSheet!$A285,G$2,G$3)</f>
        <v>0.22419386553212062</v>
      </c>
    </row>
    <row r="285" spans="1:6" x14ac:dyDescent="0.2">
      <c r="A285" s="3">
        <f>_xll.qlNormInv(HelperSheet!$A286,B$2,B$3)</f>
        <v>1.1792936896101551</v>
      </c>
      <c r="F285" s="3">
        <f>_xll.qlNormInv(HelperSheet!$A286,G$2,G$3)</f>
        <v>0.59482342240253883</v>
      </c>
    </row>
    <row r="286" spans="1:6" x14ac:dyDescent="0.2">
      <c r="A286" s="3">
        <f>_xll.qlNormInv(HelperSheet!$A287,B$2,B$3)</f>
        <v>0.33413028196053235</v>
      </c>
      <c r="F286" s="3">
        <f>_xll.qlNormInv(HelperSheet!$A287,G$2,G$3)</f>
        <v>0.38353257049013306</v>
      </c>
    </row>
    <row r="287" spans="1:6" x14ac:dyDescent="0.2">
      <c r="A287" s="3">
        <f>_xll.qlNormInv(HelperSheet!$A288,B$2,B$3)</f>
        <v>-1.1223380123128348</v>
      </c>
      <c r="F287" s="3">
        <f>_xll.qlNormInv(HelperSheet!$A288,G$2,G$3)</f>
        <v>1.9415496921791286E-2</v>
      </c>
    </row>
    <row r="288" spans="1:6" x14ac:dyDescent="0.2">
      <c r="A288" s="3">
        <f>_xll.qlNormInv(HelperSheet!$A289,B$2,B$3)</f>
        <v>-0.86558323905983436</v>
      </c>
      <c r="F288" s="3">
        <f>_xll.qlNormInv(HelperSheet!$A289,G$2,G$3)</f>
        <v>8.3604190235041398E-2</v>
      </c>
    </row>
    <row r="289" spans="1:6" x14ac:dyDescent="0.2">
      <c r="A289" s="3">
        <f>_xll.qlNormInv(HelperSheet!$A290,B$2,B$3)</f>
        <v>0.50539525679509034</v>
      </c>
      <c r="F289" s="3">
        <f>_xll.qlNormInv(HelperSheet!$A290,G$2,G$3)</f>
        <v>0.42634881419877257</v>
      </c>
    </row>
    <row r="290" spans="1:6" x14ac:dyDescent="0.2">
      <c r="A290" s="3">
        <f>_xll.qlNormInv(HelperSheet!$A291,B$2,B$3)</f>
        <v>1.5836154748210307</v>
      </c>
      <c r="F290" s="3">
        <f>_xll.qlNormInv(HelperSheet!$A291,G$2,G$3)</f>
        <v>0.69590386870525767</v>
      </c>
    </row>
    <row r="291" spans="1:6" x14ac:dyDescent="0.2">
      <c r="A291" s="3">
        <f>_xll.qlNormInv(HelperSheet!$A292,B$2,B$3)</f>
        <v>-0.1424573696043312</v>
      </c>
      <c r="F291" s="3">
        <f>_xll.qlNormInv(HelperSheet!$A292,G$2,G$3)</f>
        <v>0.26438565759891719</v>
      </c>
    </row>
    <row r="292" spans="1:6" x14ac:dyDescent="0.2">
      <c r="A292" s="3">
        <f>_xll.qlNormInv(HelperSheet!$A293,B$2,B$3)</f>
        <v>-0.47229148160845136</v>
      </c>
      <c r="F292" s="3">
        <f>_xll.qlNormInv(HelperSheet!$A293,G$2,G$3)</f>
        <v>0.18192712959788715</v>
      </c>
    </row>
    <row r="293" spans="1:6" x14ac:dyDescent="0.2">
      <c r="A293" s="3">
        <f>_xll.qlNormInv(HelperSheet!$A294,B$2,B$3)</f>
        <v>0.9091304897085225</v>
      </c>
      <c r="F293" s="3">
        <f>_xll.qlNormInv(HelperSheet!$A294,G$2,G$3)</f>
        <v>0.52728262242713064</v>
      </c>
    </row>
    <row r="294" spans="1:6" x14ac:dyDescent="0.2">
      <c r="A294" s="3">
        <f>_xll.qlNormInv(HelperSheet!$A295,B$2,B$3)</f>
        <v>0.17219878879987235</v>
      </c>
      <c r="F294" s="3">
        <f>_xll.qlNormInv(HelperSheet!$A295,G$2,G$3)</f>
        <v>0.34304969719996808</v>
      </c>
    </row>
    <row r="295" spans="1:6" x14ac:dyDescent="0.2">
      <c r="A295" s="3">
        <f>_xll.qlNormInv(HelperSheet!$A296,B$2,B$3)</f>
        <v>-1.4881218975509347</v>
      </c>
      <c r="F295" s="3">
        <f>_xll.qlNormInv(HelperSheet!$A296,G$2,G$3)</f>
        <v>-7.2030474387733689E-2</v>
      </c>
    </row>
    <row r="296" spans="1:6" x14ac:dyDescent="0.2">
      <c r="A296" s="3">
        <f>_xll.qlNormInv(HelperSheet!$A297,B$2,B$3)</f>
        <v>-1.2837805512137801</v>
      </c>
      <c r="F296" s="3">
        <f>_xll.qlNormInv(HelperSheet!$A297,G$2,G$3)</f>
        <v>-2.0945137803445035E-2</v>
      </c>
    </row>
    <row r="297" spans="1:6" x14ac:dyDescent="0.2">
      <c r="A297" s="3">
        <f>_xll.qlNormInv(HelperSheet!$A298,B$2,B$3)</f>
        <v>0.25233614752867684</v>
      </c>
      <c r="F297" s="3">
        <f>_xll.qlNormInv(HelperSheet!$A298,G$2,G$3)</f>
        <v>0.36308403688216917</v>
      </c>
    </row>
    <row r="298" spans="1:6" x14ac:dyDescent="0.2">
      <c r="A298" s="3">
        <f>_xll.qlNormInv(HelperSheet!$A299,B$2,B$3)</f>
        <v>1.0347594822450368</v>
      </c>
      <c r="F298" s="3">
        <f>_xll.qlNormInv(HelperSheet!$A299,G$2,G$3)</f>
        <v>0.55868987056125918</v>
      </c>
    </row>
    <row r="299" spans="1:6" x14ac:dyDescent="0.2">
      <c r="A299" s="3">
        <f>_xll.qlNormInv(HelperSheet!$A300,B$2,B$3)</f>
        <v>-0.38637528677057659</v>
      </c>
      <c r="F299" s="3">
        <f>_xll.qlNormInv(HelperSheet!$A300,G$2,G$3)</f>
        <v>0.20340617830735586</v>
      </c>
    </row>
    <row r="300" spans="1:6" x14ac:dyDescent="0.2">
      <c r="A300" s="3">
        <f>_xll.qlNormInv(HelperSheet!$A301,B$2,B$3)</f>
        <v>-6.3687886978148062E-2</v>
      </c>
      <c r="F300" s="3">
        <f>_xll.qlNormInv(HelperSheet!$A301,G$2,G$3)</f>
        <v>0.28407802825546297</v>
      </c>
    </row>
    <row r="301" spans="1:6" x14ac:dyDescent="0.2">
      <c r="A301" s="3">
        <f>_xll.qlNormInv(HelperSheet!$A302,B$2,B$3)</f>
        <v>1.953323709892012</v>
      </c>
      <c r="F301" s="3">
        <f>_xll.qlNormInv(HelperSheet!$A302,G$2,G$3)</f>
        <v>0.78833092747300304</v>
      </c>
    </row>
    <row r="302" spans="1:6" x14ac:dyDescent="0.2">
      <c r="A302" s="3">
        <f>_xll.qlNormInv(HelperSheet!$A303,B$2,B$3)</f>
        <v>0.59658984980959573</v>
      </c>
      <c r="F302" s="3">
        <f>_xll.qlNormInv(HelperSheet!$A303,G$2,G$3)</f>
        <v>0.44914746245239889</v>
      </c>
    </row>
    <row r="303" spans="1:6" x14ac:dyDescent="0.2">
      <c r="A303" s="3">
        <f>_xll.qlNormInv(HelperSheet!$A304,B$2,B$3)</f>
        <v>-0.75671813034386071</v>
      </c>
      <c r="F303" s="3">
        <f>_xll.qlNormInv(HelperSheet!$A304,G$2,G$3)</f>
        <v>0.11082046741403481</v>
      </c>
    </row>
    <row r="304" spans="1:6" x14ac:dyDescent="0.2">
      <c r="A304" s="3">
        <f>_xll.qlNormInv(HelperSheet!$A305,B$2,B$3)</f>
        <v>-0.98582550118380308</v>
      </c>
      <c r="F304" s="3">
        <f>_xll.qlNormInv(HelperSheet!$A305,G$2,G$3)</f>
        <v>5.354362470404922E-2</v>
      </c>
    </row>
    <row r="305" spans="1:6" x14ac:dyDescent="0.2">
      <c r="A305" s="3">
        <f>_xll.qlNormInv(HelperSheet!$A306,B$2,B$3)</f>
        <v>0.41822687257705982</v>
      </c>
      <c r="F305" s="3">
        <f>_xll.qlNormInv(HelperSheet!$A306,G$2,G$3)</f>
        <v>0.40455671814426497</v>
      </c>
    </row>
    <row r="306" spans="1:6" x14ac:dyDescent="0.2">
      <c r="A306" s="3">
        <f>_xll.qlNormInv(HelperSheet!$A307,B$2,B$3)</f>
        <v>1.3538593637518648</v>
      </c>
      <c r="F306" s="3">
        <f>_xll.qlNormInv(HelperSheet!$A307,G$2,G$3)</f>
        <v>0.63846484093796618</v>
      </c>
    </row>
    <row r="307" spans="1:6" x14ac:dyDescent="0.2">
      <c r="A307" s="3">
        <f>_xll.qlNormInv(HelperSheet!$A308,B$2,B$3)</f>
        <v>-0.22212220801704849</v>
      </c>
      <c r="F307" s="3">
        <f>_xll.qlNormInv(HelperSheet!$A308,G$2,G$3)</f>
        <v>0.24446944799573786</v>
      </c>
    </row>
    <row r="308" spans="1:6" x14ac:dyDescent="0.2">
      <c r="A308" s="3">
        <f>_xll.qlNormInv(HelperSheet!$A309,B$2,B$3)</f>
        <v>-0.56184922635036794</v>
      </c>
      <c r="F308" s="3">
        <f>_xll.qlNormInv(HelperSheet!$A309,G$2,G$3)</f>
        <v>0.159537693412408</v>
      </c>
    </row>
    <row r="309" spans="1:6" x14ac:dyDescent="0.2">
      <c r="A309" s="3">
        <f>_xll.qlNormInv(HelperSheet!$A310,B$2,B$3)</f>
        <v>0.79643154278970396</v>
      </c>
      <c r="F309" s="3">
        <f>_xll.qlNormInv(HelperSheet!$A310,G$2,G$3)</f>
        <v>0.49910788569742598</v>
      </c>
    </row>
    <row r="310" spans="1:6" x14ac:dyDescent="0.2">
      <c r="A310" s="3">
        <f>_xll.qlNormInv(HelperSheet!$A311,B$2,B$3)</f>
        <v>9.315395989754606E-2</v>
      </c>
      <c r="F310" s="3">
        <f>_xll.qlNormInv(HelperSheet!$A311,G$2,G$3)</f>
        <v>0.32328848997438653</v>
      </c>
    </row>
    <row r="311" spans="1:6" x14ac:dyDescent="0.2">
      <c r="A311" s="3">
        <f>_xll.qlNormInv(HelperSheet!$A312,B$2,B$3)</f>
        <v>-1.7852624923987401</v>
      </c>
      <c r="F311" s="3">
        <f>_xll.qlNormInv(HelperSheet!$A312,G$2,G$3)</f>
        <v>-0.14631562309968504</v>
      </c>
    </row>
    <row r="312" spans="1:6" x14ac:dyDescent="0.2">
      <c r="A312" s="3">
        <f>_xll.qlNormInv(HelperSheet!$A313,B$2,B$3)</f>
        <v>-1.6189001417981368</v>
      </c>
      <c r="F312" s="3">
        <f>_xll.qlNormInv(HelperSheet!$A313,G$2,G$3)</f>
        <v>-0.10472503544953421</v>
      </c>
    </row>
    <row r="313" spans="1:6" x14ac:dyDescent="0.2">
      <c r="A313" s="3">
        <f>_xll.qlNormInv(HelperSheet!$A314,B$2,B$3)</f>
        <v>0.13257279363976571</v>
      </c>
      <c r="F313" s="3">
        <f>_xll.qlNormInv(HelperSheet!$A314,G$2,G$3)</f>
        <v>0.33314319840994144</v>
      </c>
    </row>
    <row r="314" spans="1:6" x14ac:dyDescent="0.2">
      <c r="A314" s="3">
        <f>_xll.qlNormInv(HelperSheet!$A315,B$2,B$3)</f>
        <v>0.85142870751044453</v>
      </c>
      <c r="F314" s="3">
        <f>_xll.qlNormInv(HelperSheet!$A315,G$2,G$3)</f>
        <v>0.51285717687761112</v>
      </c>
    </row>
    <row r="315" spans="1:6" x14ac:dyDescent="0.2">
      <c r="A315" s="3">
        <f>_xll.qlNormInv(HelperSheet!$A316,B$2,B$3)</f>
        <v>-0.51655225892244949</v>
      </c>
      <c r="F315" s="3">
        <f>_xll.qlNormInv(HelperSheet!$A316,G$2,G$3)</f>
        <v>0.17086193526938762</v>
      </c>
    </row>
    <row r="316" spans="1:6" x14ac:dyDescent="0.2">
      <c r="A316" s="3">
        <f>_xll.qlNormInv(HelperSheet!$A317,B$2,B$3)</f>
        <v>-0.1821452349730249</v>
      </c>
      <c r="F316" s="3">
        <f>_xll.qlNormInv(HelperSheet!$A317,G$2,G$3)</f>
        <v>0.25446369125674378</v>
      </c>
    </row>
    <row r="317" spans="1:6" x14ac:dyDescent="0.2">
      <c r="A317" s="3">
        <f>_xll.qlNormInv(HelperSheet!$A318,B$2,B$3)</f>
        <v>1.4591230266649389</v>
      </c>
      <c r="F317" s="3">
        <f>_xll.qlNormInv(HelperSheet!$A318,G$2,G$3)</f>
        <v>0.66478075666623471</v>
      </c>
    </row>
    <row r="318" spans="1:6" x14ac:dyDescent="0.2">
      <c r="A318" s="3">
        <f>_xll.qlNormInv(HelperSheet!$A319,B$2,B$3)</f>
        <v>0.46137267855697456</v>
      </c>
      <c r="F318" s="3">
        <f>_xll.qlNormInv(HelperSheet!$A319,G$2,G$3)</f>
        <v>0.41534316963924361</v>
      </c>
    </row>
    <row r="319" spans="1:6" x14ac:dyDescent="0.2">
      <c r="A319" s="3">
        <f>_xll.qlNormInv(HelperSheet!$A320,B$2,B$3)</f>
        <v>-0.92403373876516171</v>
      </c>
      <c r="F319" s="3">
        <f>_xll.qlNormInv(HelperSheet!$A320,G$2,G$3)</f>
        <v>6.8991565308709563E-2</v>
      </c>
    </row>
    <row r="320" spans="1:6" x14ac:dyDescent="0.2">
      <c r="A320" s="3">
        <f>_xll.qlNormInv(HelperSheet!$A321,B$2,B$3)</f>
        <v>-0.70554883839374549</v>
      </c>
      <c r="F320" s="3">
        <f>_xll.qlNormInv(HelperSheet!$A321,G$2,G$3)</f>
        <v>0.12361279040156362</v>
      </c>
    </row>
    <row r="321" spans="1:6" x14ac:dyDescent="0.2">
      <c r="A321" s="3">
        <f>_xll.qlNormInv(HelperSheet!$A322,B$2,B$3)</f>
        <v>0.6440681388873315</v>
      </c>
      <c r="F321" s="3">
        <f>_xll.qlNormInv(HelperSheet!$A322,G$2,G$3)</f>
        <v>0.46101703472183286</v>
      </c>
    </row>
    <row r="322" spans="1:6" x14ac:dyDescent="0.2">
      <c r="A322" s="3">
        <f>_xll.qlNormInv(HelperSheet!$A323,B$2,B$3)</f>
        <v>2.3352330405679611</v>
      </c>
      <c r="F322" s="3">
        <f>_xll.qlNormInv(HelperSheet!$A323,G$2,G$3)</f>
        <v>0.88380826014199032</v>
      </c>
    </row>
    <row r="323" spans="1:6" x14ac:dyDescent="0.2">
      <c r="A323" s="3">
        <f>_xll.qlNormInv(HelperSheet!$A324,B$2,B$3)</f>
        <v>-2.4481236945065009E-2</v>
      </c>
      <c r="F323" s="3">
        <f>_xll.qlNormInv(HelperSheet!$A324,G$2,G$3)</f>
        <v>0.29387969076373371</v>
      </c>
    </row>
    <row r="324" spans="1:6" x14ac:dyDescent="0.2">
      <c r="A324" s="3">
        <f>_xll.qlNormInv(HelperSheet!$A325,B$2,B$3)</f>
        <v>-0.34450205584912907</v>
      </c>
      <c r="F324" s="3">
        <f>_xll.qlNormInv(HelperSheet!$A325,G$2,G$3)</f>
        <v>0.21387448603771772</v>
      </c>
    </row>
    <row r="325" spans="1:6" x14ac:dyDescent="0.2">
      <c r="A325" s="3">
        <f>_xll.qlNormInv(HelperSheet!$A326,B$2,B$3)</f>
        <v>1.1041426801482732</v>
      </c>
      <c r="F325" s="3">
        <f>_xll.qlNormInv(HelperSheet!$A326,G$2,G$3)</f>
        <v>0.57603567003706835</v>
      </c>
    </row>
    <row r="326" spans="1:6" x14ac:dyDescent="0.2">
      <c r="A326" s="3">
        <f>_xll.qlNormInv(HelperSheet!$A327,B$2,B$3)</f>
        <v>0.29298809653121111</v>
      </c>
      <c r="F326" s="3">
        <f>_xll.qlNormInv(HelperSheet!$A327,G$2,G$3)</f>
        <v>0.37324702413280275</v>
      </c>
    </row>
    <row r="327" spans="1:6" x14ac:dyDescent="0.2">
      <c r="A327" s="3">
        <f>_xll.qlNormInv(HelperSheet!$A328,B$2,B$3)</f>
        <v>-1.1991522502374994</v>
      </c>
      <c r="F327" s="3">
        <f>_xll.qlNormInv(HelperSheet!$A328,G$2,G$3)</f>
        <v>2.1193744062514286E-4</v>
      </c>
    </row>
    <row r="328" spans="1:6" x14ac:dyDescent="0.2">
      <c r="A328" s="3">
        <f>_xll.qlNormInv(HelperSheet!$A329,B$2,B$3)</f>
        <v>-1.3787600435040754</v>
      </c>
      <c r="F328" s="3">
        <f>_xll.qlNormInv(HelperSheet!$A329,G$2,G$3)</f>
        <v>-4.4690010876018871E-2</v>
      </c>
    </row>
    <row r="329" spans="1:6" x14ac:dyDescent="0.2">
      <c r="A329" s="3">
        <f>_xll.qlNormInv(HelperSheet!$A330,B$2,B$3)</f>
        <v>0.21209714097472551</v>
      </c>
      <c r="F329" s="3">
        <f>_xll.qlNormInv(HelperSheet!$A330,G$2,G$3)</f>
        <v>0.35302428524368135</v>
      </c>
    </row>
    <row r="330" spans="1:6" x14ac:dyDescent="0.2">
      <c r="A330" s="3">
        <f>_xll.qlNormInv(HelperSheet!$A331,B$2,B$3)</f>
        <v>0.97003057976398277</v>
      </c>
      <c r="F330" s="3">
        <f>_xll.qlNormInv(HelperSheet!$A331,G$2,G$3)</f>
        <v>0.54250764494099568</v>
      </c>
    </row>
    <row r="331" spans="1:6" x14ac:dyDescent="0.2">
      <c r="A331" s="3">
        <f>_xll.qlNormInv(HelperSheet!$A332,B$2,B$3)</f>
        <v>-0.42893744379386367</v>
      </c>
      <c r="F331" s="3">
        <f>_xll.qlNormInv(HelperSheet!$A332,G$2,G$3)</f>
        <v>0.19276563905153407</v>
      </c>
    </row>
    <row r="332" spans="1:6" x14ac:dyDescent="0.2">
      <c r="A332" s="3">
        <f>_xll.qlNormInv(HelperSheet!$A333,B$2,B$3)</f>
        <v>-0.10299271856670196</v>
      </c>
      <c r="F332" s="3">
        <f>_xll.qlNormInv(HelperSheet!$A333,G$2,G$3)</f>
        <v>0.27425182035832452</v>
      </c>
    </row>
    <row r="333" spans="1:6" x14ac:dyDescent="0.2">
      <c r="A333" s="3">
        <f>_xll.qlNormInv(HelperSheet!$A334,B$2,B$3)</f>
        <v>1.7390199729485372</v>
      </c>
      <c r="F333" s="3">
        <f>_xll.qlNormInv(HelperSheet!$A334,G$2,G$3)</f>
        <v>0.73475499323713422</v>
      </c>
    </row>
    <row r="334" spans="1:6" x14ac:dyDescent="0.2">
      <c r="A334" s="3">
        <f>_xll.qlNormInv(HelperSheet!$A335,B$2,B$3)</f>
        <v>0.55042012314259059</v>
      </c>
      <c r="F334" s="3">
        <f>_xll.qlNormInv(HelperSheet!$A335,G$2,G$3)</f>
        <v>0.43760503078564761</v>
      </c>
    </row>
    <row r="335" spans="1:6" x14ac:dyDescent="0.2">
      <c r="A335" s="3">
        <f>_xll.qlNormInv(HelperSheet!$A336,B$2,B$3)</f>
        <v>-0.80995028305795835</v>
      </c>
      <c r="F335" s="3">
        <f>_xll.qlNormInv(HelperSheet!$A336,G$2,G$3)</f>
        <v>9.7512429235510401E-2</v>
      </c>
    </row>
    <row r="336" spans="1:6" x14ac:dyDescent="0.2">
      <c r="A336" s="3">
        <f>_xll.qlNormInv(HelperSheet!$A337,B$2,B$3)</f>
        <v>-1.0516312828395415</v>
      </c>
      <c r="F336" s="3">
        <f>_xll.qlNormInv(HelperSheet!$A337,G$2,G$3)</f>
        <v>3.7092179290114602E-2</v>
      </c>
    </row>
    <row r="337" spans="1:6" x14ac:dyDescent="0.2">
      <c r="A337" s="3">
        <f>_xll.qlNormInv(HelperSheet!$A338,B$2,B$3)</f>
        <v>0.37584618503937234</v>
      </c>
      <c r="F337" s="3">
        <f>_xll.qlNormInv(HelperSheet!$A338,G$2,G$3)</f>
        <v>0.39396154625984309</v>
      </c>
    </row>
    <row r="338" spans="1:6" x14ac:dyDescent="0.2">
      <c r="A338" s="3">
        <f>_xll.qlNormInv(HelperSheet!$A339,B$2,B$3)</f>
        <v>1.2617708602140048</v>
      </c>
      <c r="F338" s="3">
        <f>_xll.qlNormInv(HelperSheet!$A339,G$2,G$3)</f>
        <v>0.61544271505350112</v>
      </c>
    </row>
    <row r="339" spans="1:6" x14ac:dyDescent="0.2">
      <c r="A339" s="3">
        <f>_xll.qlNormInv(HelperSheet!$A340,B$2,B$3)</f>
        <v>-0.2624574961048432</v>
      </c>
      <c r="F339" s="3">
        <f>_xll.qlNormInv(HelperSheet!$A340,G$2,G$3)</f>
        <v>0.2343856259737892</v>
      </c>
    </row>
    <row r="340" spans="1:6" x14ac:dyDescent="0.2">
      <c r="A340" s="3">
        <f>_xll.qlNormInv(HelperSheet!$A341,B$2,B$3)</f>
        <v>-0.60832981614418735</v>
      </c>
      <c r="F340" s="3">
        <f>_xll.qlNormInv(HelperSheet!$A341,G$2,G$3)</f>
        <v>0.14791754596395315</v>
      </c>
    </row>
    <row r="341" spans="1:6" x14ac:dyDescent="0.2">
      <c r="A341" s="3">
        <f>_xll.qlNormInv(HelperSheet!$A342,B$2,B$3)</f>
        <v>0.74374418913597029</v>
      </c>
      <c r="F341" s="3">
        <f>_xll.qlNormInv(HelperSheet!$A342,G$2,G$3)</f>
        <v>0.48593604728399253</v>
      </c>
    </row>
    <row r="342" spans="1:6" x14ac:dyDescent="0.2">
      <c r="A342" s="3">
        <f>_xll.qlNormInv(HelperSheet!$A343,B$2,B$3)</f>
        <v>5.387939909626116E-2</v>
      </c>
      <c r="F342" s="3">
        <f>_xll.qlNormInv(HelperSheet!$A343,G$2,G$3)</f>
        <v>0.31346984977406528</v>
      </c>
    </row>
    <row r="343" spans="1:6" x14ac:dyDescent="0.2">
      <c r="A343" s="3">
        <f>_xll.qlNormInv(HelperSheet!$A344,B$2,B$3)</f>
        <v>-2.0240136230391226</v>
      </c>
      <c r="F343" s="3">
        <f>_xll.qlNormInv(HelperSheet!$A344,G$2,G$3)</f>
        <v>-0.20600340575978066</v>
      </c>
    </row>
    <row r="344" spans="1:6" x14ac:dyDescent="0.2">
      <c r="A344" s="3">
        <f>_xll.qlNormInv(HelperSheet!$A345,B$2,B$3)</f>
        <v>-1.8912292357770628</v>
      </c>
      <c r="F344" s="3">
        <f>_xll.qlNormInv(HelperSheet!$A345,G$2,G$3)</f>
        <v>-0.17280730894426571</v>
      </c>
    </row>
    <row r="345" spans="1:6" x14ac:dyDescent="0.2">
      <c r="A345" s="3">
        <f>_xll.qlNormInv(HelperSheet!$A346,B$2,B$3)</f>
        <v>7.3502506020052483E-2</v>
      </c>
      <c r="F345" s="3">
        <f>_xll.qlNormInv(HelperSheet!$A346,G$2,G$3)</f>
        <v>0.31837562650501311</v>
      </c>
    </row>
    <row r="346" spans="1:6" x14ac:dyDescent="0.2">
      <c r="A346" s="3">
        <f>_xll.qlNormInv(HelperSheet!$A347,B$2,B$3)</f>
        <v>0.76982071422302356</v>
      </c>
      <c r="F346" s="3">
        <f>_xll.qlNormInv(HelperSheet!$A347,G$2,G$3)</f>
        <v>0.49245517855575588</v>
      </c>
    </row>
    <row r="347" spans="1:6" x14ac:dyDescent="0.2">
      <c r="A347" s="3">
        <f>_xll.qlNormInv(HelperSheet!$A348,B$2,B$3)</f>
        <v>-0.58493154074024245</v>
      </c>
      <c r="F347" s="3">
        <f>_xll.qlNormInv(HelperSheet!$A348,G$2,G$3)</f>
        <v>0.15376711481493938</v>
      </c>
    </row>
    <row r="348" spans="1:6" x14ac:dyDescent="0.2">
      <c r="A348" s="3">
        <f>_xll.qlNormInv(HelperSheet!$A349,B$2,B$3)</f>
        <v>-0.24224058351799815</v>
      </c>
      <c r="F348" s="3">
        <f>_xll.qlNormInv(HelperSheet!$A349,G$2,G$3)</f>
        <v>0.23943985412050045</v>
      </c>
    </row>
    <row r="349" spans="1:6" x14ac:dyDescent="0.2">
      <c r="A349" s="3">
        <f>_xll.qlNormInv(HelperSheet!$A350,B$2,B$3)</f>
        <v>1.306430349927916</v>
      </c>
      <c r="F349" s="3">
        <f>_xll.qlNormInv(HelperSheet!$A350,G$2,G$3)</f>
        <v>0.62660758748197898</v>
      </c>
    </row>
    <row r="350" spans="1:6" x14ac:dyDescent="0.2">
      <c r="A350" s="3">
        <f>_xll.qlNormInv(HelperSheet!$A351,B$2,B$3)</f>
        <v>0.39694739906840015</v>
      </c>
      <c r="F350" s="3">
        <f>_xll.qlNormInv(HelperSheet!$A351,G$2,G$3)</f>
        <v>0.39923684976710005</v>
      </c>
    </row>
    <row r="351" spans="1:6" x14ac:dyDescent="0.2">
      <c r="A351" s="3">
        <f>_xll.qlNormInv(HelperSheet!$A352,B$2,B$3)</f>
        <v>-1.0181772066752104</v>
      </c>
      <c r="F351" s="3">
        <f>_xll.qlNormInv(HelperSheet!$A352,G$2,G$3)</f>
        <v>4.5455698331197392E-2</v>
      </c>
    </row>
    <row r="352" spans="1:6" x14ac:dyDescent="0.2">
      <c r="A352" s="3">
        <f>_xll.qlNormInv(HelperSheet!$A353,B$2,B$3)</f>
        <v>-0.78305681282221196</v>
      </c>
      <c r="F352" s="3">
        <f>_xll.qlNormInv(HelperSheet!$A353,G$2,G$3)</f>
        <v>0.104235796794447</v>
      </c>
    </row>
    <row r="353" spans="1:6" x14ac:dyDescent="0.2">
      <c r="A353" s="3">
        <f>_xll.qlNormInv(HelperSheet!$A354,B$2,B$3)</f>
        <v>0.57335219778712398</v>
      </c>
      <c r="F353" s="3">
        <f>_xll.qlNormInv(HelperSheet!$A354,G$2,G$3)</f>
        <v>0.44333804944678101</v>
      </c>
    </row>
    <row r="354" spans="1:6" x14ac:dyDescent="0.2">
      <c r="A354" s="3">
        <f>_xll.qlNormInv(HelperSheet!$A355,B$2,B$3)</f>
        <v>1.8356715368367589</v>
      </c>
      <c r="F354" s="3">
        <f>_xll.qlNormInv(HelperSheet!$A355,G$2,G$3)</f>
        <v>0.75891788420918971</v>
      </c>
    </row>
    <row r="355" spans="1:6" x14ac:dyDescent="0.2">
      <c r="A355" s="3">
        <f>_xll.qlNormInv(HelperSheet!$A356,B$2,B$3)</f>
        <v>-8.332421059930338E-2</v>
      </c>
      <c r="F355" s="3">
        <f>_xll.qlNormInv(HelperSheet!$A356,G$2,G$3)</f>
        <v>0.27916894735017417</v>
      </c>
    </row>
    <row r="356" spans="1:6" x14ac:dyDescent="0.2">
      <c r="A356" s="3">
        <f>_xll.qlNormInv(HelperSheet!$A357,B$2,B$3)</f>
        <v>-0.407564066299618</v>
      </c>
      <c r="F356" s="3">
        <f>_xll.qlNormInv(HelperSheet!$A357,G$2,G$3)</f>
        <v>0.19810898342509548</v>
      </c>
    </row>
    <row r="357" spans="1:6" x14ac:dyDescent="0.2">
      <c r="A357" s="3">
        <f>_xll.qlNormInv(HelperSheet!$A358,B$2,B$3)</f>
        <v>1.0018702773219772</v>
      </c>
      <c r="F357" s="3">
        <f>_xll.qlNormInv(HelperSheet!$A358,G$2,G$3)</f>
        <v>0.55046756933049434</v>
      </c>
    </row>
    <row r="358" spans="1:6" x14ac:dyDescent="0.2">
      <c r="A358" s="3">
        <f>_xll.qlNormInv(HelperSheet!$A359,B$2,B$3)</f>
        <v>0.23216964917502994</v>
      </c>
      <c r="F358" s="3">
        <f>_xll.qlNormInv(HelperSheet!$A359,G$2,G$3)</f>
        <v>0.35804241229375749</v>
      </c>
    </row>
    <row r="359" spans="1:6" x14ac:dyDescent="0.2">
      <c r="A359" s="3">
        <f>_xll.qlNormInv(HelperSheet!$A360,B$2,B$3)</f>
        <v>-1.3297709493461043</v>
      </c>
      <c r="F359" s="3">
        <f>_xll.qlNormInv(HelperSheet!$A360,G$2,G$3)</f>
        <v>-3.2442737336526084E-2</v>
      </c>
    </row>
    <row r="360" spans="1:6" x14ac:dyDescent="0.2">
      <c r="A360" s="3">
        <f>_xll.qlNormInv(HelperSheet!$A361,B$2,B$3)</f>
        <v>-1.1598896184888243</v>
      </c>
      <c r="F360" s="3">
        <f>_xll.qlNormInv(HelperSheet!$A361,G$2,G$3)</f>
        <v>1.0027595377793908E-2</v>
      </c>
    </row>
    <row r="361" spans="1:6" x14ac:dyDescent="0.2">
      <c r="A361" s="3">
        <f>_xll.qlNormInv(HelperSheet!$A362,B$2,B$3)</f>
        <v>0.31349285231434321</v>
      </c>
      <c r="F361" s="3">
        <f>_xll.qlNormInv(HelperSheet!$A362,G$2,G$3)</f>
        <v>0.37837321307858579</v>
      </c>
    </row>
    <row r="362" spans="1:6" x14ac:dyDescent="0.2">
      <c r="A362" s="3">
        <f>_xll.qlNormInv(HelperSheet!$A363,B$2,B$3)</f>
        <v>1.1409127096502889</v>
      </c>
      <c r="F362" s="3">
        <f>_xll.qlNormInv(HelperSheet!$A363,G$2,G$3)</f>
        <v>0.58522817741257227</v>
      </c>
    </row>
    <row r="363" spans="1:6" x14ac:dyDescent="0.2">
      <c r="A363" s="3">
        <f>_xll.qlNormInv(HelperSheet!$A364,B$2,B$3)</f>
        <v>-0.32379432856539847</v>
      </c>
      <c r="F363" s="3">
        <f>_xll.qlNormInv(HelperSheet!$A364,G$2,G$3)</f>
        <v>0.21905141785865037</v>
      </c>
    </row>
    <row r="364" spans="1:6" x14ac:dyDescent="0.2">
      <c r="A364" s="3">
        <f>_xll.qlNormInv(HelperSheet!$A365,B$2,B$3)</f>
        <v>-4.8957779118579178E-3</v>
      </c>
      <c r="F364" s="3">
        <f>_xll.qlNormInv(HelperSheet!$A365,G$2,G$3)</f>
        <v>0.29877605552203551</v>
      </c>
    </row>
    <row r="365" spans="1:6" x14ac:dyDescent="0.2">
      <c r="A365" s="3">
        <f>_xll.qlNormInv(HelperSheet!$A366,B$2,B$3)</f>
        <v>2.8856349133557848</v>
      </c>
      <c r="F365" s="3">
        <f>_xll.qlNormInv(HelperSheet!$A366,G$2,G$3)</f>
        <v>1.0214087283389461</v>
      </c>
    </row>
    <row r="366" spans="1:6" x14ac:dyDescent="0.2">
      <c r="A366" s="3">
        <f>_xll.qlNormInv(HelperSheet!$A367,B$2,B$3)</f>
        <v>0.66835619567383808</v>
      </c>
      <c r="F366" s="3">
        <f>_xll.qlNormInv(HelperSheet!$A367,G$2,G$3)</f>
        <v>0.46708904891845948</v>
      </c>
    </row>
    <row r="367" spans="1:6" x14ac:dyDescent="0.2">
      <c r="A367" s="3">
        <f>_xll.qlNormInv(HelperSheet!$A368,B$2,B$3)</f>
        <v>-0.68064878509756543</v>
      </c>
      <c r="F367" s="3">
        <f>_xll.qlNormInv(HelperSheet!$A368,G$2,G$3)</f>
        <v>0.12983780372560863</v>
      </c>
    </row>
    <row r="368" spans="1:6" x14ac:dyDescent="0.2">
      <c r="A368" s="3">
        <f>_xll.qlNormInv(HelperSheet!$A369,B$2,B$3)</f>
        <v>-0.89442647919806428</v>
      </c>
      <c r="F368" s="3">
        <f>_xll.qlNormInv(HelperSheet!$A369,G$2,G$3)</f>
        <v>7.6393380200483918E-2</v>
      </c>
    </row>
    <row r="369" spans="1:6" x14ac:dyDescent="0.2">
      <c r="A369" s="3">
        <f>_xll.qlNormInv(HelperSheet!$A370,B$2,B$3)</f>
        <v>0.48326688507183102</v>
      </c>
      <c r="F369" s="3">
        <f>_xll.qlNormInv(HelperSheet!$A370,G$2,G$3)</f>
        <v>0.42081672126795777</v>
      </c>
    </row>
    <row r="370" spans="1:6" x14ac:dyDescent="0.2">
      <c r="A370" s="3">
        <f>_xll.qlNormInv(HelperSheet!$A371,B$2,B$3)</f>
        <v>1.5184291421356837</v>
      </c>
      <c r="F370" s="3">
        <f>_xll.qlNormInv(HelperSheet!$A371,G$2,G$3)</f>
        <v>0.67960728553392091</v>
      </c>
    </row>
    <row r="371" spans="1:6" x14ac:dyDescent="0.2">
      <c r="A371" s="3">
        <f>_xll.qlNormInv(HelperSheet!$A372,B$2,B$3)</f>
        <v>-0.16226934985465657</v>
      </c>
      <c r="F371" s="3">
        <f>_xll.qlNormInv(HelperSheet!$A372,G$2,G$3)</f>
        <v>0.25943266253633585</v>
      </c>
    </row>
    <row r="372" spans="1:6" x14ac:dyDescent="0.2">
      <c r="A372" s="3">
        <f>_xll.qlNormInv(HelperSheet!$A373,B$2,B$3)</f>
        <v>-0.49430081494550537</v>
      </c>
      <c r="F372" s="3">
        <f>_xll.qlNormInv(HelperSheet!$A373,G$2,G$3)</f>
        <v>0.17642479626362365</v>
      </c>
    </row>
    <row r="373" spans="1:6" x14ac:dyDescent="0.2">
      <c r="A373" s="3">
        <f>_xll.qlNormInv(HelperSheet!$A374,B$2,B$3)</f>
        <v>0.87991335325094355</v>
      </c>
      <c r="F373" s="3">
        <f>_xll.qlNormInv(HelperSheet!$A374,G$2,G$3)</f>
        <v>0.51997833831273588</v>
      </c>
    </row>
    <row r="374" spans="1:6" x14ac:dyDescent="0.2">
      <c r="A374" s="3">
        <f>_xll.qlNormInv(HelperSheet!$A375,B$2,B$3)</f>
        <v>0.15235588431211694</v>
      </c>
      <c r="F374" s="3">
        <f>_xll.qlNormInv(HelperSheet!$A375,G$2,G$3)</f>
        <v>0.33808897107802921</v>
      </c>
    </row>
    <row r="375" spans="1:6" x14ac:dyDescent="0.2">
      <c r="A375" s="3">
        <f>_xll.qlNormInv(HelperSheet!$A376,B$2,B$3)</f>
        <v>-1.5501990408603525</v>
      </c>
      <c r="F375" s="3">
        <f>_xll.qlNormInv(HelperSheet!$A376,G$2,G$3)</f>
        <v>-8.7549760215088146E-2</v>
      </c>
    </row>
    <row r="376" spans="1:6" x14ac:dyDescent="0.2">
      <c r="A376" s="3">
        <f>_xll.qlNormInv(HelperSheet!$A377,B$2,B$3)</f>
        <v>-1.6962225044568113</v>
      </c>
      <c r="F376" s="3">
        <f>_xll.qlNormInv(HelperSheet!$A377,G$2,G$3)</f>
        <v>-0.12405562611420284</v>
      </c>
    </row>
    <row r="377" spans="1:6" x14ac:dyDescent="0.2">
      <c r="A377" s="3">
        <f>_xll.qlNormInv(HelperSheet!$A378,B$2,B$3)</f>
        <v>0.11284145740462745</v>
      </c>
      <c r="F377" s="3">
        <f>_xll.qlNormInv(HelperSheet!$A378,G$2,G$3)</f>
        <v>0.32821036435115686</v>
      </c>
    </row>
    <row r="378" spans="1:6" x14ac:dyDescent="0.2">
      <c r="A378" s="3">
        <f>_xll.qlNormInv(HelperSheet!$A379,B$2,B$3)</f>
        <v>0.82361869414925848</v>
      </c>
      <c r="F378" s="3">
        <f>_xll.qlNormInv(HelperSheet!$A379,G$2,G$3)</f>
        <v>0.50590467353731461</v>
      </c>
    </row>
    <row r="379" spans="1:6" x14ac:dyDescent="0.2">
      <c r="A379" s="3">
        <f>_xll.qlNormInv(HelperSheet!$A380,B$2,B$3)</f>
        <v>-0.53906247128767859</v>
      </c>
      <c r="F379" s="3">
        <f>_xll.qlNormInv(HelperSheet!$A380,G$2,G$3)</f>
        <v>0.16523438217808034</v>
      </c>
    </row>
    <row r="380" spans="1:6" x14ac:dyDescent="0.2">
      <c r="A380" s="3">
        <f>_xll.qlNormInv(HelperSheet!$A381,B$2,B$3)</f>
        <v>-0.20209334542535884</v>
      </c>
      <c r="F380" s="3">
        <f>_xll.qlNormInv(HelperSheet!$A381,G$2,G$3)</f>
        <v>0.24947666364366028</v>
      </c>
    </row>
    <row r="381" spans="1:6" x14ac:dyDescent="0.2">
      <c r="A381" s="3">
        <f>_xll.qlNormInv(HelperSheet!$A382,B$2,B$3)</f>
        <v>1.4045462490520488</v>
      </c>
      <c r="F381" s="3">
        <f>_xll.qlNormInv(HelperSheet!$A382,G$2,G$3)</f>
        <v>0.6511365622630122</v>
      </c>
    </row>
    <row r="382" spans="1:6" x14ac:dyDescent="0.2">
      <c r="A382" s="3">
        <f>_xll.qlNormInv(HelperSheet!$A383,B$2,B$3)</f>
        <v>0.43969744976692787</v>
      </c>
      <c r="F382" s="3">
        <f>_xll.qlNormInv(HelperSheet!$A383,G$2,G$3)</f>
        <v>0.40992436244173197</v>
      </c>
    </row>
    <row r="383" spans="1:6" x14ac:dyDescent="0.2">
      <c r="A383" s="3">
        <f>_xll.qlNormInv(HelperSheet!$A384,B$2,B$3)</f>
        <v>-0.95447402814715998</v>
      </c>
      <c r="F383" s="3">
        <f>_xll.qlNormInv(HelperSheet!$A384,G$2,G$3)</f>
        <v>6.1381492963209994E-2</v>
      </c>
    </row>
    <row r="384" spans="1:6" x14ac:dyDescent="0.2">
      <c r="A384" s="3">
        <f>_xll.qlNormInv(HelperSheet!$A385,B$2,B$3)</f>
        <v>-0.73089424692461269</v>
      </c>
      <c r="F384" s="3">
        <f>_xll.qlNormInv(HelperSheet!$A385,G$2,G$3)</f>
        <v>0.11727643826884682</v>
      </c>
    </row>
    <row r="385" spans="1:6" x14ac:dyDescent="0.2">
      <c r="A385" s="3">
        <f>_xll.qlNormInv(HelperSheet!$A386,B$2,B$3)</f>
        <v>0.62015423304291739</v>
      </c>
      <c r="F385" s="3">
        <f>_xll.qlNormInv(HelperSheet!$A386,G$2,G$3)</f>
        <v>0.45503855826072936</v>
      </c>
    </row>
    <row r="386" spans="1:6" x14ac:dyDescent="0.2">
      <c r="A386" s="3">
        <f>_xll.qlNormInv(HelperSheet!$A387,B$2,B$3)</f>
        <v>2.1065540858118856</v>
      </c>
      <c r="F386" s="3">
        <f>_xll.qlNormInv(HelperSheet!$A387,G$2,G$3)</f>
        <v>0.82663852145297145</v>
      </c>
    </row>
    <row r="387" spans="1:6" x14ac:dyDescent="0.2">
      <c r="A387" s="3">
        <f>_xll.qlNormInv(HelperSheet!$A388,B$2,B$3)</f>
        <v>-4.4076092143902741E-2</v>
      </c>
      <c r="F387" s="3">
        <f>_xll.qlNormInv(HelperSheet!$A388,G$2,G$3)</f>
        <v>0.28898097696402431</v>
      </c>
    </row>
    <row r="388" spans="1:6" x14ac:dyDescent="0.2">
      <c r="A388" s="3">
        <f>_xll.qlNormInv(HelperSheet!$A389,B$2,B$3)</f>
        <v>-0.36535858732172261</v>
      </c>
      <c r="F388" s="3">
        <f>_xll.qlNormInv(HelperSheet!$A389,G$2,G$3)</f>
        <v>0.20866035316956932</v>
      </c>
    </row>
    <row r="389" spans="1:6" x14ac:dyDescent="0.2">
      <c r="A389" s="3">
        <f>_xll.qlNormInv(HelperSheet!$A390,B$2,B$3)</f>
        <v>1.0688078764023408</v>
      </c>
      <c r="F389" s="3">
        <f>_xll.qlNormInv(HelperSheet!$A390,G$2,G$3)</f>
        <v>0.56720196910058518</v>
      </c>
    </row>
    <row r="390" spans="1:6" x14ac:dyDescent="0.2">
      <c r="A390" s="3">
        <f>_xll.qlNormInv(HelperSheet!$A391,B$2,B$3)</f>
        <v>0.27260580359832759</v>
      </c>
      <c r="F390" s="3">
        <f>_xll.qlNormInv(HelperSheet!$A391,G$2,G$3)</f>
        <v>0.3681514508995819</v>
      </c>
    </row>
    <row r="391" spans="1:6" x14ac:dyDescent="0.2">
      <c r="A391" s="3">
        <f>_xll.qlNormInv(HelperSheet!$A392,B$2,B$3)</f>
        <v>-1.240355992927701</v>
      </c>
      <c r="F391" s="3">
        <f>_xll.qlNormInv(HelperSheet!$A392,G$2,G$3)</f>
        <v>-1.0088998231925272E-2</v>
      </c>
    </row>
    <row r="392" spans="1:6" x14ac:dyDescent="0.2">
      <c r="A392" s="3">
        <f>_xll.qlNormInv(HelperSheet!$A393,B$2,B$3)</f>
        <v>-1.4313017604941038</v>
      </c>
      <c r="F392" s="3">
        <f>_xll.qlNormInv(HelperSheet!$A393,G$2,G$3)</f>
        <v>-5.7825440123525973E-2</v>
      </c>
    </row>
    <row r="393" spans="1:6" x14ac:dyDescent="0.2">
      <c r="A393" s="3">
        <f>_xll.qlNormInv(HelperSheet!$A394,B$2,B$3)</f>
        <v>0.19210973425867631</v>
      </c>
      <c r="F393" s="3">
        <f>_xll.qlNormInv(HelperSheet!$A394,G$2,G$3)</f>
        <v>0.34802743356466909</v>
      </c>
    </row>
    <row r="394" spans="1:6" x14ac:dyDescent="0.2">
      <c r="A394" s="3">
        <f>_xll.qlNormInv(HelperSheet!$A395,B$2,B$3)</f>
        <v>0.93914510306378052</v>
      </c>
      <c r="F394" s="3">
        <f>_xll.qlNormInv(HelperSheet!$A395,G$2,G$3)</f>
        <v>0.53478627576594517</v>
      </c>
    </row>
    <row r="395" spans="1:6" x14ac:dyDescent="0.2">
      <c r="A395" s="3">
        <f>_xll.qlNormInv(HelperSheet!$A396,B$2,B$3)</f>
        <v>-0.45050860649743674</v>
      </c>
      <c r="F395" s="3">
        <f>_xll.qlNormInv(HelperSheet!$A396,G$2,G$3)</f>
        <v>0.1873728483756408</v>
      </c>
    </row>
    <row r="396" spans="1:6" x14ac:dyDescent="0.2">
      <c r="A396" s="3">
        <f>_xll.qlNormInv(HelperSheet!$A397,B$2,B$3)</f>
        <v>-0.12270115404172122</v>
      </c>
      <c r="F396" s="3">
        <f>_xll.qlNormInv(HelperSheet!$A397,G$2,G$3)</f>
        <v>0.26932471148956971</v>
      </c>
    </row>
    <row r="397" spans="1:6" x14ac:dyDescent="0.2">
      <c r="A397" s="3">
        <f>_xll.qlNormInv(HelperSheet!$A398,B$2,B$3)</f>
        <v>1.6563238636479969</v>
      </c>
      <c r="F397" s="3">
        <f>_xll.qlNormInv(HelperSheet!$A398,G$2,G$3)</f>
        <v>0.71408096591199921</v>
      </c>
    </row>
    <row r="398" spans="1:6" x14ac:dyDescent="0.2">
      <c r="A398" s="3">
        <f>_xll.qlNormInv(HelperSheet!$A399,B$2,B$3)</f>
        <v>0.52777393572888331</v>
      </c>
      <c r="F398" s="3">
        <f>_xll.qlNormInv(HelperSheet!$A399,G$2,G$3)</f>
        <v>0.43194348393222082</v>
      </c>
    </row>
    <row r="399" spans="1:6" x14ac:dyDescent="0.2">
      <c r="A399" s="3">
        <f>_xll.qlNormInv(HelperSheet!$A400,B$2,B$3)</f>
        <v>-0.83744273928555246</v>
      </c>
      <c r="F399" s="3">
        <f>_xll.qlNormInv(HelperSheet!$A400,G$2,G$3)</f>
        <v>9.0639315178611873E-2</v>
      </c>
    </row>
    <row r="400" spans="1:6" x14ac:dyDescent="0.2">
      <c r="A400" s="3">
        <f>_xll.qlNormInv(HelperSheet!$A401,B$2,B$3)</f>
        <v>-1.0863057373328728</v>
      </c>
      <c r="F400" s="3">
        <f>_xll.qlNormInv(HelperSheet!$A401,G$2,G$3)</f>
        <v>2.842356566678178E-2</v>
      </c>
    </row>
    <row r="401" spans="1:6" x14ac:dyDescent="0.2">
      <c r="A401" s="3">
        <f>_xll.qlNormInv(HelperSheet!$A402,B$2,B$3)</f>
        <v>0.3549110230410828</v>
      </c>
      <c r="F401" s="3">
        <f>_xll.qlNormInv(HelperSheet!$A402,G$2,G$3)</f>
        <v>0.38872775576027069</v>
      </c>
    </row>
    <row r="402" spans="1:6" x14ac:dyDescent="0.2">
      <c r="A402" s="3">
        <f>_xll.qlNormInv(HelperSheet!$A403,B$2,B$3)</f>
        <v>1.2194953217774305</v>
      </c>
      <c r="F402" s="3">
        <f>_xll.qlNormInv(HelperSheet!$A403,G$2,G$3)</f>
        <v>0.60487383044435761</v>
      </c>
    </row>
    <row r="403" spans="1:6" x14ac:dyDescent="0.2">
      <c r="A403" s="3">
        <f>_xll.qlNormInv(HelperSheet!$A404,B$2,B$3)</f>
        <v>-0.2827822648939578</v>
      </c>
      <c r="F403" s="3">
        <f>_xll.qlNormInv(HelperSheet!$A404,G$2,G$3)</f>
        <v>0.22930443377651055</v>
      </c>
    </row>
    <row r="404" spans="1:6" x14ac:dyDescent="0.2">
      <c r="A404" s="3">
        <f>_xll.qlNormInv(HelperSheet!$A405,B$2,B$3)</f>
        <v>-0.63206600195106644</v>
      </c>
      <c r="F404" s="3">
        <f>_xll.qlNormInv(HelperSheet!$A405,G$2,G$3)</f>
        <v>0.14198349951223338</v>
      </c>
    </row>
    <row r="405" spans="1:6" x14ac:dyDescent="0.2">
      <c r="A405" s="3">
        <f>_xll.qlNormInv(HelperSheet!$A406,B$2,B$3)</f>
        <v>0.71816387349944777</v>
      </c>
      <c r="F405" s="3">
        <f>_xll.qlNormInv(HelperSheet!$A406,G$2,G$3)</f>
        <v>0.47954096837486193</v>
      </c>
    </row>
    <row r="406" spans="1:6" x14ac:dyDescent="0.2">
      <c r="A406" s="3">
        <f>_xll.qlNormInv(HelperSheet!$A407,B$2,B$3)</f>
        <v>3.4277019387243313E-2</v>
      </c>
      <c r="F406" s="3">
        <f>_xll.qlNormInv(HelperSheet!$A407,G$2,G$3)</f>
        <v>0.3085692548468108</v>
      </c>
    </row>
    <row r="407" spans="1:6" x14ac:dyDescent="0.2">
      <c r="A407" s="3">
        <f>_xll.qlNormInv(HelperSheet!$A408,B$2,B$3)</f>
        <v>-2.2065752148526188</v>
      </c>
      <c r="F407" s="3">
        <f>_xll.qlNormInv(HelperSheet!$A408,G$2,G$3)</f>
        <v>-0.2516438037131547</v>
      </c>
    </row>
    <row r="408" spans="1:6" x14ac:dyDescent="0.2">
      <c r="A408" s="3">
        <f>_xll.qlNormInv(HelperSheet!$A409,B$2,B$3)</f>
        <v>-2.3352330405679611</v>
      </c>
      <c r="F408" s="3">
        <f>_xll.qlNormInv(HelperSheet!$A409,G$2,G$3)</f>
        <v>-0.28380826014199029</v>
      </c>
    </row>
    <row r="409" spans="1:6" x14ac:dyDescent="0.2">
      <c r="A409" s="3">
        <f>_xll.qlNormInv(HelperSheet!$A410,B$2,B$3)</f>
        <v>2.4481236945065009E-2</v>
      </c>
      <c r="F409" s="3">
        <f>_xll.qlNormInv(HelperSheet!$A410,G$2,G$3)</f>
        <v>0.30612030923626626</v>
      </c>
    </row>
    <row r="410" spans="1:6" x14ac:dyDescent="0.2">
      <c r="A410" s="3">
        <f>_xll.qlNormInv(HelperSheet!$A411,B$2,B$3)</f>
        <v>0.70554883839374549</v>
      </c>
      <c r="F410" s="3">
        <f>_xll.qlNormInv(HelperSheet!$A411,G$2,G$3)</f>
        <v>0.47638720959843639</v>
      </c>
    </row>
    <row r="411" spans="1:6" x14ac:dyDescent="0.2">
      <c r="A411" s="3">
        <f>_xll.qlNormInv(HelperSheet!$A412,B$2,B$3)</f>
        <v>-0.6440681388873315</v>
      </c>
      <c r="F411" s="3">
        <f>_xll.qlNormInv(HelperSheet!$A412,G$2,G$3)</f>
        <v>0.13898296527816711</v>
      </c>
    </row>
    <row r="412" spans="1:6" x14ac:dyDescent="0.2">
      <c r="A412" s="3">
        <f>_xll.qlNormInv(HelperSheet!$A413,B$2,B$3)</f>
        <v>-0.29298809653121111</v>
      </c>
      <c r="F412" s="3">
        <f>_xll.qlNormInv(HelperSheet!$A413,G$2,G$3)</f>
        <v>0.22675297586719723</v>
      </c>
    </row>
    <row r="413" spans="1:6" x14ac:dyDescent="0.2">
      <c r="A413" s="3">
        <f>_xll.qlNormInv(HelperSheet!$A414,B$2,B$3)</f>
        <v>1.1991522502374994</v>
      </c>
      <c r="F413" s="3">
        <f>_xll.qlNormInv(HelperSheet!$A414,G$2,G$3)</f>
        <v>0.59978806255937478</v>
      </c>
    </row>
    <row r="414" spans="1:6" x14ac:dyDescent="0.2">
      <c r="A414" s="3">
        <f>_xll.qlNormInv(HelperSheet!$A415,B$2,B$3)</f>
        <v>0.34450205584912907</v>
      </c>
      <c r="F414" s="3">
        <f>_xll.qlNormInv(HelperSheet!$A415,G$2,G$3)</f>
        <v>0.38612551396228223</v>
      </c>
    </row>
    <row r="415" spans="1:6" x14ac:dyDescent="0.2">
      <c r="A415" s="3">
        <f>_xll.qlNormInv(HelperSheet!$A416,B$2,B$3)</f>
        <v>-1.1041426801482732</v>
      </c>
      <c r="F415" s="3">
        <f>_xll.qlNormInv(HelperSheet!$A416,G$2,G$3)</f>
        <v>2.3964329962931685E-2</v>
      </c>
    </row>
    <row r="416" spans="1:6" x14ac:dyDescent="0.2">
      <c r="A416" s="3">
        <f>_xll.qlNormInv(HelperSheet!$A417,B$2,B$3)</f>
        <v>-0.85142870751044453</v>
      </c>
      <c r="F416" s="3">
        <f>_xll.qlNormInv(HelperSheet!$A417,G$2,G$3)</f>
        <v>8.7142823122388857E-2</v>
      </c>
    </row>
    <row r="417" spans="1:6" x14ac:dyDescent="0.2">
      <c r="A417" s="3">
        <f>_xll.qlNormInv(HelperSheet!$A418,B$2,B$3)</f>
        <v>0.51655225892244949</v>
      </c>
      <c r="F417" s="3">
        <f>_xll.qlNormInv(HelperSheet!$A418,G$2,G$3)</f>
        <v>0.42913806473061233</v>
      </c>
    </row>
    <row r="418" spans="1:6" x14ac:dyDescent="0.2">
      <c r="A418" s="3">
        <f>_xll.qlNormInv(HelperSheet!$A419,B$2,B$3)</f>
        <v>1.6189001417981368</v>
      </c>
      <c r="F418" s="3">
        <f>_xll.qlNormInv(HelperSheet!$A419,G$2,G$3)</f>
        <v>0.70472503544953424</v>
      </c>
    </row>
    <row r="419" spans="1:6" x14ac:dyDescent="0.2">
      <c r="A419" s="3">
        <f>_xll.qlNormInv(HelperSheet!$A420,B$2,B$3)</f>
        <v>-0.13257279363976571</v>
      </c>
      <c r="F419" s="3">
        <f>_xll.qlNormInv(HelperSheet!$A420,G$2,G$3)</f>
        <v>0.26685680159005853</v>
      </c>
    </row>
    <row r="420" spans="1:6" x14ac:dyDescent="0.2">
      <c r="A420" s="3">
        <f>_xll.qlNormInv(HelperSheet!$A421,B$2,B$3)</f>
        <v>-0.46137267855697456</v>
      </c>
      <c r="F420" s="3">
        <f>_xll.qlNormInv(HelperSheet!$A421,G$2,G$3)</f>
        <v>0.18465683036075636</v>
      </c>
    </row>
    <row r="421" spans="1:6" x14ac:dyDescent="0.2">
      <c r="A421" s="3">
        <f>_xll.qlNormInv(HelperSheet!$A422,B$2,B$3)</f>
        <v>0.92403373876516171</v>
      </c>
      <c r="F421" s="3">
        <f>_xll.qlNormInv(HelperSheet!$A422,G$2,G$3)</f>
        <v>0.53100843469129044</v>
      </c>
    </row>
    <row r="422" spans="1:6" x14ac:dyDescent="0.2">
      <c r="A422" s="3">
        <f>_xll.qlNormInv(HelperSheet!$A423,B$2,B$3)</f>
        <v>0.1821452349730249</v>
      </c>
      <c r="F422" s="3">
        <f>_xll.qlNormInv(HelperSheet!$A423,G$2,G$3)</f>
        <v>0.34553630874325619</v>
      </c>
    </row>
    <row r="423" spans="1:6" x14ac:dyDescent="0.2">
      <c r="A423" s="3">
        <f>_xll.qlNormInv(HelperSheet!$A424,B$2,B$3)</f>
        <v>-1.4591230266649389</v>
      </c>
      <c r="F423" s="3">
        <f>_xll.qlNormInv(HelperSheet!$A424,G$2,G$3)</f>
        <v>-6.4780756666234729E-2</v>
      </c>
    </row>
    <row r="424" spans="1:6" x14ac:dyDescent="0.2">
      <c r="A424" s="3">
        <f>_xll.qlNormInv(HelperSheet!$A425,B$2,B$3)</f>
        <v>-1.2617708602140048</v>
      </c>
      <c r="F424" s="3">
        <f>_xll.qlNormInv(HelperSheet!$A425,G$2,G$3)</f>
        <v>-1.5442715053501199E-2</v>
      </c>
    </row>
    <row r="425" spans="1:6" x14ac:dyDescent="0.2">
      <c r="A425" s="3">
        <f>_xll.qlNormInv(HelperSheet!$A426,B$2,B$3)</f>
        <v>0.2624574961048432</v>
      </c>
      <c r="F425" s="3">
        <f>_xll.qlNormInv(HelperSheet!$A426,G$2,G$3)</f>
        <v>0.36561437402621078</v>
      </c>
    </row>
    <row r="426" spans="1:6" x14ac:dyDescent="0.2">
      <c r="A426" s="3">
        <f>_xll.qlNormInv(HelperSheet!$A427,B$2,B$3)</f>
        <v>1.0516312828395415</v>
      </c>
      <c r="F426" s="3">
        <f>_xll.qlNormInv(HelperSheet!$A427,G$2,G$3)</f>
        <v>0.56290782070988543</v>
      </c>
    </row>
    <row r="427" spans="1:6" x14ac:dyDescent="0.2">
      <c r="A427" s="3">
        <f>_xll.qlNormInv(HelperSheet!$A428,B$2,B$3)</f>
        <v>-0.37584618503937234</v>
      </c>
      <c r="F427" s="3">
        <f>_xll.qlNormInv(HelperSheet!$A428,G$2,G$3)</f>
        <v>0.20603845374015689</v>
      </c>
    </row>
    <row r="428" spans="1:6" x14ac:dyDescent="0.2">
      <c r="A428" s="3">
        <f>_xll.qlNormInv(HelperSheet!$A429,B$2,B$3)</f>
        <v>-5.387939909626116E-2</v>
      </c>
      <c r="F428" s="3">
        <f>_xll.qlNormInv(HelperSheet!$A429,G$2,G$3)</f>
        <v>0.2865301502259347</v>
      </c>
    </row>
    <row r="429" spans="1:6" x14ac:dyDescent="0.2">
      <c r="A429" s="3">
        <f>_xll.qlNormInv(HelperSheet!$A430,B$2,B$3)</f>
        <v>2.0240136230391226</v>
      </c>
      <c r="F429" s="3">
        <f>_xll.qlNormInv(HelperSheet!$A430,G$2,G$3)</f>
        <v>0.80600340575978069</v>
      </c>
    </row>
    <row r="430" spans="1:6" x14ac:dyDescent="0.2">
      <c r="A430" s="3">
        <f>_xll.qlNormInv(HelperSheet!$A431,B$2,B$3)</f>
        <v>0.60832981614418735</v>
      </c>
      <c r="F430" s="3">
        <f>_xll.qlNormInv(HelperSheet!$A431,G$2,G$3)</f>
        <v>0.45208245403604685</v>
      </c>
    </row>
    <row r="431" spans="1:6" x14ac:dyDescent="0.2">
      <c r="A431" s="3">
        <f>_xll.qlNormInv(HelperSheet!$A432,B$2,B$3)</f>
        <v>-0.74374418913597029</v>
      </c>
      <c r="F431" s="3">
        <f>_xll.qlNormInv(HelperSheet!$A432,G$2,G$3)</f>
        <v>0.11406395271600742</v>
      </c>
    </row>
    <row r="432" spans="1:6" x14ac:dyDescent="0.2">
      <c r="A432" s="3">
        <f>_xll.qlNormInv(HelperSheet!$A433,B$2,B$3)</f>
        <v>-0.97003057976398277</v>
      </c>
      <c r="F432" s="3">
        <f>_xll.qlNormInv(HelperSheet!$A433,G$2,G$3)</f>
        <v>5.7492355059004296E-2</v>
      </c>
    </row>
    <row r="433" spans="1:6" x14ac:dyDescent="0.2">
      <c r="A433" s="3">
        <f>_xll.qlNormInv(HelperSheet!$A434,B$2,B$3)</f>
        <v>0.42893744379386367</v>
      </c>
      <c r="F433" s="3">
        <f>_xll.qlNormInv(HelperSheet!$A434,G$2,G$3)</f>
        <v>0.40723436094846588</v>
      </c>
    </row>
    <row r="434" spans="1:6" x14ac:dyDescent="0.2">
      <c r="A434" s="3">
        <f>_xll.qlNormInv(HelperSheet!$A435,B$2,B$3)</f>
        <v>1.3787600435040754</v>
      </c>
      <c r="F434" s="3">
        <f>_xll.qlNormInv(HelperSheet!$A435,G$2,G$3)</f>
        <v>0.64469001087601885</v>
      </c>
    </row>
    <row r="435" spans="1:6" x14ac:dyDescent="0.2">
      <c r="A435" s="3">
        <f>_xll.qlNormInv(HelperSheet!$A436,B$2,B$3)</f>
        <v>-0.21209714097472551</v>
      </c>
      <c r="F435" s="3">
        <f>_xll.qlNormInv(HelperSheet!$A436,G$2,G$3)</f>
        <v>0.2469757147563186</v>
      </c>
    </row>
    <row r="436" spans="1:6" x14ac:dyDescent="0.2">
      <c r="A436" s="3">
        <f>_xll.qlNormInv(HelperSheet!$A437,B$2,B$3)</f>
        <v>-0.55042012314259059</v>
      </c>
      <c r="F436" s="3">
        <f>_xll.qlNormInv(HelperSheet!$A437,G$2,G$3)</f>
        <v>0.16239496921435234</v>
      </c>
    </row>
    <row r="437" spans="1:6" x14ac:dyDescent="0.2">
      <c r="A437" s="3">
        <f>_xll.qlNormInv(HelperSheet!$A438,B$2,B$3)</f>
        <v>0.80995028305795835</v>
      </c>
      <c r="F437" s="3">
        <f>_xll.qlNormInv(HelperSheet!$A438,G$2,G$3)</f>
        <v>0.50248757076448958</v>
      </c>
    </row>
    <row r="438" spans="1:6" x14ac:dyDescent="0.2">
      <c r="A438" s="3">
        <f>_xll.qlNormInv(HelperSheet!$A439,B$2,B$3)</f>
        <v>0.10299271856670196</v>
      </c>
      <c r="F438" s="3">
        <f>_xll.qlNormInv(HelperSheet!$A439,G$2,G$3)</f>
        <v>0.32574817964167546</v>
      </c>
    </row>
    <row r="439" spans="1:6" x14ac:dyDescent="0.2">
      <c r="A439" s="3">
        <f>_xll.qlNormInv(HelperSheet!$A440,B$2,B$3)</f>
        <v>-1.7390199729485372</v>
      </c>
      <c r="F439" s="3">
        <f>_xll.qlNormInv(HelperSheet!$A440,G$2,G$3)</f>
        <v>-0.1347549932371343</v>
      </c>
    </row>
    <row r="440" spans="1:6" x14ac:dyDescent="0.2">
      <c r="A440" s="3">
        <f>_xll.qlNormInv(HelperSheet!$A441,B$2,B$3)</f>
        <v>-1.5836154748210307</v>
      </c>
      <c r="F440" s="3">
        <f>_xll.qlNormInv(HelperSheet!$A441,G$2,G$3)</f>
        <v>-9.5903868705257689E-2</v>
      </c>
    </row>
    <row r="441" spans="1:6" x14ac:dyDescent="0.2">
      <c r="A441" s="3">
        <f>_xll.qlNormInv(HelperSheet!$A442,B$2,B$3)</f>
        <v>0.1424573696043312</v>
      </c>
      <c r="F441" s="3">
        <f>_xll.qlNormInv(HelperSheet!$A442,G$2,G$3)</f>
        <v>0.33561434240108279</v>
      </c>
    </row>
    <row r="442" spans="1:6" x14ac:dyDescent="0.2">
      <c r="A442" s="3">
        <f>_xll.qlNormInv(HelperSheet!$A443,B$2,B$3)</f>
        <v>0.86558323905983436</v>
      </c>
      <c r="F442" s="3">
        <f>_xll.qlNormInv(HelperSheet!$A443,G$2,G$3)</f>
        <v>0.51639580976495858</v>
      </c>
    </row>
    <row r="443" spans="1:6" x14ac:dyDescent="0.2">
      <c r="A443" s="3">
        <f>_xll.qlNormInv(HelperSheet!$A444,B$2,B$3)</f>
        <v>-0.50539525679509034</v>
      </c>
      <c r="F443" s="3">
        <f>_xll.qlNormInv(HelperSheet!$A444,G$2,G$3)</f>
        <v>0.1736511858012274</v>
      </c>
    </row>
    <row r="444" spans="1:6" x14ac:dyDescent="0.2">
      <c r="A444" s="3">
        <f>_xll.qlNormInv(HelperSheet!$A445,B$2,B$3)</f>
        <v>-0.17219878879987235</v>
      </c>
      <c r="F444" s="3">
        <f>_xll.qlNormInv(HelperSheet!$A445,G$2,G$3)</f>
        <v>0.25695030280003189</v>
      </c>
    </row>
    <row r="445" spans="1:6" x14ac:dyDescent="0.2">
      <c r="A445" s="3">
        <f>_xll.qlNormInv(HelperSheet!$A446,B$2,B$3)</f>
        <v>1.4881218975509347</v>
      </c>
      <c r="F445" s="3">
        <f>_xll.qlNormInv(HelperSheet!$A446,G$2,G$3)</f>
        <v>0.67203047438773367</v>
      </c>
    </row>
    <row r="446" spans="1:6" x14ac:dyDescent="0.2">
      <c r="A446" s="3">
        <f>_xll.qlNormInv(HelperSheet!$A447,B$2,B$3)</f>
        <v>0.47229148160845136</v>
      </c>
      <c r="F446" s="3">
        <f>_xll.qlNormInv(HelperSheet!$A447,G$2,G$3)</f>
        <v>0.41807287040211283</v>
      </c>
    </row>
    <row r="447" spans="1:6" x14ac:dyDescent="0.2">
      <c r="A447" s="3">
        <f>_xll.qlNormInv(HelperSheet!$A448,B$2,B$3)</f>
        <v>-0.9091304897085225</v>
      </c>
      <c r="F447" s="3">
        <f>_xll.qlNormInv(HelperSheet!$A448,G$2,G$3)</f>
        <v>7.2717377572869363E-2</v>
      </c>
    </row>
    <row r="448" spans="1:6" x14ac:dyDescent="0.2">
      <c r="A448" s="3">
        <f>_xll.qlNormInv(HelperSheet!$A449,B$2,B$3)</f>
        <v>-0.6930450982394617</v>
      </c>
      <c r="F448" s="3">
        <f>_xll.qlNormInv(HelperSheet!$A449,G$2,G$3)</f>
        <v>0.12673872544013456</v>
      </c>
    </row>
    <row r="449" spans="1:6" x14ac:dyDescent="0.2">
      <c r="A449" s="3">
        <f>_xll.qlNormInv(HelperSheet!$A450,B$2,B$3)</f>
        <v>0.65616378133986708</v>
      </c>
      <c r="F449" s="3">
        <f>_xll.qlNormInv(HelperSheet!$A450,G$2,G$3)</f>
        <v>0.46404094533496676</v>
      </c>
    </row>
    <row r="450" spans="1:6" x14ac:dyDescent="0.2">
      <c r="A450" s="3">
        <f>_xll.qlNormInv(HelperSheet!$A451,B$2,B$3)</f>
        <v>2.5205022198859286</v>
      </c>
      <c r="F450" s="3">
        <f>_xll.qlNormInv(HelperSheet!$A451,G$2,G$3)</f>
        <v>0.93012555497148219</v>
      </c>
    </row>
    <row r="451" spans="1:6" x14ac:dyDescent="0.2">
      <c r="A451" s="3">
        <f>_xll.qlNormInv(HelperSheet!$A452,B$2,B$3)</f>
        <v>-1.4687803149704156E-2</v>
      </c>
      <c r="F451" s="3">
        <f>_xll.qlNormInv(HelperSheet!$A452,G$2,G$3)</f>
        <v>0.29632804921257394</v>
      </c>
    </row>
    <row r="452" spans="1:6" x14ac:dyDescent="0.2">
      <c r="A452" s="3">
        <f>_xll.qlNormInv(HelperSheet!$A453,B$2,B$3)</f>
        <v>-0.33413028196053235</v>
      </c>
      <c r="F452" s="3">
        <f>_xll.qlNormInv(HelperSheet!$A453,G$2,G$3)</f>
        <v>0.21646742950986692</v>
      </c>
    </row>
    <row r="453" spans="1:6" x14ac:dyDescent="0.2">
      <c r="A453" s="3">
        <f>_xll.qlNormInv(HelperSheet!$A454,B$2,B$3)</f>
        <v>1.1223380123128348</v>
      </c>
      <c r="F453" s="3">
        <f>_xll.qlNormInv(HelperSheet!$A454,G$2,G$3)</f>
        <v>0.58058450307820864</v>
      </c>
    </row>
    <row r="454" spans="1:6" x14ac:dyDescent="0.2">
      <c r="A454" s="3">
        <f>_xll.qlNormInv(HelperSheet!$A455,B$2,B$3)</f>
        <v>0.30322453787151743</v>
      </c>
      <c r="F454" s="3">
        <f>_xll.qlNormInv(HelperSheet!$A455,G$2,G$3)</f>
        <v>0.37580613446787936</v>
      </c>
    </row>
    <row r="455" spans="1:6" x14ac:dyDescent="0.2">
      <c r="A455" s="3">
        <f>_xll.qlNormInv(HelperSheet!$A456,B$2,B$3)</f>
        <v>-1.1792936896101551</v>
      </c>
      <c r="F455" s="3">
        <f>_xll.qlNormInv(HelperSheet!$A456,G$2,G$3)</f>
        <v>5.1765775974612072E-3</v>
      </c>
    </row>
    <row r="456" spans="1:6" x14ac:dyDescent="0.2">
      <c r="A456" s="3">
        <f>_xll.qlNormInv(HelperSheet!$A457,B$2,B$3)</f>
        <v>-1.3538593637518648</v>
      </c>
      <c r="F456" s="3">
        <f>_xll.qlNormInv(HelperSheet!$A457,G$2,G$3)</f>
        <v>-3.8464840937966205E-2</v>
      </c>
    </row>
    <row r="457" spans="1:6" x14ac:dyDescent="0.2">
      <c r="A457" s="3">
        <f>_xll.qlNormInv(HelperSheet!$A458,B$2,B$3)</f>
        <v>0.22212220801704849</v>
      </c>
      <c r="F457" s="3">
        <f>_xll.qlNormInv(HelperSheet!$A458,G$2,G$3)</f>
        <v>0.35553055200426209</v>
      </c>
    </row>
    <row r="458" spans="1:6" x14ac:dyDescent="0.2">
      <c r="A458" s="3">
        <f>_xll.qlNormInv(HelperSheet!$A459,B$2,B$3)</f>
        <v>0.98582550118380308</v>
      </c>
      <c r="F458" s="3">
        <f>_xll.qlNormInv(HelperSheet!$A459,G$2,G$3)</f>
        <v>0.54645637529595081</v>
      </c>
    </row>
    <row r="459" spans="1:6" x14ac:dyDescent="0.2">
      <c r="A459" s="3">
        <f>_xll.qlNormInv(HelperSheet!$A460,B$2,B$3)</f>
        <v>-0.41822687257705982</v>
      </c>
      <c r="F459" s="3">
        <f>_xll.qlNormInv(HelperSheet!$A460,G$2,G$3)</f>
        <v>0.19544328185573503</v>
      </c>
    </row>
    <row r="460" spans="1:6" x14ac:dyDescent="0.2">
      <c r="A460" s="3">
        <f>_xll.qlNormInv(HelperSheet!$A461,B$2,B$3)</f>
        <v>-9.315395989754606E-2</v>
      </c>
      <c r="F460" s="3">
        <f>_xll.qlNormInv(HelperSheet!$A461,G$2,G$3)</f>
        <v>0.27671151002561345</v>
      </c>
    </row>
    <row r="461" spans="1:6" x14ac:dyDescent="0.2">
      <c r="A461" s="3">
        <f>_xll.qlNormInv(HelperSheet!$A462,B$2,B$3)</f>
        <v>1.7852624923987401</v>
      </c>
      <c r="F461" s="3">
        <f>_xll.qlNormInv(HelperSheet!$A462,G$2,G$3)</f>
        <v>0.74631562309968502</v>
      </c>
    </row>
    <row r="462" spans="1:6" x14ac:dyDescent="0.2">
      <c r="A462" s="3">
        <f>_xll.qlNormInv(HelperSheet!$A463,B$2,B$3)</f>
        <v>0.56184922635036794</v>
      </c>
      <c r="F462" s="3">
        <f>_xll.qlNormInv(HelperSheet!$A463,G$2,G$3)</f>
        <v>0.440462306587592</v>
      </c>
    </row>
    <row r="463" spans="1:6" x14ac:dyDescent="0.2">
      <c r="A463" s="3">
        <f>_xll.qlNormInv(HelperSheet!$A464,B$2,B$3)</f>
        <v>-0.79643154278970396</v>
      </c>
      <c r="F463" s="3">
        <f>_xll.qlNormInv(HelperSheet!$A464,G$2,G$3)</f>
        <v>0.100892114302574</v>
      </c>
    </row>
    <row r="464" spans="1:6" x14ac:dyDescent="0.2">
      <c r="A464" s="3">
        <f>_xll.qlNormInv(HelperSheet!$A465,B$2,B$3)</f>
        <v>-1.0347594822450368</v>
      </c>
      <c r="F464" s="3">
        <f>_xll.qlNormInv(HelperSheet!$A465,G$2,G$3)</f>
        <v>4.1310129438740795E-2</v>
      </c>
    </row>
    <row r="465" spans="1:6" x14ac:dyDescent="0.2">
      <c r="A465" s="3">
        <f>_xll.qlNormInv(HelperSheet!$A466,B$2,B$3)</f>
        <v>0.38637528677057659</v>
      </c>
      <c r="F465" s="3">
        <f>_xll.qlNormInv(HelperSheet!$A466,G$2,G$3)</f>
        <v>0.39659382169264412</v>
      </c>
    </row>
    <row r="466" spans="1:6" x14ac:dyDescent="0.2">
      <c r="A466" s="3">
        <f>_xll.qlNormInv(HelperSheet!$A467,B$2,B$3)</f>
        <v>1.2837805512137801</v>
      </c>
      <c r="F466" s="3">
        <f>_xll.qlNormInv(HelperSheet!$A467,G$2,G$3)</f>
        <v>0.62094513780344496</v>
      </c>
    </row>
    <row r="467" spans="1:6" x14ac:dyDescent="0.2">
      <c r="A467" s="3">
        <f>_xll.qlNormInv(HelperSheet!$A468,B$2,B$3)</f>
        <v>-0.25233614752867684</v>
      </c>
      <c r="F467" s="3">
        <f>_xll.qlNormInv(HelperSheet!$A468,G$2,G$3)</f>
        <v>0.23691596311783078</v>
      </c>
    </row>
    <row r="468" spans="1:6" x14ac:dyDescent="0.2">
      <c r="A468" s="3">
        <f>_xll.qlNormInv(HelperSheet!$A469,B$2,B$3)</f>
        <v>-0.59658984980959573</v>
      </c>
      <c r="F468" s="3">
        <f>_xll.qlNormInv(HelperSheet!$A469,G$2,G$3)</f>
        <v>0.15085253754760106</v>
      </c>
    </row>
    <row r="469" spans="1:6" x14ac:dyDescent="0.2">
      <c r="A469" s="3">
        <f>_xll.qlNormInv(HelperSheet!$A470,B$2,B$3)</f>
        <v>0.75671813034386071</v>
      </c>
      <c r="F469" s="3">
        <f>_xll.qlNormInv(HelperSheet!$A470,G$2,G$3)</f>
        <v>0.48917953258596514</v>
      </c>
    </row>
    <row r="470" spans="1:6" x14ac:dyDescent="0.2">
      <c r="A470" s="3">
        <f>_xll.qlNormInv(HelperSheet!$A471,B$2,B$3)</f>
        <v>6.3687886978148062E-2</v>
      </c>
      <c r="F470" s="3">
        <f>_xll.qlNormInv(HelperSheet!$A471,G$2,G$3)</f>
        <v>0.31592197174453701</v>
      </c>
    </row>
    <row r="471" spans="1:6" x14ac:dyDescent="0.2">
      <c r="A471" s="3">
        <f>_xll.qlNormInv(HelperSheet!$A472,B$2,B$3)</f>
        <v>-1.953323709892012</v>
      </c>
      <c r="F471" s="3">
        <f>_xll.qlNormInv(HelperSheet!$A472,G$2,G$3)</f>
        <v>-0.18833092747300301</v>
      </c>
    </row>
    <row r="472" spans="1:6" x14ac:dyDescent="0.2">
      <c r="A472" s="3">
        <f>_xll.qlNormInv(HelperSheet!$A473,B$2,B$3)</f>
        <v>-2.1065540858118856</v>
      </c>
      <c r="F472" s="3">
        <f>_xll.qlNormInv(HelperSheet!$A473,G$2,G$3)</f>
        <v>-0.22663852145297142</v>
      </c>
    </row>
    <row r="473" spans="1:6" x14ac:dyDescent="0.2">
      <c r="A473" s="3">
        <f>_xll.qlNormInv(HelperSheet!$A474,B$2,B$3)</f>
        <v>4.4076092143902741E-2</v>
      </c>
      <c r="F473" s="3">
        <f>_xll.qlNormInv(HelperSheet!$A474,G$2,G$3)</f>
        <v>0.31101902303597567</v>
      </c>
    </row>
    <row r="474" spans="1:6" x14ac:dyDescent="0.2">
      <c r="A474" s="3">
        <f>_xll.qlNormInv(HelperSheet!$A475,B$2,B$3)</f>
        <v>0.73089424692461269</v>
      </c>
      <c r="F474" s="3">
        <f>_xll.qlNormInv(HelperSheet!$A475,G$2,G$3)</f>
        <v>0.48272356173115316</v>
      </c>
    </row>
    <row r="475" spans="1:6" x14ac:dyDescent="0.2">
      <c r="A475" s="3">
        <f>_xll.qlNormInv(HelperSheet!$A476,B$2,B$3)</f>
        <v>-0.62015423304291739</v>
      </c>
      <c r="F475" s="3">
        <f>_xll.qlNormInv(HelperSheet!$A476,G$2,G$3)</f>
        <v>0.14496144173927064</v>
      </c>
    </row>
    <row r="476" spans="1:6" x14ac:dyDescent="0.2">
      <c r="A476" s="3">
        <f>_xll.qlNormInv(HelperSheet!$A477,B$2,B$3)</f>
        <v>-0.27260580359832759</v>
      </c>
      <c r="F476" s="3">
        <f>_xll.qlNormInv(HelperSheet!$A477,G$2,G$3)</f>
        <v>0.23184854910041808</v>
      </c>
    </row>
    <row r="477" spans="1:6" x14ac:dyDescent="0.2">
      <c r="A477" s="3">
        <f>_xll.qlNormInv(HelperSheet!$A478,B$2,B$3)</f>
        <v>1.240355992927701</v>
      </c>
      <c r="F477" s="3">
        <f>_xll.qlNormInv(HelperSheet!$A478,G$2,G$3)</f>
        <v>0.61008899823192531</v>
      </c>
    </row>
    <row r="478" spans="1:6" x14ac:dyDescent="0.2">
      <c r="A478" s="3">
        <f>_xll.qlNormInv(HelperSheet!$A479,B$2,B$3)</f>
        <v>0.36535858732172261</v>
      </c>
      <c r="F478" s="3">
        <f>_xll.qlNormInv(HelperSheet!$A479,G$2,G$3)</f>
        <v>0.39133964683043065</v>
      </c>
    </row>
    <row r="479" spans="1:6" x14ac:dyDescent="0.2">
      <c r="A479" s="3">
        <f>_xll.qlNormInv(HelperSheet!$A480,B$2,B$3)</f>
        <v>-1.0688078764023408</v>
      </c>
      <c r="F479" s="3">
        <f>_xll.qlNormInv(HelperSheet!$A480,G$2,G$3)</f>
        <v>3.2798030899414798E-2</v>
      </c>
    </row>
    <row r="480" spans="1:6" x14ac:dyDescent="0.2">
      <c r="A480" s="3">
        <f>_xll.qlNormInv(HelperSheet!$A481,B$2,B$3)</f>
        <v>-0.82361869414925848</v>
      </c>
      <c r="F480" s="3">
        <f>_xll.qlNormInv(HelperSheet!$A481,G$2,G$3)</f>
        <v>9.4095326462685369E-2</v>
      </c>
    </row>
    <row r="481" spans="1:6" x14ac:dyDescent="0.2">
      <c r="A481" s="3">
        <f>_xll.qlNormInv(HelperSheet!$A482,B$2,B$3)</f>
        <v>0.53906247128767859</v>
      </c>
      <c r="F481" s="3">
        <f>_xll.qlNormInv(HelperSheet!$A482,G$2,G$3)</f>
        <v>0.43476561782191964</v>
      </c>
    </row>
    <row r="482" spans="1:6" x14ac:dyDescent="0.2">
      <c r="A482" s="3">
        <f>_xll.qlNormInv(HelperSheet!$A483,B$2,B$3)</f>
        <v>1.6962225044568113</v>
      </c>
      <c r="F482" s="3">
        <f>_xll.qlNormInv(HelperSheet!$A483,G$2,G$3)</f>
        <v>0.72405562611420282</v>
      </c>
    </row>
    <row r="483" spans="1:6" x14ac:dyDescent="0.2">
      <c r="A483" s="3">
        <f>_xll.qlNormInv(HelperSheet!$A484,B$2,B$3)</f>
        <v>-0.11284145740462745</v>
      </c>
      <c r="F483" s="3">
        <f>_xll.qlNormInv(HelperSheet!$A484,G$2,G$3)</f>
        <v>0.27178963564884312</v>
      </c>
    </row>
    <row r="484" spans="1:6" x14ac:dyDescent="0.2">
      <c r="A484" s="3">
        <f>_xll.qlNormInv(HelperSheet!$A485,B$2,B$3)</f>
        <v>-0.43969744976692787</v>
      </c>
      <c r="F484" s="3">
        <f>_xll.qlNormInv(HelperSheet!$A485,G$2,G$3)</f>
        <v>0.19007563755826801</v>
      </c>
    </row>
    <row r="485" spans="1:6" x14ac:dyDescent="0.2">
      <c r="A485" s="3">
        <f>_xll.qlNormInv(HelperSheet!$A486,B$2,B$3)</f>
        <v>0.95447402814715998</v>
      </c>
      <c r="F485" s="3">
        <f>_xll.qlNormInv(HelperSheet!$A486,G$2,G$3)</f>
        <v>0.53861850703678993</v>
      </c>
    </row>
    <row r="486" spans="1:6" x14ac:dyDescent="0.2">
      <c r="A486" s="3">
        <f>_xll.qlNormInv(HelperSheet!$A487,B$2,B$3)</f>
        <v>0.20209334542535884</v>
      </c>
      <c r="F486" s="3">
        <f>_xll.qlNormInv(HelperSheet!$A487,G$2,G$3)</f>
        <v>0.3505233363563397</v>
      </c>
    </row>
    <row r="487" spans="1:6" x14ac:dyDescent="0.2">
      <c r="A487" s="3">
        <f>_xll.qlNormInv(HelperSheet!$A488,B$2,B$3)</f>
        <v>-1.4045462490520488</v>
      </c>
      <c r="F487" s="3">
        <f>_xll.qlNormInv(HelperSheet!$A488,G$2,G$3)</f>
        <v>-5.113656226301222E-2</v>
      </c>
    </row>
    <row r="488" spans="1:6" x14ac:dyDescent="0.2">
      <c r="A488" s="3">
        <f>_xll.qlNormInv(HelperSheet!$A489,B$2,B$3)</f>
        <v>-1.2194953217774305</v>
      </c>
      <c r="F488" s="3">
        <f>_xll.qlNormInv(HelperSheet!$A489,G$2,G$3)</f>
        <v>-4.8738304443576297E-3</v>
      </c>
    </row>
    <row r="489" spans="1:6" x14ac:dyDescent="0.2">
      <c r="A489" s="3">
        <f>_xll.qlNormInv(HelperSheet!$A490,B$2,B$3)</f>
        <v>0.2827822648939578</v>
      </c>
      <c r="F489" s="3">
        <f>_xll.qlNormInv(HelperSheet!$A490,G$2,G$3)</f>
        <v>0.37069556622348943</v>
      </c>
    </row>
    <row r="490" spans="1:6" x14ac:dyDescent="0.2">
      <c r="A490" s="3">
        <f>_xll.qlNormInv(HelperSheet!$A491,B$2,B$3)</f>
        <v>1.0863057373328728</v>
      </c>
      <c r="F490" s="3">
        <f>_xll.qlNormInv(HelperSheet!$A491,G$2,G$3)</f>
        <v>0.57157643433321814</v>
      </c>
    </row>
    <row r="491" spans="1:6" x14ac:dyDescent="0.2">
      <c r="A491" s="3">
        <f>_xll.qlNormInv(HelperSheet!$A492,B$2,B$3)</f>
        <v>-0.3549110230410828</v>
      </c>
      <c r="F491" s="3">
        <f>_xll.qlNormInv(HelperSheet!$A492,G$2,G$3)</f>
        <v>0.21127224423972929</v>
      </c>
    </row>
    <row r="492" spans="1:6" x14ac:dyDescent="0.2">
      <c r="A492" s="3">
        <f>_xll.qlNormInv(HelperSheet!$A493,B$2,B$3)</f>
        <v>-3.4277019387243313E-2</v>
      </c>
      <c r="F492" s="3">
        <f>_xll.qlNormInv(HelperSheet!$A493,G$2,G$3)</f>
        <v>0.29143074515318917</v>
      </c>
    </row>
    <row r="493" spans="1:6" x14ac:dyDescent="0.2">
      <c r="A493" s="3">
        <f>_xll.qlNormInv(HelperSheet!$A494,B$2,B$3)</f>
        <v>2.2065752148526188</v>
      </c>
      <c r="F493" s="3">
        <f>_xll.qlNormInv(HelperSheet!$A494,G$2,G$3)</f>
        <v>0.85164380371315462</v>
      </c>
    </row>
    <row r="494" spans="1:6" x14ac:dyDescent="0.2">
      <c r="A494" s="3">
        <f>_xll.qlNormInv(HelperSheet!$A495,B$2,B$3)</f>
        <v>0.63206600195106644</v>
      </c>
      <c r="F494" s="3">
        <f>_xll.qlNormInv(HelperSheet!$A495,G$2,G$3)</f>
        <v>0.4580165004877666</v>
      </c>
    </row>
    <row r="495" spans="1:6" x14ac:dyDescent="0.2">
      <c r="A495" s="3">
        <f>_xll.qlNormInv(HelperSheet!$A496,B$2,B$3)</f>
        <v>-0.71816387349944777</v>
      </c>
      <c r="F495" s="3">
        <f>_xll.qlNormInv(HelperSheet!$A496,G$2,G$3)</f>
        <v>0.12045903162513805</v>
      </c>
    </row>
    <row r="496" spans="1:6" x14ac:dyDescent="0.2">
      <c r="A496" s="3">
        <f>_xll.qlNormInv(HelperSheet!$A497,B$2,B$3)</f>
        <v>-0.93914510306378052</v>
      </c>
      <c r="F496" s="3">
        <f>_xll.qlNormInv(HelperSheet!$A497,G$2,G$3)</f>
        <v>6.521372423405486E-2</v>
      </c>
    </row>
    <row r="497" spans="1:6" x14ac:dyDescent="0.2">
      <c r="A497" s="3">
        <f>_xll.qlNormInv(HelperSheet!$A498,B$2,B$3)</f>
        <v>0.45050860649743674</v>
      </c>
      <c r="F497" s="3">
        <f>_xll.qlNormInv(HelperSheet!$A498,G$2,G$3)</f>
        <v>0.41262715162435915</v>
      </c>
    </row>
    <row r="498" spans="1:6" x14ac:dyDescent="0.2">
      <c r="A498" s="3">
        <f>_xll.qlNormInv(HelperSheet!$A499,B$2,B$3)</f>
        <v>1.4313017604941038</v>
      </c>
      <c r="F498" s="3">
        <f>_xll.qlNormInv(HelperSheet!$A499,G$2,G$3)</f>
        <v>0.65782544012352595</v>
      </c>
    </row>
    <row r="499" spans="1:6" x14ac:dyDescent="0.2">
      <c r="A499" s="3">
        <f>_xll.qlNormInv(HelperSheet!$A500,B$2,B$3)</f>
        <v>-0.19210973425867631</v>
      </c>
      <c r="F499" s="3">
        <f>_xll.qlNormInv(HelperSheet!$A500,G$2,G$3)</f>
        <v>0.25197256643533089</v>
      </c>
    </row>
    <row r="500" spans="1:6" x14ac:dyDescent="0.2">
      <c r="A500" s="3">
        <f>_xll.qlNormInv(HelperSheet!$A501,B$2,B$3)</f>
        <v>-0.52777393572888331</v>
      </c>
      <c r="F500" s="3">
        <f>_xll.qlNormInv(HelperSheet!$A501,G$2,G$3)</f>
        <v>0.16805651606777916</v>
      </c>
    </row>
    <row r="501" spans="1:6" x14ac:dyDescent="0.2">
      <c r="A501" s="3">
        <f>_xll.qlNormInv(HelperSheet!$A502,B$2,B$3)</f>
        <v>0.83744273928555246</v>
      </c>
      <c r="F501" s="3">
        <f>_xll.qlNormInv(HelperSheet!$A502,G$2,G$3)</f>
        <v>0.50936068482138808</v>
      </c>
    </row>
    <row r="502" spans="1:6" x14ac:dyDescent="0.2">
      <c r="A502" s="3">
        <f>_xll.qlNormInv(HelperSheet!$A503,B$2,B$3)</f>
        <v>0.12270115404172122</v>
      </c>
      <c r="F502" s="3">
        <f>_xll.qlNormInv(HelperSheet!$A503,G$2,G$3)</f>
        <v>0.33067528851043027</v>
      </c>
    </row>
    <row r="503" spans="1:6" x14ac:dyDescent="0.2">
      <c r="A503" s="3">
        <f>_xll.qlNormInv(HelperSheet!$A504,B$2,B$3)</f>
        <v>-1.6563238636479969</v>
      </c>
      <c r="F503" s="3">
        <f>_xll.qlNormInv(HelperSheet!$A504,G$2,G$3)</f>
        <v>-0.11408096591199923</v>
      </c>
    </row>
    <row r="504" spans="1:6" x14ac:dyDescent="0.2">
      <c r="A504" s="3">
        <f>_xll.qlNormInv(HelperSheet!$A505,B$2,B$3)</f>
        <v>-1.8356715368367589</v>
      </c>
      <c r="F504" s="3">
        <f>_xll.qlNormInv(HelperSheet!$A505,G$2,G$3)</f>
        <v>-0.15891788420918973</v>
      </c>
    </row>
    <row r="505" spans="1:6" x14ac:dyDescent="0.2">
      <c r="A505" s="3">
        <f>_xll.qlNormInv(HelperSheet!$A506,B$2,B$3)</f>
        <v>8.332421059930338E-2</v>
      </c>
      <c r="F505" s="3">
        <f>_xll.qlNormInv(HelperSheet!$A506,G$2,G$3)</f>
        <v>0.32083105264982581</v>
      </c>
    </row>
    <row r="506" spans="1:6" x14ac:dyDescent="0.2">
      <c r="A506" s="3">
        <f>_xll.qlNormInv(HelperSheet!$A507,B$2,B$3)</f>
        <v>0.78305681282221196</v>
      </c>
      <c r="F506" s="3">
        <f>_xll.qlNormInv(HelperSheet!$A507,G$2,G$3)</f>
        <v>0.49576420320555298</v>
      </c>
    </row>
    <row r="507" spans="1:6" x14ac:dyDescent="0.2">
      <c r="A507" s="3">
        <f>_xll.qlNormInv(HelperSheet!$A508,B$2,B$3)</f>
        <v>-0.57335219778712398</v>
      </c>
      <c r="F507" s="3">
        <f>_xll.qlNormInv(HelperSheet!$A508,G$2,G$3)</f>
        <v>0.15666195055321899</v>
      </c>
    </row>
    <row r="508" spans="1:6" x14ac:dyDescent="0.2">
      <c r="A508" s="3">
        <f>_xll.qlNormInv(HelperSheet!$A509,B$2,B$3)</f>
        <v>-0.23216964917502994</v>
      </c>
      <c r="F508" s="3">
        <f>_xll.qlNormInv(HelperSheet!$A509,G$2,G$3)</f>
        <v>0.24195758770624251</v>
      </c>
    </row>
    <row r="509" spans="1:6" x14ac:dyDescent="0.2">
      <c r="A509" s="3">
        <f>_xll.qlNormInv(HelperSheet!$A510,B$2,B$3)</f>
        <v>1.3297709493461043</v>
      </c>
      <c r="F509" s="3">
        <f>_xll.qlNormInv(HelperSheet!$A510,G$2,G$3)</f>
        <v>0.63244273733652601</v>
      </c>
    </row>
    <row r="510" spans="1:6" x14ac:dyDescent="0.2">
      <c r="A510" s="3">
        <f>_xll.qlNormInv(HelperSheet!$A511,B$2,B$3)</f>
        <v>0.407564066299618</v>
      </c>
      <c r="F510" s="3">
        <f>_xll.qlNormInv(HelperSheet!$A511,G$2,G$3)</f>
        <v>0.4018910165749045</v>
      </c>
    </row>
    <row r="511" spans="1:6" x14ac:dyDescent="0.2">
      <c r="A511" s="3">
        <f>_xll.qlNormInv(HelperSheet!$A512,B$2,B$3)</f>
        <v>-1.0018702773219772</v>
      </c>
      <c r="F511" s="3">
        <f>_xll.qlNormInv(HelperSheet!$A512,G$2,G$3)</f>
        <v>4.9532430669505689E-2</v>
      </c>
    </row>
    <row r="512" spans="1:6" x14ac:dyDescent="0.2">
      <c r="A512" s="3">
        <f>_xll.qlNormInv(HelperSheet!$A513,B$2,B$3)</f>
        <v>-0.76982071422302356</v>
      </c>
      <c r="F512" s="3">
        <f>_xll.qlNormInv(HelperSheet!$A513,G$2,G$3)</f>
        <v>0.1075448214442441</v>
      </c>
    </row>
    <row r="513" spans="1:6" x14ac:dyDescent="0.2">
      <c r="A513" s="3">
        <f>_xll.qlNormInv(HelperSheet!$A514,B$2,B$3)</f>
        <v>0.58493154074024245</v>
      </c>
      <c r="F513" s="3">
        <f>_xll.qlNormInv(HelperSheet!$A514,G$2,G$3)</f>
        <v>0.4462328851850606</v>
      </c>
    </row>
    <row r="514" spans="1:6" x14ac:dyDescent="0.2">
      <c r="A514" s="3">
        <f>_xll.qlNormInv(HelperSheet!$A515,B$2,B$3)</f>
        <v>1.8912292357770628</v>
      </c>
      <c r="F514" s="3">
        <f>_xll.qlNormInv(HelperSheet!$A515,G$2,G$3)</f>
        <v>0.77280730894426575</v>
      </c>
    </row>
    <row r="515" spans="1:6" x14ac:dyDescent="0.2">
      <c r="A515" s="3">
        <f>_xll.qlNormInv(HelperSheet!$A516,B$2,B$3)</f>
        <v>-7.3502506020052483E-2</v>
      </c>
      <c r="F515" s="3">
        <f>_xll.qlNormInv(HelperSheet!$A516,G$2,G$3)</f>
        <v>0.28162437349498687</v>
      </c>
    </row>
    <row r="516" spans="1:6" x14ac:dyDescent="0.2">
      <c r="A516" s="3">
        <f>_xll.qlNormInv(HelperSheet!$A517,B$2,B$3)</f>
        <v>-0.39694739906840015</v>
      </c>
      <c r="F516" s="3">
        <f>_xll.qlNormInv(HelperSheet!$A517,G$2,G$3)</f>
        <v>0.20076315023289995</v>
      </c>
    </row>
    <row r="517" spans="1:6" x14ac:dyDescent="0.2">
      <c r="A517" s="3">
        <f>_xll.qlNormInv(HelperSheet!$A518,B$2,B$3)</f>
        <v>1.0181772066752104</v>
      </c>
      <c r="F517" s="3">
        <f>_xll.qlNormInv(HelperSheet!$A518,G$2,G$3)</f>
        <v>0.55454430166880253</v>
      </c>
    </row>
    <row r="518" spans="1:6" x14ac:dyDescent="0.2">
      <c r="A518" s="3">
        <f>_xll.qlNormInv(HelperSheet!$A519,B$2,B$3)</f>
        <v>0.24224058351799815</v>
      </c>
      <c r="F518" s="3">
        <f>_xll.qlNormInv(HelperSheet!$A519,G$2,G$3)</f>
        <v>0.36056014587949953</v>
      </c>
    </row>
    <row r="519" spans="1:6" x14ac:dyDescent="0.2">
      <c r="A519" s="3">
        <f>_xll.qlNormInv(HelperSheet!$A520,B$2,B$3)</f>
        <v>-1.306430349927916</v>
      </c>
      <c r="F519" s="3">
        <f>_xll.qlNormInv(HelperSheet!$A520,G$2,G$3)</f>
        <v>-2.6607587481979E-2</v>
      </c>
    </row>
    <row r="520" spans="1:6" x14ac:dyDescent="0.2">
      <c r="A520" s="3">
        <f>_xll.qlNormInv(HelperSheet!$A521,B$2,B$3)</f>
        <v>-1.5184291421356837</v>
      </c>
      <c r="F520" s="3">
        <f>_xll.qlNormInv(HelperSheet!$A521,G$2,G$3)</f>
        <v>-7.9607285533920935E-2</v>
      </c>
    </row>
    <row r="521" spans="1:6" x14ac:dyDescent="0.2">
      <c r="A521" s="3">
        <f>_xll.qlNormInv(HelperSheet!$A522,B$2,B$3)</f>
        <v>0.16226934985465657</v>
      </c>
      <c r="F521" s="3">
        <f>_xll.qlNormInv(HelperSheet!$A522,G$2,G$3)</f>
        <v>0.34056733746366413</v>
      </c>
    </row>
    <row r="522" spans="1:6" x14ac:dyDescent="0.2">
      <c r="A522" s="3">
        <f>_xll.qlNormInv(HelperSheet!$A523,B$2,B$3)</f>
        <v>0.89442647919806428</v>
      </c>
      <c r="F522" s="3">
        <f>_xll.qlNormInv(HelperSheet!$A523,G$2,G$3)</f>
        <v>0.52360661979951606</v>
      </c>
    </row>
    <row r="523" spans="1:6" x14ac:dyDescent="0.2">
      <c r="A523" s="3">
        <f>_xll.qlNormInv(HelperSheet!$A524,B$2,B$3)</f>
        <v>-0.48326688507183102</v>
      </c>
      <c r="F523" s="3">
        <f>_xll.qlNormInv(HelperSheet!$A524,G$2,G$3)</f>
        <v>0.17918327873204223</v>
      </c>
    </row>
    <row r="524" spans="1:6" x14ac:dyDescent="0.2">
      <c r="A524" s="3">
        <f>_xll.qlNormInv(HelperSheet!$A525,B$2,B$3)</f>
        <v>-0.15235588431211694</v>
      </c>
      <c r="F524" s="3">
        <f>_xll.qlNormInv(HelperSheet!$A525,G$2,G$3)</f>
        <v>0.26191102892197077</v>
      </c>
    </row>
    <row r="525" spans="1:6" x14ac:dyDescent="0.2">
      <c r="A525" s="3">
        <f>_xll.qlNormInv(HelperSheet!$A526,B$2,B$3)</f>
        <v>1.5501990408603525</v>
      </c>
      <c r="F525" s="3">
        <f>_xll.qlNormInv(HelperSheet!$A526,G$2,G$3)</f>
        <v>0.68754976021508818</v>
      </c>
    </row>
    <row r="526" spans="1:6" x14ac:dyDescent="0.2">
      <c r="A526" s="3">
        <f>_xll.qlNormInv(HelperSheet!$A527,B$2,B$3)</f>
        <v>0.49430081494550537</v>
      </c>
      <c r="F526" s="3">
        <f>_xll.qlNormInv(HelperSheet!$A527,G$2,G$3)</f>
        <v>0.42357520373637636</v>
      </c>
    </row>
    <row r="527" spans="1:6" x14ac:dyDescent="0.2">
      <c r="A527" s="3">
        <f>_xll.qlNormInv(HelperSheet!$A528,B$2,B$3)</f>
        <v>-0.87991335325094355</v>
      </c>
      <c r="F527" s="3">
        <f>_xll.qlNormInv(HelperSheet!$A528,G$2,G$3)</f>
        <v>8.0021661687264101E-2</v>
      </c>
    </row>
    <row r="528" spans="1:6" x14ac:dyDescent="0.2">
      <c r="A528" s="3">
        <f>_xll.qlNormInv(HelperSheet!$A529,B$2,B$3)</f>
        <v>-1.1409127096502889</v>
      </c>
      <c r="F528" s="3">
        <f>_xll.qlNormInv(HelperSheet!$A529,G$2,G$3)</f>
        <v>1.4771822587427763E-2</v>
      </c>
    </row>
    <row r="529" spans="1:6" x14ac:dyDescent="0.2">
      <c r="A529" s="3">
        <f>_xll.qlNormInv(HelperSheet!$A530,B$2,B$3)</f>
        <v>0.32379432856539847</v>
      </c>
      <c r="F529" s="3">
        <f>_xll.qlNormInv(HelperSheet!$A530,G$2,G$3)</f>
        <v>0.38094858214134963</v>
      </c>
    </row>
    <row r="530" spans="1:6" x14ac:dyDescent="0.2">
      <c r="A530" s="3">
        <f>_xll.qlNormInv(HelperSheet!$A531,B$2,B$3)</f>
        <v>1.1598896184888243</v>
      </c>
      <c r="F530" s="3">
        <f>_xll.qlNormInv(HelperSheet!$A531,G$2,G$3)</f>
        <v>0.58997240462220613</v>
      </c>
    </row>
    <row r="531" spans="1:6" x14ac:dyDescent="0.2">
      <c r="A531" s="3">
        <f>_xll.qlNormInv(HelperSheet!$A532,B$2,B$3)</f>
        <v>-0.31349285231434321</v>
      </c>
      <c r="F531" s="3">
        <f>_xll.qlNormInv(HelperSheet!$A532,G$2,G$3)</f>
        <v>0.22162678692141419</v>
      </c>
    </row>
    <row r="532" spans="1:6" x14ac:dyDescent="0.2">
      <c r="A532" s="3">
        <f>_xll.qlNormInv(HelperSheet!$A533,B$2,B$3)</f>
        <v>-0.66835619567383808</v>
      </c>
      <c r="F532" s="3">
        <f>_xll.qlNormInv(HelperSheet!$A533,G$2,G$3)</f>
        <v>0.13291095108154047</v>
      </c>
    </row>
    <row r="533" spans="1:6" x14ac:dyDescent="0.2">
      <c r="A533" s="3">
        <f>_xll.qlNormInv(HelperSheet!$A534,B$2,B$3)</f>
        <v>0.68064878509756543</v>
      </c>
      <c r="F533" s="3">
        <f>_xll.qlNormInv(HelperSheet!$A534,G$2,G$3)</f>
        <v>0.47016219627439138</v>
      </c>
    </row>
    <row r="534" spans="1:6" x14ac:dyDescent="0.2">
      <c r="A534" s="3">
        <f>_xll.qlNormInv(HelperSheet!$A535,B$2,B$3)</f>
        <v>4.8957779118579178E-3</v>
      </c>
      <c r="F534" s="3">
        <f>_xll.qlNormInv(HelperSheet!$A535,G$2,G$3)</f>
        <v>0.30122394447796447</v>
      </c>
    </row>
    <row r="535" spans="1:6" x14ac:dyDescent="0.2">
      <c r="A535" s="3">
        <f>_xll.qlNormInv(HelperSheet!$A536,B$2,B$3)</f>
        <v>-2.8856349133557848</v>
      </c>
      <c r="F535" s="3">
        <f>_xll.qlNormInv(HelperSheet!$A536,G$2,G$3)</f>
        <v>-0.42140872833894621</v>
      </c>
    </row>
    <row r="536" spans="1:6" x14ac:dyDescent="0.2">
      <c r="A536" s="3">
        <f>_xll.qlNormInv(HelperSheet!$A537,B$2,B$3)</f>
        <v>-2.7555488756869502</v>
      </c>
      <c r="F536" s="3">
        <f>_xll.qlNormInv(HelperSheet!$A537,G$2,G$3)</f>
        <v>-0.38888721892173755</v>
      </c>
    </row>
    <row r="537" spans="1:6" x14ac:dyDescent="0.2">
      <c r="A537" s="3">
        <f>_xll.qlNormInv(HelperSheet!$A538,B$2,B$3)</f>
        <v>7.3437035386890743E-3</v>
      </c>
      <c r="F537" s="3">
        <f>_xll.qlNormInv(HelperSheet!$A538,G$2,G$3)</f>
        <v>0.30183592588467228</v>
      </c>
    </row>
    <row r="538" spans="1:6" x14ac:dyDescent="0.2">
      <c r="A538" s="3">
        <f>_xll.qlNormInv(HelperSheet!$A539,B$2,B$3)</f>
        <v>0.68373799734179175</v>
      </c>
      <c r="F538" s="3">
        <f>_xll.qlNormInv(HelperSheet!$A539,G$2,G$3)</f>
        <v>0.47093449933544795</v>
      </c>
    </row>
    <row r="539" spans="1:6" x14ac:dyDescent="0.2">
      <c r="A539" s="3">
        <f>_xll.qlNormInv(HelperSheet!$A540,B$2,B$3)</f>
        <v>-0.66529883603049433</v>
      </c>
      <c r="F539" s="3">
        <f>_xll.qlNormInv(HelperSheet!$A540,G$2,G$3)</f>
        <v>0.13367529099237641</v>
      </c>
    </row>
    <row r="540" spans="1:6" x14ac:dyDescent="0.2">
      <c r="A540" s="3">
        <f>_xll.qlNormInv(HelperSheet!$A541,B$2,B$3)</f>
        <v>-0.31092271556890227</v>
      </c>
      <c r="F540" s="3">
        <f>_xll.qlNormInv(HelperSheet!$A541,G$2,G$3)</f>
        <v>0.22226932110777442</v>
      </c>
    </row>
    <row r="541" spans="1:6" x14ac:dyDescent="0.2">
      <c r="A541" s="3">
        <f>_xll.qlNormInv(HelperSheet!$A542,B$2,B$3)</f>
        <v>1.1646995652166967</v>
      </c>
      <c r="F541" s="3">
        <f>_xll.qlNormInv(HelperSheet!$A542,G$2,G$3)</f>
        <v>0.59117489130417411</v>
      </c>
    </row>
    <row r="542" spans="1:6" x14ac:dyDescent="0.2">
      <c r="A542" s="3">
        <f>_xll.qlNormInv(HelperSheet!$A543,B$2,B$3)</f>
        <v>0.32637503269698304</v>
      </c>
      <c r="F542" s="3">
        <f>_xll.qlNormInv(HelperSheet!$A543,G$2,G$3)</f>
        <v>0.38159375817424573</v>
      </c>
    </row>
    <row r="543" spans="1:6" x14ac:dyDescent="0.2">
      <c r="A543" s="3">
        <f>_xll.qlNormInv(HelperSheet!$A544,B$2,B$3)</f>
        <v>-1.1362322544651366</v>
      </c>
      <c r="F543" s="3">
        <f>_xll.qlNormInv(HelperSheet!$A544,G$2,G$3)</f>
        <v>1.5941936383715827E-2</v>
      </c>
    </row>
    <row r="544" spans="1:6" x14ac:dyDescent="0.2">
      <c r="A544" s="3">
        <f>_xll.qlNormInv(HelperSheet!$A545,B$2,B$3)</f>
        <v>-0.87631396486085511</v>
      </c>
      <c r="F544" s="3">
        <f>_xll.qlNormInv(HelperSheet!$A545,G$2,G$3)</f>
        <v>8.0921508784786211E-2</v>
      </c>
    </row>
    <row r="545" spans="1:6" x14ac:dyDescent="0.2">
      <c r="A545" s="3">
        <f>_xll.qlNormInv(HelperSheet!$A546,B$2,B$3)</f>
        <v>0.49706867349567713</v>
      </c>
      <c r="F545" s="3">
        <f>_xll.qlNormInv(HelperSheet!$A546,G$2,G$3)</f>
        <v>0.42426716837391926</v>
      </c>
    </row>
    <row r="546" spans="1:6" x14ac:dyDescent="0.2">
      <c r="A546" s="3">
        <f>_xll.qlNormInv(HelperSheet!$A547,B$2,B$3)</f>
        <v>1.5583908469895758</v>
      </c>
      <c r="F546" s="3">
        <f>_xll.qlNormInv(HelperSheet!$A547,G$2,G$3)</f>
        <v>0.68959771174739393</v>
      </c>
    </row>
    <row r="547" spans="1:6" x14ac:dyDescent="0.2">
      <c r="A547" s="3">
        <f>_xll.qlNormInv(HelperSheet!$A548,B$2,B$3)</f>
        <v>-0.14987989370235522</v>
      </c>
      <c r="F547" s="3">
        <f>_xll.qlNormInv(HelperSheet!$A548,G$2,G$3)</f>
        <v>0.26253002657441116</v>
      </c>
    </row>
    <row r="548" spans="1:6" x14ac:dyDescent="0.2">
      <c r="A548" s="3">
        <f>_xll.qlNormInv(HelperSheet!$A549,B$2,B$3)</f>
        <v>-0.48051762358372907</v>
      </c>
      <c r="F548" s="3">
        <f>_xll.qlNormInv(HelperSheet!$A549,G$2,G$3)</f>
        <v>0.17987059410406772</v>
      </c>
    </row>
    <row r="549" spans="1:6" x14ac:dyDescent="0.2">
      <c r="A549" s="3">
        <f>_xll.qlNormInv(HelperSheet!$A550,B$2,B$3)</f>
        <v>0.89808426859794865</v>
      </c>
      <c r="F549" s="3">
        <f>_xll.qlNormInv(HelperSheet!$A550,G$2,G$3)</f>
        <v>0.5245210671494871</v>
      </c>
    </row>
    <row r="550" spans="1:6" x14ac:dyDescent="0.2">
      <c r="A550" s="3">
        <f>_xll.qlNormInv(HelperSheet!$A551,B$2,B$3)</f>
        <v>0.16475017189913721</v>
      </c>
      <c r="F550" s="3">
        <f>_xll.qlNormInv(HelperSheet!$A551,G$2,G$3)</f>
        <v>0.34118754297478426</v>
      </c>
    </row>
    <row r="551" spans="1:6" x14ac:dyDescent="0.2">
      <c r="A551" s="3">
        <f>_xll.qlNormInv(HelperSheet!$A552,B$2,B$3)</f>
        <v>-1.5107216865193465</v>
      </c>
      <c r="F551" s="3">
        <f>_xll.qlNormInv(HelperSheet!$A552,G$2,G$3)</f>
        <v>-7.7680421629836627E-2</v>
      </c>
    </row>
    <row r="552" spans="1:6" x14ac:dyDescent="0.2">
      <c r="A552" s="3">
        <f>_xll.qlNormInv(HelperSheet!$A553,B$2,B$3)</f>
        <v>-1.3007052182575836</v>
      </c>
      <c r="F552" s="3">
        <f>_xll.qlNormInv(HelperSheet!$A553,G$2,G$3)</f>
        <v>-2.5176304564395902E-2</v>
      </c>
    </row>
    <row r="553" spans="1:6" x14ac:dyDescent="0.2">
      <c r="A553" s="3">
        <f>_xll.qlNormInv(HelperSheet!$A554,B$2,B$3)</f>
        <v>0.24476212069869052</v>
      </c>
      <c r="F553" s="3">
        <f>_xll.qlNormInv(HelperSheet!$A554,G$2,G$3)</f>
        <v>0.36119053017467262</v>
      </c>
    </row>
    <row r="554" spans="1:6" x14ac:dyDescent="0.2">
      <c r="A554" s="3">
        <f>_xll.qlNormInv(HelperSheet!$A555,B$2,B$3)</f>
        <v>1.0222964255967519</v>
      </c>
      <c r="F554" s="3">
        <f>_xll.qlNormInv(HelperSheet!$A555,G$2,G$3)</f>
        <v>0.55557410639918792</v>
      </c>
    </row>
    <row r="555" spans="1:6" x14ac:dyDescent="0.2">
      <c r="A555" s="3">
        <f>_xll.qlNormInv(HelperSheet!$A556,B$2,B$3)</f>
        <v>-0.39430025495981119</v>
      </c>
      <c r="F555" s="3">
        <f>_xll.qlNormInv(HelperSheet!$A556,G$2,G$3)</f>
        <v>0.2014249362600472</v>
      </c>
    </row>
    <row r="556" spans="1:6" x14ac:dyDescent="0.2">
      <c r="A556" s="3">
        <f>_xll.qlNormInv(HelperSheet!$A557,B$2,B$3)</f>
        <v>-7.1048224347835351E-2</v>
      </c>
      <c r="F556" s="3">
        <f>_xll.qlNormInv(HelperSheet!$A557,G$2,G$3)</f>
        <v>0.28223794391304113</v>
      </c>
    </row>
    <row r="557" spans="1:6" x14ac:dyDescent="0.2">
      <c r="A557" s="3">
        <f>_xll.qlNormInv(HelperSheet!$A558,B$2,B$3)</f>
        <v>1.9060738478540113</v>
      </c>
      <c r="F557" s="3">
        <f>_xll.qlNormInv(HelperSheet!$A558,G$2,G$3)</f>
        <v>0.77651846196350283</v>
      </c>
    </row>
    <row r="558" spans="1:6" x14ac:dyDescent="0.2">
      <c r="A558" s="3">
        <f>_xll.qlNormInv(HelperSheet!$A559,B$2,B$3)</f>
        <v>0.58783861150292482</v>
      </c>
      <c r="F558" s="3">
        <f>_xll.qlNormInv(HelperSheet!$A559,G$2,G$3)</f>
        <v>0.44695965287573119</v>
      </c>
    </row>
    <row r="559" spans="1:6" x14ac:dyDescent="0.2">
      <c r="A559" s="3">
        <f>_xll.qlNormInv(HelperSheet!$A560,B$2,B$3)</f>
        <v>-0.76653274561312568</v>
      </c>
      <c r="F559" s="3">
        <f>_xll.qlNormInv(HelperSheet!$A560,G$2,G$3)</f>
        <v>0.10836681359671857</v>
      </c>
    </row>
    <row r="560" spans="1:6" x14ac:dyDescent="0.2">
      <c r="A560" s="3">
        <f>_xll.qlNormInv(HelperSheet!$A561,B$2,B$3)</f>
        <v>-0.99783500146403337</v>
      </c>
      <c r="F560" s="3">
        <f>_xll.qlNormInv(HelperSheet!$A561,G$2,G$3)</f>
        <v>5.0541249633991647E-2</v>
      </c>
    </row>
    <row r="561" spans="1:6" x14ac:dyDescent="0.2">
      <c r="A561" s="3">
        <f>_xll.qlNormInv(HelperSheet!$A562,B$2,B$3)</f>
        <v>0.41022537955204996</v>
      </c>
      <c r="F561" s="3">
        <f>_xll.qlNormInv(HelperSheet!$A562,G$2,G$3)</f>
        <v>0.40255634488801251</v>
      </c>
    </row>
    <row r="562" spans="1:6" x14ac:dyDescent="0.2">
      <c r="A562" s="3">
        <f>_xll.qlNormInv(HelperSheet!$A563,B$2,B$3)</f>
        <v>1.3357205643272223</v>
      </c>
      <c r="F562" s="3">
        <f>_xll.qlNormInv(HelperSheet!$A563,G$2,G$3)</f>
        <v>0.63393014108180556</v>
      </c>
    </row>
    <row r="563" spans="1:6" x14ac:dyDescent="0.2">
      <c r="A563" s="3">
        <f>_xll.qlNormInv(HelperSheet!$A564,B$2,B$3)</f>
        <v>-0.22965563040312595</v>
      </c>
      <c r="F563" s="3">
        <f>_xll.qlNormInv(HelperSheet!$A564,G$2,G$3)</f>
        <v>0.24258609239921849</v>
      </c>
    </row>
    <row r="564" spans="1:6" x14ac:dyDescent="0.2">
      <c r="A564" s="3">
        <f>_xll.qlNormInv(HelperSheet!$A565,B$2,B$3)</f>
        <v>-0.57046939440462552</v>
      </c>
      <c r="F564" s="3">
        <f>_xll.qlNormInv(HelperSheet!$A565,G$2,G$3)</f>
        <v>0.15738265139884361</v>
      </c>
    </row>
    <row r="565" spans="1:6" x14ac:dyDescent="0.2">
      <c r="A565" s="3">
        <f>_xll.qlNormInv(HelperSheet!$A566,B$2,B$3)</f>
        <v>0.7863872931336261</v>
      </c>
      <c r="F565" s="3">
        <f>_xll.qlNormInv(HelperSheet!$A566,G$2,G$3)</f>
        <v>0.49659682328340649</v>
      </c>
    </row>
    <row r="566" spans="1:6" x14ac:dyDescent="0.2">
      <c r="A566" s="3">
        <f>_xll.qlNormInv(HelperSheet!$A567,B$2,B$3)</f>
        <v>8.5780856148388943E-2</v>
      </c>
      <c r="F566" s="3">
        <f>_xll.qlNormInv(HelperSheet!$A567,G$2,G$3)</f>
        <v>0.32144521403709725</v>
      </c>
    </row>
    <row r="567" spans="1:6" x14ac:dyDescent="0.2">
      <c r="A567" s="3">
        <f>_xll.qlNormInv(HelperSheet!$A568,B$2,B$3)</f>
        <v>-1.822630487321055</v>
      </c>
      <c r="F567" s="3">
        <f>_xll.qlNormInv(HelperSheet!$A568,G$2,G$3)</f>
        <v>-0.15565762183026377</v>
      </c>
    </row>
    <row r="568" spans="1:6" x14ac:dyDescent="0.2">
      <c r="A568" s="3">
        <f>_xll.qlNormInv(HelperSheet!$A569,B$2,B$3)</f>
        <v>-1.6467503258649394</v>
      </c>
      <c r="F568" s="3">
        <f>_xll.qlNormInv(HelperSheet!$A569,G$2,G$3)</f>
        <v>-0.11168758146623486</v>
      </c>
    </row>
    <row r="569" spans="1:6" x14ac:dyDescent="0.2">
      <c r="A569" s="3">
        <f>_xll.qlNormInv(HelperSheet!$A570,B$2,B$3)</f>
        <v>0.12516790563016178</v>
      </c>
      <c r="F569" s="3">
        <f>_xll.qlNormInv(HelperSheet!$A570,G$2,G$3)</f>
        <v>0.33129197640754043</v>
      </c>
    </row>
    <row r="570" spans="1:6" x14ac:dyDescent="0.2">
      <c r="A570" s="3">
        <f>_xll.qlNormInv(HelperSheet!$A571,B$2,B$3)</f>
        <v>0.8409237978749553</v>
      </c>
      <c r="F570" s="3">
        <f>_xll.qlNormInv(HelperSheet!$A571,G$2,G$3)</f>
        <v>0.51023094946873881</v>
      </c>
    </row>
    <row r="571" spans="1:6" x14ac:dyDescent="0.2">
      <c r="A571" s="3">
        <f>_xll.qlNormInv(HelperSheet!$A572,B$2,B$3)</f>
        <v>-0.52496233506016132</v>
      </c>
      <c r="F571" s="3">
        <f>_xll.qlNormInv(HelperSheet!$A572,G$2,G$3)</f>
        <v>0.16875941623495966</v>
      </c>
    </row>
    <row r="572" spans="1:6" x14ac:dyDescent="0.2">
      <c r="A572" s="3">
        <f>_xll.qlNormInv(HelperSheet!$A573,B$2,B$3)</f>
        <v>-0.18961685928463939</v>
      </c>
      <c r="F572" s="3">
        <f>_xll.qlNormInv(HelperSheet!$A573,G$2,G$3)</f>
        <v>0.25259578517884013</v>
      </c>
    </row>
    <row r="573" spans="1:6" x14ac:dyDescent="0.2">
      <c r="A573" s="3">
        <f>_xll.qlNormInv(HelperSheet!$A574,B$2,B$3)</f>
        <v>1.4381530804859501</v>
      </c>
      <c r="F573" s="3">
        <f>_xll.qlNormInv(HelperSheet!$A574,G$2,G$3)</f>
        <v>0.65953827012148758</v>
      </c>
    </row>
    <row r="574" spans="1:6" x14ac:dyDescent="0.2">
      <c r="A574" s="3">
        <f>_xll.qlNormInv(HelperSheet!$A575,B$2,B$3)</f>
        <v>0.45321959366900805</v>
      </c>
      <c r="F574" s="3">
        <f>_xll.qlNormInv(HelperSheet!$A575,G$2,G$3)</f>
        <v>0.41330489841725199</v>
      </c>
    </row>
    <row r="575" spans="1:6" x14ac:dyDescent="0.2">
      <c r="A575" s="3">
        <f>_xll.qlNormInv(HelperSheet!$A576,B$2,B$3)</f>
        <v>-0.93534724481660891</v>
      </c>
      <c r="F575" s="3">
        <f>_xll.qlNormInv(HelperSheet!$A576,G$2,G$3)</f>
        <v>6.616318879584776E-2</v>
      </c>
    </row>
    <row r="576" spans="1:6" x14ac:dyDescent="0.2">
      <c r="A576" s="3">
        <f>_xll.qlNormInv(HelperSheet!$A577,B$2,B$3)</f>
        <v>-0.71499946280409654</v>
      </c>
      <c r="F576" s="3">
        <f>_xll.qlNormInv(HelperSheet!$A577,G$2,G$3)</f>
        <v>0.12125013429897585</v>
      </c>
    </row>
    <row r="577" spans="1:6" x14ac:dyDescent="0.2">
      <c r="A577" s="3">
        <f>_xll.qlNormInv(HelperSheet!$A578,B$2,B$3)</f>
        <v>0.63505794375535052</v>
      </c>
      <c r="F577" s="3">
        <f>_xll.qlNormInv(HelperSheet!$A578,G$2,G$3)</f>
        <v>0.45876448593883762</v>
      </c>
    </row>
    <row r="578" spans="1:6" x14ac:dyDescent="0.2">
      <c r="A578" s="3">
        <f>_xll.qlNormInv(HelperSheet!$A579,B$2,B$3)</f>
        <v>2.2354072423172928</v>
      </c>
      <c r="F578" s="3">
        <f>_xll.qlNormInv(HelperSheet!$A579,G$2,G$3)</f>
        <v>0.85885181057932325</v>
      </c>
    </row>
    <row r="579" spans="1:6" x14ac:dyDescent="0.2">
      <c r="A579" s="3">
        <f>_xll.qlNormInv(HelperSheet!$A580,B$2,B$3)</f>
        <v>-3.1827802126541835E-2</v>
      </c>
      <c r="F579" s="3">
        <f>_xll.qlNormInv(HelperSheet!$A580,G$2,G$3)</f>
        <v>0.29204304946836451</v>
      </c>
    </row>
    <row r="580" spans="1:6" x14ac:dyDescent="0.2">
      <c r="A580" s="3">
        <f>_xll.qlNormInv(HelperSheet!$A581,B$2,B$3)</f>
        <v>-0.35230521814541665</v>
      </c>
      <c r="F580" s="3">
        <f>_xll.qlNormInv(HelperSheet!$A581,G$2,G$3)</f>
        <v>0.21192369546364581</v>
      </c>
    </row>
    <row r="581" spans="1:6" x14ac:dyDescent="0.2">
      <c r="A581" s="3">
        <f>_xll.qlNormInv(HelperSheet!$A582,B$2,B$3)</f>
        <v>1.0907324566896515</v>
      </c>
      <c r="F581" s="3">
        <f>_xll.qlNormInv(HelperSheet!$A582,G$2,G$3)</f>
        <v>0.57268311417241291</v>
      </c>
    </row>
    <row r="582" spans="1:6" x14ac:dyDescent="0.2">
      <c r="A582" s="3">
        <f>_xll.qlNormInv(HelperSheet!$A583,B$2,B$3)</f>
        <v>0.28533092132038673</v>
      </c>
      <c r="F582" s="3">
        <f>_xll.qlNormInv(HelperSheet!$A583,G$2,G$3)</f>
        <v>0.37133273033009667</v>
      </c>
    </row>
    <row r="583" spans="1:6" x14ac:dyDescent="0.2">
      <c r="A583" s="3">
        <f>_xll.qlNormInv(HelperSheet!$A584,B$2,B$3)</f>
        <v>-1.2143623777528685</v>
      </c>
      <c r="F583" s="3">
        <f>_xll.qlNormInv(HelperSheet!$A584,G$2,G$3)</f>
        <v>-3.5905944382171318E-3</v>
      </c>
    </row>
    <row r="584" spans="1:6" x14ac:dyDescent="0.2">
      <c r="A584" s="3">
        <f>_xll.qlNormInv(HelperSheet!$A585,B$2,B$3)</f>
        <v>-1.398012296092793</v>
      </c>
      <c r="F584" s="3">
        <f>_xll.qlNormInv(HelperSheet!$A585,G$2,G$3)</f>
        <v>-4.9503074023198257E-2</v>
      </c>
    </row>
    <row r="585" spans="1:6" x14ac:dyDescent="0.2">
      <c r="A585" s="3">
        <f>_xll.qlNormInv(HelperSheet!$A586,B$2,B$3)</f>
        <v>0.20459235981808549</v>
      </c>
      <c r="F585" s="3">
        <f>_xll.qlNormInv(HelperSheet!$A586,G$2,G$3)</f>
        <v>0.35114808995452135</v>
      </c>
    </row>
    <row r="586" spans="1:6" x14ac:dyDescent="0.2">
      <c r="A586" s="3">
        <f>_xll.qlNormInv(HelperSheet!$A587,B$2,B$3)</f>
        <v>0.95834141845124354</v>
      </c>
      <c r="F586" s="3">
        <f>_xll.qlNormInv(HelperSheet!$A587,G$2,G$3)</f>
        <v>0.53958535461281087</v>
      </c>
    </row>
    <row r="587" spans="1:6" x14ac:dyDescent="0.2">
      <c r="A587" s="3">
        <f>_xll.qlNormInv(HelperSheet!$A588,B$2,B$3)</f>
        <v>-0.43700272073269841</v>
      </c>
      <c r="F587" s="3">
        <f>_xll.qlNormInv(HelperSheet!$A588,G$2,G$3)</f>
        <v>0.19074931981682539</v>
      </c>
    </row>
    <row r="588" spans="1:6" x14ac:dyDescent="0.2">
      <c r="A588" s="3">
        <f>_xll.qlNormInv(HelperSheet!$A589,B$2,B$3)</f>
        <v>-0.11037828371345171</v>
      </c>
      <c r="F588" s="3">
        <f>_xll.qlNormInv(HelperSheet!$A589,G$2,G$3)</f>
        <v>0.27240542907163706</v>
      </c>
    </row>
    <row r="589" spans="1:6" x14ac:dyDescent="0.2">
      <c r="A589" s="3">
        <f>_xll.qlNormInv(HelperSheet!$A590,B$2,B$3)</f>
        <v>1.7066311852404668</v>
      </c>
      <c r="F589" s="3">
        <f>_xll.qlNormInv(HelperSheet!$A590,G$2,G$3)</f>
        <v>0.72665779631011662</v>
      </c>
    </row>
    <row r="590" spans="1:6" x14ac:dyDescent="0.2">
      <c r="A590" s="3">
        <f>_xll.qlNormInv(HelperSheet!$A591,B$2,B$3)</f>
        <v>0.54189531474233021</v>
      </c>
      <c r="F590" s="3">
        <f>_xll.qlNormInv(HelperSheet!$A591,G$2,G$3)</f>
        <v>0.43547382868558254</v>
      </c>
    </row>
    <row r="591" spans="1:6" x14ac:dyDescent="0.2">
      <c r="A591" s="3">
        <f>_xll.qlNormInv(HelperSheet!$A592,B$2,B$3)</f>
        <v>-0.82018723900598012</v>
      </c>
      <c r="F591" s="3">
        <f>_xll.qlNormInv(HelperSheet!$A592,G$2,G$3)</f>
        <v>9.4953190248504959E-2</v>
      </c>
    </row>
    <row r="592" spans="1:6" x14ac:dyDescent="0.2">
      <c r="A592" s="3">
        <f>_xll.qlNormInv(HelperSheet!$A593,B$2,B$3)</f>
        <v>-1.0644842745390986</v>
      </c>
      <c r="F592" s="3">
        <f>_xll.qlNormInv(HelperSheet!$A593,G$2,G$3)</f>
        <v>3.3878931365225351E-2</v>
      </c>
    </row>
    <row r="593" spans="1:6" x14ac:dyDescent="0.2">
      <c r="A593" s="3">
        <f>_xll.qlNormInv(HelperSheet!$A594,B$2,B$3)</f>
        <v>0.36797667677011719</v>
      </c>
      <c r="F593" s="3">
        <f>_xll.qlNormInv(HelperSheet!$A594,G$2,G$3)</f>
        <v>0.39199416919252927</v>
      </c>
    </row>
    <row r="594" spans="1:6" x14ac:dyDescent="0.2">
      <c r="A594" s="3">
        <f>_xll.qlNormInv(HelperSheet!$A595,B$2,B$3)</f>
        <v>1.2456562401500384</v>
      </c>
      <c r="F594" s="3">
        <f>_xll.qlNormInv(HelperSheet!$A595,G$2,G$3)</f>
        <v>0.61141406003750953</v>
      </c>
    </row>
    <row r="595" spans="1:6" x14ac:dyDescent="0.2">
      <c r="A595" s="3">
        <f>_xll.qlNormInv(HelperSheet!$A596,B$2,B$3)</f>
        <v>-0.27006613434248661</v>
      </c>
      <c r="F595" s="3">
        <f>_xll.qlNormInv(HelperSheet!$A596,G$2,G$3)</f>
        <v>0.23248346641437834</v>
      </c>
    </row>
    <row r="596" spans="1:6" x14ac:dyDescent="0.2">
      <c r="A596" s="3">
        <f>_xll.qlNormInv(HelperSheet!$A597,B$2,B$3)</f>
        <v>-0.617190054812086</v>
      </c>
      <c r="F596" s="3">
        <f>_xll.qlNormInv(HelperSheet!$A597,G$2,G$3)</f>
        <v>0.14570248629697849</v>
      </c>
    </row>
    <row r="597" spans="1:6" x14ac:dyDescent="0.2">
      <c r="A597" s="3">
        <f>_xll.qlNormInv(HelperSheet!$A598,B$2,B$3)</f>
        <v>0.73409535336379439</v>
      </c>
      <c r="F597" s="3">
        <f>_xll.qlNormInv(HelperSheet!$A598,G$2,G$3)</f>
        <v>0.48352383834094859</v>
      </c>
    </row>
    <row r="598" spans="1:6" x14ac:dyDescent="0.2">
      <c r="A598" s="3">
        <f>_xll.qlNormInv(HelperSheet!$A599,B$2,B$3)</f>
        <v>4.6526484998039602E-2</v>
      </c>
      <c r="F598" s="3">
        <f>_xll.qlNormInv(HelperSheet!$A599,G$2,G$3)</f>
        <v>0.31163162124950988</v>
      </c>
    </row>
    <row r="599" spans="1:6" x14ac:dyDescent="0.2">
      <c r="A599" s="3">
        <f>_xll.qlNormInv(HelperSheet!$A600,B$2,B$3)</f>
        <v>-2.0845587162311539</v>
      </c>
      <c r="F599" s="3">
        <f>_xll.qlNormInv(HelperSheet!$A600,G$2,G$3)</f>
        <v>-0.22113967905778847</v>
      </c>
    </row>
    <row r="600" spans="1:6" x14ac:dyDescent="0.2">
      <c r="A600" s="3">
        <f>_xll.qlNormInv(HelperSheet!$A601,B$2,B$3)</f>
        <v>-1.9370897380664942</v>
      </c>
      <c r="F600" s="3">
        <f>_xll.qlNormInv(HelperSheet!$A601,G$2,G$3)</f>
        <v>-0.18427243451662356</v>
      </c>
    </row>
    <row r="601" spans="1:6" x14ac:dyDescent="0.2">
      <c r="A601" s="3">
        <f>_xll.qlNormInv(HelperSheet!$A602,B$2,B$3)</f>
        <v>6.6140929737905599E-2</v>
      </c>
      <c r="F601" s="3">
        <f>_xll.qlNormInv(HelperSheet!$A602,G$2,G$3)</f>
        <v>0.3165352324344764</v>
      </c>
    </row>
    <row r="602" spans="1:6" x14ac:dyDescent="0.2">
      <c r="A602" s="3">
        <f>_xll.qlNormInv(HelperSheet!$A603,B$2,B$3)</f>
        <v>0.75998152977161348</v>
      </c>
      <c r="F602" s="3">
        <f>_xll.qlNormInv(HelperSheet!$A603,G$2,G$3)</f>
        <v>0.48999538244290336</v>
      </c>
    </row>
    <row r="603" spans="1:6" x14ac:dyDescent="0.2">
      <c r="A603" s="3">
        <f>_xll.qlNormInv(HelperSheet!$A604,B$2,B$3)</f>
        <v>-0.59366772399796197</v>
      </c>
      <c r="F603" s="3">
        <f>_xll.qlNormInv(HelperSheet!$A604,G$2,G$3)</f>
        <v>0.1515830690005095</v>
      </c>
    </row>
    <row r="604" spans="1:6" x14ac:dyDescent="0.2">
      <c r="A604" s="3">
        <f>_xll.qlNormInv(HelperSheet!$A605,B$2,B$3)</f>
        <v>-0.24980988466052712</v>
      </c>
      <c r="F604" s="3">
        <f>_xll.qlNormInv(HelperSheet!$A605,G$2,G$3)</f>
        <v>0.23754752883486821</v>
      </c>
    </row>
    <row r="605" spans="1:6" x14ac:dyDescent="0.2">
      <c r="A605" s="3">
        <f>_xll.qlNormInv(HelperSheet!$A606,B$2,B$3)</f>
        <v>1.289381109429973</v>
      </c>
      <c r="F605" s="3">
        <f>_xll.qlNormInv(HelperSheet!$A606,G$2,G$3)</f>
        <v>0.62234527735749323</v>
      </c>
    </row>
    <row r="606" spans="1:6" x14ac:dyDescent="0.2">
      <c r="A606" s="3">
        <f>_xll.qlNormInv(HelperSheet!$A607,B$2,B$3)</f>
        <v>0.3890142229383296</v>
      </c>
      <c r="F606" s="3">
        <f>_xll.qlNormInv(HelperSheet!$A607,G$2,G$3)</f>
        <v>0.39725355573458238</v>
      </c>
    </row>
    <row r="607" spans="1:6" x14ac:dyDescent="0.2">
      <c r="A607" s="3">
        <f>_xll.qlNormInv(HelperSheet!$A608,B$2,B$3)</f>
        <v>-1.0305873420138845</v>
      </c>
      <c r="F607" s="3">
        <f>_xll.qlNormInv(HelperSheet!$A608,G$2,G$3)</f>
        <v>4.2353164496528872E-2</v>
      </c>
    </row>
    <row r="608" spans="1:6" x14ac:dyDescent="0.2">
      <c r="A608" s="3">
        <f>_xll.qlNormInv(HelperSheet!$A609,B$2,B$3)</f>
        <v>-0.793074574104499</v>
      </c>
      <c r="F608" s="3">
        <f>_xll.qlNormInv(HelperSheet!$A609,G$2,G$3)</f>
        <v>0.10173135647387524</v>
      </c>
    </row>
    <row r="609" spans="1:6" x14ac:dyDescent="0.2">
      <c r="A609" s="3">
        <f>_xll.qlNormInv(HelperSheet!$A610,B$2,B$3)</f>
        <v>0.56471794779174322</v>
      </c>
      <c r="F609" s="3">
        <f>_xll.qlNormInv(HelperSheet!$A610,G$2,G$3)</f>
        <v>0.4411794869479358</v>
      </c>
    </row>
    <row r="610" spans="1:6" x14ac:dyDescent="0.2">
      <c r="A610" s="3">
        <f>_xll.qlNormInv(HelperSheet!$A611,B$2,B$3)</f>
        <v>1.7974410756858112</v>
      </c>
      <c r="F610" s="3">
        <f>_xll.qlNormInv(HelperSheet!$A611,G$2,G$3)</f>
        <v>0.7493602689214528</v>
      </c>
    </row>
    <row r="611" spans="1:6" x14ac:dyDescent="0.2">
      <c r="A611" s="3">
        <f>_xll.qlNormInv(HelperSheet!$A612,B$2,B$3)</f>
        <v>-9.0695715725978412E-2</v>
      </c>
      <c r="F611" s="3">
        <f>_xll.qlNormInv(HelperSheet!$A612,G$2,G$3)</f>
        <v>0.27732607106850538</v>
      </c>
    </row>
    <row r="612" spans="1:6" x14ac:dyDescent="0.2">
      <c r="A612" s="3">
        <f>_xll.qlNormInv(HelperSheet!$A613,B$2,B$3)</f>
        <v>-0.4155567572898517</v>
      </c>
      <c r="F612" s="3">
        <f>_xll.qlNormInv(HelperSheet!$A613,G$2,G$3)</f>
        <v>0.19611081067753705</v>
      </c>
    </row>
    <row r="613" spans="1:6" x14ac:dyDescent="0.2">
      <c r="A613" s="3">
        <f>_xll.qlNormInv(HelperSheet!$A614,B$2,B$3)</f>
        <v>0.98981280542101058</v>
      </c>
      <c r="F613" s="3">
        <f>_xll.qlNormInv(HelperSheet!$A614,G$2,G$3)</f>
        <v>0.54745320135525266</v>
      </c>
    </row>
    <row r="614" spans="1:6" x14ac:dyDescent="0.2">
      <c r="A614" s="3">
        <f>_xll.qlNormInv(HelperSheet!$A615,B$2,B$3)</f>
        <v>0.22463192730794188</v>
      </c>
      <c r="F614" s="3">
        <f>_xll.qlNormInv(HelperSheet!$A615,G$2,G$3)</f>
        <v>0.35615798182698544</v>
      </c>
    </row>
    <row r="615" spans="1:6" x14ac:dyDescent="0.2">
      <c r="A615" s="3">
        <f>_xll.qlNormInv(HelperSheet!$A616,B$2,B$3)</f>
        <v>-1.3477637668225402</v>
      </c>
      <c r="F615" s="3">
        <f>_xll.qlNormInv(HelperSheet!$A616,G$2,G$3)</f>
        <v>-3.6940941705635055E-2</v>
      </c>
    </row>
    <row r="616" spans="1:6" x14ac:dyDescent="0.2">
      <c r="A616" s="3">
        <f>_xll.qlNormInv(HelperSheet!$A617,B$2,B$3)</f>
        <v>-1.1744011743301221</v>
      </c>
      <c r="F616" s="3">
        <f>_xll.qlNormInv(HelperSheet!$A617,G$2,G$3)</f>
        <v>6.3997064174694529E-3</v>
      </c>
    </row>
    <row r="617" spans="1:6" x14ac:dyDescent="0.2">
      <c r="A617" s="3">
        <f>_xll.qlNormInv(HelperSheet!$A618,B$2,B$3)</f>
        <v>0.30578857848125462</v>
      </c>
      <c r="F617" s="3">
        <f>_xll.qlNormInv(HelperSheet!$A618,G$2,G$3)</f>
        <v>0.37644714462031365</v>
      </c>
    </row>
    <row r="618" spans="1:6" x14ac:dyDescent="0.2">
      <c r="A618" s="3">
        <f>_xll.qlNormInv(HelperSheet!$A619,B$2,B$3)</f>
        <v>1.1269452623720295</v>
      </c>
      <c r="F618" s="3">
        <f>_xll.qlNormInv(HelperSheet!$A619,G$2,G$3)</f>
        <v>0.58173631559300731</v>
      </c>
    </row>
    <row r="619" spans="1:6" x14ac:dyDescent="0.2">
      <c r="A619" s="3">
        <f>_xll.qlNormInv(HelperSheet!$A620,B$2,B$3)</f>
        <v>-0.33154298840718766</v>
      </c>
      <c r="F619" s="3">
        <f>_xll.qlNormInv(HelperSheet!$A620,G$2,G$3)</f>
        <v>0.21711425289820308</v>
      </c>
    </row>
    <row r="620" spans="1:6" x14ac:dyDescent="0.2">
      <c r="A620" s="3">
        <f>_xll.qlNormInv(HelperSheet!$A621,B$2,B$3)</f>
        <v>-1.223970148457456E-2</v>
      </c>
      <c r="F620" s="3">
        <f>_xll.qlNormInv(HelperSheet!$A621,G$2,G$3)</f>
        <v>0.29694007462885635</v>
      </c>
    </row>
    <row r="621" spans="1:6" x14ac:dyDescent="0.2">
      <c r="A621" s="3">
        <f>_xll.qlNormInv(HelperSheet!$A622,B$2,B$3)</f>
        <v>2.5840195835058992</v>
      </c>
      <c r="F621" s="3">
        <f>_xll.qlNormInv(HelperSheet!$A622,G$2,G$3)</f>
        <v>0.94600489587647485</v>
      </c>
    </row>
    <row r="622" spans="1:6" x14ac:dyDescent="0.2">
      <c r="A622" s="3">
        <f>_xll.qlNormInv(HelperSheet!$A623,B$2,B$3)</f>
        <v>0.65920268202399546</v>
      </c>
      <c r="F622" s="3">
        <f>_xll.qlNormInv(HelperSheet!$A623,G$2,G$3)</f>
        <v>0.46480067050599883</v>
      </c>
    </row>
    <row r="623" spans="1:6" x14ac:dyDescent="0.2">
      <c r="A623" s="3">
        <f>_xll.qlNormInv(HelperSheet!$A624,B$2,B$3)</f>
        <v>-0.68993609606580375</v>
      </c>
      <c r="F623" s="3">
        <f>_xll.qlNormInv(HelperSheet!$A624,G$2,G$3)</f>
        <v>0.12751597598354905</v>
      </c>
    </row>
    <row r="624" spans="1:6" x14ac:dyDescent="0.2">
      <c r="A624" s="3">
        <f>_xll.qlNormInv(HelperSheet!$A625,B$2,B$3)</f>
        <v>-0.90543614339304612</v>
      </c>
      <c r="F624" s="3">
        <f>_xll.qlNormInv(HelperSheet!$A625,G$2,G$3)</f>
        <v>7.3640964151738458E-2</v>
      </c>
    </row>
    <row r="625" spans="1:6" x14ac:dyDescent="0.2">
      <c r="A625" s="3">
        <f>_xll.qlNormInv(HelperSheet!$A626,B$2,B$3)</f>
        <v>0.47502995194065945</v>
      </c>
      <c r="F625" s="3">
        <f>_xll.qlNormInv(HelperSheet!$A626,G$2,G$3)</f>
        <v>0.41875748798516488</v>
      </c>
    </row>
    <row r="626" spans="1:6" x14ac:dyDescent="0.2">
      <c r="A626" s="3">
        <f>_xll.qlNormInv(HelperSheet!$A627,B$2,B$3)</f>
        <v>1.4955704646060703</v>
      </c>
      <c r="F626" s="3">
        <f>_xll.qlNormInv(HelperSheet!$A627,G$2,G$3)</f>
        <v>0.67389261615151752</v>
      </c>
    </row>
    <row r="627" spans="1:6" x14ac:dyDescent="0.2">
      <c r="A627" s="3">
        <f>_xll.qlNormInv(HelperSheet!$A628,B$2,B$3)</f>
        <v>-0.16971487521959552</v>
      </c>
      <c r="F627" s="3">
        <f>_xll.qlNormInv(HelperSheet!$A628,G$2,G$3)</f>
        <v>0.25757128119510109</v>
      </c>
    </row>
    <row r="628" spans="1:6" x14ac:dyDescent="0.2">
      <c r="A628" s="3">
        <f>_xll.qlNormInv(HelperSheet!$A629,B$2,B$3)</f>
        <v>-0.50261586242149692</v>
      </c>
      <c r="F628" s="3">
        <f>_xll.qlNormInv(HelperSheet!$A629,G$2,G$3)</f>
        <v>0.17434603439462576</v>
      </c>
    </row>
    <row r="629" spans="1:6" x14ac:dyDescent="0.2">
      <c r="A629" s="3">
        <f>_xll.qlNormInv(HelperSheet!$A630,B$2,B$3)</f>
        <v>0.86914902378738568</v>
      </c>
      <c r="F629" s="3">
        <f>_xll.qlNormInv(HelperSheet!$A630,G$2,G$3)</f>
        <v>0.51728725594684644</v>
      </c>
    </row>
    <row r="630" spans="1:6" x14ac:dyDescent="0.2">
      <c r="A630" s="3">
        <f>_xll.qlNormInv(HelperSheet!$A631,B$2,B$3)</f>
        <v>0.14493065216109149</v>
      </c>
      <c r="F630" s="3">
        <f>_xll.qlNormInv(HelperSheet!$A631,G$2,G$3)</f>
        <v>0.33623266304027288</v>
      </c>
    </row>
    <row r="631" spans="1:6" x14ac:dyDescent="0.2">
      <c r="A631" s="3">
        <f>_xll.qlNormInv(HelperSheet!$A632,B$2,B$3)</f>
        <v>-1.5750956188995022</v>
      </c>
      <c r="F631" s="3">
        <f>_xll.qlNormInv(HelperSheet!$A632,G$2,G$3)</f>
        <v>-9.3773904724875567E-2</v>
      </c>
    </row>
    <row r="632" spans="1:6" x14ac:dyDescent="0.2">
      <c r="A632" s="3">
        <f>_xll.qlNormInv(HelperSheet!$A633,B$2,B$3)</f>
        <v>-1.7280214720074567</v>
      </c>
      <c r="F632" s="3">
        <f>_xll.qlNormInv(HelperSheet!$A633,G$2,G$3)</f>
        <v>-0.13200536800186419</v>
      </c>
    </row>
    <row r="633" spans="1:6" x14ac:dyDescent="0.2">
      <c r="A633" s="3">
        <f>_xll.qlNormInv(HelperSheet!$A634,B$2,B$3)</f>
        <v>0.10545392956876994</v>
      </c>
      <c r="F633" s="3">
        <f>_xll.qlNormInv(HelperSheet!$A634,G$2,G$3)</f>
        <v>0.32636348239219248</v>
      </c>
    </row>
    <row r="634" spans="1:6" x14ac:dyDescent="0.2">
      <c r="A634" s="3">
        <f>_xll.qlNormInv(HelperSheet!$A635,B$2,B$3)</f>
        <v>0.81335312659621783</v>
      </c>
      <c r="F634" s="3">
        <f>_xll.qlNormInv(HelperSheet!$A635,G$2,G$3)</f>
        <v>0.50333828164905448</v>
      </c>
    </row>
    <row r="635" spans="1:6" x14ac:dyDescent="0.2">
      <c r="A635" s="3">
        <f>_xll.qlNormInv(HelperSheet!$A636,B$2,B$3)</f>
        <v>-0.54757410419187857</v>
      </c>
      <c r="F635" s="3">
        <f>_xll.qlNormInv(HelperSheet!$A636,G$2,G$3)</f>
        <v>0.16310647395203035</v>
      </c>
    </row>
    <row r="636" spans="1:6" x14ac:dyDescent="0.2">
      <c r="A636" s="3">
        <f>_xll.qlNormInv(HelperSheet!$A637,B$2,B$3)</f>
        <v>-0.20959424060821494</v>
      </c>
      <c r="F636" s="3">
        <f>_xll.qlNormInv(HelperSheet!$A637,G$2,G$3)</f>
        <v>0.24760143984794625</v>
      </c>
    </row>
    <row r="637" spans="1:6" x14ac:dyDescent="0.2">
      <c r="A637" s="3">
        <f>_xll.qlNormInv(HelperSheet!$A638,B$2,B$3)</f>
        <v>1.3851204987455259</v>
      </c>
      <c r="F637" s="3">
        <f>_xll.qlNormInv(HelperSheet!$A638,G$2,G$3)</f>
        <v>0.64628012468638141</v>
      </c>
    </row>
    <row r="638" spans="1:6" x14ac:dyDescent="0.2">
      <c r="A638" s="3">
        <f>_xll.qlNormInv(HelperSheet!$A639,B$2,B$3)</f>
        <v>0.43162274455460925</v>
      </c>
      <c r="F638" s="3">
        <f>_xll.qlNormInv(HelperSheet!$A639,G$2,G$3)</f>
        <v>0.4079056861386523</v>
      </c>
    </row>
    <row r="639" spans="1:6" x14ac:dyDescent="0.2">
      <c r="A639" s="3">
        <f>_xll.qlNormInv(HelperSheet!$A640,B$2,B$3)</f>
        <v>-0.96611952650540545</v>
      </c>
      <c r="F639" s="3">
        <f>_xll.qlNormInv(HelperSheet!$A640,G$2,G$3)</f>
        <v>5.8470118373648627E-2</v>
      </c>
    </row>
    <row r="640" spans="1:6" x14ac:dyDescent="0.2">
      <c r="A640" s="3">
        <f>_xll.qlNormInv(HelperSheet!$A641,B$2,B$3)</f>
        <v>-0.74052025527085685</v>
      </c>
      <c r="F640" s="3">
        <f>_xll.qlNormInv(HelperSheet!$A641,G$2,G$3)</f>
        <v>0.11486993618228578</v>
      </c>
    </row>
    <row r="641" spans="1:6" x14ac:dyDescent="0.2">
      <c r="A641" s="3">
        <f>_xll.qlNormInv(HelperSheet!$A642,B$2,B$3)</f>
        <v>0.61127789168682956</v>
      </c>
      <c r="F641" s="3">
        <f>_xll.qlNormInv(HelperSheet!$A642,G$2,G$3)</f>
        <v>0.45281947292170738</v>
      </c>
    </row>
    <row r="642" spans="1:6" x14ac:dyDescent="0.2">
      <c r="A642" s="3">
        <f>_xll.qlNormInv(HelperSheet!$A643,B$2,B$3)</f>
        <v>2.0433720195930549</v>
      </c>
      <c r="F642" s="3">
        <f>_xll.qlNormInv(HelperSheet!$A643,G$2,G$3)</f>
        <v>0.81084300489826378</v>
      </c>
    </row>
    <row r="643" spans="1:6" x14ac:dyDescent="0.2">
      <c r="A643" s="3">
        <f>_xll.qlNormInv(HelperSheet!$A644,B$2,B$3)</f>
        <v>-5.1428123682603098E-2</v>
      </c>
      <c r="F643" s="3">
        <f>_xll.qlNormInv(HelperSheet!$A644,G$2,G$3)</f>
        <v>0.28714296907934922</v>
      </c>
    </row>
    <row r="644" spans="1:6" x14ac:dyDescent="0.2">
      <c r="A644" s="3">
        <f>_xll.qlNormInv(HelperSheet!$A645,B$2,B$3)</f>
        <v>-0.37322045265416992</v>
      </c>
      <c r="F644" s="3">
        <f>_xll.qlNormInv(HelperSheet!$A645,G$2,G$3)</f>
        <v>0.20669488683645751</v>
      </c>
    </row>
    <row r="645" spans="1:6" x14ac:dyDescent="0.2">
      <c r="A645" s="3">
        <f>_xll.qlNormInv(HelperSheet!$A646,B$2,B$3)</f>
        <v>1.0558962349424692</v>
      </c>
      <c r="F645" s="3">
        <f>_xll.qlNormInv(HelperSheet!$A646,G$2,G$3)</f>
        <v>0.56397405873561723</v>
      </c>
    </row>
    <row r="646" spans="1:6" x14ac:dyDescent="0.2">
      <c r="A646" s="3">
        <f>_xll.qlNormInv(HelperSheet!$A647,B$2,B$3)</f>
        <v>0.26499199926390365</v>
      </c>
      <c r="F646" s="3">
        <f>_xll.qlNormInv(HelperSheet!$A647,G$2,G$3)</f>
        <v>0.36624799981597589</v>
      </c>
    </row>
    <row r="647" spans="1:6" x14ac:dyDescent="0.2">
      <c r="A647" s="3">
        <f>_xll.qlNormInv(HelperSheet!$A648,B$2,B$3)</f>
        <v>-1.2563630400498227</v>
      </c>
      <c r="F647" s="3">
        <f>_xll.qlNormInv(HelperSheet!$A648,G$2,G$3)</f>
        <v>-1.4090760012455683E-2</v>
      </c>
    </row>
    <row r="648" spans="1:6" x14ac:dyDescent="0.2">
      <c r="A648" s="3">
        <f>_xll.qlNormInv(HelperSheet!$A649,B$2,B$3)</f>
        <v>-1.4520619718563277</v>
      </c>
      <c r="F648" s="3">
        <f>_xll.qlNormInv(HelperSheet!$A649,G$2,G$3)</f>
        <v>-6.3015492964081932E-2</v>
      </c>
    </row>
    <row r="649" spans="1:6" x14ac:dyDescent="0.2">
      <c r="A649" s="3">
        <f>_xll.qlNormInv(HelperSheet!$A650,B$2,B$3)</f>
        <v>0.18463462618362128</v>
      </c>
      <c r="F649" s="3">
        <f>_xll.qlNormInv(HelperSheet!$A650,G$2,G$3)</f>
        <v>0.34615865654590533</v>
      </c>
    </row>
    <row r="650" spans="1:6" x14ac:dyDescent="0.2">
      <c r="A650" s="3">
        <f>_xll.qlNormInv(HelperSheet!$A651,B$2,B$3)</f>
        <v>0.92779171016631701</v>
      </c>
      <c r="F650" s="3">
        <f>_xll.qlNormInv(HelperSheet!$A651,G$2,G$3)</f>
        <v>0.53194792754157927</v>
      </c>
    </row>
    <row r="651" spans="1:6" x14ac:dyDescent="0.2">
      <c r="A651" s="3">
        <f>_xll.qlNormInv(HelperSheet!$A652,B$2,B$3)</f>
        <v>-0.45865160133359706</v>
      </c>
      <c r="F651" s="3">
        <f>_xll.qlNormInv(HelperSheet!$A652,G$2,G$3)</f>
        <v>0.18533709966660072</v>
      </c>
    </row>
    <row r="652" spans="1:6" x14ac:dyDescent="0.2">
      <c r="A652" s="3">
        <f>_xll.qlNormInv(HelperSheet!$A653,B$2,B$3)</f>
        <v>-0.13010370990846468</v>
      </c>
      <c r="F652" s="3">
        <f>_xll.qlNormInv(HelperSheet!$A653,G$2,G$3)</f>
        <v>0.2674740725228838</v>
      </c>
    </row>
    <row r="653" spans="1:6" x14ac:dyDescent="0.2">
      <c r="A653" s="3">
        <f>_xll.qlNormInv(HelperSheet!$A654,B$2,B$3)</f>
        <v>1.6280436745008464</v>
      </c>
      <c r="F653" s="3">
        <f>_xll.qlNormInv(HelperSheet!$A654,G$2,G$3)</f>
        <v>0.70701091862521159</v>
      </c>
    </row>
    <row r="654" spans="1:6" x14ac:dyDescent="0.2">
      <c r="A654" s="3">
        <f>_xll.qlNormInv(HelperSheet!$A655,B$2,B$3)</f>
        <v>0.51935153077660257</v>
      </c>
      <c r="F654" s="3">
        <f>_xll.qlNormInv(HelperSheet!$A655,G$2,G$3)</f>
        <v>0.42983788269415063</v>
      </c>
    </row>
    <row r="655" spans="1:6" x14ac:dyDescent="0.2">
      <c r="A655" s="3">
        <f>_xll.qlNormInv(HelperSheet!$A656,B$2,B$3)</f>
        <v>-0.84791667828129924</v>
      </c>
      <c r="F655" s="3">
        <f>_xll.qlNormInv(HelperSheet!$A656,G$2,G$3)</f>
        <v>8.8020830429675179E-2</v>
      </c>
    </row>
    <row r="656" spans="1:6" x14ac:dyDescent="0.2">
      <c r="A656" s="3">
        <f>_xll.qlNormInv(HelperSheet!$A657,B$2,B$3)</f>
        <v>-1.0996506267169632</v>
      </c>
      <c r="F656" s="3">
        <f>_xll.qlNormInv(HelperSheet!$A657,G$2,G$3)</f>
        <v>2.5087343320759181E-2</v>
      </c>
    </row>
    <row r="657" spans="1:6" x14ac:dyDescent="0.2">
      <c r="A657" s="3">
        <f>_xll.qlNormInv(HelperSheet!$A658,B$2,B$3)</f>
        <v>0.34710075648087374</v>
      </c>
      <c r="F657" s="3">
        <f>_xll.qlNormInv(HelperSheet!$A658,G$2,G$3)</f>
        <v>0.38677518912021841</v>
      </c>
    </row>
    <row r="658" spans="1:6" x14ac:dyDescent="0.2">
      <c r="A658" s="3">
        <f>_xll.qlNormInv(HelperSheet!$A659,B$2,B$3)</f>
        <v>1.2041913582447326</v>
      </c>
      <c r="F658" s="3">
        <f>_xll.qlNormInv(HelperSheet!$A659,G$2,G$3)</f>
        <v>0.60104783956118313</v>
      </c>
    </row>
    <row r="659" spans="1:6" x14ac:dyDescent="0.2">
      <c r="A659" s="3">
        <f>_xll.qlNormInv(HelperSheet!$A660,B$2,B$3)</f>
        <v>-0.29043381777606841</v>
      </c>
      <c r="F659" s="3">
        <f>_xll.qlNormInv(HelperSheet!$A660,G$2,G$3)</f>
        <v>0.2273915455559829</v>
      </c>
    </row>
    <row r="660" spans="1:6" x14ac:dyDescent="0.2">
      <c r="A660" s="3">
        <f>_xll.qlNormInv(HelperSheet!$A661,B$2,B$3)</f>
        <v>-0.64105896321287847</v>
      </c>
      <c r="F660" s="3">
        <f>_xll.qlNormInv(HelperSheet!$A661,G$2,G$3)</f>
        <v>0.13973525919678037</v>
      </c>
    </row>
    <row r="661" spans="1:6" x14ac:dyDescent="0.2">
      <c r="A661" s="3">
        <f>_xll.qlNormInv(HelperSheet!$A662,B$2,B$3)</f>
        <v>0.70869200840895052</v>
      </c>
      <c r="F661" s="3">
        <f>_xll.qlNormInv(HelperSheet!$A662,G$2,G$3)</f>
        <v>0.47717300210223762</v>
      </c>
    </row>
    <row r="662" spans="1:6" x14ac:dyDescent="0.2">
      <c r="A662" s="3">
        <f>_xll.qlNormInv(HelperSheet!$A663,B$2,B$3)</f>
        <v>2.6929925617924677E-2</v>
      </c>
      <c r="F662" s="3">
        <f>_xll.qlNormInv(HelperSheet!$A663,G$2,G$3)</f>
        <v>0.30673248140448117</v>
      </c>
    </row>
    <row r="663" spans="1:6" x14ac:dyDescent="0.2">
      <c r="A663" s="3">
        <f>_xll.qlNormInv(HelperSheet!$A664,B$2,B$3)</f>
        <v>-2.2993622972775936</v>
      </c>
      <c r="F663" s="3">
        <f>_xll.qlNormInv(HelperSheet!$A664,G$2,G$3)</f>
        <v>-0.2748405743193984</v>
      </c>
    </row>
    <row r="664" spans="1:6" x14ac:dyDescent="0.2">
      <c r="A664" s="3">
        <f>_xll.qlNormInv(HelperSheet!$A665,B$2,B$3)</f>
        <v>-2.179468595756791</v>
      </c>
      <c r="F664" s="3">
        <f>_xll.qlNormInv(HelperSheet!$A665,G$2,G$3)</f>
        <v>-0.24486714893919775</v>
      </c>
    </row>
    <row r="665" spans="1:6" x14ac:dyDescent="0.2">
      <c r="A665" s="3">
        <f>_xll.qlNormInv(HelperSheet!$A666,B$2,B$3)</f>
        <v>3.6726442281793968E-2</v>
      </c>
      <c r="F665" s="3">
        <f>_xll.qlNormInv(HelperSheet!$A666,G$2,G$3)</f>
        <v>0.30918161057044846</v>
      </c>
    </row>
    <row r="666" spans="1:6" x14ac:dyDescent="0.2">
      <c r="A666" s="3">
        <f>_xll.qlNormInv(HelperSheet!$A667,B$2,B$3)</f>
        <v>0.72133549192682145</v>
      </c>
      <c r="F666" s="3">
        <f>_xll.qlNormInv(HelperSheet!$A667,G$2,G$3)</f>
        <v>0.48033387298170538</v>
      </c>
    </row>
    <row r="667" spans="1:6" x14ac:dyDescent="0.2">
      <c r="A667" s="3">
        <f>_xll.qlNormInv(HelperSheet!$A668,B$2,B$3)</f>
        <v>-0.62907970755575382</v>
      </c>
      <c r="F667" s="3">
        <f>_xll.qlNormInv(HelperSheet!$A668,G$2,G$3)</f>
        <v>0.14273007311106153</v>
      </c>
    </row>
    <row r="668" spans="1:6" x14ac:dyDescent="0.2">
      <c r="A668" s="3">
        <f>_xll.qlNormInv(HelperSheet!$A669,B$2,B$3)</f>
        <v>-0.2802354440024763</v>
      </c>
      <c r="F668" s="3">
        <f>_xll.qlNormInv(HelperSheet!$A669,G$2,G$3)</f>
        <v>0.2299411389993809</v>
      </c>
    </row>
    <row r="669" spans="1:6" x14ac:dyDescent="0.2">
      <c r="A669" s="3">
        <f>_xll.qlNormInv(HelperSheet!$A670,B$2,B$3)</f>
        <v>1.2246605987021382</v>
      </c>
      <c r="F669" s="3">
        <f>_xll.qlNormInv(HelperSheet!$A670,G$2,G$3)</f>
        <v>0.60616514967553448</v>
      </c>
    </row>
    <row r="670" spans="1:6" x14ac:dyDescent="0.2">
      <c r="A670" s="3">
        <f>_xll.qlNormInv(HelperSheet!$A671,B$2,B$3)</f>
        <v>0.35751924009584252</v>
      </c>
      <c r="F670" s="3">
        <f>_xll.qlNormInv(HelperSheet!$A671,G$2,G$3)</f>
        <v>0.3893798100239606</v>
      </c>
    </row>
    <row r="671" spans="1:6" x14ac:dyDescent="0.2">
      <c r="A671" s="3">
        <f>_xll.qlNormInv(HelperSheet!$A672,B$2,B$3)</f>
        <v>-1.0819002033185112</v>
      </c>
      <c r="F671" s="3">
        <f>_xll.qlNormInv(HelperSheet!$A672,G$2,G$3)</f>
        <v>2.9524949170372183E-2</v>
      </c>
    </row>
    <row r="672" spans="1:6" x14ac:dyDescent="0.2">
      <c r="A672" s="3">
        <f>_xll.qlNormInv(HelperSheet!$A673,B$2,B$3)</f>
        <v>-0.83397179917599074</v>
      </c>
      <c r="F672" s="3">
        <f>_xll.qlNormInv(HelperSheet!$A673,G$2,G$3)</f>
        <v>9.1507050206002305E-2</v>
      </c>
    </row>
    <row r="673" spans="1:6" x14ac:dyDescent="0.2">
      <c r="A673" s="3">
        <f>_xll.qlNormInv(HelperSheet!$A674,B$2,B$3)</f>
        <v>0.53058971471104166</v>
      </c>
      <c r="F673" s="3">
        <f>_xll.qlNormInv(HelperSheet!$A674,G$2,G$3)</f>
        <v>0.4326474286777604</v>
      </c>
    </row>
    <row r="674" spans="1:6" x14ac:dyDescent="0.2">
      <c r="A674" s="3">
        <f>_xll.qlNormInv(HelperSheet!$A675,B$2,B$3)</f>
        <v>1.6660516608791263</v>
      </c>
      <c r="F674" s="3">
        <f>_xll.qlNormInv(HelperSheet!$A675,G$2,G$3)</f>
        <v>0.71651291521978155</v>
      </c>
    </row>
    <row r="675" spans="1:6" x14ac:dyDescent="0.2">
      <c r="A675" s="3">
        <f>_xll.qlNormInv(HelperSheet!$A676,B$2,B$3)</f>
        <v>-0.12023514884809676</v>
      </c>
      <c r="F675" s="3">
        <f>_xll.qlNormInv(HelperSheet!$A676,G$2,G$3)</f>
        <v>0.26994121278797578</v>
      </c>
    </row>
    <row r="676" spans="1:6" x14ac:dyDescent="0.2">
      <c r="A676" s="3">
        <f>_xll.qlNormInv(HelperSheet!$A677,B$2,B$3)</f>
        <v>-0.44780092628455292</v>
      </c>
      <c r="F676" s="3">
        <f>_xll.qlNormInv(HelperSheet!$A677,G$2,G$3)</f>
        <v>0.18804976842886176</v>
      </c>
    </row>
    <row r="677" spans="1:6" x14ac:dyDescent="0.2">
      <c r="A677" s="3">
        <f>_xll.qlNormInv(HelperSheet!$A678,B$2,B$3)</f>
        <v>0.9429565558354549</v>
      </c>
      <c r="F677" s="3">
        <f>_xll.qlNormInv(HelperSheet!$A678,G$2,G$3)</f>
        <v>0.53573913895886371</v>
      </c>
    </row>
    <row r="678" spans="1:6" x14ac:dyDescent="0.2">
      <c r="A678" s="3">
        <f>_xll.qlNormInv(HelperSheet!$A679,B$2,B$3)</f>
        <v>0.19460380365823826</v>
      </c>
      <c r="F678" s="3">
        <f>_xll.qlNormInv(HelperSheet!$A679,G$2,G$3)</f>
        <v>0.34865095091455955</v>
      </c>
    </row>
    <row r="679" spans="1:6" x14ac:dyDescent="0.2">
      <c r="A679" s="3">
        <f>_xll.qlNormInv(HelperSheet!$A680,B$2,B$3)</f>
        <v>-1.4245169754666067</v>
      </c>
      <c r="F679" s="3">
        <f>_xll.qlNormInv(HelperSheet!$A680,G$2,G$3)</f>
        <v>-5.612924386665169E-2</v>
      </c>
    </row>
    <row r="680" spans="1:6" x14ac:dyDescent="0.2">
      <c r="A680" s="3">
        <f>_xll.qlNormInv(HelperSheet!$A681,B$2,B$3)</f>
        <v>-1.2350903633459007</v>
      </c>
      <c r="F680" s="3">
        <f>_xll.qlNormInv(HelperSheet!$A681,G$2,G$3)</f>
        <v>-8.7725908364751914E-3</v>
      </c>
    </row>
    <row r="681" spans="1:6" x14ac:dyDescent="0.2">
      <c r="A681" s="3">
        <f>_xll.qlNormInv(HelperSheet!$A682,B$2,B$3)</f>
        <v>0.27514723236109645</v>
      </c>
      <c r="F681" s="3">
        <f>_xll.qlNormInv(HelperSheet!$A682,G$2,G$3)</f>
        <v>0.36878680809027409</v>
      </c>
    </row>
    <row r="682" spans="1:6" x14ac:dyDescent="0.2">
      <c r="A682" s="3">
        <f>_xll.qlNormInv(HelperSheet!$A683,B$2,B$3)</f>
        <v>1.0731515509447456</v>
      </c>
      <c r="F682" s="3">
        <f>_xll.qlNormInv(HelperSheet!$A683,G$2,G$3)</f>
        <v>0.56828788773618633</v>
      </c>
    </row>
    <row r="683" spans="1:6" x14ac:dyDescent="0.2">
      <c r="A683" s="3">
        <f>_xll.qlNormInv(HelperSheet!$A684,B$2,B$3)</f>
        <v>-0.36274299979606434</v>
      </c>
      <c r="F683" s="3">
        <f>_xll.qlNormInv(HelperSheet!$A684,G$2,G$3)</f>
        <v>0.20931425005098392</v>
      </c>
    </row>
    <row r="684" spans="1:6" x14ac:dyDescent="0.2">
      <c r="A684" s="3">
        <f>_xll.qlNormInv(HelperSheet!$A685,B$2,B$3)</f>
        <v>-4.1625963913071509E-2</v>
      </c>
      <c r="F684" s="3">
        <f>_xll.qlNormInv(HelperSheet!$A685,G$2,G$3)</f>
        <v>0.28959350902173209</v>
      </c>
    </row>
    <row r="685" spans="1:6" x14ac:dyDescent="0.2">
      <c r="A685" s="3">
        <f>_xll.qlNormInv(HelperSheet!$A686,B$2,B$3)</f>
        <v>2.1296184667420155</v>
      </c>
      <c r="F685" s="3">
        <f>_xll.qlNormInv(HelperSheet!$A686,G$2,G$3)</f>
        <v>0.83240461668550392</v>
      </c>
    </row>
    <row r="686" spans="1:6" x14ac:dyDescent="0.2">
      <c r="A686" s="3">
        <f>_xll.qlNormInv(HelperSheet!$A687,B$2,B$3)</f>
        <v>0.623123870215197</v>
      </c>
      <c r="F686" s="3">
        <f>_xll.qlNormInv(HelperSheet!$A687,G$2,G$3)</f>
        <v>0.45578096755379927</v>
      </c>
    </row>
    <row r="687" spans="1:6" x14ac:dyDescent="0.2">
      <c r="A687" s="3">
        <f>_xll.qlNormInv(HelperSheet!$A688,B$2,B$3)</f>
        <v>-0.727700612559946</v>
      </c>
      <c r="F687" s="3">
        <f>_xll.qlNormInv(HelperSheet!$A688,G$2,G$3)</f>
        <v>0.11807484686001349</v>
      </c>
    </row>
    <row r="688" spans="1:6" x14ac:dyDescent="0.2">
      <c r="A688" s="3">
        <f>_xll.qlNormInv(HelperSheet!$A689,B$2,B$3)</f>
        <v>-0.95062086119755973</v>
      </c>
      <c r="F688" s="3">
        <f>_xll.qlNormInv(HelperSheet!$A689,G$2,G$3)</f>
        <v>6.2344784700610056E-2</v>
      </c>
    </row>
    <row r="689" spans="1:6" x14ac:dyDescent="0.2">
      <c r="A689" s="3">
        <f>_xll.qlNormInv(HelperSheet!$A690,B$2,B$3)</f>
        <v>0.44239537548642371</v>
      </c>
      <c r="F689" s="3">
        <f>_xll.qlNormInv(HelperSheet!$A690,G$2,G$3)</f>
        <v>0.41059884387160595</v>
      </c>
    </row>
    <row r="690" spans="1:6" x14ac:dyDescent="0.2">
      <c r="A690" s="3">
        <f>_xll.qlNormInv(HelperSheet!$A691,B$2,B$3)</f>
        <v>1.4111407221386778</v>
      </c>
      <c r="F690" s="3">
        <f>_xll.qlNormInv(HelperSheet!$A691,G$2,G$3)</f>
        <v>0.65278518053466938</v>
      </c>
    </row>
    <row r="691" spans="1:6" x14ac:dyDescent="0.2">
      <c r="A691" s="3">
        <f>_xll.qlNormInv(HelperSheet!$A692,B$2,B$3)</f>
        <v>-0.19959559248523695</v>
      </c>
      <c r="F691" s="3">
        <f>_xll.qlNormInv(HelperSheet!$A692,G$2,G$3)</f>
        <v>0.25010110187869072</v>
      </c>
    </row>
    <row r="692" spans="1:6" x14ac:dyDescent="0.2">
      <c r="A692" s="3">
        <f>_xll.qlNormInv(HelperSheet!$A693,B$2,B$3)</f>
        <v>-0.53623394722322182</v>
      </c>
      <c r="F692" s="3">
        <f>_xll.qlNormInv(HelperSheet!$A693,G$2,G$3)</f>
        <v>0.16594151319419453</v>
      </c>
    </row>
    <row r="693" spans="1:6" x14ac:dyDescent="0.2">
      <c r="A693" s="3">
        <f>_xll.qlNormInv(HelperSheet!$A694,B$2,B$3)</f>
        <v>0.82705987483086008</v>
      </c>
      <c r="F693" s="3">
        <f>_xll.qlNormInv(HelperSheet!$A694,G$2,G$3)</f>
        <v>0.50676496870771504</v>
      </c>
    </row>
    <row r="694" spans="1:6" x14ac:dyDescent="0.2">
      <c r="A694" s="3">
        <f>_xll.qlNormInv(HelperSheet!$A695,B$2,B$3)</f>
        <v>0.11530531592148559</v>
      </c>
      <c r="F694" s="3">
        <f>_xll.qlNormInv(HelperSheet!$A695,G$2,G$3)</f>
        <v>0.3288263289803714</v>
      </c>
    </row>
    <row r="695" spans="1:6" x14ac:dyDescent="0.2">
      <c r="A695" s="3">
        <f>_xll.qlNormInv(HelperSheet!$A696,B$2,B$3)</f>
        <v>-1.6859944145341723</v>
      </c>
      <c r="F695" s="3">
        <f>_xll.qlNormInv(HelperSheet!$A696,G$2,G$3)</f>
        <v>-0.12149860363354309</v>
      </c>
    </row>
    <row r="696" spans="1:6" x14ac:dyDescent="0.2">
      <c r="A696" s="3">
        <f>_xll.qlNormInv(HelperSheet!$A697,B$2,B$3)</f>
        <v>-1.5421099604589512</v>
      </c>
      <c r="F696" s="3">
        <f>_xll.qlNormInv(HelperSheet!$A697,G$2,G$3)</f>
        <v>-8.5527490114737814E-2</v>
      </c>
    </row>
    <row r="697" spans="1:6" x14ac:dyDescent="0.2">
      <c r="A697" s="3">
        <f>_xll.qlNormInv(HelperSheet!$A698,B$2,B$3)</f>
        <v>0.15483280929790894</v>
      </c>
      <c r="F697" s="3">
        <f>_xll.qlNormInv(HelperSheet!$A698,G$2,G$3)</f>
        <v>0.33870820232447724</v>
      </c>
    </row>
    <row r="698" spans="1:6" x14ac:dyDescent="0.2">
      <c r="A698" s="3">
        <f>_xll.qlNormInv(HelperSheet!$A699,B$2,B$3)</f>
        <v>0.88352417771160563</v>
      </c>
      <c r="F698" s="3">
        <f>_xll.qlNormInv(HelperSheet!$A699,G$2,G$3)</f>
        <v>0.5208810444279014</v>
      </c>
    </row>
    <row r="699" spans="1:6" x14ac:dyDescent="0.2">
      <c r="A699" s="3">
        <f>_xll.qlNormInv(HelperSheet!$A700,B$2,B$3)</f>
        <v>-0.49153673808762294</v>
      </c>
      <c r="F699" s="3">
        <f>_xll.qlNormInv(HelperSheet!$A700,G$2,G$3)</f>
        <v>0.17711581547809424</v>
      </c>
    </row>
    <row r="700" spans="1:6" x14ac:dyDescent="0.2">
      <c r="A700" s="3">
        <f>_xll.qlNormInv(HelperSheet!$A701,B$2,B$3)</f>
        <v>-0.15978952609288918</v>
      </c>
      <c r="F700" s="3">
        <f>_xll.qlNormInv(HelperSheet!$A701,G$2,G$3)</f>
        <v>0.26005261847677769</v>
      </c>
    </row>
    <row r="701" spans="1:6" x14ac:dyDescent="0.2">
      <c r="A701" s="3">
        <f>_xll.qlNormInv(HelperSheet!$A702,B$2,B$3)</f>
        <v>1.5262278704317453</v>
      </c>
      <c r="F701" s="3">
        <f>_xll.qlNormInv(HelperSheet!$A702,G$2,G$3)</f>
        <v>0.68155696760793627</v>
      </c>
    </row>
    <row r="702" spans="1:6" x14ac:dyDescent="0.2">
      <c r="A702" s="3">
        <f>_xll.qlNormInv(HelperSheet!$A703,B$2,B$3)</f>
        <v>0.48601980416983603</v>
      </c>
      <c r="F702" s="3">
        <f>_xll.qlNormInv(HelperSheet!$A703,G$2,G$3)</f>
        <v>0.421504951042459</v>
      </c>
    </row>
    <row r="703" spans="1:6" x14ac:dyDescent="0.2">
      <c r="A703" s="3">
        <f>_xll.qlNormInv(HelperSheet!$A704,B$2,B$3)</f>
        <v>-0.89078061773649164</v>
      </c>
      <c r="F703" s="3">
        <f>_xll.qlNormInv(HelperSheet!$A704,G$2,G$3)</f>
        <v>7.7304845565877078E-2</v>
      </c>
    </row>
    <row r="704" spans="1:6" x14ac:dyDescent="0.2">
      <c r="A704" s="3">
        <f>_xll.qlNormInv(HelperSheet!$A705,B$2,B$3)</f>
        <v>-0.67756605483098986</v>
      </c>
      <c r="F704" s="3">
        <f>_xll.qlNormInv(HelperSheet!$A705,G$2,G$3)</f>
        <v>0.13060848629225252</v>
      </c>
    </row>
    <row r="705" spans="1:6" x14ac:dyDescent="0.2">
      <c r="A705" s="3">
        <f>_xll.qlNormInv(HelperSheet!$A706,B$2,B$3)</f>
        <v>0.67141981555066044</v>
      </c>
      <c r="F705" s="3">
        <f>_xll.qlNormInv(HelperSheet!$A706,G$2,G$3)</f>
        <v>0.46785495388766507</v>
      </c>
    </row>
    <row r="706" spans="1:6" x14ac:dyDescent="0.2">
      <c r="A706" s="3">
        <f>_xll.qlNormInv(HelperSheet!$A707,B$2,B$3)</f>
        <v>3.097269076663749</v>
      </c>
      <c r="F706" s="3">
        <f>_xll.qlNormInv(HelperSheet!$A707,G$2,G$3)</f>
        <v>1.0743172691659373</v>
      </c>
    </row>
    <row r="707" spans="1:6" x14ac:dyDescent="0.2">
      <c r="A707" s="3">
        <f>_xll.qlNormInv(HelperSheet!$A708,B$2,B$3)</f>
        <v>-2.4478816218715745E-3</v>
      </c>
      <c r="F707" s="3">
        <f>_xll.qlNormInv(HelperSheet!$A708,G$2,G$3)</f>
        <v>0.29938802959453209</v>
      </c>
    </row>
    <row r="708" spans="1:6" x14ac:dyDescent="0.2">
      <c r="A708" s="3">
        <f>_xll.qlNormInv(HelperSheet!$A709,B$2,B$3)</f>
        <v>-0.32121577911857468</v>
      </c>
      <c r="F708" s="3">
        <f>_xll.qlNormInv(HelperSheet!$A709,G$2,G$3)</f>
        <v>0.21969605522035632</v>
      </c>
    </row>
    <row r="709" spans="1:6" x14ac:dyDescent="0.2">
      <c r="A709" s="3">
        <f>_xll.qlNormInv(HelperSheet!$A710,B$2,B$3)</f>
        <v>1.1456182928028278</v>
      </c>
      <c r="F709" s="3">
        <f>_xll.qlNormInv(HelperSheet!$A710,G$2,G$3)</f>
        <v>0.58640457320070694</v>
      </c>
    </row>
    <row r="710" spans="1:6" x14ac:dyDescent="0.2">
      <c r="A710" s="3">
        <f>_xll.qlNormInv(HelperSheet!$A711,B$2,B$3)</f>
        <v>0.3160650615428065</v>
      </c>
      <c r="F710" s="3">
        <f>_xll.qlNormInv(HelperSheet!$A711,G$2,G$3)</f>
        <v>0.3790162653857016</v>
      </c>
    </row>
    <row r="711" spans="1:6" x14ac:dyDescent="0.2">
      <c r="A711" s="3">
        <f>_xll.qlNormInv(HelperSheet!$A712,B$2,B$3)</f>
        <v>-1.1551063578290344</v>
      </c>
      <c r="F711" s="3">
        <f>_xll.qlNormInv(HelperSheet!$A712,G$2,G$3)</f>
        <v>1.1223410542741397E-2</v>
      </c>
    </row>
    <row r="712" spans="1:6" x14ac:dyDescent="0.2">
      <c r="A712" s="3">
        <f>_xll.qlNormInv(HelperSheet!$A713,B$2,B$3)</f>
        <v>-1.3238680366569224</v>
      </c>
      <c r="F712" s="3">
        <f>_xll.qlNormInv(HelperSheet!$A713,G$2,G$3)</f>
        <v>-3.0967009164230619E-2</v>
      </c>
    </row>
    <row r="713" spans="1:6" x14ac:dyDescent="0.2">
      <c r="A713" s="3">
        <f>_xll.qlNormInv(HelperSheet!$A714,B$2,B$3)</f>
        <v>0.2346851361859916</v>
      </c>
      <c r="F713" s="3">
        <f>_xll.qlNormInv(HelperSheet!$A714,G$2,G$3)</f>
        <v>0.3586712840464979</v>
      </c>
    </row>
    <row r="714" spans="1:6" x14ac:dyDescent="0.2">
      <c r="A714" s="3">
        <f>_xll.qlNormInv(HelperSheet!$A715,B$2,B$3)</f>
        <v>1.0059219333947855</v>
      </c>
      <c r="F714" s="3">
        <f>_xll.qlNormInv(HelperSheet!$A715,G$2,G$3)</f>
        <v>0.55148048334869637</v>
      </c>
    </row>
    <row r="715" spans="1:6" x14ac:dyDescent="0.2">
      <c r="A715" s="3">
        <f>_xll.qlNormInv(HelperSheet!$A716,B$2,B$3)</f>
        <v>-0.40490563653363959</v>
      </c>
      <c r="F715" s="3">
        <f>_xll.qlNormInv(HelperSheet!$A716,G$2,G$3)</f>
        <v>0.19877359086659008</v>
      </c>
    </row>
    <row r="716" spans="1:6" x14ac:dyDescent="0.2">
      <c r="A716" s="3">
        <f>_xll.qlNormInv(HelperSheet!$A717,B$2,B$3)</f>
        <v>-8.0868067818450656E-2</v>
      </c>
      <c r="F716" s="3">
        <f>_xll.qlNormInv(HelperSheet!$A717,G$2,G$3)</f>
        <v>0.27978298304538735</v>
      </c>
    </row>
    <row r="717" spans="1:6" x14ac:dyDescent="0.2">
      <c r="A717" s="3">
        <f>_xll.qlNormInv(HelperSheet!$A718,B$2,B$3)</f>
        <v>1.849032464281434</v>
      </c>
      <c r="F717" s="3">
        <f>_xll.qlNormInv(HelperSheet!$A718,G$2,G$3)</f>
        <v>0.76225811607035854</v>
      </c>
    </row>
    <row r="718" spans="1:6" x14ac:dyDescent="0.2">
      <c r="A718" s="3">
        <f>_xll.qlNormInv(HelperSheet!$A719,B$2,B$3)</f>
        <v>0.57623977394374837</v>
      </c>
      <c r="F718" s="3">
        <f>_xll.qlNormInv(HelperSheet!$A719,G$2,G$3)</f>
        <v>0.44405994348593708</v>
      </c>
    </row>
    <row r="719" spans="1:6" x14ac:dyDescent="0.2">
      <c r="A719" s="3">
        <f>_xll.qlNormInv(HelperSheet!$A720,B$2,B$3)</f>
        <v>-0.77973499569166937</v>
      </c>
      <c r="F719" s="3">
        <f>_xll.qlNormInv(HelperSheet!$A720,G$2,G$3)</f>
        <v>0.10506625107708265</v>
      </c>
    </row>
    <row r="720" spans="1:6" x14ac:dyDescent="0.2">
      <c r="A720" s="3">
        <f>_xll.qlNormInv(HelperSheet!$A721,B$2,B$3)</f>
        <v>-1.014075192086374</v>
      </c>
      <c r="F720" s="3">
        <f>_xll.qlNormInv(HelperSheet!$A721,G$2,G$3)</f>
        <v>4.6481201978406494E-2</v>
      </c>
    </row>
    <row r="721" spans="1:6" x14ac:dyDescent="0.2">
      <c r="A721" s="3">
        <f>_xll.qlNormInv(HelperSheet!$A722,B$2,B$3)</f>
        <v>0.39959732766631889</v>
      </c>
      <c r="F721" s="3">
        <f>_xll.qlNormInv(HelperSheet!$A722,G$2,G$3)</f>
        <v>0.39989933191657973</v>
      </c>
    </row>
    <row r="722" spans="1:6" x14ac:dyDescent="0.2">
      <c r="A722" s="3">
        <f>_xll.qlNormInv(HelperSheet!$A723,B$2,B$3)</f>
        <v>1.3121986259049196</v>
      </c>
      <c r="F722" s="3">
        <f>_xll.qlNormInv(HelperSheet!$A723,G$2,G$3)</f>
        <v>0.6280496564762299</v>
      </c>
    </row>
    <row r="723" spans="1:6" x14ac:dyDescent="0.2">
      <c r="A723" s="3">
        <f>_xll.qlNormInv(HelperSheet!$A724,B$2,B$3)</f>
        <v>-0.23972058560164436</v>
      </c>
      <c r="F723" s="3">
        <f>_xll.qlNormInv(HelperSheet!$A724,G$2,G$3)</f>
        <v>0.24006985359958891</v>
      </c>
    </row>
    <row r="724" spans="1:6" x14ac:dyDescent="0.2">
      <c r="A724" s="3">
        <f>_xll.qlNormInv(HelperSheet!$A725,B$2,B$3)</f>
        <v>-0.58202940488862653</v>
      </c>
      <c r="F724" s="3">
        <f>_xll.qlNormInv(HelperSheet!$A725,G$2,G$3)</f>
        <v>0.15449264877784336</v>
      </c>
    </row>
    <row r="725" spans="1:6" x14ac:dyDescent="0.2">
      <c r="A725" s="3">
        <f>_xll.qlNormInv(HelperSheet!$A726,B$2,B$3)</f>
        <v>0.77311702630952273</v>
      </c>
      <c r="F725" s="3">
        <f>_xll.qlNormInv(HelperSheet!$A726,G$2,G$3)</f>
        <v>0.4932792565773807</v>
      </c>
    </row>
    <row r="726" spans="1:6" x14ac:dyDescent="0.2">
      <c r="A726" s="3">
        <f>_xll.qlNormInv(HelperSheet!$A727,B$2,B$3)</f>
        <v>7.5957230514900609E-2</v>
      </c>
      <c r="F726" s="3">
        <f>_xll.qlNormInv(HelperSheet!$A727,G$2,G$3)</f>
        <v>0.31898930762872513</v>
      </c>
    </row>
    <row r="727" spans="1:6" x14ac:dyDescent="0.2">
      <c r="A727" s="3">
        <f>_xll.qlNormInv(HelperSheet!$A728,B$2,B$3)</f>
        <v>-1.8767900459165325</v>
      </c>
      <c r="F727" s="3">
        <f>_xll.qlNormInv(HelperSheet!$A728,G$2,G$3)</f>
        <v>-0.16919751147913314</v>
      </c>
    </row>
    <row r="728" spans="1:6" x14ac:dyDescent="0.2">
      <c r="A728" s="3">
        <f>_xll.qlNormInv(HelperSheet!$A729,B$2,B$3)</f>
        <v>-2.0053852720951046</v>
      </c>
      <c r="F728" s="3">
        <f>_xll.qlNormInv(HelperSheet!$A729,G$2,G$3)</f>
        <v>-0.20134631802377617</v>
      </c>
    </row>
    <row r="729" spans="1:6" x14ac:dyDescent="0.2">
      <c r="A729" s="3">
        <f>_xll.qlNormInv(HelperSheet!$A730,B$2,B$3)</f>
        <v>5.6330998300945137E-2</v>
      </c>
      <c r="F729" s="3">
        <f>_xll.qlNormInv(HelperSheet!$A730,G$2,G$3)</f>
        <v>0.3140827495752363</v>
      </c>
    </row>
    <row r="730" spans="1:6" x14ac:dyDescent="0.2">
      <c r="A730" s="3">
        <f>_xll.qlNormInv(HelperSheet!$A731,B$2,B$3)</f>
        <v>0.74697587189682124</v>
      </c>
      <c r="F730" s="3">
        <f>_xll.qlNormInv(HelperSheet!$A731,G$2,G$3)</f>
        <v>0.48674396797420527</v>
      </c>
    </row>
    <row r="731" spans="1:6" x14ac:dyDescent="0.2">
      <c r="A731" s="3">
        <f>_xll.qlNormInv(HelperSheet!$A732,B$2,B$3)</f>
        <v>-0.60538701823402108</v>
      </c>
      <c r="F731" s="3">
        <f>_xll.qlNormInv(HelperSheet!$A732,G$2,G$3)</f>
        <v>0.14865324544149472</v>
      </c>
    </row>
    <row r="732" spans="1:6" x14ac:dyDescent="0.2">
      <c r="A732" s="3">
        <f>_xll.qlNormInv(HelperSheet!$A733,B$2,B$3)</f>
        <v>-0.25992467777788369</v>
      </c>
      <c r="F732" s="3">
        <f>_xll.qlNormInv(HelperSheet!$A733,G$2,G$3)</f>
        <v>0.23501883055552908</v>
      </c>
    </row>
    <row r="733" spans="1:6" x14ac:dyDescent="0.2">
      <c r="A733" s="3">
        <f>_xll.qlNormInv(HelperSheet!$A734,B$2,B$3)</f>
        <v>1.2672158342046149</v>
      </c>
      <c r="F733" s="3">
        <f>_xll.qlNormInv(HelperSheet!$A734,G$2,G$3)</f>
        <v>0.61680395855115377</v>
      </c>
    </row>
    <row r="734" spans="1:6" x14ac:dyDescent="0.2">
      <c r="A734" s="3">
        <f>_xll.qlNormInv(HelperSheet!$A735,B$2,B$3)</f>
        <v>0.37847451124981224</v>
      </c>
      <c r="F734" s="3">
        <f>_xll.qlNormInv(HelperSheet!$A735,G$2,G$3)</f>
        <v>0.39461862781245305</v>
      </c>
    </row>
    <row r="735" spans="1:6" x14ac:dyDescent="0.2">
      <c r="A735" s="3">
        <f>_xll.qlNormInv(HelperSheet!$A736,B$2,B$3)</f>
        <v>-1.0473853744166566</v>
      </c>
      <c r="F735" s="3">
        <f>_xll.qlNormInv(HelperSheet!$A736,G$2,G$3)</f>
        <v>3.8153656395835844E-2</v>
      </c>
    </row>
    <row r="736" spans="1:6" x14ac:dyDescent="0.2">
      <c r="A736" s="3">
        <f>_xll.qlNormInv(HelperSheet!$A737,B$2,B$3)</f>
        <v>-0.80655679246940115</v>
      </c>
      <c r="F736" s="3">
        <f>_xll.qlNormInv(HelperSheet!$A737,G$2,G$3)</f>
        <v>9.8360801882649701E-2</v>
      </c>
    </row>
    <row r="737" spans="1:6" x14ac:dyDescent="0.2">
      <c r="A737" s="3">
        <f>_xll.qlNormInv(HelperSheet!$A738,B$2,B$3)</f>
        <v>0.55327060740353073</v>
      </c>
      <c r="F737" s="3">
        <f>_xll.qlNormInv(HelperSheet!$A738,G$2,G$3)</f>
        <v>0.43831765185088267</v>
      </c>
    </row>
    <row r="738" spans="1:6" x14ac:dyDescent="0.2">
      <c r="A738" s="3">
        <f>_xll.qlNormInv(HelperSheet!$A739,B$2,B$3)</f>
        <v>1.7502329534280081</v>
      </c>
      <c r="F738" s="3">
        <f>_xll.qlNormInv(HelperSheet!$A739,G$2,G$3)</f>
        <v>0.73755823835700207</v>
      </c>
    </row>
    <row r="739" spans="1:6" x14ac:dyDescent="0.2">
      <c r="A739" s="3">
        <f>_xll.qlNormInv(HelperSheet!$A740,B$2,B$3)</f>
        <v>-0.10053213129182789</v>
      </c>
      <c r="F739" s="3">
        <f>_xll.qlNormInv(HelperSheet!$A740,G$2,G$3)</f>
        <v>0.27486696717704301</v>
      </c>
    </row>
    <row r="740" spans="1:6" x14ac:dyDescent="0.2">
      <c r="A740" s="3">
        <f>_xll.qlNormInv(HelperSheet!$A741,B$2,B$3)</f>
        <v>-0.42625523247995545</v>
      </c>
      <c r="F740" s="3">
        <f>_xll.qlNormInv(HelperSheet!$A741,G$2,G$3)</f>
        <v>0.19343619188001113</v>
      </c>
    </row>
    <row r="741" spans="1:6" x14ac:dyDescent="0.2">
      <c r="A741" s="3">
        <f>_xll.qlNormInv(HelperSheet!$A742,B$2,B$3)</f>
        <v>0.97395652751891648</v>
      </c>
      <c r="F741" s="3">
        <f>_xll.qlNormInv(HelperSheet!$A742,G$2,G$3)</f>
        <v>0.54348913187972914</v>
      </c>
    </row>
    <row r="742" spans="1:6" x14ac:dyDescent="0.2">
      <c r="A742" s="3">
        <f>_xll.qlNormInv(HelperSheet!$A743,B$2,B$3)</f>
        <v>0.21460137073382113</v>
      </c>
      <c r="F742" s="3">
        <f>_xll.qlNormInv(HelperSheet!$A743,G$2,G$3)</f>
        <v>0.3536503426834553</v>
      </c>
    </row>
    <row r="743" spans="1:6" x14ac:dyDescent="0.2">
      <c r="A743" s="3">
        <f>_xll.qlNormInv(HelperSheet!$A744,B$2,B$3)</f>
        <v>-1.3724548825371128</v>
      </c>
      <c r="F743" s="3">
        <f>_xll.qlNormInv(HelperSheet!$A744,G$2,G$3)</f>
        <v>-4.3113720634278208E-2</v>
      </c>
    </row>
    <row r="744" spans="1:6" x14ac:dyDescent="0.2">
      <c r="A744" s="3">
        <f>_xll.qlNormInv(HelperSheet!$A745,B$2,B$3)</f>
        <v>-1.1941434092281802</v>
      </c>
      <c r="F744" s="3">
        <f>_xll.qlNormInv(HelperSheet!$A745,G$2,G$3)</f>
        <v>1.4641476929549424E-3</v>
      </c>
    </row>
    <row r="745" spans="1:6" x14ac:dyDescent="0.2">
      <c r="A745" s="3">
        <f>_xll.qlNormInv(HelperSheet!$A746,B$2,B$3)</f>
        <v>0.29554428827545481</v>
      </c>
      <c r="F745" s="3">
        <f>_xll.qlNormInv(HelperSheet!$A746,G$2,G$3)</f>
        <v>0.37388607206886371</v>
      </c>
    </row>
    <row r="746" spans="1:6" x14ac:dyDescent="0.2">
      <c r="A746" s="3">
        <f>_xll.qlNormInv(HelperSheet!$A747,B$2,B$3)</f>
        <v>1.1086571247846602</v>
      </c>
      <c r="F746" s="3">
        <f>_xll.qlNormInv(HelperSheet!$A747,G$2,G$3)</f>
        <v>0.57716428119616503</v>
      </c>
    </row>
    <row r="747" spans="1:6" x14ac:dyDescent="0.2">
      <c r="A747" s="3">
        <f>_xll.qlNormInv(HelperSheet!$A748,B$2,B$3)</f>
        <v>-0.34190567964764351</v>
      </c>
      <c r="F747" s="3">
        <f>_xll.qlNormInv(HelperSheet!$A748,G$2,G$3)</f>
        <v>0.21452358008808911</v>
      </c>
    </row>
    <row r="748" spans="1:6" x14ac:dyDescent="0.2">
      <c r="A748" s="3">
        <f>_xll.qlNormInv(HelperSheet!$A749,B$2,B$3)</f>
        <v>-2.203269505492636E-2</v>
      </c>
      <c r="F748" s="3">
        <f>_xll.qlNormInv(HelperSheet!$A749,G$2,G$3)</f>
        <v>0.29449182623626841</v>
      </c>
    </row>
    <row r="749" spans="1:6" x14ac:dyDescent="0.2">
      <c r="A749" s="3">
        <f>_xll.qlNormInv(HelperSheet!$A750,B$2,B$3)</f>
        <v>2.3743868071872596</v>
      </c>
      <c r="F749" s="3">
        <f>_xll.qlNormInv(HelperSheet!$A750,G$2,G$3)</f>
        <v>0.89359670179681494</v>
      </c>
    </row>
    <row r="750" spans="1:6" x14ac:dyDescent="0.2">
      <c r="A750" s="3">
        <f>_xll.qlNormInv(HelperSheet!$A751,B$2,B$3)</f>
        <v>0.64708315802762673</v>
      </c>
      <c r="F750" s="3">
        <f>_xll.qlNormInv(HelperSheet!$A751,G$2,G$3)</f>
        <v>0.46177078950690664</v>
      </c>
    </row>
    <row r="751" spans="1:6" x14ac:dyDescent="0.2">
      <c r="A751" s="3">
        <f>_xll.qlNormInv(HelperSheet!$A752,B$2,B$3)</f>
        <v>-0.70241262345698408</v>
      </c>
      <c r="F751" s="3">
        <f>_xll.qlNormInv(HelperSheet!$A752,G$2,G$3)</f>
        <v>0.12439684413575397</v>
      </c>
    </row>
    <row r="752" spans="1:6" x14ac:dyDescent="0.2">
      <c r="A752" s="3">
        <f>_xll.qlNormInv(HelperSheet!$A753,B$2,B$3)</f>
        <v>-0.92028877179239676</v>
      </c>
      <c r="F752" s="3">
        <f>_xll.qlNormInv(HelperSheet!$A753,G$2,G$3)</f>
        <v>6.9927807051900798E-2</v>
      </c>
    </row>
    <row r="753" spans="1:6" x14ac:dyDescent="0.2">
      <c r="A753" s="3">
        <f>_xll.qlNormInv(HelperSheet!$A754,B$2,B$3)</f>
        <v>0.46409717620496216</v>
      </c>
      <c r="F753" s="3">
        <f>_xll.qlNormInv(HelperSheet!$A754,G$2,G$3)</f>
        <v>0.41602429405124053</v>
      </c>
    </row>
    <row r="754" spans="1:6" x14ac:dyDescent="0.2">
      <c r="A754" s="3">
        <f>_xll.qlNormInv(HelperSheet!$A755,B$2,B$3)</f>
        <v>1.4662575900659311</v>
      </c>
      <c r="F754" s="3">
        <f>_xll.qlNormInv(HelperSheet!$A755,G$2,G$3)</f>
        <v>0.66656439751648278</v>
      </c>
    </row>
    <row r="755" spans="1:6" x14ac:dyDescent="0.2">
      <c r="A755" s="3">
        <f>_xll.qlNormInv(HelperSheet!$A756,B$2,B$3)</f>
        <v>-0.17965697201906539</v>
      </c>
      <c r="F755" s="3">
        <f>_xll.qlNormInv(HelperSheet!$A756,G$2,G$3)</f>
        <v>0.25508575699523361</v>
      </c>
    </row>
    <row r="756" spans="1:6" x14ac:dyDescent="0.2">
      <c r="A756" s="3">
        <f>_xll.qlNormInv(HelperSheet!$A757,B$2,B$3)</f>
        <v>-0.51375702889568808</v>
      </c>
      <c r="F756" s="3">
        <f>_xll.qlNormInv(HelperSheet!$A757,G$2,G$3)</f>
        <v>0.17156074277607797</v>
      </c>
    </row>
    <row r="757" spans="1:6" x14ac:dyDescent="0.2">
      <c r="A757" s="3">
        <f>_xll.qlNormInv(HelperSheet!$A758,B$2,B$3)</f>
        <v>0.85495127009819438</v>
      </c>
      <c r="F757" s="3">
        <f>_xll.qlNormInv(HelperSheet!$A758,G$2,G$3)</f>
        <v>0.51373781752454861</v>
      </c>
    </row>
    <row r="758" spans="1:6" x14ac:dyDescent="0.2">
      <c r="A758" s="3">
        <f>_xll.qlNormInv(HelperSheet!$A759,B$2,B$3)</f>
        <v>0.13504268585018048</v>
      </c>
      <c r="F758" s="3">
        <f>_xll.qlNormInv(HelperSheet!$A759,G$2,G$3)</f>
        <v>0.33376067146254512</v>
      </c>
    </row>
    <row r="759" spans="1:6" x14ac:dyDescent="0.2">
      <c r="A759" s="3">
        <f>_xll.qlNormInv(HelperSheet!$A760,B$2,B$3)</f>
        <v>-1.6098899868132754</v>
      </c>
      <c r="F759" s="3">
        <f>_xll.qlNormInv(HelperSheet!$A760,G$2,G$3)</f>
        <v>-0.10247249670331887</v>
      </c>
    </row>
    <row r="760" spans="1:6" x14ac:dyDescent="0.2">
      <c r="A760" s="3">
        <f>_xll.qlNormInv(HelperSheet!$A761,B$2,B$3)</f>
        <v>-1.7733430798066336</v>
      </c>
      <c r="F760" s="3">
        <f>_xll.qlNormInv(HelperSheet!$A761,G$2,G$3)</f>
        <v>-0.14333576995165842</v>
      </c>
    </row>
    <row r="761" spans="1:6" x14ac:dyDescent="0.2">
      <c r="A761" s="3">
        <f>_xll.qlNormInv(HelperSheet!$A762,B$2,B$3)</f>
        <v>9.5612767124793371E-2</v>
      </c>
      <c r="F761" s="3">
        <f>_xll.qlNormInv(HelperSheet!$A762,G$2,G$3)</f>
        <v>0.32390319178119831</v>
      </c>
    </row>
    <row r="762" spans="1:6" x14ac:dyDescent="0.2">
      <c r="A762" s="3">
        <f>_xll.qlNormInv(HelperSheet!$A763,B$2,B$3)</f>
        <v>0.79979751074490979</v>
      </c>
      <c r="F762" s="3">
        <f>_xll.qlNormInv(HelperSheet!$A763,G$2,G$3)</f>
        <v>0.49994937768622744</v>
      </c>
    </row>
    <row r="763" spans="1:6" x14ac:dyDescent="0.2">
      <c r="A763" s="3">
        <f>_xll.qlNormInv(HelperSheet!$A764,B$2,B$3)</f>
        <v>-0.55898512125157185</v>
      </c>
      <c r="F763" s="3">
        <f>_xll.qlNormInv(HelperSheet!$A764,G$2,G$3)</f>
        <v>0.16025371968710703</v>
      </c>
    </row>
    <row r="764" spans="1:6" x14ac:dyDescent="0.2">
      <c r="A764" s="3">
        <f>_xll.qlNormInv(HelperSheet!$A765,B$2,B$3)</f>
        <v>-0.21961388702809889</v>
      </c>
      <c r="F764" s="3">
        <f>_xll.qlNormInv(HelperSheet!$A765,G$2,G$3)</f>
        <v>0.24509652824297526</v>
      </c>
    </row>
    <row r="765" spans="1:6" x14ac:dyDescent="0.2">
      <c r="A765" s="3">
        <f>_xll.qlNormInv(HelperSheet!$A766,B$2,B$3)</f>
        <v>1.3600056844595989</v>
      </c>
      <c r="F765" s="3">
        <f>_xll.qlNormInv(HelperSheet!$A766,G$2,G$3)</f>
        <v>0.64000142111489966</v>
      </c>
    </row>
    <row r="766" spans="1:6" x14ac:dyDescent="0.2">
      <c r="A766" s="3">
        <f>_xll.qlNormInv(HelperSheet!$A767,B$2,B$3)</f>
        <v>0.42089997295858145</v>
      </c>
      <c r="F766" s="3">
        <f>_xll.qlNormInv(HelperSheet!$A767,G$2,G$3)</f>
        <v>0.40522499323964534</v>
      </c>
    </row>
    <row r="767" spans="1:6" x14ac:dyDescent="0.2">
      <c r="A767" s="3">
        <f>_xll.qlNormInv(HelperSheet!$A768,B$2,B$3)</f>
        <v>-0.98185380889966756</v>
      </c>
      <c r="F767" s="3">
        <f>_xll.qlNormInv(HelperSheet!$A768,G$2,G$3)</f>
        <v>5.45365477750831E-2</v>
      </c>
    </row>
    <row r="768" spans="1:6" x14ac:dyDescent="0.2">
      <c r="A768" s="3">
        <f>_xll.qlNormInv(HelperSheet!$A769,B$2,B$3)</f>
        <v>-0.75346276996879735</v>
      </c>
      <c r="F768" s="3">
        <f>_xll.qlNormInv(HelperSheet!$A769,G$2,G$3)</f>
        <v>0.11163430750780065</v>
      </c>
    </row>
    <row r="769" spans="1:6" x14ac:dyDescent="0.2">
      <c r="A769" s="3">
        <f>_xll.qlNormInv(HelperSheet!$A770,B$2,B$3)</f>
        <v>0.59951707870178128</v>
      </c>
      <c r="F769" s="3">
        <f>_xll.qlNormInv(HelperSheet!$A770,G$2,G$3)</f>
        <v>0.44987926967544534</v>
      </c>
    </row>
    <row r="770" spans="1:6" x14ac:dyDescent="0.2">
      <c r="A770" s="3">
        <f>_xll.qlNormInv(HelperSheet!$A771,B$2,B$3)</f>
        <v>1.9700894037704764</v>
      </c>
      <c r="F770" s="3">
        <f>_xll.qlNormInv(HelperSheet!$A771,G$2,G$3)</f>
        <v>0.79252235094261914</v>
      </c>
    </row>
    <row r="771" spans="1:6" x14ac:dyDescent="0.2">
      <c r="A771" s="3">
        <f>_xll.qlNormInv(HelperSheet!$A772,B$2,B$3)</f>
        <v>-6.1235227395648059E-2</v>
      </c>
      <c r="F771" s="3">
        <f>_xll.qlNormInv(HelperSheet!$A772,G$2,G$3)</f>
        <v>0.28469119315108798</v>
      </c>
    </row>
    <row r="772" spans="1:6" x14ac:dyDescent="0.2">
      <c r="A772" s="3">
        <f>_xll.qlNormInv(HelperSheet!$A773,B$2,B$3)</f>
        <v>-0.38373903857866082</v>
      </c>
      <c r="F772" s="3">
        <f>_xll.qlNormInv(HelperSheet!$A773,G$2,G$3)</f>
        <v>0.2040652403553348</v>
      </c>
    </row>
    <row r="773" spans="1:6" x14ac:dyDescent="0.2">
      <c r="A773" s="3">
        <f>_xll.qlNormInv(HelperSheet!$A774,B$2,B$3)</f>
        <v>1.0389497124811125</v>
      </c>
      <c r="F773" s="3">
        <f>_xll.qlNormInv(HelperSheet!$A774,G$2,G$3)</f>
        <v>0.55973742812027805</v>
      </c>
    </row>
    <row r="774" spans="1:6" x14ac:dyDescent="0.2">
      <c r="A774" s="3">
        <f>_xll.qlNormInv(HelperSheet!$A775,B$2,B$3)</f>
        <v>0.25486402183720469</v>
      </c>
      <c r="F774" s="3">
        <f>_xll.qlNormInv(HelperSheet!$A775,G$2,G$3)</f>
        <v>0.36371600545930116</v>
      </c>
    </row>
    <row r="775" spans="1:6" x14ac:dyDescent="0.2">
      <c r="A775" s="3">
        <f>_xll.qlNormInv(HelperSheet!$A776,B$2,B$3)</f>
        <v>-1.2782199734200235</v>
      </c>
      <c r="F775" s="3">
        <f>_xll.qlNormInv(HelperSheet!$A776,G$2,G$3)</f>
        <v>-1.9554993355005879E-2</v>
      </c>
    </row>
    <row r="776" spans="1:6" x14ac:dyDescent="0.2">
      <c r="A776" s="3">
        <f>_xll.qlNormInv(HelperSheet!$A777,B$2,B$3)</f>
        <v>-1.4807549899887564</v>
      </c>
      <c r="F776" s="3">
        <f>_xll.qlNormInv(HelperSheet!$A777,G$2,G$3)</f>
        <v>-7.0188747497189119E-2</v>
      </c>
    </row>
    <row r="777" spans="1:6" x14ac:dyDescent="0.2">
      <c r="A777" s="3">
        <f>_xll.qlNormInv(HelperSheet!$A778,B$2,B$3)</f>
        <v>0.17468376527302648</v>
      </c>
      <c r="F777" s="3">
        <f>_xll.qlNormInv(HelperSheet!$A778,G$2,G$3)</f>
        <v>0.3436709413182566</v>
      </c>
    </row>
    <row r="778" spans="1:6" x14ac:dyDescent="0.2">
      <c r="A778" s="3">
        <f>_xll.qlNormInv(HelperSheet!$A779,B$2,B$3)</f>
        <v>0.91283728588376334</v>
      </c>
      <c r="F778" s="3">
        <f>_xll.qlNormInv(HelperSheet!$A779,G$2,G$3)</f>
        <v>0.5282093214709408</v>
      </c>
    </row>
    <row r="779" spans="1:6" x14ac:dyDescent="0.2">
      <c r="A779" s="3">
        <f>_xll.qlNormInv(HelperSheet!$A780,B$2,B$3)</f>
        <v>-0.46955654852583234</v>
      </c>
      <c r="F779" s="3">
        <f>_xll.qlNormInv(HelperSheet!$A780,G$2,G$3)</f>
        <v>0.18261086286854189</v>
      </c>
    </row>
    <row r="780" spans="1:6" x14ac:dyDescent="0.2">
      <c r="A780" s="3">
        <f>_xll.qlNormInv(HelperSheet!$A781,B$2,B$3)</f>
        <v>-0.13998495817159792</v>
      </c>
      <c r="F780" s="3">
        <f>_xll.qlNormInv(HelperSheet!$A781,G$2,G$3)</f>
        <v>0.2650037604571005</v>
      </c>
    </row>
    <row r="781" spans="1:6" x14ac:dyDescent="0.2">
      <c r="A781" s="3">
        <f>_xll.qlNormInv(HelperSheet!$A782,B$2,B$3)</f>
        <v>1.5922518583056591</v>
      </c>
      <c r="F781" s="3">
        <f>_xll.qlNormInv(HelperSheet!$A782,G$2,G$3)</f>
        <v>0.6980629645764147</v>
      </c>
    </row>
    <row r="782" spans="1:6" x14ac:dyDescent="0.2">
      <c r="A782" s="3">
        <f>_xll.qlNormInv(HelperSheet!$A783,B$2,B$3)</f>
        <v>0.5081785608634275</v>
      </c>
      <c r="F782" s="3">
        <f>_xll.qlNormInv(HelperSheet!$A783,G$2,G$3)</f>
        <v>0.42704464021585686</v>
      </c>
    </row>
    <row r="783" spans="1:6" x14ac:dyDescent="0.2">
      <c r="A783" s="3">
        <f>_xll.qlNormInv(HelperSheet!$A784,B$2,B$3)</f>
        <v>-0.86202842624846154</v>
      </c>
      <c r="F783" s="3">
        <f>_xll.qlNormInv(HelperSheet!$A784,G$2,G$3)</f>
        <v>8.4492893437884603E-2</v>
      </c>
    </row>
    <row r="784" spans="1:6" x14ac:dyDescent="0.2">
      <c r="A784" s="3">
        <f>_xll.qlNormInv(HelperSheet!$A785,B$2,B$3)</f>
        <v>-1.1177544634638896</v>
      </c>
      <c r="F784" s="3">
        <f>_xll.qlNormInv(HelperSheet!$A785,G$2,G$3)</f>
        <v>2.0561384134027583E-2</v>
      </c>
    </row>
    <row r="785" spans="1:6" x14ac:dyDescent="0.2">
      <c r="A785" s="3">
        <f>_xll.qlNormInv(HelperSheet!$A786,B$2,B$3)</f>
        <v>0.33671981415091196</v>
      </c>
      <c r="F785" s="3">
        <f>_xll.qlNormInv(HelperSheet!$A786,G$2,G$3)</f>
        <v>0.38417995353772799</v>
      </c>
    </row>
    <row r="786" spans="1:6" x14ac:dyDescent="0.2">
      <c r="A786" s="3">
        <f>_xll.qlNormInv(HelperSheet!$A787,B$2,B$3)</f>
        <v>1.1842145973643612</v>
      </c>
      <c r="F786" s="3">
        <f>_xll.qlNormInv(HelperSheet!$A787,G$2,G$3)</f>
        <v>0.59605364934109029</v>
      </c>
    </row>
    <row r="787" spans="1:6" x14ac:dyDescent="0.2">
      <c r="A787" s="3">
        <f>_xll.qlNormInv(HelperSheet!$A788,B$2,B$3)</f>
        <v>-0.30066248920715777</v>
      </c>
      <c r="F787" s="3">
        <f>_xll.qlNormInv(HelperSheet!$A788,G$2,G$3)</f>
        <v>0.22483437769821055</v>
      </c>
    </row>
    <row r="788" spans="1:6" x14ac:dyDescent="0.2">
      <c r="A788" s="3">
        <f>_xll.qlNormInv(HelperSheet!$A789,B$2,B$3)</f>
        <v>-0.65313092823053964</v>
      </c>
      <c r="F788" s="3">
        <f>_xll.qlNormInv(HelperSheet!$A789,G$2,G$3)</f>
        <v>0.13671726794236508</v>
      </c>
    </row>
    <row r="789" spans="1:6" x14ac:dyDescent="0.2">
      <c r="A789" s="3">
        <f>_xll.qlNormInv(HelperSheet!$A790,B$2,B$3)</f>
        <v>0.69616081379797967</v>
      </c>
      <c r="F789" s="3">
        <f>_xll.qlNormInv(HelperSheet!$A790,G$2,G$3)</f>
        <v>0.47404020344949493</v>
      </c>
    </row>
    <row r="790" spans="1:6" x14ac:dyDescent="0.2">
      <c r="A790" s="3">
        <f>_xll.qlNormInv(HelperSheet!$A791,B$2,B$3)</f>
        <v>1.7135992845060729E-2</v>
      </c>
      <c r="F790" s="3">
        <f>_xll.qlNormInv(HelperSheet!$A791,G$2,G$3)</f>
        <v>0.30428399821126517</v>
      </c>
    </row>
    <row r="791" spans="1:6" x14ac:dyDescent="0.2">
      <c r="A791" s="3">
        <f>_xll.qlNormInv(HelperSheet!$A792,B$2,B$3)</f>
        <v>-2.4657708979784108</v>
      </c>
      <c r="F791" s="3">
        <f>_xll.qlNormInv(HelperSheet!$A792,G$2,G$3)</f>
        <v>-0.3164427244946027</v>
      </c>
    </row>
    <row r="792" spans="1:6" x14ac:dyDescent="0.2">
      <c r="A792" s="3">
        <f>_xll.qlNormInv(HelperSheet!$A793,B$2,B$3)</f>
        <v>-2.5840195835058992</v>
      </c>
      <c r="F792" s="3">
        <f>_xll.qlNormInv(HelperSheet!$A793,G$2,G$3)</f>
        <v>-0.34600489587647482</v>
      </c>
    </row>
    <row r="793" spans="1:6" x14ac:dyDescent="0.2">
      <c r="A793" s="3">
        <f>_xll.qlNormInv(HelperSheet!$A794,B$2,B$3)</f>
        <v>1.223970148457456E-2</v>
      </c>
      <c r="F793" s="3">
        <f>_xll.qlNormInv(HelperSheet!$A794,G$2,G$3)</f>
        <v>0.30305992537114362</v>
      </c>
    </row>
    <row r="794" spans="1:6" x14ac:dyDescent="0.2">
      <c r="A794" s="3">
        <f>_xll.qlNormInv(HelperSheet!$A795,B$2,B$3)</f>
        <v>0.68993609606580375</v>
      </c>
      <c r="F794" s="3">
        <f>_xll.qlNormInv(HelperSheet!$A795,G$2,G$3)</f>
        <v>0.47248402401645095</v>
      </c>
    </row>
    <row r="795" spans="1:6" x14ac:dyDescent="0.2">
      <c r="A795" s="3">
        <f>_xll.qlNormInv(HelperSheet!$A796,B$2,B$3)</f>
        <v>-0.65920268202399546</v>
      </c>
      <c r="F795" s="3">
        <f>_xll.qlNormInv(HelperSheet!$A796,G$2,G$3)</f>
        <v>0.13519932949400112</v>
      </c>
    </row>
    <row r="796" spans="1:6" x14ac:dyDescent="0.2">
      <c r="A796" s="3">
        <f>_xll.qlNormInv(HelperSheet!$A797,B$2,B$3)</f>
        <v>-0.30578857848125462</v>
      </c>
      <c r="F796" s="3">
        <f>_xll.qlNormInv(HelperSheet!$A797,G$2,G$3)</f>
        <v>0.22355285537968633</v>
      </c>
    </row>
    <row r="797" spans="1:6" x14ac:dyDescent="0.2">
      <c r="A797" s="3">
        <f>_xll.qlNormInv(HelperSheet!$A798,B$2,B$3)</f>
        <v>1.1744011743301221</v>
      </c>
      <c r="F797" s="3">
        <f>_xll.qlNormInv(HelperSheet!$A798,G$2,G$3)</f>
        <v>0.59360029358253052</v>
      </c>
    </row>
    <row r="798" spans="1:6" x14ac:dyDescent="0.2">
      <c r="A798" s="3">
        <f>_xll.qlNormInv(HelperSheet!$A799,B$2,B$3)</f>
        <v>0.33154298840718766</v>
      </c>
      <c r="F798" s="3">
        <f>_xll.qlNormInv(HelperSheet!$A799,G$2,G$3)</f>
        <v>0.3828857471017969</v>
      </c>
    </row>
    <row r="799" spans="1:6" x14ac:dyDescent="0.2">
      <c r="A799" s="3">
        <f>_xll.qlNormInv(HelperSheet!$A800,B$2,B$3)</f>
        <v>-1.1269452623720295</v>
      </c>
      <c r="F799" s="3">
        <f>_xll.qlNormInv(HelperSheet!$A800,G$2,G$3)</f>
        <v>1.8263684406992609E-2</v>
      </c>
    </row>
    <row r="800" spans="1:6" x14ac:dyDescent="0.2">
      <c r="A800" s="3">
        <f>_xll.qlNormInv(HelperSheet!$A801,B$2,B$3)</f>
        <v>-0.86914902378738568</v>
      </c>
      <c r="F800" s="3">
        <f>_xll.qlNormInv(HelperSheet!$A801,G$2,G$3)</f>
        <v>8.271274405315357E-2</v>
      </c>
    </row>
    <row r="801" spans="1:6" x14ac:dyDescent="0.2">
      <c r="A801" s="3">
        <f>_xll.qlNormInv(HelperSheet!$A802,B$2,B$3)</f>
        <v>0.50261586242149692</v>
      </c>
      <c r="F801" s="3">
        <f>_xll.qlNormInv(HelperSheet!$A802,G$2,G$3)</f>
        <v>0.42565396560537422</v>
      </c>
    </row>
    <row r="802" spans="1:6" x14ac:dyDescent="0.2">
      <c r="A802" s="3">
        <f>_xll.qlNormInv(HelperSheet!$A803,B$2,B$3)</f>
        <v>1.5750956188995022</v>
      </c>
      <c r="F802" s="3">
        <f>_xll.qlNormInv(HelperSheet!$A803,G$2,G$3)</f>
        <v>0.69377390472487555</v>
      </c>
    </row>
    <row r="803" spans="1:6" x14ac:dyDescent="0.2">
      <c r="A803" s="3">
        <f>_xll.qlNormInv(HelperSheet!$A804,B$2,B$3)</f>
        <v>-0.14493065216109149</v>
      </c>
      <c r="F803" s="3">
        <f>_xll.qlNormInv(HelperSheet!$A804,G$2,G$3)</f>
        <v>0.26376733695972709</v>
      </c>
    </row>
    <row r="804" spans="1:6" x14ac:dyDescent="0.2">
      <c r="A804" s="3">
        <f>_xll.qlNormInv(HelperSheet!$A805,B$2,B$3)</f>
        <v>-0.47502995194065945</v>
      </c>
      <c r="F804" s="3">
        <f>_xll.qlNormInv(HelperSheet!$A805,G$2,G$3)</f>
        <v>0.18124251201483513</v>
      </c>
    </row>
    <row r="805" spans="1:6" x14ac:dyDescent="0.2">
      <c r="A805" s="3">
        <f>_xll.qlNormInv(HelperSheet!$A806,B$2,B$3)</f>
        <v>0.90543614339304612</v>
      </c>
      <c r="F805" s="3">
        <f>_xll.qlNormInv(HelperSheet!$A806,G$2,G$3)</f>
        <v>0.52635903584826149</v>
      </c>
    </row>
    <row r="806" spans="1:6" x14ac:dyDescent="0.2">
      <c r="A806" s="3">
        <f>_xll.qlNormInv(HelperSheet!$A807,B$2,B$3)</f>
        <v>0.16971487521959552</v>
      </c>
      <c r="F806" s="3">
        <f>_xll.qlNormInv(HelperSheet!$A807,G$2,G$3)</f>
        <v>0.34242871880489889</v>
      </c>
    </row>
    <row r="807" spans="1:6" x14ac:dyDescent="0.2">
      <c r="A807" s="3">
        <f>_xll.qlNormInv(HelperSheet!$A808,B$2,B$3)</f>
        <v>-1.4955704646060703</v>
      </c>
      <c r="F807" s="3">
        <f>_xll.qlNormInv(HelperSheet!$A808,G$2,G$3)</f>
        <v>-7.3892616151517598E-2</v>
      </c>
    </row>
    <row r="808" spans="1:6" x14ac:dyDescent="0.2">
      <c r="A808" s="3">
        <f>_xll.qlNormInv(HelperSheet!$A809,B$2,B$3)</f>
        <v>-1.289381109429973</v>
      </c>
      <c r="F808" s="3">
        <f>_xll.qlNormInv(HelperSheet!$A809,G$2,G$3)</f>
        <v>-2.2345277357493254E-2</v>
      </c>
    </row>
    <row r="809" spans="1:6" x14ac:dyDescent="0.2">
      <c r="A809" s="3">
        <f>_xll.qlNormInv(HelperSheet!$A810,B$2,B$3)</f>
        <v>0.24980988466052712</v>
      </c>
      <c r="F809" s="3">
        <f>_xll.qlNormInv(HelperSheet!$A810,G$2,G$3)</f>
        <v>0.3624524711651318</v>
      </c>
    </row>
    <row r="810" spans="1:6" x14ac:dyDescent="0.2">
      <c r="A810" s="3">
        <f>_xll.qlNormInv(HelperSheet!$A811,B$2,B$3)</f>
        <v>1.0305873420138845</v>
      </c>
      <c r="F810" s="3">
        <f>_xll.qlNormInv(HelperSheet!$A811,G$2,G$3)</f>
        <v>0.55764683550347116</v>
      </c>
    </row>
    <row r="811" spans="1:6" x14ac:dyDescent="0.2">
      <c r="A811" s="3">
        <f>_xll.qlNormInv(HelperSheet!$A812,B$2,B$3)</f>
        <v>-0.3890142229383296</v>
      </c>
      <c r="F811" s="3">
        <f>_xll.qlNormInv(HelperSheet!$A812,G$2,G$3)</f>
        <v>0.2027464442654176</v>
      </c>
    </row>
    <row r="812" spans="1:6" x14ac:dyDescent="0.2">
      <c r="A812" s="3">
        <f>_xll.qlNormInv(HelperSheet!$A813,B$2,B$3)</f>
        <v>-6.6140929737905599E-2</v>
      </c>
      <c r="F812" s="3">
        <f>_xll.qlNormInv(HelperSheet!$A813,G$2,G$3)</f>
        <v>0.28346476756552358</v>
      </c>
    </row>
    <row r="813" spans="1:6" x14ac:dyDescent="0.2">
      <c r="A813" s="3">
        <f>_xll.qlNormInv(HelperSheet!$A814,B$2,B$3)</f>
        <v>1.9370897380664942</v>
      </c>
      <c r="F813" s="3">
        <f>_xll.qlNormInv(HelperSheet!$A814,G$2,G$3)</f>
        <v>0.78427243451662354</v>
      </c>
    </row>
    <row r="814" spans="1:6" x14ac:dyDescent="0.2">
      <c r="A814" s="3">
        <f>_xll.qlNormInv(HelperSheet!$A815,B$2,B$3)</f>
        <v>0.59366772399796197</v>
      </c>
      <c r="F814" s="3">
        <f>_xll.qlNormInv(HelperSheet!$A815,G$2,G$3)</f>
        <v>0.44841693099949048</v>
      </c>
    </row>
    <row r="815" spans="1:6" x14ac:dyDescent="0.2">
      <c r="A815" s="3">
        <f>_xll.qlNormInv(HelperSheet!$A816,B$2,B$3)</f>
        <v>-0.75998152977161348</v>
      </c>
      <c r="F815" s="3">
        <f>_xll.qlNormInv(HelperSheet!$A816,G$2,G$3)</f>
        <v>0.11000461755709662</v>
      </c>
    </row>
    <row r="816" spans="1:6" x14ac:dyDescent="0.2">
      <c r="A816" s="3">
        <f>_xll.qlNormInv(HelperSheet!$A817,B$2,B$3)</f>
        <v>-0.98981280542101058</v>
      </c>
      <c r="F816" s="3">
        <f>_xll.qlNormInv(HelperSheet!$A817,G$2,G$3)</f>
        <v>5.2546798644747345E-2</v>
      </c>
    </row>
    <row r="817" spans="1:6" x14ac:dyDescent="0.2">
      <c r="A817" s="3">
        <f>_xll.qlNormInv(HelperSheet!$A818,B$2,B$3)</f>
        <v>0.4155567572898517</v>
      </c>
      <c r="F817" s="3">
        <f>_xll.qlNormInv(HelperSheet!$A818,G$2,G$3)</f>
        <v>0.40388918932246293</v>
      </c>
    </row>
    <row r="818" spans="1:6" x14ac:dyDescent="0.2">
      <c r="A818" s="3">
        <f>_xll.qlNormInv(HelperSheet!$A819,B$2,B$3)</f>
        <v>1.3477637668225402</v>
      </c>
      <c r="F818" s="3">
        <f>_xll.qlNormInv(HelperSheet!$A819,G$2,G$3)</f>
        <v>0.63694094170563509</v>
      </c>
    </row>
    <row r="819" spans="1:6" x14ac:dyDescent="0.2">
      <c r="A819" s="3">
        <f>_xll.qlNormInv(HelperSheet!$A820,B$2,B$3)</f>
        <v>-0.22463192730794188</v>
      </c>
      <c r="F819" s="3">
        <f>_xll.qlNormInv(HelperSheet!$A820,G$2,G$3)</f>
        <v>0.24384201817301451</v>
      </c>
    </row>
    <row r="820" spans="1:6" x14ac:dyDescent="0.2">
      <c r="A820" s="3">
        <f>_xll.qlNormInv(HelperSheet!$A821,B$2,B$3)</f>
        <v>-0.56471794779174322</v>
      </c>
      <c r="F820" s="3">
        <f>_xll.qlNormInv(HelperSheet!$A821,G$2,G$3)</f>
        <v>0.15882051305206418</v>
      </c>
    </row>
    <row r="821" spans="1:6" x14ac:dyDescent="0.2">
      <c r="A821" s="3">
        <f>_xll.qlNormInv(HelperSheet!$A822,B$2,B$3)</f>
        <v>0.793074574104499</v>
      </c>
      <c r="F821" s="3">
        <f>_xll.qlNormInv(HelperSheet!$A822,G$2,G$3)</f>
        <v>0.49826864352612477</v>
      </c>
    </row>
    <row r="822" spans="1:6" x14ac:dyDescent="0.2">
      <c r="A822" s="3">
        <f>_xll.qlNormInv(HelperSheet!$A823,B$2,B$3)</f>
        <v>9.0695715725978412E-2</v>
      </c>
      <c r="F822" s="3">
        <f>_xll.qlNormInv(HelperSheet!$A823,G$2,G$3)</f>
        <v>0.3226739289314946</v>
      </c>
    </row>
    <row r="823" spans="1:6" x14ac:dyDescent="0.2">
      <c r="A823" s="3">
        <f>_xll.qlNormInv(HelperSheet!$A824,B$2,B$3)</f>
        <v>-1.7974410756858112</v>
      </c>
      <c r="F823" s="3">
        <f>_xll.qlNormInv(HelperSheet!$A824,G$2,G$3)</f>
        <v>-0.14936026892145282</v>
      </c>
    </row>
    <row r="824" spans="1:6" x14ac:dyDescent="0.2">
      <c r="A824" s="3">
        <f>_xll.qlNormInv(HelperSheet!$A825,B$2,B$3)</f>
        <v>-1.6280436745008464</v>
      </c>
      <c r="F824" s="3">
        <f>_xll.qlNormInv(HelperSheet!$A825,G$2,G$3)</f>
        <v>-0.10701091862521162</v>
      </c>
    </row>
    <row r="825" spans="1:6" x14ac:dyDescent="0.2">
      <c r="A825" s="3">
        <f>_xll.qlNormInv(HelperSheet!$A826,B$2,B$3)</f>
        <v>0.13010370990846468</v>
      </c>
      <c r="F825" s="3">
        <f>_xll.qlNormInv(HelperSheet!$A826,G$2,G$3)</f>
        <v>0.33252592747711618</v>
      </c>
    </row>
    <row r="826" spans="1:6" x14ac:dyDescent="0.2">
      <c r="A826" s="3">
        <f>_xll.qlNormInv(HelperSheet!$A827,B$2,B$3)</f>
        <v>0.84791667828129924</v>
      </c>
      <c r="F826" s="3">
        <f>_xll.qlNormInv(HelperSheet!$A827,G$2,G$3)</f>
        <v>0.51197916957032485</v>
      </c>
    </row>
    <row r="827" spans="1:6" x14ac:dyDescent="0.2">
      <c r="A827" s="3">
        <f>_xll.qlNormInv(HelperSheet!$A828,B$2,B$3)</f>
        <v>-0.51935153077660257</v>
      </c>
      <c r="F827" s="3">
        <f>_xll.qlNormInv(HelperSheet!$A828,G$2,G$3)</f>
        <v>0.17016211730584935</v>
      </c>
    </row>
    <row r="828" spans="1:6" x14ac:dyDescent="0.2">
      <c r="A828" s="3">
        <f>_xll.qlNormInv(HelperSheet!$A829,B$2,B$3)</f>
        <v>-0.18463462618362128</v>
      </c>
      <c r="F828" s="3">
        <f>_xll.qlNormInv(HelperSheet!$A829,G$2,G$3)</f>
        <v>0.25384134345409465</v>
      </c>
    </row>
    <row r="829" spans="1:6" x14ac:dyDescent="0.2">
      <c r="A829" s="3">
        <f>_xll.qlNormInv(HelperSheet!$A830,B$2,B$3)</f>
        <v>1.4520619718563277</v>
      </c>
      <c r="F829" s="3">
        <f>_xll.qlNormInv(HelperSheet!$A830,G$2,G$3)</f>
        <v>0.66301549296408191</v>
      </c>
    </row>
    <row r="830" spans="1:6" x14ac:dyDescent="0.2">
      <c r="A830" s="3">
        <f>_xll.qlNormInv(HelperSheet!$A831,B$2,B$3)</f>
        <v>0.45865160133359706</v>
      </c>
      <c r="F830" s="3">
        <f>_xll.qlNormInv(HelperSheet!$A831,G$2,G$3)</f>
        <v>0.41466290033339925</v>
      </c>
    </row>
    <row r="831" spans="1:6" x14ac:dyDescent="0.2">
      <c r="A831" s="3">
        <f>_xll.qlNormInv(HelperSheet!$A832,B$2,B$3)</f>
        <v>-0.92779171016631701</v>
      </c>
      <c r="F831" s="3">
        <f>_xll.qlNormInv(HelperSheet!$A832,G$2,G$3)</f>
        <v>6.8052072458420737E-2</v>
      </c>
    </row>
    <row r="832" spans="1:6" x14ac:dyDescent="0.2">
      <c r="A832" s="3">
        <f>_xll.qlNormInv(HelperSheet!$A833,B$2,B$3)</f>
        <v>-0.70869200840895052</v>
      </c>
      <c r="F832" s="3">
        <f>_xll.qlNormInv(HelperSheet!$A833,G$2,G$3)</f>
        <v>0.12282699789776236</v>
      </c>
    </row>
    <row r="833" spans="1:6" x14ac:dyDescent="0.2">
      <c r="A833" s="3">
        <f>_xll.qlNormInv(HelperSheet!$A834,B$2,B$3)</f>
        <v>0.64105896321287847</v>
      </c>
      <c r="F833" s="3">
        <f>_xll.qlNormInv(HelperSheet!$A834,G$2,G$3)</f>
        <v>0.46026474080321961</v>
      </c>
    </row>
    <row r="834" spans="1:6" x14ac:dyDescent="0.2">
      <c r="A834" s="3">
        <f>_xll.qlNormInv(HelperSheet!$A835,B$2,B$3)</f>
        <v>2.2993622972775936</v>
      </c>
      <c r="F834" s="3">
        <f>_xll.qlNormInv(HelperSheet!$A835,G$2,G$3)</f>
        <v>0.87484057431939832</v>
      </c>
    </row>
    <row r="835" spans="1:6" x14ac:dyDescent="0.2">
      <c r="A835" s="3">
        <f>_xll.qlNormInv(HelperSheet!$A836,B$2,B$3)</f>
        <v>-2.6929925617924677E-2</v>
      </c>
      <c r="F835" s="3">
        <f>_xll.qlNormInv(HelperSheet!$A836,G$2,G$3)</f>
        <v>0.29326751859551881</v>
      </c>
    </row>
    <row r="836" spans="1:6" x14ac:dyDescent="0.2">
      <c r="A836" s="3">
        <f>_xll.qlNormInv(HelperSheet!$A837,B$2,B$3)</f>
        <v>-0.34710075648087374</v>
      </c>
      <c r="F836" s="3">
        <f>_xll.qlNormInv(HelperSheet!$A837,G$2,G$3)</f>
        <v>0.21322481087978157</v>
      </c>
    </row>
    <row r="837" spans="1:6" x14ac:dyDescent="0.2">
      <c r="A837" s="3">
        <f>_xll.qlNormInv(HelperSheet!$A838,B$2,B$3)</f>
        <v>1.0996506267169632</v>
      </c>
      <c r="F837" s="3">
        <f>_xll.qlNormInv(HelperSheet!$A838,G$2,G$3)</f>
        <v>0.57491265667924085</v>
      </c>
    </row>
    <row r="838" spans="1:6" x14ac:dyDescent="0.2">
      <c r="A838" s="3">
        <f>_xll.qlNormInv(HelperSheet!$A839,B$2,B$3)</f>
        <v>0.29043381777606841</v>
      </c>
      <c r="F838" s="3">
        <f>_xll.qlNormInv(HelperSheet!$A839,G$2,G$3)</f>
        <v>0.37260845444401708</v>
      </c>
    </row>
    <row r="839" spans="1:6" x14ac:dyDescent="0.2">
      <c r="A839" s="3">
        <f>_xll.qlNormInv(HelperSheet!$A840,B$2,B$3)</f>
        <v>-1.2041913582447326</v>
      </c>
      <c r="F839" s="3">
        <f>_xll.qlNormInv(HelperSheet!$A840,G$2,G$3)</f>
        <v>-1.0478395611831504E-3</v>
      </c>
    </row>
    <row r="840" spans="1:6" x14ac:dyDescent="0.2">
      <c r="A840" s="3">
        <f>_xll.qlNormInv(HelperSheet!$A841,B$2,B$3)</f>
        <v>-1.3851204987455259</v>
      </c>
      <c r="F840" s="3">
        <f>_xll.qlNormInv(HelperSheet!$A841,G$2,G$3)</f>
        <v>-4.6280124686381485E-2</v>
      </c>
    </row>
    <row r="841" spans="1:6" x14ac:dyDescent="0.2">
      <c r="A841" s="3">
        <f>_xll.qlNormInv(HelperSheet!$A842,B$2,B$3)</f>
        <v>0.20959424060821494</v>
      </c>
      <c r="F841" s="3">
        <f>_xll.qlNormInv(HelperSheet!$A842,G$2,G$3)</f>
        <v>0.35239856015205373</v>
      </c>
    </row>
    <row r="842" spans="1:6" x14ac:dyDescent="0.2">
      <c r="A842" s="3">
        <f>_xll.qlNormInv(HelperSheet!$A843,B$2,B$3)</f>
        <v>0.96611952650540545</v>
      </c>
      <c r="F842" s="3">
        <f>_xll.qlNormInv(HelperSheet!$A843,G$2,G$3)</f>
        <v>0.54152988162635141</v>
      </c>
    </row>
    <row r="843" spans="1:6" x14ac:dyDescent="0.2">
      <c r="A843" s="3">
        <f>_xll.qlNormInv(HelperSheet!$A844,B$2,B$3)</f>
        <v>-0.43162274455460925</v>
      </c>
      <c r="F843" s="3">
        <f>_xll.qlNormInv(HelperSheet!$A844,G$2,G$3)</f>
        <v>0.19209431386134768</v>
      </c>
    </row>
    <row r="844" spans="1:6" x14ac:dyDescent="0.2">
      <c r="A844" s="3">
        <f>_xll.qlNormInv(HelperSheet!$A845,B$2,B$3)</f>
        <v>-0.10545392956876994</v>
      </c>
      <c r="F844" s="3">
        <f>_xll.qlNormInv(HelperSheet!$A845,G$2,G$3)</f>
        <v>0.27363651760780749</v>
      </c>
    </row>
    <row r="845" spans="1:6" x14ac:dyDescent="0.2">
      <c r="A845" s="3">
        <f>_xll.qlNormInv(HelperSheet!$A846,B$2,B$3)</f>
        <v>1.7280214720074567</v>
      </c>
      <c r="F845" s="3">
        <f>_xll.qlNormInv(HelperSheet!$A846,G$2,G$3)</f>
        <v>0.73200536800186411</v>
      </c>
    </row>
    <row r="846" spans="1:6" x14ac:dyDescent="0.2">
      <c r="A846" s="3">
        <f>_xll.qlNormInv(HelperSheet!$A847,B$2,B$3)</f>
        <v>0.54757410419187857</v>
      </c>
      <c r="F846" s="3">
        <f>_xll.qlNormInv(HelperSheet!$A847,G$2,G$3)</f>
        <v>0.4368935260479696</v>
      </c>
    </row>
    <row r="847" spans="1:6" x14ac:dyDescent="0.2">
      <c r="A847" s="3">
        <f>_xll.qlNormInv(HelperSheet!$A848,B$2,B$3)</f>
        <v>-0.81335312659621783</v>
      </c>
      <c r="F847" s="3">
        <f>_xll.qlNormInv(HelperSheet!$A848,G$2,G$3)</f>
        <v>9.666171835094553E-2</v>
      </c>
    </row>
    <row r="848" spans="1:6" x14ac:dyDescent="0.2">
      <c r="A848" s="3">
        <f>_xll.qlNormInv(HelperSheet!$A849,B$2,B$3)</f>
        <v>-1.0558962349424692</v>
      </c>
      <c r="F848" s="3">
        <f>_xll.qlNormInv(HelperSheet!$A849,G$2,G$3)</f>
        <v>3.6025941264382688E-2</v>
      </c>
    </row>
    <row r="849" spans="1:6" x14ac:dyDescent="0.2">
      <c r="A849" s="3">
        <f>_xll.qlNormInv(HelperSheet!$A850,B$2,B$3)</f>
        <v>0.37322045265416992</v>
      </c>
      <c r="F849" s="3">
        <f>_xll.qlNormInv(HelperSheet!$A850,G$2,G$3)</f>
        <v>0.39330511316354244</v>
      </c>
    </row>
    <row r="850" spans="1:6" x14ac:dyDescent="0.2">
      <c r="A850" s="3">
        <f>_xll.qlNormInv(HelperSheet!$A851,B$2,B$3)</f>
        <v>1.2563630400498227</v>
      </c>
      <c r="F850" s="3">
        <f>_xll.qlNormInv(HelperSheet!$A851,G$2,G$3)</f>
        <v>0.61409076001245566</v>
      </c>
    </row>
    <row r="851" spans="1:6" x14ac:dyDescent="0.2">
      <c r="A851" s="3">
        <f>_xll.qlNormInv(HelperSheet!$A852,B$2,B$3)</f>
        <v>-0.26499199926390365</v>
      </c>
      <c r="F851" s="3">
        <f>_xll.qlNormInv(HelperSheet!$A852,G$2,G$3)</f>
        <v>0.23375200018402409</v>
      </c>
    </row>
    <row r="852" spans="1:6" x14ac:dyDescent="0.2">
      <c r="A852" s="3">
        <f>_xll.qlNormInv(HelperSheet!$A853,B$2,B$3)</f>
        <v>-0.61127789168682956</v>
      </c>
      <c r="F852" s="3">
        <f>_xll.qlNormInv(HelperSheet!$A853,G$2,G$3)</f>
        <v>0.1471805270782926</v>
      </c>
    </row>
    <row r="853" spans="1:6" x14ac:dyDescent="0.2">
      <c r="A853" s="3">
        <f>_xll.qlNormInv(HelperSheet!$A854,B$2,B$3)</f>
        <v>0.74052025527085685</v>
      </c>
      <c r="F853" s="3">
        <f>_xll.qlNormInv(HelperSheet!$A854,G$2,G$3)</f>
        <v>0.48513006381771417</v>
      </c>
    </row>
    <row r="854" spans="1:6" x14ac:dyDescent="0.2">
      <c r="A854" s="3">
        <f>_xll.qlNormInv(HelperSheet!$A855,B$2,B$3)</f>
        <v>5.1428123682603098E-2</v>
      </c>
      <c r="F854" s="3">
        <f>_xll.qlNormInv(HelperSheet!$A855,G$2,G$3)</f>
        <v>0.31285703092065076</v>
      </c>
    </row>
    <row r="855" spans="1:6" x14ac:dyDescent="0.2">
      <c r="A855" s="3">
        <f>_xll.qlNormInv(HelperSheet!$A856,B$2,B$3)</f>
        <v>-2.0433720195930549</v>
      </c>
      <c r="F855" s="3">
        <f>_xll.qlNormInv(HelperSheet!$A856,G$2,G$3)</f>
        <v>-0.21084300489826374</v>
      </c>
    </row>
    <row r="856" spans="1:6" x14ac:dyDescent="0.2">
      <c r="A856" s="3">
        <f>_xll.qlNormInv(HelperSheet!$A857,B$2,B$3)</f>
        <v>-1.9060738478540113</v>
      </c>
      <c r="F856" s="3">
        <f>_xll.qlNormInv(HelperSheet!$A857,G$2,G$3)</f>
        <v>-0.17651846196350285</v>
      </c>
    </row>
    <row r="857" spans="1:6" x14ac:dyDescent="0.2">
      <c r="A857" s="3">
        <f>_xll.qlNormInv(HelperSheet!$A858,B$2,B$3)</f>
        <v>7.1048224347835351E-2</v>
      </c>
      <c r="F857" s="3">
        <f>_xll.qlNormInv(HelperSheet!$A858,G$2,G$3)</f>
        <v>0.31776205608695884</v>
      </c>
    </row>
    <row r="858" spans="1:6" x14ac:dyDescent="0.2">
      <c r="A858" s="3">
        <f>_xll.qlNormInv(HelperSheet!$A859,B$2,B$3)</f>
        <v>0.76653274561312568</v>
      </c>
      <c r="F858" s="3">
        <f>_xll.qlNormInv(HelperSheet!$A859,G$2,G$3)</f>
        <v>0.49163318640328141</v>
      </c>
    </row>
    <row r="859" spans="1:6" x14ac:dyDescent="0.2">
      <c r="A859" s="3">
        <f>_xll.qlNormInv(HelperSheet!$A860,B$2,B$3)</f>
        <v>-0.58783861150292482</v>
      </c>
      <c r="F859" s="3">
        <f>_xll.qlNormInv(HelperSheet!$A860,G$2,G$3)</f>
        <v>0.15304034712426878</v>
      </c>
    </row>
    <row r="860" spans="1:6" x14ac:dyDescent="0.2">
      <c r="A860" s="3">
        <f>_xll.qlNormInv(HelperSheet!$A861,B$2,B$3)</f>
        <v>-0.24476212069869052</v>
      </c>
      <c r="F860" s="3">
        <f>_xll.qlNormInv(HelperSheet!$A861,G$2,G$3)</f>
        <v>0.23880946982532736</v>
      </c>
    </row>
    <row r="861" spans="1:6" x14ac:dyDescent="0.2">
      <c r="A861" s="3">
        <f>_xll.qlNormInv(HelperSheet!$A862,B$2,B$3)</f>
        <v>1.3007052182575836</v>
      </c>
      <c r="F861" s="3">
        <f>_xll.qlNormInv(HelperSheet!$A862,G$2,G$3)</f>
        <v>0.62517630456439588</v>
      </c>
    </row>
    <row r="862" spans="1:6" x14ac:dyDescent="0.2">
      <c r="A862" s="3">
        <f>_xll.qlNormInv(HelperSheet!$A863,B$2,B$3)</f>
        <v>0.39430025495981119</v>
      </c>
      <c r="F862" s="3">
        <f>_xll.qlNormInv(HelperSheet!$A863,G$2,G$3)</f>
        <v>0.39857506373995277</v>
      </c>
    </row>
    <row r="863" spans="1:6" x14ac:dyDescent="0.2">
      <c r="A863" s="3">
        <f>_xll.qlNormInv(HelperSheet!$A864,B$2,B$3)</f>
        <v>-1.0222964255967519</v>
      </c>
      <c r="F863" s="3">
        <f>_xll.qlNormInv(HelperSheet!$A864,G$2,G$3)</f>
        <v>4.4425893600812005E-2</v>
      </c>
    </row>
    <row r="864" spans="1:6" x14ac:dyDescent="0.2">
      <c r="A864" s="3">
        <f>_xll.qlNormInv(HelperSheet!$A865,B$2,B$3)</f>
        <v>-0.7863872931336261</v>
      </c>
      <c r="F864" s="3">
        <f>_xll.qlNormInv(HelperSheet!$A865,G$2,G$3)</f>
        <v>0.10340317671659346</v>
      </c>
    </row>
    <row r="865" spans="1:6" x14ac:dyDescent="0.2">
      <c r="A865" s="3">
        <f>_xll.qlNormInv(HelperSheet!$A866,B$2,B$3)</f>
        <v>0.57046939440462552</v>
      </c>
      <c r="F865" s="3">
        <f>_xll.qlNormInv(HelperSheet!$A866,G$2,G$3)</f>
        <v>0.44261734860115637</v>
      </c>
    </row>
    <row r="866" spans="1:6" x14ac:dyDescent="0.2">
      <c r="A866" s="3">
        <f>_xll.qlNormInv(HelperSheet!$A867,B$2,B$3)</f>
        <v>1.822630487321055</v>
      </c>
      <c r="F866" s="3">
        <f>_xll.qlNormInv(HelperSheet!$A867,G$2,G$3)</f>
        <v>0.75565762183026375</v>
      </c>
    </row>
    <row r="867" spans="1:6" x14ac:dyDescent="0.2">
      <c r="A867" s="3">
        <f>_xll.qlNormInv(HelperSheet!$A868,B$2,B$3)</f>
        <v>-8.5780856148388943E-2</v>
      </c>
      <c r="F867" s="3">
        <f>_xll.qlNormInv(HelperSheet!$A868,G$2,G$3)</f>
        <v>0.27855478596290273</v>
      </c>
    </row>
    <row r="868" spans="1:6" x14ac:dyDescent="0.2">
      <c r="A868" s="3">
        <f>_xll.qlNormInv(HelperSheet!$A869,B$2,B$3)</f>
        <v>-0.41022537955204996</v>
      </c>
      <c r="F868" s="3">
        <f>_xll.qlNormInv(HelperSheet!$A869,G$2,G$3)</f>
        <v>0.1974436551119875</v>
      </c>
    </row>
    <row r="869" spans="1:6" x14ac:dyDescent="0.2">
      <c r="A869" s="3">
        <f>_xll.qlNormInv(HelperSheet!$A870,B$2,B$3)</f>
        <v>0.99783500146403337</v>
      </c>
      <c r="F869" s="3">
        <f>_xll.qlNormInv(HelperSheet!$A870,G$2,G$3)</f>
        <v>0.54945875036600833</v>
      </c>
    </row>
    <row r="870" spans="1:6" x14ac:dyDescent="0.2">
      <c r="A870" s="3">
        <f>_xll.qlNormInv(HelperSheet!$A871,B$2,B$3)</f>
        <v>0.22965563040312595</v>
      </c>
      <c r="F870" s="3">
        <f>_xll.qlNormInv(HelperSheet!$A871,G$2,G$3)</f>
        <v>0.35741390760078146</v>
      </c>
    </row>
    <row r="871" spans="1:6" x14ac:dyDescent="0.2">
      <c r="A871" s="3">
        <f>_xll.qlNormInv(HelperSheet!$A872,B$2,B$3)</f>
        <v>-1.3357205643272223</v>
      </c>
      <c r="F871" s="3">
        <f>_xll.qlNormInv(HelperSheet!$A872,G$2,G$3)</f>
        <v>-3.3930141081805587E-2</v>
      </c>
    </row>
    <row r="872" spans="1:6" x14ac:dyDescent="0.2">
      <c r="A872" s="3">
        <f>_xll.qlNormInv(HelperSheet!$A873,B$2,B$3)</f>
        <v>-1.1646995652166967</v>
      </c>
      <c r="F872" s="3">
        <f>_xll.qlNormInv(HelperSheet!$A873,G$2,G$3)</f>
        <v>8.8251086958258118E-3</v>
      </c>
    </row>
    <row r="873" spans="1:6" x14ac:dyDescent="0.2">
      <c r="A873" s="3">
        <f>_xll.qlNormInv(HelperSheet!$A874,B$2,B$3)</f>
        <v>0.31092271556890227</v>
      </c>
      <c r="F873" s="3">
        <f>_xll.qlNormInv(HelperSheet!$A874,G$2,G$3)</f>
        <v>0.37773067889222556</v>
      </c>
    </row>
    <row r="874" spans="1:6" x14ac:dyDescent="0.2">
      <c r="A874" s="3">
        <f>_xll.qlNormInv(HelperSheet!$A875,B$2,B$3)</f>
        <v>1.1362322544651366</v>
      </c>
      <c r="F874" s="3">
        <f>_xll.qlNormInv(HelperSheet!$A875,G$2,G$3)</f>
        <v>0.58405806361628421</v>
      </c>
    </row>
    <row r="875" spans="1:6" x14ac:dyDescent="0.2">
      <c r="A875" s="3">
        <f>_xll.qlNormInv(HelperSheet!$A876,B$2,B$3)</f>
        <v>-0.32637503269698304</v>
      </c>
      <c r="F875" s="3">
        <f>_xll.qlNormInv(HelperSheet!$A876,G$2,G$3)</f>
        <v>0.21840624182575424</v>
      </c>
    </row>
    <row r="876" spans="1:6" x14ac:dyDescent="0.2">
      <c r="A876" s="3">
        <f>_xll.qlNormInv(HelperSheet!$A877,B$2,B$3)</f>
        <v>-7.3437035386890743E-3</v>
      </c>
      <c r="F876" s="3">
        <f>_xll.qlNormInv(HelperSheet!$A877,G$2,G$3)</f>
        <v>0.29816407411532769</v>
      </c>
    </row>
    <row r="877" spans="1:6" x14ac:dyDescent="0.2">
      <c r="A877" s="3">
        <f>_xll.qlNormInv(HelperSheet!$A878,B$2,B$3)</f>
        <v>2.7555488756869502</v>
      </c>
      <c r="F877" s="3">
        <f>_xll.qlNormInv(HelperSheet!$A878,G$2,G$3)</f>
        <v>0.98888721892173748</v>
      </c>
    </row>
    <row r="878" spans="1:6" x14ac:dyDescent="0.2">
      <c r="A878" s="3">
        <f>_xll.qlNormInv(HelperSheet!$A879,B$2,B$3)</f>
        <v>0.66529883603049433</v>
      </c>
      <c r="F878" s="3">
        <f>_xll.qlNormInv(HelperSheet!$A879,G$2,G$3)</f>
        <v>0.46632470900762357</v>
      </c>
    </row>
    <row r="879" spans="1:6" x14ac:dyDescent="0.2">
      <c r="A879" s="3">
        <f>_xll.qlNormInv(HelperSheet!$A880,B$2,B$3)</f>
        <v>-0.68373799734179175</v>
      </c>
      <c r="F879" s="3">
        <f>_xll.qlNormInv(HelperSheet!$A880,G$2,G$3)</f>
        <v>0.12906550066455205</v>
      </c>
    </row>
    <row r="880" spans="1:6" x14ac:dyDescent="0.2">
      <c r="A880" s="3">
        <f>_xll.qlNormInv(HelperSheet!$A881,B$2,B$3)</f>
        <v>-0.89808426859794865</v>
      </c>
      <c r="F880" s="3">
        <f>_xll.qlNormInv(HelperSheet!$A881,G$2,G$3)</f>
        <v>7.5478932850512825E-2</v>
      </c>
    </row>
    <row r="881" spans="1:6" x14ac:dyDescent="0.2">
      <c r="A881" s="3">
        <f>_xll.qlNormInv(HelperSheet!$A882,B$2,B$3)</f>
        <v>0.48051762358372907</v>
      </c>
      <c r="F881" s="3">
        <f>_xll.qlNormInv(HelperSheet!$A882,G$2,G$3)</f>
        <v>0.42012940589593228</v>
      </c>
    </row>
    <row r="882" spans="1:6" x14ac:dyDescent="0.2">
      <c r="A882" s="3">
        <f>_xll.qlNormInv(HelperSheet!$A883,B$2,B$3)</f>
        <v>1.5107216865193465</v>
      </c>
      <c r="F882" s="3">
        <f>_xll.qlNormInv(HelperSheet!$A883,G$2,G$3)</f>
        <v>0.67768042162983666</v>
      </c>
    </row>
    <row r="883" spans="1:6" x14ac:dyDescent="0.2">
      <c r="A883" s="3">
        <f>_xll.qlNormInv(HelperSheet!$A884,B$2,B$3)</f>
        <v>-0.16475017189913721</v>
      </c>
      <c r="F883" s="3">
        <f>_xll.qlNormInv(HelperSheet!$A884,G$2,G$3)</f>
        <v>0.25881245702521571</v>
      </c>
    </row>
    <row r="884" spans="1:6" x14ac:dyDescent="0.2">
      <c r="A884" s="3">
        <f>_xll.qlNormInv(HelperSheet!$A885,B$2,B$3)</f>
        <v>-0.49706867349567713</v>
      </c>
      <c r="F884" s="3">
        <f>_xll.qlNormInv(HelperSheet!$A885,G$2,G$3)</f>
        <v>0.17573283162608072</v>
      </c>
    </row>
    <row r="885" spans="1:6" x14ac:dyDescent="0.2">
      <c r="A885" s="3">
        <f>_xll.qlNormInv(HelperSheet!$A886,B$2,B$3)</f>
        <v>0.87631396486085511</v>
      </c>
      <c r="F885" s="3">
        <f>_xll.qlNormInv(HelperSheet!$A886,G$2,G$3)</f>
        <v>0.51907849121521377</v>
      </c>
    </row>
    <row r="886" spans="1:6" x14ac:dyDescent="0.2">
      <c r="A886" s="3">
        <f>_xll.qlNormInv(HelperSheet!$A887,B$2,B$3)</f>
        <v>0.14987989370235522</v>
      </c>
      <c r="F886" s="3">
        <f>_xll.qlNormInv(HelperSheet!$A887,G$2,G$3)</f>
        <v>0.33746997342558882</v>
      </c>
    </row>
    <row r="887" spans="1:6" x14ac:dyDescent="0.2">
      <c r="A887" s="3">
        <f>_xll.qlNormInv(HelperSheet!$A888,B$2,B$3)</f>
        <v>-1.5583908469895758</v>
      </c>
      <c r="F887" s="3">
        <f>_xll.qlNormInv(HelperSheet!$A888,G$2,G$3)</f>
        <v>-8.9597711747393949E-2</v>
      </c>
    </row>
    <row r="888" spans="1:6" x14ac:dyDescent="0.2">
      <c r="A888" s="3">
        <f>_xll.qlNormInv(HelperSheet!$A889,B$2,B$3)</f>
        <v>-1.7066311852404668</v>
      </c>
      <c r="F888" s="3">
        <f>_xll.qlNormInv(HelperSheet!$A889,G$2,G$3)</f>
        <v>-0.1266577963101167</v>
      </c>
    </row>
    <row r="889" spans="1:6" x14ac:dyDescent="0.2">
      <c r="A889" s="3">
        <f>_xll.qlNormInv(HelperSheet!$A890,B$2,B$3)</f>
        <v>0.11037828371345171</v>
      </c>
      <c r="F889" s="3">
        <f>_xll.qlNormInv(HelperSheet!$A890,G$2,G$3)</f>
        <v>0.32759457092836292</v>
      </c>
    </row>
    <row r="890" spans="1:6" x14ac:dyDescent="0.2">
      <c r="A890" s="3">
        <f>_xll.qlNormInv(HelperSheet!$A891,B$2,B$3)</f>
        <v>0.82018723900598012</v>
      </c>
      <c r="F890" s="3">
        <f>_xll.qlNormInv(HelperSheet!$A891,G$2,G$3)</f>
        <v>0.50504680975149507</v>
      </c>
    </row>
    <row r="891" spans="1:6" x14ac:dyDescent="0.2">
      <c r="A891" s="3">
        <f>_xll.qlNormInv(HelperSheet!$A892,B$2,B$3)</f>
        <v>-0.54189531474233021</v>
      </c>
      <c r="F891" s="3">
        <f>_xll.qlNormInv(HelperSheet!$A892,G$2,G$3)</f>
        <v>0.16452617131441744</v>
      </c>
    </row>
    <row r="892" spans="1:6" x14ac:dyDescent="0.2">
      <c r="A892" s="3">
        <f>_xll.qlNormInv(HelperSheet!$A893,B$2,B$3)</f>
        <v>-0.20459235981808549</v>
      </c>
      <c r="F892" s="3">
        <f>_xll.qlNormInv(HelperSheet!$A893,G$2,G$3)</f>
        <v>0.24885191004547863</v>
      </c>
    </row>
    <row r="893" spans="1:6" x14ac:dyDescent="0.2">
      <c r="A893" s="3">
        <f>_xll.qlNormInv(HelperSheet!$A894,B$2,B$3)</f>
        <v>1.398012296092793</v>
      </c>
      <c r="F893" s="3">
        <f>_xll.qlNormInv(HelperSheet!$A894,G$2,G$3)</f>
        <v>0.64950307402319818</v>
      </c>
    </row>
    <row r="894" spans="1:6" x14ac:dyDescent="0.2">
      <c r="A894" s="3">
        <f>_xll.qlNormInv(HelperSheet!$A895,B$2,B$3)</f>
        <v>0.43700272073269841</v>
      </c>
      <c r="F894" s="3">
        <f>_xll.qlNormInv(HelperSheet!$A895,G$2,G$3)</f>
        <v>0.40925068018317456</v>
      </c>
    </row>
    <row r="895" spans="1:6" x14ac:dyDescent="0.2">
      <c r="A895" s="3">
        <f>_xll.qlNormInv(HelperSheet!$A896,B$2,B$3)</f>
        <v>-0.95834141845124354</v>
      </c>
      <c r="F895" s="3">
        <f>_xll.qlNormInv(HelperSheet!$A896,G$2,G$3)</f>
        <v>6.0414645387189103E-2</v>
      </c>
    </row>
    <row r="896" spans="1:6" x14ac:dyDescent="0.2">
      <c r="A896" s="3">
        <f>_xll.qlNormInv(HelperSheet!$A897,B$2,B$3)</f>
        <v>-0.73409535336379439</v>
      </c>
      <c r="F896" s="3">
        <f>_xll.qlNormInv(HelperSheet!$A897,G$2,G$3)</f>
        <v>0.11647616165905139</v>
      </c>
    </row>
    <row r="897" spans="1:6" x14ac:dyDescent="0.2">
      <c r="A897" s="3">
        <f>_xll.qlNormInv(HelperSheet!$A898,B$2,B$3)</f>
        <v>0.617190054812086</v>
      </c>
      <c r="F897" s="3">
        <f>_xll.qlNormInv(HelperSheet!$A898,G$2,G$3)</f>
        <v>0.45429751370302152</v>
      </c>
    </row>
    <row r="898" spans="1:6" x14ac:dyDescent="0.2">
      <c r="A898" s="3">
        <f>_xll.qlNormInv(HelperSheet!$A899,B$2,B$3)</f>
        <v>2.0845587162311539</v>
      </c>
      <c r="F898" s="3">
        <f>_xll.qlNormInv(HelperSheet!$A899,G$2,G$3)</f>
        <v>0.82113967905778851</v>
      </c>
    </row>
    <row r="899" spans="1:6" x14ac:dyDescent="0.2">
      <c r="A899" s="3">
        <f>_xll.qlNormInv(HelperSheet!$A900,B$2,B$3)</f>
        <v>-4.6526484998039602E-2</v>
      </c>
      <c r="F899" s="3">
        <f>_xll.qlNormInv(HelperSheet!$A900,G$2,G$3)</f>
        <v>0.2883683787504901</v>
      </c>
    </row>
    <row r="900" spans="1:6" x14ac:dyDescent="0.2">
      <c r="A900" s="3">
        <f>_xll.qlNormInv(HelperSheet!$A901,B$2,B$3)</f>
        <v>-0.36797667677011719</v>
      </c>
      <c r="F900" s="3">
        <f>_xll.qlNormInv(HelperSheet!$A901,G$2,G$3)</f>
        <v>0.2080058308074707</v>
      </c>
    </row>
    <row r="901" spans="1:6" x14ac:dyDescent="0.2">
      <c r="A901" s="3">
        <f>_xll.qlNormInv(HelperSheet!$A902,B$2,B$3)</f>
        <v>1.0644842745390986</v>
      </c>
      <c r="F901" s="3">
        <f>_xll.qlNormInv(HelperSheet!$A902,G$2,G$3)</f>
        <v>0.56612106863477463</v>
      </c>
    </row>
    <row r="902" spans="1:6" x14ac:dyDescent="0.2">
      <c r="A902" s="3">
        <f>_xll.qlNormInv(HelperSheet!$A903,B$2,B$3)</f>
        <v>0.27006613434248661</v>
      </c>
      <c r="F902" s="3">
        <f>_xll.qlNormInv(HelperSheet!$A903,G$2,G$3)</f>
        <v>0.36751653358562164</v>
      </c>
    </row>
    <row r="903" spans="1:6" x14ac:dyDescent="0.2">
      <c r="A903" s="3">
        <f>_xll.qlNormInv(HelperSheet!$A904,B$2,B$3)</f>
        <v>-1.2456562401500384</v>
      </c>
      <c r="F903" s="3">
        <f>_xll.qlNormInv(HelperSheet!$A904,G$2,G$3)</f>
        <v>-1.141406003750961E-2</v>
      </c>
    </row>
    <row r="904" spans="1:6" x14ac:dyDescent="0.2">
      <c r="A904" s="3">
        <f>_xll.qlNormInv(HelperSheet!$A905,B$2,B$3)</f>
        <v>-1.4381530804859501</v>
      </c>
      <c r="F904" s="3">
        <f>_xll.qlNormInv(HelperSheet!$A905,G$2,G$3)</f>
        <v>-5.9538270121487546E-2</v>
      </c>
    </row>
    <row r="905" spans="1:6" x14ac:dyDescent="0.2">
      <c r="A905" s="3">
        <f>_xll.qlNormInv(HelperSheet!$A906,B$2,B$3)</f>
        <v>0.18961685928463939</v>
      </c>
      <c r="F905" s="3">
        <f>_xll.qlNormInv(HelperSheet!$A906,G$2,G$3)</f>
        <v>0.34740421482115985</v>
      </c>
    </row>
    <row r="906" spans="1:6" x14ac:dyDescent="0.2">
      <c r="A906" s="3">
        <f>_xll.qlNormInv(HelperSheet!$A907,B$2,B$3)</f>
        <v>0.93534724481660891</v>
      </c>
      <c r="F906" s="3">
        <f>_xll.qlNormInv(HelperSheet!$A907,G$2,G$3)</f>
        <v>0.53383681120415227</v>
      </c>
    </row>
    <row r="907" spans="1:6" x14ac:dyDescent="0.2">
      <c r="A907" s="3">
        <f>_xll.qlNormInv(HelperSheet!$A908,B$2,B$3)</f>
        <v>-0.45321959366900805</v>
      </c>
      <c r="F907" s="3">
        <f>_xll.qlNormInv(HelperSheet!$A908,G$2,G$3)</f>
        <v>0.18669510158274799</v>
      </c>
    </row>
    <row r="908" spans="1:6" x14ac:dyDescent="0.2">
      <c r="A908" s="3">
        <f>_xll.qlNormInv(HelperSheet!$A909,B$2,B$3)</f>
        <v>-0.12516790563016178</v>
      </c>
      <c r="F908" s="3">
        <f>_xll.qlNormInv(HelperSheet!$A909,G$2,G$3)</f>
        <v>0.26870802359245954</v>
      </c>
    </row>
    <row r="909" spans="1:6" x14ac:dyDescent="0.2">
      <c r="A909" s="3">
        <f>_xll.qlNormInv(HelperSheet!$A910,B$2,B$3)</f>
        <v>1.6467503258649394</v>
      </c>
      <c r="F909" s="3">
        <f>_xll.qlNormInv(HelperSheet!$A910,G$2,G$3)</f>
        <v>0.7116875814662349</v>
      </c>
    </row>
    <row r="910" spans="1:6" x14ac:dyDescent="0.2">
      <c r="A910" s="3">
        <f>_xll.qlNormInv(HelperSheet!$A911,B$2,B$3)</f>
        <v>0.52496233506016132</v>
      </c>
      <c r="F910" s="3">
        <f>_xll.qlNormInv(HelperSheet!$A911,G$2,G$3)</f>
        <v>0.43124058376504032</v>
      </c>
    </row>
    <row r="911" spans="1:6" x14ac:dyDescent="0.2">
      <c r="A911" s="3">
        <f>_xll.qlNormInv(HelperSheet!$A912,B$2,B$3)</f>
        <v>-0.8409237978749553</v>
      </c>
      <c r="F911" s="3">
        <f>_xll.qlNormInv(HelperSheet!$A912,G$2,G$3)</f>
        <v>8.9769050531261163E-2</v>
      </c>
    </row>
    <row r="912" spans="1:6" x14ac:dyDescent="0.2">
      <c r="A912" s="3">
        <f>_xll.qlNormInv(HelperSheet!$A913,B$2,B$3)</f>
        <v>-1.0907324566896515</v>
      </c>
      <c r="F912" s="3">
        <f>_xll.qlNormInv(HelperSheet!$A913,G$2,G$3)</f>
        <v>2.7316885827587123E-2</v>
      </c>
    </row>
    <row r="913" spans="1:6" x14ac:dyDescent="0.2">
      <c r="A913" s="3">
        <f>_xll.qlNormInv(HelperSheet!$A914,B$2,B$3)</f>
        <v>0.35230521814541665</v>
      </c>
      <c r="F913" s="3">
        <f>_xll.qlNormInv(HelperSheet!$A914,G$2,G$3)</f>
        <v>0.38807630453635417</v>
      </c>
    </row>
    <row r="914" spans="1:6" x14ac:dyDescent="0.2">
      <c r="A914" s="3">
        <f>_xll.qlNormInv(HelperSheet!$A915,B$2,B$3)</f>
        <v>1.2143623777528685</v>
      </c>
      <c r="F914" s="3">
        <f>_xll.qlNormInv(HelperSheet!$A915,G$2,G$3)</f>
        <v>0.60359059443821717</v>
      </c>
    </row>
    <row r="915" spans="1:6" x14ac:dyDescent="0.2">
      <c r="A915" s="3">
        <f>_xll.qlNormInv(HelperSheet!$A916,B$2,B$3)</f>
        <v>-0.28533092132038673</v>
      </c>
      <c r="F915" s="3">
        <f>_xll.qlNormInv(HelperSheet!$A916,G$2,G$3)</f>
        <v>0.22866726966990331</v>
      </c>
    </row>
    <row r="916" spans="1:6" x14ac:dyDescent="0.2">
      <c r="A916" s="3">
        <f>_xll.qlNormInv(HelperSheet!$A917,B$2,B$3)</f>
        <v>-0.63505794375535052</v>
      </c>
      <c r="F916" s="3">
        <f>_xll.qlNormInv(HelperSheet!$A917,G$2,G$3)</f>
        <v>0.14123551406116236</v>
      </c>
    </row>
    <row r="917" spans="1:6" x14ac:dyDescent="0.2">
      <c r="A917" s="3">
        <f>_xll.qlNormInv(HelperSheet!$A918,B$2,B$3)</f>
        <v>0.71499946280409654</v>
      </c>
      <c r="F917" s="3">
        <f>_xll.qlNormInv(HelperSheet!$A918,G$2,G$3)</f>
        <v>0.47874986570102412</v>
      </c>
    </row>
    <row r="918" spans="1:6" x14ac:dyDescent="0.2">
      <c r="A918" s="3">
        <f>_xll.qlNormInv(HelperSheet!$A919,B$2,B$3)</f>
        <v>3.1827802126541835E-2</v>
      </c>
      <c r="F918" s="3">
        <f>_xll.qlNormInv(HelperSheet!$A919,G$2,G$3)</f>
        <v>0.30795695053163546</v>
      </c>
    </row>
    <row r="919" spans="1:6" x14ac:dyDescent="0.2">
      <c r="A919" s="3">
        <f>_xll.qlNormInv(HelperSheet!$A920,B$2,B$3)</f>
        <v>-2.2354072423172928</v>
      </c>
      <c r="F919" s="3">
        <f>_xll.qlNormInv(HelperSheet!$A920,G$2,G$3)</f>
        <v>-0.25885181057932322</v>
      </c>
    </row>
    <row r="920" spans="1:6" x14ac:dyDescent="0.2">
      <c r="A920" s="3">
        <f>_xll.qlNormInv(HelperSheet!$A921,B$2,B$3)</f>
        <v>-2.3743868071872596</v>
      </c>
      <c r="F920" s="3">
        <f>_xll.qlNormInv(HelperSheet!$A921,G$2,G$3)</f>
        <v>-0.29359670179681491</v>
      </c>
    </row>
    <row r="921" spans="1:6" x14ac:dyDescent="0.2">
      <c r="A921" s="3">
        <f>_xll.qlNormInv(HelperSheet!$A922,B$2,B$3)</f>
        <v>2.203269505492636E-2</v>
      </c>
      <c r="F921" s="3">
        <f>_xll.qlNormInv(HelperSheet!$A922,G$2,G$3)</f>
        <v>0.30550817376373157</v>
      </c>
    </row>
    <row r="922" spans="1:6" x14ac:dyDescent="0.2">
      <c r="A922" s="3">
        <f>_xll.qlNormInv(HelperSheet!$A923,B$2,B$3)</f>
        <v>0.70241262345698408</v>
      </c>
      <c r="F922" s="3">
        <f>_xll.qlNormInv(HelperSheet!$A923,G$2,G$3)</f>
        <v>0.47560315586424601</v>
      </c>
    </row>
    <row r="923" spans="1:6" x14ac:dyDescent="0.2">
      <c r="A923" s="3">
        <f>_xll.qlNormInv(HelperSheet!$A924,B$2,B$3)</f>
        <v>-0.64708315802762673</v>
      </c>
      <c r="F923" s="3">
        <f>_xll.qlNormInv(HelperSheet!$A924,G$2,G$3)</f>
        <v>0.13822921049309331</v>
      </c>
    </row>
    <row r="924" spans="1:6" x14ac:dyDescent="0.2">
      <c r="A924" s="3">
        <f>_xll.qlNormInv(HelperSheet!$A925,B$2,B$3)</f>
        <v>-0.29554428827545481</v>
      </c>
      <c r="F924" s="3">
        <f>_xll.qlNormInv(HelperSheet!$A925,G$2,G$3)</f>
        <v>0.22611392793113627</v>
      </c>
    </row>
    <row r="925" spans="1:6" x14ac:dyDescent="0.2">
      <c r="A925" s="3">
        <f>_xll.qlNormInv(HelperSheet!$A926,B$2,B$3)</f>
        <v>1.1941434092281802</v>
      </c>
      <c r="F925" s="3">
        <f>_xll.qlNormInv(HelperSheet!$A926,G$2,G$3)</f>
        <v>0.59853585230704498</v>
      </c>
    </row>
    <row r="926" spans="1:6" x14ac:dyDescent="0.2">
      <c r="A926" s="3">
        <f>_xll.qlNormInv(HelperSheet!$A927,B$2,B$3)</f>
        <v>0.34190567964764351</v>
      </c>
      <c r="F926" s="3">
        <f>_xll.qlNormInv(HelperSheet!$A927,G$2,G$3)</f>
        <v>0.38547641991191084</v>
      </c>
    </row>
    <row r="927" spans="1:6" x14ac:dyDescent="0.2">
      <c r="A927" s="3">
        <f>_xll.qlNormInv(HelperSheet!$A928,B$2,B$3)</f>
        <v>-1.1086571247846602</v>
      </c>
      <c r="F927" s="3">
        <f>_xll.qlNormInv(HelperSheet!$A928,G$2,G$3)</f>
        <v>2.2835718803834948E-2</v>
      </c>
    </row>
    <row r="928" spans="1:6" x14ac:dyDescent="0.2">
      <c r="A928" s="3">
        <f>_xll.qlNormInv(HelperSheet!$A929,B$2,B$3)</f>
        <v>-0.85495127009819438</v>
      </c>
      <c r="F928" s="3">
        <f>_xll.qlNormInv(HelperSheet!$A929,G$2,G$3)</f>
        <v>8.6262182475451393E-2</v>
      </c>
    </row>
    <row r="929" spans="1:6" x14ac:dyDescent="0.2">
      <c r="A929" s="3">
        <f>_xll.qlNormInv(HelperSheet!$A930,B$2,B$3)</f>
        <v>0.51375702889568808</v>
      </c>
      <c r="F929" s="3">
        <f>_xll.qlNormInv(HelperSheet!$A930,G$2,G$3)</f>
        <v>0.42843925722392201</v>
      </c>
    </row>
    <row r="930" spans="1:6" x14ac:dyDescent="0.2">
      <c r="A930" s="3">
        <f>_xll.qlNormInv(HelperSheet!$A931,B$2,B$3)</f>
        <v>1.6098899868132754</v>
      </c>
      <c r="F930" s="3">
        <f>_xll.qlNormInv(HelperSheet!$A931,G$2,G$3)</f>
        <v>0.7024724967033189</v>
      </c>
    </row>
    <row r="931" spans="1:6" x14ac:dyDescent="0.2">
      <c r="A931" s="3">
        <f>_xll.qlNormInv(HelperSheet!$A932,B$2,B$3)</f>
        <v>-0.13504268585018048</v>
      </c>
      <c r="F931" s="3">
        <f>_xll.qlNormInv(HelperSheet!$A932,G$2,G$3)</f>
        <v>0.26623932853745486</v>
      </c>
    </row>
    <row r="932" spans="1:6" x14ac:dyDescent="0.2">
      <c r="A932" s="3">
        <f>_xll.qlNormInv(HelperSheet!$A933,B$2,B$3)</f>
        <v>-0.46409717620496216</v>
      </c>
      <c r="F932" s="3">
        <f>_xll.qlNormInv(HelperSheet!$A933,G$2,G$3)</f>
        <v>0.18397570594875945</v>
      </c>
    </row>
    <row r="933" spans="1:6" x14ac:dyDescent="0.2">
      <c r="A933" s="3">
        <f>_xll.qlNormInv(HelperSheet!$A934,B$2,B$3)</f>
        <v>0.92028877179239676</v>
      </c>
      <c r="F933" s="3">
        <f>_xll.qlNormInv(HelperSheet!$A934,G$2,G$3)</f>
        <v>0.53007219294809915</v>
      </c>
    </row>
    <row r="934" spans="1:6" x14ac:dyDescent="0.2">
      <c r="A934" s="3">
        <f>_xll.qlNormInv(HelperSheet!$A935,B$2,B$3)</f>
        <v>0.17965697201906539</v>
      </c>
      <c r="F934" s="3">
        <f>_xll.qlNormInv(HelperSheet!$A935,G$2,G$3)</f>
        <v>0.34491424300476636</v>
      </c>
    </row>
    <row r="935" spans="1:6" x14ac:dyDescent="0.2">
      <c r="A935" s="3">
        <f>_xll.qlNormInv(HelperSheet!$A936,B$2,B$3)</f>
        <v>-1.4662575900659311</v>
      </c>
      <c r="F935" s="3">
        <f>_xll.qlNormInv(HelperSheet!$A936,G$2,G$3)</f>
        <v>-6.6564397516482798E-2</v>
      </c>
    </row>
    <row r="936" spans="1:6" x14ac:dyDescent="0.2">
      <c r="A936" s="3">
        <f>_xll.qlNormInv(HelperSheet!$A937,B$2,B$3)</f>
        <v>-1.2672158342046149</v>
      </c>
      <c r="F936" s="3">
        <f>_xll.qlNormInv(HelperSheet!$A937,G$2,G$3)</f>
        <v>-1.6803958551153741E-2</v>
      </c>
    </row>
    <row r="937" spans="1:6" x14ac:dyDescent="0.2">
      <c r="A937" s="3">
        <f>_xll.qlNormInv(HelperSheet!$A938,B$2,B$3)</f>
        <v>0.25992467777788369</v>
      </c>
      <c r="F937" s="3">
        <f>_xll.qlNormInv(HelperSheet!$A938,G$2,G$3)</f>
        <v>0.3649811694444709</v>
      </c>
    </row>
    <row r="938" spans="1:6" x14ac:dyDescent="0.2">
      <c r="A938" s="3">
        <f>_xll.qlNormInv(HelperSheet!$A939,B$2,B$3)</f>
        <v>1.0473853744166566</v>
      </c>
      <c r="F938" s="3">
        <f>_xll.qlNormInv(HelperSheet!$A939,G$2,G$3)</f>
        <v>0.56184634360416408</v>
      </c>
    </row>
    <row r="939" spans="1:6" x14ac:dyDescent="0.2">
      <c r="A939" s="3">
        <f>_xll.qlNormInv(HelperSheet!$A940,B$2,B$3)</f>
        <v>-0.37847451124981224</v>
      </c>
      <c r="F939" s="3">
        <f>_xll.qlNormInv(HelperSheet!$A940,G$2,G$3)</f>
        <v>0.20538137218754693</v>
      </c>
    </row>
    <row r="940" spans="1:6" x14ac:dyDescent="0.2">
      <c r="A940" s="3">
        <f>_xll.qlNormInv(HelperSheet!$A941,B$2,B$3)</f>
        <v>-5.6330998300945137E-2</v>
      </c>
      <c r="F940" s="3">
        <f>_xll.qlNormInv(HelperSheet!$A941,G$2,G$3)</f>
        <v>0.28591725042476368</v>
      </c>
    </row>
    <row r="941" spans="1:6" x14ac:dyDescent="0.2">
      <c r="A941" s="3">
        <f>_xll.qlNormInv(HelperSheet!$A942,B$2,B$3)</f>
        <v>2.0053852720951046</v>
      </c>
      <c r="F941" s="3">
        <f>_xll.qlNormInv(HelperSheet!$A942,G$2,G$3)</f>
        <v>0.80134631802377609</v>
      </c>
    </row>
    <row r="942" spans="1:6" x14ac:dyDescent="0.2">
      <c r="A942" s="3">
        <f>_xll.qlNormInv(HelperSheet!$A943,B$2,B$3)</f>
        <v>0.60538701823402108</v>
      </c>
      <c r="F942" s="3">
        <f>_xll.qlNormInv(HelperSheet!$A943,G$2,G$3)</f>
        <v>0.45134675455850526</v>
      </c>
    </row>
    <row r="943" spans="1:6" x14ac:dyDescent="0.2">
      <c r="A943" s="3">
        <f>_xll.qlNormInv(HelperSheet!$A944,B$2,B$3)</f>
        <v>-0.74697587189682124</v>
      </c>
      <c r="F943" s="3">
        <f>_xll.qlNormInv(HelperSheet!$A944,G$2,G$3)</f>
        <v>0.11325603202579468</v>
      </c>
    </row>
    <row r="944" spans="1:6" x14ac:dyDescent="0.2">
      <c r="A944" s="3">
        <f>_xll.qlNormInv(HelperSheet!$A945,B$2,B$3)</f>
        <v>-0.97395652751891648</v>
      </c>
      <c r="F944" s="3">
        <f>_xll.qlNormInv(HelperSheet!$A945,G$2,G$3)</f>
        <v>5.6510868120270868E-2</v>
      </c>
    </row>
    <row r="945" spans="1:6" x14ac:dyDescent="0.2">
      <c r="A945" s="3">
        <f>_xll.qlNormInv(HelperSheet!$A946,B$2,B$3)</f>
        <v>0.42625523247995545</v>
      </c>
      <c r="F945" s="3">
        <f>_xll.qlNormInv(HelperSheet!$A946,G$2,G$3)</f>
        <v>0.40656380811998882</v>
      </c>
    </row>
    <row r="946" spans="1:6" x14ac:dyDescent="0.2">
      <c r="A946" s="3">
        <f>_xll.qlNormInv(HelperSheet!$A947,B$2,B$3)</f>
        <v>1.3724548825371128</v>
      </c>
      <c r="F946" s="3">
        <f>_xll.qlNormInv(HelperSheet!$A947,G$2,G$3)</f>
        <v>0.64311372063427819</v>
      </c>
    </row>
    <row r="947" spans="1:6" x14ac:dyDescent="0.2">
      <c r="A947" s="3">
        <f>_xll.qlNormInv(HelperSheet!$A948,B$2,B$3)</f>
        <v>-0.21460137073382113</v>
      </c>
      <c r="F947" s="3">
        <f>_xll.qlNormInv(HelperSheet!$A948,G$2,G$3)</f>
        <v>0.24634965731654471</v>
      </c>
    </row>
    <row r="948" spans="1:6" x14ac:dyDescent="0.2">
      <c r="A948" s="3">
        <f>_xll.qlNormInv(HelperSheet!$A949,B$2,B$3)</f>
        <v>-0.55327060740353073</v>
      </c>
      <c r="F948" s="3">
        <f>_xll.qlNormInv(HelperSheet!$A949,G$2,G$3)</f>
        <v>0.16168234814911731</v>
      </c>
    </row>
    <row r="949" spans="1:6" x14ac:dyDescent="0.2">
      <c r="A949" s="3">
        <f>_xll.qlNormInv(HelperSheet!$A950,B$2,B$3)</f>
        <v>0.80655679246940115</v>
      </c>
      <c r="F949" s="3">
        <f>_xll.qlNormInv(HelperSheet!$A950,G$2,G$3)</f>
        <v>0.50163919811735025</v>
      </c>
    </row>
    <row r="950" spans="1:6" x14ac:dyDescent="0.2">
      <c r="A950" s="3">
        <f>_xll.qlNormInv(HelperSheet!$A951,B$2,B$3)</f>
        <v>0.10053213129182789</v>
      </c>
      <c r="F950" s="3">
        <f>_xll.qlNormInv(HelperSheet!$A951,G$2,G$3)</f>
        <v>0.32513303282295697</v>
      </c>
    </row>
    <row r="951" spans="1:6" x14ac:dyDescent="0.2">
      <c r="A951" s="3">
        <f>_xll.qlNormInv(HelperSheet!$A952,B$2,B$3)</f>
        <v>-1.7502329534280081</v>
      </c>
      <c r="F951" s="3">
        <f>_xll.qlNormInv(HelperSheet!$A952,G$2,G$3)</f>
        <v>-0.13755823835700204</v>
      </c>
    </row>
    <row r="952" spans="1:6" x14ac:dyDescent="0.2">
      <c r="A952" s="3">
        <f>_xll.qlNormInv(HelperSheet!$A953,B$2,B$3)</f>
        <v>-1.5922518583056591</v>
      </c>
      <c r="F952" s="3">
        <f>_xll.qlNormInv(HelperSheet!$A953,G$2,G$3)</f>
        <v>-9.8062964576414779E-2</v>
      </c>
    </row>
    <row r="953" spans="1:6" x14ac:dyDescent="0.2">
      <c r="A953" s="3">
        <f>_xll.qlNormInv(HelperSheet!$A954,B$2,B$3)</f>
        <v>0.13998495817159792</v>
      </c>
      <c r="F953" s="3">
        <f>_xll.qlNormInv(HelperSheet!$A954,G$2,G$3)</f>
        <v>0.33499623954289948</v>
      </c>
    </row>
    <row r="954" spans="1:6" x14ac:dyDescent="0.2">
      <c r="A954" s="3">
        <f>_xll.qlNormInv(HelperSheet!$A955,B$2,B$3)</f>
        <v>0.86202842624846154</v>
      </c>
      <c r="F954" s="3">
        <f>_xll.qlNormInv(HelperSheet!$A955,G$2,G$3)</f>
        <v>0.5155071065621154</v>
      </c>
    </row>
    <row r="955" spans="1:6" x14ac:dyDescent="0.2">
      <c r="A955" s="3">
        <f>_xll.qlNormInv(HelperSheet!$A956,B$2,B$3)</f>
        <v>-0.5081785608634275</v>
      </c>
      <c r="F955" s="3">
        <f>_xll.qlNormInv(HelperSheet!$A956,G$2,G$3)</f>
        <v>0.17295535978414311</v>
      </c>
    </row>
    <row r="956" spans="1:6" x14ac:dyDescent="0.2">
      <c r="A956" s="3">
        <f>_xll.qlNormInv(HelperSheet!$A957,B$2,B$3)</f>
        <v>-0.17468376527302648</v>
      </c>
      <c r="F956" s="3">
        <f>_xll.qlNormInv(HelperSheet!$A957,G$2,G$3)</f>
        <v>0.25632905868174338</v>
      </c>
    </row>
    <row r="957" spans="1:6" x14ac:dyDescent="0.2">
      <c r="A957" s="3">
        <f>_xll.qlNormInv(HelperSheet!$A958,B$2,B$3)</f>
        <v>1.4807549899887564</v>
      </c>
      <c r="F957" s="3">
        <f>_xll.qlNormInv(HelperSheet!$A958,G$2,G$3)</f>
        <v>0.67018874749718904</v>
      </c>
    </row>
    <row r="958" spans="1:6" x14ac:dyDescent="0.2">
      <c r="A958" s="3">
        <f>_xll.qlNormInv(HelperSheet!$A959,B$2,B$3)</f>
        <v>0.46955654852583234</v>
      </c>
      <c r="F958" s="3">
        <f>_xll.qlNormInv(HelperSheet!$A959,G$2,G$3)</f>
        <v>0.41738913713145809</v>
      </c>
    </row>
    <row r="959" spans="1:6" x14ac:dyDescent="0.2">
      <c r="A959" s="3">
        <f>_xll.qlNormInv(HelperSheet!$A960,B$2,B$3)</f>
        <v>-0.91283728588376334</v>
      </c>
      <c r="F959" s="3">
        <f>_xll.qlNormInv(HelperSheet!$A960,G$2,G$3)</f>
        <v>7.1790678529059154E-2</v>
      </c>
    </row>
    <row r="960" spans="1:6" x14ac:dyDescent="0.2">
      <c r="A960" s="3">
        <f>_xll.qlNormInv(HelperSheet!$A961,B$2,B$3)</f>
        <v>-0.69616081379797967</v>
      </c>
      <c r="F960" s="3">
        <f>_xll.qlNormInv(HelperSheet!$A961,G$2,G$3)</f>
        <v>0.12595979655050507</v>
      </c>
    </row>
    <row r="961" spans="1:6" x14ac:dyDescent="0.2">
      <c r="A961" s="3">
        <f>_xll.qlNormInv(HelperSheet!$A962,B$2,B$3)</f>
        <v>0.65313092823053964</v>
      </c>
      <c r="F961" s="3">
        <f>_xll.qlNormInv(HelperSheet!$A962,G$2,G$3)</f>
        <v>0.46328273205763493</v>
      </c>
    </row>
    <row r="962" spans="1:6" x14ac:dyDescent="0.2">
      <c r="A962" s="3">
        <f>_xll.qlNormInv(HelperSheet!$A963,B$2,B$3)</f>
        <v>2.4657708979784108</v>
      </c>
      <c r="F962" s="3">
        <f>_xll.qlNormInv(HelperSheet!$A963,G$2,G$3)</f>
        <v>0.91644272449460273</v>
      </c>
    </row>
    <row r="963" spans="1:6" x14ac:dyDescent="0.2">
      <c r="A963" s="3">
        <f>_xll.qlNormInv(HelperSheet!$A964,B$2,B$3)</f>
        <v>-1.7135992845060729E-2</v>
      </c>
      <c r="F963" s="3">
        <f>_xll.qlNormInv(HelperSheet!$A964,G$2,G$3)</f>
        <v>0.29571600178873481</v>
      </c>
    </row>
    <row r="964" spans="1:6" x14ac:dyDescent="0.2">
      <c r="A964" s="3">
        <f>_xll.qlNormInv(HelperSheet!$A965,B$2,B$3)</f>
        <v>-0.33671981415091196</v>
      </c>
      <c r="F964" s="3">
        <f>_xll.qlNormInv(HelperSheet!$A965,G$2,G$3)</f>
        <v>0.21582004646227199</v>
      </c>
    </row>
    <row r="965" spans="1:6" x14ac:dyDescent="0.2">
      <c r="A965" s="3">
        <f>_xll.qlNormInv(HelperSheet!$A966,B$2,B$3)</f>
        <v>1.1177544634638896</v>
      </c>
      <c r="F965" s="3">
        <f>_xll.qlNormInv(HelperSheet!$A966,G$2,G$3)</f>
        <v>0.57943861586597234</v>
      </c>
    </row>
    <row r="966" spans="1:6" x14ac:dyDescent="0.2">
      <c r="A966" s="3">
        <f>_xll.qlNormInv(HelperSheet!$A967,B$2,B$3)</f>
        <v>0.30066248920715777</v>
      </c>
      <c r="F966" s="3">
        <f>_xll.qlNormInv(HelperSheet!$A967,G$2,G$3)</f>
        <v>0.3751656223017894</v>
      </c>
    </row>
    <row r="967" spans="1:6" x14ac:dyDescent="0.2">
      <c r="A967" s="3">
        <f>_xll.qlNormInv(HelperSheet!$A968,B$2,B$3)</f>
        <v>-1.1842145973643612</v>
      </c>
      <c r="F967" s="3">
        <f>_xll.qlNormInv(HelperSheet!$A968,G$2,G$3)</f>
        <v>3.9463506589096919E-3</v>
      </c>
    </row>
    <row r="968" spans="1:6" x14ac:dyDescent="0.2">
      <c r="A968" s="3">
        <f>_xll.qlNormInv(HelperSheet!$A969,B$2,B$3)</f>
        <v>-1.3600056844595989</v>
      </c>
      <c r="F968" s="3">
        <f>_xll.qlNormInv(HelperSheet!$A969,G$2,G$3)</f>
        <v>-4.0001421114899738E-2</v>
      </c>
    </row>
    <row r="969" spans="1:6" x14ac:dyDescent="0.2">
      <c r="A969" s="3">
        <f>_xll.qlNormInv(HelperSheet!$A970,B$2,B$3)</f>
        <v>0.21961388702809889</v>
      </c>
      <c r="F969" s="3">
        <f>_xll.qlNormInv(HelperSheet!$A970,G$2,G$3)</f>
        <v>0.35490347175702469</v>
      </c>
    </row>
    <row r="970" spans="1:6" x14ac:dyDescent="0.2">
      <c r="A970" s="3">
        <f>_xll.qlNormInv(HelperSheet!$A971,B$2,B$3)</f>
        <v>0.98185380889966756</v>
      </c>
      <c r="F970" s="3">
        <f>_xll.qlNormInv(HelperSheet!$A971,G$2,G$3)</f>
        <v>0.54546345222491688</v>
      </c>
    </row>
    <row r="971" spans="1:6" x14ac:dyDescent="0.2">
      <c r="A971" s="3">
        <f>_xll.qlNormInv(HelperSheet!$A972,B$2,B$3)</f>
        <v>-0.42089997295858145</v>
      </c>
      <c r="F971" s="3">
        <f>_xll.qlNormInv(HelperSheet!$A972,G$2,G$3)</f>
        <v>0.19477500676035464</v>
      </c>
    </row>
    <row r="972" spans="1:6" x14ac:dyDescent="0.2">
      <c r="A972" s="3">
        <f>_xll.qlNormInv(HelperSheet!$A973,B$2,B$3)</f>
        <v>-9.5612767124793371E-2</v>
      </c>
      <c r="F972" s="3">
        <f>_xll.qlNormInv(HelperSheet!$A973,G$2,G$3)</f>
        <v>0.27609680821880167</v>
      </c>
    </row>
    <row r="973" spans="1:6" x14ac:dyDescent="0.2">
      <c r="A973" s="3">
        <f>_xll.qlNormInv(HelperSheet!$A974,B$2,B$3)</f>
        <v>1.7733430798066336</v>
      </c>
      <c r="F973" s="3">
        <f>_xll.qlNormInv(HelperSheet!$A974,G$2,G$3)</f>
        <v>0.7433357699516584</v>
      </c>
    </row>
    <row r="974" spans="1:6" x14ac:dyDescent="0.2">
      <c r="A974" s="3">
        <f>_xll.qlNormInv(HelperSheet!$A975,B$2,B$3)</f>
        <v>0.55898512125157185</v>
      </c>
      <c r="F974" s="3">
        <f>_xll.qlNormInv(HelperSheet!$A975,G$2,G$3)</f>
        <v>0.43974628031289298</v>
      </c>
    </row>
    <row r="975" spans="1:6" x14ac:dyDescent="0.2">
      <c r="A975" s="3">
        <f>_xll.qlNormInv(HelperSheet!$A976,B$2,B$3)</f>
        <v>-0.79979751074490979</v>
      </c>
      <c r="F975" s="3">
        <f>_xll.qlNormInv(HelperSheet!$A976,G$2,G$3)</f>
        <v>0.10005062231377254</v>
      </c>
    </row>
    <row r="976" spans="1:6" x14ac:dyDescent="0.2">
      <c r="A976" s="3">
        <f>_xll.qlNormInv(HelperSheet!$A977,B$2,B$3)</f>
        <v>-1.0389497124811125</v>
      </c>
      <c r="F976" s="3">
        <f>_xll.qlNormInv(HelperSheet!$A977,G$2,G$3)</f>
        <v>4.0262571879721876E-2</v>
      </c>
    </row>
    <row r="977" spans="1:6" x14ac:dyDescent="0.2">
      <c r="A977" s="3">
        <f>_xll.qlNormInv(HelperSheet!$A978,B$2,B$3)</f>
        <v>0.38373903857866082</v>
      </c>
      <c r="F977" s="3">
        <f>_xll.qlNormInv(HelperSheet!$A978,G$2,G$3)</f>
        <v>0.39593475964466518</v>
      </c>
    </row>
    <row r="978" spans="1:6" x14ac:dyDescent="0.2">
      <c r="A978" s="3">
        <f>_xll.qlNormInv(HelperSheet!$A979,B$2,B$3)</f>
        <v>1.2782199734200235</v>
      </c>
      <c r="F978" s="3">
        <f>_xll.qlNormInv(HelperSheet!$A979,G$2,G$3)</f>
        <v>0.61955499335500586</v>
      </c>
    </row>
    <row r="979" spans="1:6" x14ac:dyDescent="0.2">
      <c r="A979" s="3">
        <f>_xll.qlNormInv(HelperSheet!$A980,B$2,B$3)</f>
        <v>-0.25486402183720469</v>
      </c>
      <c r="F979" s="3">
        <f>_xll.qlNormInv(HelperSheet!$A980,G$2,G$3)</f>
        <v>0.23628399454069882</v>
      </c>
    </row>
    <row r="980" spans="1:6" x14ac:dyDescent="0.2">
      <c r="A980" s="3">
        <f>_xll.qlNormInv(HelperSheet!$A981,B$2,B$3)</f>
        <v>-0.59951707870178128</v>
      </c>
      <c r="F980" s="3">
        <f>_xll.qlNormInv(HelperSheet!$A981,G$2,G$3)</f>
        <v>0.15012073032455467</v>
      </c>
    </row>
    <row r="981" spans="1:6" x14ac:dyDescent="0.2">
      <c r="A981" s="3">
        <f>_xll.qlNormInv(HelperSheet!$A982,B$2,B$3)</f>
        <v>0.75346276996879735</v>
      </c>
      <c r="F981" s="3">
        <f>_xll.qlNormInv(HelperSheet!$A982,G$2,G$3)</f>
        <v>0.4883656924921993</v>
      </c>
    </row>
    <row r="982" spans="1:6" x14ac:dyDescent="0.2">
      <c r="A982" s="3">
        <f>_xll.qlNormInv(HelperSheet!$A983,B$2,B$3)</f>
        <v>6.1235227395648059E-2</v>
      </c>
      <c r="F982" s="3">
        <f>_xll.qlNormInv(HelperSheet!$A983,G$2,G$3)</f>
        <v>0.31530880684891199</v>
      </c>
    </row>
    <row r="983" spans="1:6" x14ac:dyDescent="0.2">
      <c r="A983" s="3">
        <f>_xll.qlNormInv(HelperSheet!$A984,B$2,B$3)</f>
        <v>-1.9700894037704764</v>
      </c>
      <c r="F983" s="3">
        <f>_xll.qlNormInv(HelperSheet!$A984,G$2,G$3)</f>
        <v>-0.1925223509426191</v>
      </c>
    </row>
    <row r="984" spans="1:6" x14ac:dyDescent="0.2">
      <c r="A984" s="3">
        <f>_xll.qlNormInv(HelperSheet!$A985,B$2,B$3)</f>
        <v>-2.1296184667420155</v>
      </c>
      <c r="F984" s="3">
        <f>_xll.qlNormInv(HelperSheet!$A985,G$2,G$3)</f>
        <v>-0.23240461668550388</v>
      </c>
    </row>
    <row r="985" spans="1:6" x14ac:dyDescent="0.2">
      <c r="A985" s="3">
        <f>_xll.qlNormInv(HelperSheet!$A986,B$2,B$3)</f>
        <v>4.1625963913071509E-2</v>
      </c>
      <c r="F985" s="3">
        <f>_xll.qlNormInv(HelperSheet!$A986,G$2,G$3)</f>
        <v>0.31040649097826789</v>
      </c>
    </row>
    <row r="986" spans="1:6" x14ac:dyDescent="0.2">
      <c r="A986" s="3">
        <f>_xll.qlNormInv(HelperSheet!$A987,B$2,B$3)</f>
        <v>0.727700612559946</v>
      </c>
      <c r="F986" s="3">
        <f>_xll.qlNormInv(HelperSheet!$A987,G$2,G$3)</f>
        <v>0.48192515313998652</v>
      </c>
    </row>
    <row r="987" spans="1:6" x14ac:dyDescent="0.2">
      <c r="A987" s="3">
        <f>_xll.qlNormInv(HelperSheet!$A988,B$2,B$3)</f>
        <v>-0.623123870215197</v>
      </c>
      <c r="F987" s="3">
        <f>_xll.qlNormInv(HelperSheet!$A988,G$2,G$3)</f>
        <v>0.14421903244620074</v>
      </c>
    </row>
    <row r="988" spans="1:6" x14ac:dyDescent="0.2">
      <c r="A988" s="3">
        <f>_xll.qlNormInv(HelperSheet!$A989,B$2,B$3)</f>
        <v>-0.27514723236109645</v>
      </c>
      <c r="F988" s="3">
        <f>_xll.qlNormInv(HelperSheet!$A989,G$2,G$3)</f>
        <v>0.23121319190972589</v>
      </c>
    </row>
    <row r="989" spans="1:6" x14ac:dyDescent="0.2">
      <c r="A989" s="3">
        <f>_xll.qlNormInv(HelperSheet!$A990,B$2,B$3)</f>
        <v>1.2350903633459007</v>
      </c>
      <c r="F989" s="3">
        <f>_xll.qlNormInv(HelperSheet!$A990,G$2,G$3)</f>
        <v>0.60877259083647517</v>
      </c>
    </row>
    <row r="990" spans="1:6" x14ac:dyDescent="0.2">
      <c r="A990" s="3">
        <f>_xll.qlNormInv(HelperSheet!$A991,B$2,B$3)</f>
        <v>0.36274299979606434</v>
      </c>
      <c r="F990" s="3">
        <f>_xll.qlNormInv(HelperSheet!$A991,G$2,G$3)</f>
        <v>0.39068574994901606</v>
      </c>
    </row>
    <row r="991" spans="1:6" x14ac:dyDescent="0.2">
      <c r="A991" s="3">
        <f>_xll.qlNormInv(HelperSheet!$A992,B$2,B$3)</f>
        <v>-1.0731515509447456</v>
      </c>
      <c r="F991" s="3">
        <f>_xll.qlNormInv(HelperSheet!$A992,G$2,G$3)</f>
        <v>3.1712112263813597E-2</v>
      </c>
    </row>
    <row r="992" spans="1:6" x14ac:dyDescent="0.2">
      <c r="A992" s="3">
        <f>_xll.qlNormInv(HelperSheet!$A993,B$2,B$3)</f>
        <v>-0.82705987483086008</v>
      </c>
      <c r="F992" s="3">
        <f>_xll.qlNormInv(HelperSheet!$A993,G$2,G$3)</f>
        <v>9.323503129228497E-2</v>
      </c>
    </row>
    <row r="993" spans="1:6" x14ac:dyDescent="0.2">
      <c r="A993" s="3">
        <f>_xll.qlNormInv(HelperSheet!$A994,B$2,B$3)</f>
        <v>0.53623394722322182</v>
      </c>
      <c r="F993" s="3">
        <f>_xll.qlNormInv(HelperSheet!$A994,G$2,G$3)</f>
        <v>0.43405848680580544</v>
      </c>
    </row>
    <row r="994" spans="1:6" x14ac:dyDescent="0.2">
      <c r="A994" s="3">
        <f>_xll.qlNormInv(HelperSheet!$A995,B$2,B$3)</f>
        <v>1.6859944145341723</v>
      </c>
      <c r="F994" s="3">
        <f>_xll.qlNormInv(HelperSheet!$A995,G$2,G$3)</f>
        <v>0.72149860363354312</v>
      </c>
    </row>
    <row r="995" spans="1:6" x14ac:dyDescent="0.2">
      <c r="A995" s="3">
        <f>_xll.qlNormInv(HelperSheet!$A996,B$2,B$3)</f>
        <v>-0.11530531592148559</v>
      </c>
      <c r="F995" s="3">
        <f>_xll.qlNormInv(HelperSheet!$A996,G$2,G$3)</f>
        <v>0.27117367101962858</v>
      </c>
    </row>
    <row r="996" spans="1:6" x14ac:dyDescent="0.2">
      <c r="A996" s="3">
        <f>_xll.qlNormInv(HelperSheet!$A997,B$2,B$3)</f>
        <v>-0.44239537548642371</v>
      </c>
      <c r="F996" s="3">
        <f>_xll.qlNormInv(HelperSheet!$A997,G$2,G$3)</f>
        <v>0.18940115612839406</v>
      </c>
    </row>
    <row r="997" spans="1:6" x14ac:dyDescent="0.2">
      <c r="A997" s="3">
        <f>_xll.qlNormInv(HelperSheet!$A998,B$2,B$3)</f>
        <v>0.95062086119755973</v>
      </c>
      <c r="F997" s="3">
        <f>_xll.qlNormInv(HelperSheet!$A998,G$2,G$3)</f>
        <v>0.53765521529938987</v>
      </c>
    </row>
    <row r="998" spans="1:6" x14ac:dyDescent="0.2">
      <c r="A998" s="3">
        <f>_xll.qlNormInv(HelperSheet!$A999,B$2,B$3)</f>
        <v>0.19959559248523695</v>
      </c>
      <c r="F998" s="3">
        <f>_xll.qlNormInv(HelperSheet!$A999,G$2,G$3)</f>
        <v>0.34989889812130925</v>
      </c>
    </row>
    <row r="999" spans="1:6" x14ac:dyDescent="0.2">
      <c r="A999" s="3">
        <f>_xll.qlNormInv(HelperSheet!$A1000,B$2,B$3)</f>
        <v>-1.4111407221386778</v>
      </c>
      <c r="F999" s="3">
        <f>_xll.qlNormInv(HelperSheet!$A1000,G$2,G$3)</f>
        <v>-5.2785180534669462E-2</v>
      </c>
    </row>
    <row r="1000" spans="1:6" x14ac:dyDescent="0.2">
      <c r="A1000" s="3">
        <f>_xll.qlNormInv(HelperSheet!$A1001,B$2,B$3)</f>
        <v>-1.2246605987021382</v>
      </c>
      <c r="F1000" s="3">
        <f>_xll.qlNormInv(HelperSheet!$A1001,G$2,G$3)</f>
        <v>-6.1651496755345536E-3</v>
      </c>
    </row>
    <row r="1001" spans="1:6" x14ac:dyDescent="0.2">
      <c r="A1001" s="3">
        <f>_xll.qlNormInv(HelperSheet!$A1002,B$2,B$3)</f>
        <v>0.2802354440024763</v>
      </c>
      <c r="F1001" s="3">
        <f>_xll.qlNormInv(HelperSheet!$A1002,G$2,G$3)</f>
        <v>0.37005886100061908</v>
      </c>
    </row>
    <row r="1002" spans="1:6" x14ac:dyDescent="0.2">
      <c r="A1002" s="3">
        <f>_xll.qlNormInv(HelperSheet!$A1003,B$2,B$3)</f>
        <v>1.0819002033185112</v>
      </c>
      <c r="F1002" s="3">
        <f>_xll.qlNormInv(HelperSheet!$A1003,G$2,G$3)</f>
        <v>0.57047505082962779</v>
      </c>
    </row>
    <row r="1003" spans="1:6" x14ac:dyDescent="0.2">
      <c r="A1003" s="3">
        <f>_xll.qlNormInv(HelperSheet!$A1004,B$2,B$3)</f>
        <v>-0.35751924009584252</v>
      </c>
      <c r="F1003" s="3">
        <f>_xll.qlNormInv(HelperSheet!$A1004,G$2,G$3)</f>
        <v>0.21062018997603937</v>
      </c>
    </row>
    <row r="1004" spans="1:6" x14ac:dyDescent="0.2">
      <c r="A1004" s="3">
        <f>_xll.qlNormInv(HelperSheet!$A1005,B$2,B$3)</f>
        <v>-3.6726442281793968E-2</v>
      </c>
      <c r="F1004" s="3">
        <f>_xll.qlNormInv(HelperSheet!$A1005,G$2,G$3)</f>
        <v>0.29081838942955152</v>
      </c>
    </row>
    <row r="1005" spans="1:6" x14ac:dyDescent="0.2">
      <c r="A1005" s="3">
        <f>_xll.qlNormInv(HelperSheet!$A1006,B$2,B$3)</f>
        <v>2.179468595756791</v>
      </c>
      <c r="F1005" s="3">
        <f>_xll.qlNormInv(HelperSheet!$A1006,G$2,G$3)</f>
        <v>0.84486714893919768</v>
      </c>
    </row>
    <row r="1006" spans="1:6" x14ac:dyDescent="0.2">
      <c r="A1006" s="3">
        <f>_xll.qlNormInv(HelperSheet!$A1007,B$2,B$3)</f>
        <v>0.62907970755575382</v>
      </c>
      <c r="F1006" s="3">
        <f>_xll.qlNormInv(HelperSheet!$A1007,G$2,G$3)</f>
        <v>0.45726992688893842</v>
      </c>
    </row>
    <row r="1007" spans="1:6" x14ac:dyDescent="0.2">
      <c r="A1007" s="3">
        <f>_xll.qlNormInv(HelperSheet!$A1008,B$2,B$3)</f>
        <v>-0.72133549192682145</v>
      </c>
      <c r="F1007" s="3">
        <f>_xll.qlNormInv(HelperSheet!$A1008,G$2,G$3)</f>
        <v>0.11966612701829463</v>
      </c>
    </row>
    <row r="1008" spans="1:6" x14ac:dyDescent="0.2">
      <c r="A1008" s="3">
        <f>_xll.qlNormInv(HelperSheet!$A1009,B$2,B$3)</f>
        <v>-0.9429565558354549</v>
      </c>
      <c r="F1008" s="3">
        <f>_xll.qlNormInv(HelperSheet!$A1009,G$2,G$3)</f>
        <v>6.4260861041136264E-2</v>
      </c>
    </row>
    <row r="1009" spans="1:6" x14ac:dyDescent="0.2">
      <c r="A1009" s="3">
        <f>_xll.qlNormInv(HelperSheet!$A1010,B$2,B$3)</f>
        <v>0.44780092628455292</v>
      </c>
      <c r="F1009" s="3">
        <f>_xll.qlNormInv(HelperSheet!$A1010,G$2,G$3)</f>
        <v>0.41195023157113819</v>
      </c>
    </row>
    <row r="1010" spans="1:6" x14ac:dyDescent="0.2">
      <c r="A1010" s="3">
        <f>_xll.qlNormInv(HelperSheet!$A1011,B$2,B$3)</f>
        <v>1.4245169754666067</v>
      </c>
      <c r="F1010" s="3">
        <f>_xll.qlNormInv(HelperSheet!$A1011,G$2,G$3)</f>
        <v>0.65612924386665172</v>
      </c>
    </row>
    <row r="1011" spans="1:6" x14ac:dyDescent="0.2">
      <c r="A1011" s="3">
        <f>_xll.qlNormInv(HelperSheet!$A1012,B$2,B$3)</f>
        <v>-0.19460380365823826</v>
      </c>
      <c r="F1011" s="3">
        <f>_xll.qlNormInv(HelperSheet!$A1012,G$2,G$3)</f>
        <v>0.25134904908544042</v>
      </c>
    </row>
    <row r="1012" spans="1:6" x14ac:dyDescent="0.2">
      <c r="A1012" s="3">
        <f>_xll.qlNormInv(HelperSheet!$A1013,B$2,B$3)</f>
        <v>-0.53058971471104166</v>
      </c>
      <c r="F1012" s="3">
        <f>_xll.qlNormInv(HelperSheet!$A1013,G$2,G$3)</f>
        <v>0.16735257132223957</v>
      </c>
    </row>
    <row r="1013" spans="1:6" x14ac:dyDescent="0.2">
      <c r="A1013" s="3">
        <f>_xll.qlNormInv(HelperSheet!$A1014,B$2,B$3)</f>
        <v>0.83397179917599074</v>
      </c>
      <c r="F1013" s="3">
        <f>_xll.qlNormInv(HelperSheet!$A1014,G$2,G$3)</f>
        <v>0.50849294979399762</v>
      </c>
    </row>
    <row r="1014" spans="1:6" x14ac:dyDescent="0.2">
      <c r="A1014" s="3">
        <f>_xll.qlNormInv(HelperSheet!$A1015,B$2,B$3)</f>
        <v>0.12023514884809676</v>
      </c>
      <c r="F1014" s="3">
        <f>_xll.qlNormInv(HelperSheet!$A1015,G$2,G$3)</f>
        <v>0.3300587872120242</v>
      </c>
    </row>
    <row r="1015" spans="1:6" x14ac:dyDescent="0.2">
      <c r="A1015" s="3">
        <f>_xll.qlNormInv(HelperSheet!$A1016,B$2,B$3)</f>
        <v>-1.6660516608791263</v>
      </c>
      <c r="F1015" s="3">
        <f>_xll.qlNormInv(HelperSheet!$A1016,G$2,G$3)</f>
        <v>-0.11651291521978158</v>
      </c>
    </row>
    <row r="1016" spans="1:6" x14ac:dyDescent="0.2">
      <c r="A1016" s="3">
        <f>_xll.qlNormInv(HelperSheet!$A1017,B$2,B$3)</f>
        <v>-1.849032464281434</v>
      </c>
      <c r="F1016" s="3">
        <f>_xll.qlNormInv(HelperSheet!$A1017,G$2,G$3)</f>
        <v>-0.1622581160703585</v>
      </c>
    </row>
    <row r="1017" spans="1:6" x14ac:dyDescent="0.2">
      <c r="A1017" s="3">
        <f>_xll.qlNormInv(HelperSheet!$A1018,B$2,B$3)</f>
        <v>8.0868067818450656E-2</v>
      </c>
      <c r="F1017" s="3">
        <f>_xll.qlNormInv(HelperSheet!$A1018,G$2,G$3)</f>
        <v>0.32021701695461263</v>
      </c>
    </row>
    <row r="1018" spans="1:6" x14ac:dyDescent="0.2">
      <c r="A1018" s="3">
        <f>_xll.qlNormInv(HelperSheet!$A1019,B$2,B$3)</f>
        <v>0.77973499569166937</v>
      </c>
      <c r="F1018" s="3">
        <f>_xll.qlNormInv(HelperSheet!$A1019,G$2,G$3)</f>
        <v>0.4949337489229173</v>
      </c>
    </row>
    <row r="1019" spans="1:6" x14ac:dyDescent="0.2">
      <c r="A1019" s="3">
        <f>_xll.qlNormInv(HelperSheet!$A1020,B$2,B$3)</f>
        <v>-0.57623977394374837</v>
      </c>
      <c r="F1019" s="3">
        <f>_xll.qlNormInv(HelperSheet!$A1020,G$2,G$3)</f>
        <v>0.1559400565140629</v>
      </c>
    </row>
    <row r="1020" spans="1:6" x14ac:dyDescent="0.2">
      <c r="A1020" s="3">
        <f>_xll.qlNormInv(HelperSheet!$A1021,B$2,B$3)</f>
        <v>-0.2346851361859916</v>
      </c>
      <c r="F1020" s="3">
        <f>_xll.qlNormInv(HelperSheet!$A1021,G$2,G$3)</f>
        <v>0.24132871595350208</v>
      </c>
    </row>
    <row r="1021" spans="1:6" x14ac:dyDescent="0.2">
      <c r="A1021" s="3">
        <f>_xll.qlNormInv(HelperSheet!$A1022,B$2,B$3)</f>
        <v>1.3238680366569224</v>
      </c>
      <c r="F1021" s="3">
        <f>_xll.qlNormInv(HelperSheet!$A1022,G$2,G$3)</f>
        <v>0.63096700916423054</v>
      </c>
    </row>
    <row r="1022" spans="1:6" x14ac:dyDescent="0.2">
      <c r="A1022" s="3">
        <f>_xll.qlNormInv(HelperSheet!$A1023,B$2,B$3)</f>
        <v>0.40490563653363959</v>
      </c>
      <c r="F1022" s="3">
        <f>_xll.qlNormInv(HelperSheet!$A1023,G$2,G$3)</f>
        <v>0.4012264091334099</v>
      </c>
    </row>
    <row r="1023" spans="1:6" x14ac:dyDescent="0.2">
      <c r="A1023" s="3">
        <f>_xll.qlNormInv(HelperSheet!$A1024,B$2,B$3)</f>
        <v>-1.0059219333947855</v>
      </c>
      <c r="F1023" s="3">
        <f>_xll.qlNormInv(HelperSheet!$A1024,G$2,G$3)</f>
        <v>4.8519516651303607E-2</v>
      </c>
    </row>
    <row r="1024" spans="1:6" x14ac:dyDescent="0.2">
      <c r="A1024" s="3">
        <f>_xll.qlNormInv(HelperSheet!$A1025,B$2,B$3)</f>
        <v>-0.77311702630952273</v>
      </c>
      <c r="F1024" s="3">
        <f>_xll.qlNormInv(HelperSheet!$A1025,G$2,G$3)</f>
        <v>0.10672074342261931</v>
      </c>
    </row>
    <row r="1025" spans="1:6" x14ac:dyDescent="0.2">
      <c r="A1025" s="3">
        <f>_xll.qlNormInv(HelperSheet!$A1026,B$2,B$3)</f>
        <v>0.58202940488862653</v>
      </c>
      <c r="F1025" s="3">
        <f>_xll.qlNormInv(HelperSheet!$A1026,G$2,G$3)</f>
        <v>0.44550735122215662</v>
      </c>
    </row>
    <row r="1026" spans="1:6" x14ac:dyDescent="0.2">
      <c r="A1026" s="3">
        <f>_xll.qlNormInv(HelperSheet!$A1027,B$2,B$3)</f>
        <v>1.8767900459165325</v>
      </c>
      <c r="F1026" s="3">
        <f>_xll.qlNormInv(HelperSheet!$A1027,G$2,G$3)</f>
        <v>0.76919751147913318</v>
      </c>
    </row>
    <row r="1027" spans="1:6" x14ac:dyDescent="0.2">
      <c r="A1027" s="3">
        <f>_xll.qlNormInv(HelperSheet!$A1028,B$2,B$3)</f>
        <v>-7.5957230514900609E-2</v>
      </c>
      <c r="F1027" s="3">
        <f>_xll.qlNormInv(HelperSheet!$A1028,G$2,G$3)</f>
        <v>0.28101069237127485</v>
      </c>
    </row>
    <row r="1028" spans="1:6" x14ac:dyDescent="0.2">
      <c r="A1028" s="3">
        <f>_xll.qlNormInv(HelperSheet!$A1029,B$2,B$3)</f>
        <v>-0.39959732766631889</v>
      </c>
      <c r="F1028" s="3">
        <f>_xll.qlNormInv(HelperSheet!$A1029,G$2,G$3)</f>
        <v>0.20010066808342025</v>
      </c>
    </row>
    <row r="1029" spans="1:6" x14ac:dyDescent="0.2">
      <c r="A1029" s="3">
        <f>_xll.qlNormInv(HelperSheet!$A1030,B$2,B$3)</f>
        <v>1.014075192086374</v>
      </c>
      <c r="F1029" s="3">
        <f>_xll.qlNormInv(HelperSheet!$A1030,G$2,G$3)</f>
        <v>0.55351879802159343</v>
      </c>
    </row>
    <row r="1030" spans="1:6" x14ac:dyDescent="0.2">
      <c r="A1030" s="3">
        <f>_xll.qlNormInv(HelperSheet!$A1031,B$2,B$3)</f>
        <v>0.23972058560164436</v>
      </c>
      <c r="F1030" s="3">
        <f>_xll.qlNormInv(HelperSheet!$A1031,G$2,G$3)</f>
        <v>0.3599301464004111</v>
      </c>
    </row>
    <row r="1031" spans="1:6" x14ac:dyDescent="0.2">
      <c r="A1031" s="3">
        <f>_xll.qlNormInv(HelperSheet!$A1032,B$2,B$3)</f>
        <v>-1.3121986259049196</v>
      </c>
      <c r="F1031" s="3">
        <f>_xll.qlNormInv(HelperSheet!$A1032,G$2,G$3)</f>
        <v>-2.8049656476229923E-2</v>
      </c>
    </row>
    <row r="1032" spans="1:6" x14ac:dyDescent="0.2">
      <c r="A1032" s="3">
        <f>_xll.qlNormInv(HelperSheet!$A1033,B$2,B$3)</f>
        <v>-1.5262278704317453</v>
      </c>
      <c r="F1032" s="3">
        <f>_xll.qlNormInv(HelperSheet!$A1033,G$2,G$3)</f>
        <v>-8.1556967607936348E-2</v>
      </c>
    </row>
    <row r="1033" spans="1:6" x14ac:dyDescent="0.2">
      <c r="A1033" s="3">
        <f>_xll.qlNormInv(HelperSheet!$A1034,B$2,B$3)</f>
        <v>0.15978952609288918</v>
      </c>
      <c r="F1033" s="3">
        <f>_xll.qlNormInv(HelperSheet!$A1034,G$2,G$3)</f>
        <v>0.33994738152322229</v>
      </c>
    </row>
    <row r="1034" spans="1:6" x14ac:dyDescent="0.2">
      <c r="A1034" s="3">
        <f>_xll.qlNormInv(HelperSheet!$A1035,B$2,B$3)</f>
        <v>0.89078061773649164</v>
      </c>
      <c r="F1034" s="3">
        <f>_xll.qlNormInv(HelperSheet!$A1035,G$2,G$3)</f>
        <v>0.52269515443412295</v>
      </c>
    </row>
    <row r="1035" spans="1:6" x14ac:dyDescent="0.2">
      <c r="A1035" s="3">
        <f>_xll.qlNormInv(HelperSheet!$A1036,B$2,B$3)</f>
        <v>-0.48601980416983603</v>
      </c>
      <c r="F1035" s="3">
        <f>_xll.qlNormInv(HelperSheet!$A1036,G$2,G$3)</f>
        <v>0.17849504895754098</v>
      </c>
    </row>
    <row r="1036" spans="1:6" x14ac:dyDescent="0.2">
      <c r="A1036" s="3">
        <f>_xll.qlNormInv(HelperSheet!$A1037,B$2,B$3)</f>
        <v>-0.15483280929790894</v>
      </c>
      <c r="F1036" s="3">
        <f>_xll.qlNormInv(HelperSheet!$A1037,G$2,G$3)</f>
        <v>0.26129179767552274</v>
      </c>
    </row>
    <row r="1037" spans="1:6" x14ac:dyDescent="0.2">
      <c r="A1037" s="3">
        <f>_xll.qlNormInv(HelperSheet!$A1038,B$2,B$3)</f>
        <v>1.5421099604589512</v>
      </c>
      <c r="F1037" s="3">
        <f>_xll.qlNormInv(HelperSheet!$A1038,G$2,G$3)</f>
        <v>0.68552749011473779</v>
      </c>
    </row>
    <row r="1038" spans="1:6" x14ac:dyDescent="0.2">
      <c r="A1038" s="3">
        <f>_xll.qlNormInv(HelperSheet!$A1039,B$2,B$3)</f>
        <v>0.49153673808762294</v>
      </c>
      <c r="F1038" s="3">
        <f>_xll.qlNormInv(HelperSheet!$A1039,G$2,G$3)</f>
        <v>0.42288418452190574</v>
      </c>
    </row>
    <row r="1039" spans="1:6" x14ac:dyDescent="0.2">
      <c r="A1039" s="3">
        <f>_xll.qlNormInv(HelperSheet!$A1040,B$2,B$3)</f>
        <v>-0.88352417771160563</v>
      </c>
      <c r="F1039" s="3">
        <f>_xll.qlNormInv(HelperSheet!$A1040,G$2,G$3)</f>
        <v>7.9118955572098582E-2</v>
      </c>
    </row>
    <row r="1040" spans="1:6" x14ac:dyDescent="0.2">
      <c r="A1040" s="3">
        <f>_xll.qlNormInv(HelperSheet!$A1041,B$2,B$3)</f>
        <v>-1.1456182928028278</v>
      </c>
      <c r="F1040" s="3">
        <f>_xll.qlNormInv(HelperSheet!$A1041,G$2,G$3)</f>
        <v>1.3595426799293042E-2</v>
      </c>
    </row>
    <row r="1041" spans="1:6" x14ac:dyDescent="0.2">
      <c r="A1041" s="3">
        <f>_xll.qlNormInv(HelperSheet!$A1042,B$2,B$3)</f>
        <v>0.32121577911857468</v>
      </c>
      <c r="F1041" s="3">
        <f>_xll.qlNormInv(HelperSheet!$A1042,G$2,G$3)</f>
        <v>0.38030394477964369</v>
      </c>
    </row>
    <row r="1042" spans="1:6" x14ac:dyDescent="0.2">
      <c r="A1042" s="3">
        <f>_xll.qlNormInv(HelperSheet!$A1043,B$2,B$3)</f>
        <v>1.1551063578290344</v>
      </c>
      <c r="F1042" s="3">
        <f>_xll.qlNormInv(HelperSheet!$A1043,G$2,G$3)</f>
        <v>0.58877658945725853</v>
      </c>
    </row>
    <row r="1043" spans="1:6" x14ac:dyDescent="0.2">
      <c r="A1043" s="3">
        <f>_xll.qlNormInv(HelperSheet!$A1044,B$2,B$3)</f>
        <v>-0.3160650615428065</v>
      </c>
      <c r="F1043" s="3">
        <f>_xll.qlNormInv(HelperSheet!$A1044,G$2,G$3)</f>
        <v>0.22098373461429838</v>
      </c>
    </row>
    <row r="1044" spans="1:6" x14ac:dyDescent="0.2">
      <c r="A1044" s="3">
        <f>_xll.qlNormInv(HelperSheet!$A1045,B$2,B$3)</f>
        <v>-0.67141981555066044</v>
      </c>
      <c r="F1044" s="3">
        <f>_xll.qlNormInv(HelperSheet!$A1045,G$2,G$3)</f>
        <v>0.13214504611233488</v>
      </c>
    </row>
    <row r="1045" spans="1:6" x14ac:dyDescent="0.2">
      <c r="A1045" s="3">
        <f>_xll.qlNormInv(HelperSheet!$A1046,B$2,B$3)</f>
        <v>0.67756605483098986</v>
      </c>
      <c r="F1045" s="3">
        <f>_xll.qlNormInv(HelperSheet!$A1046,G$2,G$3)</f>
        <v>0.46939151370774745</v>
      </c>
    </row>
    <row r="1046" spans="1:6" x14ac:dyDescent="0.2">
      <c r="A1046" s="3">
        <f>_xll.qlNormInv(HelperSheet!$A1047,B$2,B$3)</f>
        <v>2.4478816218715745E-3</v>
      </c>
      <c r="F1046" s="3">
        <f>_xll.qlNormInv(HelperSheet!$A1047,G$2,G$3)</f>
        <v>0.30061197040546789</v>
      </c>
    </row>
    <row r="1047" spans="1:6" x14ac:dyDescent="0.2">
      <c r="A1047" s="3">
        <f>_xll.qlNormInv(HelperSheet!$A1048,B$2,B$3)</f>
        <v>-3.097269076663749</v>
      </c>
      <c r="F1047" s="3">
        <f>_xll.qlNormInv(HelperSheet!$A1048,G$2,G$3)</f>
        <v>-0.47431726916593725</v>
      </c>
    </row>
    <row r="1048" spans="1:6" x14ac:dyDescent="0.2">
      <c r="A1048" s="3">
        <f>_xll.qlNormInv(HelperSheet!$A1049,B$2,B$3)</f>
        <v>-2.9750207289576047</v>
      </c>
      <c r="F1048" s="3">
        <f>_xll.qlNormInv(HelperSheet!$A1049,G$2,G$3)</f>
        <v>-0.44375518223940119</v>
      </c>
    </row>
    <row r="1049" spans="1:6" x14ac:dyDescent="0.2">
      <c r="A1049" s="3">
        <f>_xll.qlNormInv(HelperSheet!$A1050,B$2,B$3)</f>
        <v>3.6718270165764029E-3</v>
      </c>
      <c r="F1049" s="3">
        <f>_xll.qlNormInv(HelperSheet!$A1050,G$2,G$3)</f>
        <v>0.30091795675414407</v>
      </c>
    </row>
    <row r="1050" spans="1:6" x14ac:dyDescent="0.2">
      <c r="A1050" s="3">
        <f>_xll.qlNormInv(HelperSheet!$A1051,B$2,B$3)</f>
        <v>0.67910661325102661</v>
      </c>
      <c r="F1050" s="3">
        <f>_xll.qlNormInv(HelperSheet!$A1051,G$2,G$3)</f>
        <v>0.46977665331275664</v>
      </c>
    </row>
    <row r="1051" spans="1:6" x14ac:dyDescent="0.2">
      <c r="A1051" s="3">
        <f>_xll.qlNormInv(HelperSheet!$A1052,B$2,B$3)</f>
        <v>-0.66988721968631659</v>
      </c>
      <c r="F1051" s="3">
        <f>_xll.qlNormInv(HelperSheet!$A1052,G$2,G$3)</f>
        <v>0.13252819507842084</v>
      </c>
    </row>
    <row r="1052" spans="1:6" x14ac:dyDescent="0.2">
      <c r="A1052" s="3">
        <f>_xll.qlNormInv(HelperSheet!$A1053,B$2,B$3)</f>
        <v>-0.314778696596205</v>
      </c>
      <c r="F1052" s="3">
        <f>_xll.qlNormInv(HelperSheet!$A1053,G$2,G$3)</f>
        <v>0.22130532585094875</v>
      </c>
    </row>
    <row r="1053" spans="1:6" x14ac:dyDescent="0.2">
      <c r="A1053" s="3">
        <f>_xll.qlNormInv(HelperSheet!$A1054,B$2,B$3)</f>
        <v>1.1574946777841038</v>
      </c>
      <c r="F1053" s="3">
        <f>_xll.qlNormInv(HelperSheet!$A1054,G$2,G$3)</f>
        <v>0.58937366944602587</v>
      </c>
    </row>
    <row r="1054" spans="1:6" x14ac:dyDescent="0.2">
      <c r="A1054" s="3">
        <f>_xll.qlNormInv(HelperSheet!$A1055,B$2,B$3)</f>
        <v>0.3225047858033831</v>
      </c>
      <c r="F1054" s="3">
        <f>_xll.qlNormInv(HelperSheet!$A1055,G$2,G$3)</f>
        <v>0.38062619645084578</v>
      </c>
    </row>
    <row r="1055" spans="1:6" x14ac:dyDescent="0.2">
      <c r="A1055" s="3">
        <f>_xll.qlNormInv(HelperSheet!$A1056,B$2,B$3)</f>
        <v>-1.1432623368885784</v>
      </c>
      <c r="F1055" s="3">
        <f>_xll.qlNormInv(HelperSheet!$A1056,G$2,G$3)</f>
        <v>1.4184415777855397E-2</v>
      </c>
    </row>
    <row r="1056" spans="1:6" x14ac:dyDescent="0.2">
      <c r="A1056" s="3">
        <f>_xll.qlNormInv(HelperSheet!$A1057,B$2,B$3)</f>
        <v>-0.88171732849584183</v>
      </c>
      <c r="F1056" s="3">
        <f>_xll.qlNormInv(HelperSheet!$A1057,G$2,G$3)</f>
        <v>7.957066787603953E-2</v>
      </c>
    </row>
    <row r="1057" spans="1:6" x14ac:dyDescent="0.2">
      <c r="A1057" s="3">
        <f>_xll.qlNormInv(HelperSheet!$A1058,B$2,B$3)</f>
        <v>0.49291830577199203</v>
      </c>
      <c r="F1057" s="3">
        <f>_xll.qlNormInv(HelperSheet!$A1058,G$2,G$3)</f>
        <v>0.42322957644299797</v>
      </c>
    </row>
    <row r="1058" spans="1:6" x14ac:dyDescent="0.2">
      <c r="A1058" s="3">
        <f>_xll.qlNormInv(HelperSheet!$A1059,B$2,B$3)</f>
        <v>1.5461418545607104</v>
      </c>
      <c r="F1058" s="3">
        <f>_xll.qlNormInv(HelperSheet!$A1059,G$2,G$3)</f>
        <v>0.68653546364017759</v>
      </c>
    </row>
    <row r="1059" spans="1:6" x14ac:dyDescent="0.2">
      <c r="A1059" s="3">
        <f>_xll.qlNormInv(HelperSheet!$A1060,B$2,B$3)</f>
        <v>-0.15359422901438868</v>
      </c>
      <c r="F1059" s="3">
        <f>_xll.qlNormInv(HelperSheet!$A1060,G$2,G$3)</f>
        <v>0.26160144274640285</v>
      </c>
    </row>
    <row r="1060" spans="1:6" x14ac:dyDescent="0.2">
      <c r="A1060" s="3">
        <f>_xll.qlNormInv(HelperSheet!$A1061,B$2,B$3)</f>
        <v>-0.48464288550857448</v>
      </c>
      <c r="F1060" s="3">
        <f>_xll.qlNormInv(HelperSheet!$A1061,G$2,G$3)</f>
        <v>0.17883927862285637</v>
      </c>
    </row>
    <row r="1061" spans="1:6" x14ac:dyDescent="0.2">
      <c r="A1061" s="3">
        <f>_xll.qlNormInv(HelperSheet!$A1062,B$2,B$3)</f>
        <v>0.89260206537409503</v>
      </c>
      <c r="F1061" s="3">
        <f>_xll.qlNormInv(HelperSheet!$A1062,G$2,G$3)</f>
        <v>0.52315051634352372</v>
      </c>
    </row>
    <row r="1062" spans="1:6" x14ac:dyDescent="0.2">
      <c r="A1062" s="3">
        <f>_xll.qlNormInv(HelperSheet!$A1063,B$2,B$3)</f>
        <v>0.16102931419199842</v>
      </c>
      <c r="F1062" s="3">
        <f>_xll.qlNormInv(HelperSheet!$A1063,G$2,G$3)</f>
        <v>0.34025732854799962</v>
      </c>
    </row>
    <row r="1063" spans="1:6" x14ac:dyDescent="0.2">
      <c r="A1063" s="3">
        <f>_xll.qlNormInv(HelperSheet!$A1064,B$2,B$3)</f>
        <v>-1.5223169328644608</v>
      </c>
      <c r="F1063" s="3">
        <f>_xll.qlNormInv(HelperSheet!$A1064,G$2,G$3)</f>
        <v>-8.0579233216115209E-2</v>
      </c>
    </row>
    <row r="1064" spans="1:6" x14ac:dyDescent="0.2">
      <c r="A1064" s="3">
        <f>_xll.qlNormInv(HelperSheet!$A1065,B$2,B$3)</f>
        <v>-1.3093090423356046</v>
      </c>
      <c r="F1064" s="3">
        <f>_xll.qlNormInv(HelperSheet!$A1065,G$2,G$3)</f>
        <v>-2.732726058390117E-2</v>
      </c>
    </row>
    <row r="1065" spans="1:6" x14ac:dyDescent="0.2">
      <c r="A1065" s="3">
        <f>_xll.qlNormInv(HelperSheet!$A1066,B$2,B$3)</f>
        <v>0.24098039326981019</v>
      </c>
      <c r="F1065" s="3">
        <f>_xll.qlNormInv(HelperSheet!$A1066,G$2,G$3)</f>
        <v>0.36024509831745255</v>
      </c>
    </row>
    <row r="1066" spans="1:6" x14ac:dyDescent="0.2">
      <c r="A1066" s="3">
        <f>_xll.qlNormInv(HelperSheet!$A1067,B$2,B$3)</f>
        <v>1.0161240621510335</v>
      </c>
      <c r="F1066" s="3">
        <f>_xll.qlNormInv(HelperSheet!$A1067,G$2,G$3)</f>
        <v>0.55403101553775835</v>
      </c>
    </row>
    <row r="1067" spans="1:6" x14ac:dyDescent="0.2">
      <c r="A1067" s="3">
        <f>_xll.qlNormInv(HelperSheet!$A1068,B$2,B$3)</f>
        <v>-0.39827201377787913</v>
      </c>
      <c r="F1067" s="3">
        <f>_xll.qlNormInv(HelperSheet!$A1068,G$2,G$3)</f>
        <v>0.20043199655553021</v>
      </c>
    </row>
    <row r="1068" spans="1:6" x14ac:dyDescent="0.2">
      <c r="A1068" s="3">
        <f>_xll.qlNormInv(HelperSheet!$A1069,B$2,B$3)</f>
        <v>-7.4729811980305094E-2</v>
      </c>
      <c r="F1068" s="3">
        <f>_xll.qlNormInv(HelperSheet!$A1069,G$2,G$3)</f>
        <v>0.28131754700492373</v>
      </c>
    </row>
    <row r="1069" spans="1:6" x14ac:dyDescent="0.2">
      <c r="A1069" s="3">
        <f>_xll.qlNormInv(HelperSheet!$A1070,B$2,B$3)</f>
        <v>1.8839605432342656</v>
      </c>
      <c r="F1069" s="3">
        <f>_xll.qlNormInv(HelperSheet!$A1070,G$2,G$3)</f>
        <v>0.77099013580856646</v>
      </c>
    </row>
    <row r="1070" spans="1:6" x14ac:dyDescent="0.2">
      <c r="A1070" s="3">
        <f>_xll.qlNormInv(HelperSheet!$A1071,B$2,B$3)</f>
        <v>0.58347985852723794</v>
      </c>
      <c r="F1070" s="3">
        <f>_xll.qlNormInv(HelperSheet!$A1071,G$2,G$3)</f>
        <v>0.4458699646318095</v>
      </c>
    </row>
    <row r="1071" spans="1:6" x14ac:dyDescent="0.2">
      <c r="A1071" s="3">
        <f>_xll.qlNormInv(HelperSheet!$A1072,B$2,B$3)</f>
        <v>-0.77146782245101364</v>
      </c>
      <c r="F1071" s="3">
        <f>_xll.qlNormInv(HelperSheet!$A1072,G$2,G$3)</f>
        <v>0.10713304438724658</v>
      </c>
    </row>
    <row r="1072" spans="1:6" x14ac:dyDescent="0.2">
      <c r="A1072" s="3">
        <f>_xll.qlNormInv(HelperSheet!$A1073,B$2,B$3)</f>
        <v>-1.0038940453778651</v>
      </c>
      <c r="F1072" s="3">
        <f>_xll.qlNormInv(HelperSheet!$A1073,G$2,G$3)</f>
        <v>4.9026488655533718E-2</v>
      </c>
    </row>
    <row r="1073" spans="1:6" x14ac:dyDescent="0.2">
      <c r="A1073" s="3">
        <f>_xll.qlNormInv(HelperSheet!$A1074,B$2,B$3)</f>
        <v>0.40623449254643174</v>
      </c>
      <c r="F1073" s="3">
        <f>_xll.qlNormInv(HelperSheet!$A1074,G$2,G$3)</f>
        <v>0.40155862313660795</v>
      </c>
    </row>
    <row r="1074" spans="1:6" x14ac:dyDescent="0.2">
      <c r="A1074" s="3">
        <f>_xll.qlNormInv(HelperSheet!$A1075,B$2,B$3)</f>
        <v>1.3268137140028371</v>
      </c>
      <c r="F1074" s="3">
        <f>_xll.qlNormInv(HelperSheet!$A1075,G$2,G$3)</f>
        <v>0.63170342850070926</v>
      </c>
    </row>
    <row r="1075" spans="1:6" x14ac:dyDescent="0.2">
      <c r="A1075" s="3">
        <f>_xll.qlNormInv(HelperSheet!$A1076,B$2,B$3)</f>
        <v>-0.23342720804898992</v>
      </c>
      <c r="F1075" s="3">
        <f>_xll.qlNormInv(HelperSheet!$A1076,G$2,G$3)</f>
        <v>0.24164319798775252</v>
      </c>
    </row>
    <row r="1076" spans="1:6" x14ac:dyDescent="0.2">
      <c r="A1076" s="3">
        <f>_xll.qlNormInv(HelperSheet!$A1077,B$2,B$3)</f>
        <v>-0.57479538677789932</v>
      </c>
      <c r="F1076" s="3">
        <f>_xll.qlNormInv(HelperSheet!$A1077,G$2,G$3)</f>
        <v>0.15630115330552516</v>
      </c>
    </row>
    <row r="1077" spans="1:6" x14ac:dyDescent="0.2">
      <c r="A1077" s="3">
        <f>_xll.qlNormInv(HelperSheet!$A1078,B$2,B$3)</f>
        <v>0.78139482647169567</v>
      </c>
      <c r="F1077" s="3">
        <f>_xll.qlNormInv(HelperSheet!$A1078,G$2,G$3)</f>
        <v>0.49534870661792391</v>
      </c>
    </row>
    <row r="1078" spans="1:6" x14ac:dyDescent="0.2">
      <c r="A1078" s="3">
        <f>_xll.qlNormInv(HelperSheet!$A1079,B$2,B$3)</f>
        <v>8.2096077301891737E-2</v>
      </c>
      <c r="F1078" s="3">
        <f>_xll.qlNormInv(HelperSheet!$A1079,G$2,G$3)</f>
        <v>0.32052401932547292</v>
      </c>
    </row>
    <row r="1079" spans="1:6" x14ac:dyDescent="0.2">
      <c r="A1079" s="3">
        <f>_xll.qlNormInv(HelperSheet!$A1080,B$2,B$3)</f>
        <v>-1.842310891258395</v>
      </c>
      <c r="F1079" s="3">
        <f>_xll.qlNormInv(HelperSheet!$A1080,G$2,G$3)</f>
        <v>-0.16057772281459876</v>
      </c>
    </row>
    <row r="1080" spans="1:6" x14ac:dyDescent="0.2">
      <c r="A1080" s="3">
        <f>_xll.qlNormInv(HelperSheet!$A1081,B$2,B$3)</f>
        <v>-1.6611681128024378</v>
      </c>
      <c r="F1080" s="3">
        <f>_xll.qlNormInv(HelperSheet!$A1081,G$2,G$3)</f>
        <v>-0.11529202820060946</v>
      </c>
    </row>
    <row r="1081" spans="1:6" x14ac:dyDescent="0.2">
      <c r="A1081" s="3">
        <f>_xll.qlNormInv(HelperSheet!$A1082,B$2,B$3)</f>
        <v>0.12146805911122988</v>
      </c>
      <c r="F1081" s="3">
        <f>_xll.qlNormInv(HelperSheet!$A1082,G$2,G$3)</f>
        <v>0.33036701477780744</v>
      </c>
    </row>
    <row r="1082" spans="1:6" x14ac:dyDescent="0.2">
      <c r="A1082" s="3">
        <f>_xll.qlNormInv(HelperSheet!$A1083,B$2,B$3)</f>
        <v>0.83570601071682715</v>
      </c>
      <c r="F1082" s="3">
        <f>_xll.qlNormInv(HelperSheet!$A1083,G$2,G$3)</f>
        <v>0.5089265026792068</v>
      </c>
    </row>
    <row r="1083" spans="1:6" x14ac:dyDescent="0.2">
      <c r="A1083" s="3">
        <f>_xll.qlNormInv(HelperSheet!$A1084,B$2,B$3)</f>
        <v>-0.529181300760725</v>
      </c>
      <c r="F1083" s="3">
        <f>_xll.qlNormInv(HelperSheet!$A1084,G$2,G$3)</f>
        <v>0.16770467480981874</v>
      </c>
    </row>
    <row r="1084" spans="1:6" x14ac:dyDescent="0.2">
      <c r="A1084" s="3">
        <f>_xll.qlNormInv(HelperSheet!$A1085,B$2,B$3)</f>
        <v>-0.19335661861439551</v>
      </c>
      <c r="F1084" s="3">
        <f>_xll.qlNormInv(HelperSheet!$A1085,G$2,G$3)</f>
        <v>0.2516608453464011</v>
      </c>
    </row>
    <row r="1085" spans="1:6" x14ac:dyDescent="0.2">
      <c r="A1085" s="3">
        <f>_xll.qlNormInv(HelperSheet!$A1086,B$2,B$3)</f>
        <v>1.4279011516142592</v>
      </c>
      <c r="F1085" s="3">
        <f>_xll.qlNormInv(HelperSheet!$A1086,G$2,G$3)</f>
        <v>0.65697528790356485</v>
      </c>
    </row>
    <row r="1086" spans="1:6" x14ac:dyDescent="0.2">
      <c r="A1086" s="3">
        <f>_xll.qlNormInv(HelperSheet!$A1087,B$2,B$3)</f>
        <v>0.44915435476713905</v>
      </c>
      <c r="F1086" s="3">
        <f>_xll.qlNormInv(HelperSheet!$A1087,G$2,G$3)</f>
        <v>0.41228858869178475</v>
      </c>
    </row>
    <row r="1087" spans="1:6" x14ac:dyDescent="0.2">
      <c r="A1087" s="3">
        <f>_xll.qlNormInv(HelperSheet!$A1088,B$2,B$3)</f>
        <v>-0.9410491206011744</v>
      </c>
      <c r="F1087" s="3">
        <f>_xll.qlNormInv(HelperSheet!$A1088,G$2,G$3)</f>
        <v>6.4737719849706388E-2</v>
      </c>
    </row>
    <row r="1088" spans="1:6" x14ac:dyDescent="0.2">
      <c r="A1088" s="3">
        <f>_xll.qlNormInv(HelperSheet!$A1089,B$2,B$3)</f>
        <v>-0.7197487777038849</v>
      </c>
      <c r="F1088" s="3">
        <f>_xll.qlNormInv(HelperSheet!$A1089,G$2,G$3)</f>
        <v>0.12006280557402876</v>
      </c>
    </row>
    <row r="1089" spans="1:6" x14ac:dyDescent="0.2">
      <c r="A1089" s="3">
        <f>_xll.qlNormInv(HelperSheet!$A1090,B$2,B$3)</f>
        <v>0.63057215182650994</v>
      </c>
      <c r="F1089" s="3">
        <f>_xll.qlNormInv(HelperSheet!$A1090,G$2,G$3)</f>
        <v>0.45764303795662747</v>
      </c>
    </row>
    <row r="1090" spans="1:6" x14ac:dyDescent="0.2">
      <c r="A1090" s="3">
        <f>_xll.qlNormInv(HelperSheet!$A1091,B$2,B$3)</f>
        <v>2.1928205236828036</v>
      </c>
      <c r="F1090" s="3">
        <f>_xll.qlNormInv(HelperSheet!$A1091,G$2,G$3)</f>
        <v>0.84820513092070082</v>
      </c>
    </row>
    <row r="1091" spans="1:6" x14ac:dyDescent="0.2">
      <c r="A1091" s="3">
        <f>_xll.qlNormInv(HelperSheet!$A1092,B$2,B$3)</f>
        <v>-3.5501704209694854E-2</v>
      </c>
      <c r="F1091" s="3">
        <f>_xll.qlNormInv(HelperSheet!$A1092,G$2,G$3)</f>
        <v>0.29112457394757629</v>
      </c>
    </row>
    <row r="1092" spans="1:6" x14ac:dyDescent="0.2">
      <c r="A1092" s="3">
        <f>_xll.qlNormInv(HelperSheet!$A1093,B$2,B$3)</f>
        <v>-0.35621482866118914</v>
      </c>
      <c r="F1092" s="3">
        <f>_xll.qlNormInv(HelperSheet!$A1093,G$2,G$3)</f>
        <v>0.2109462928347027</v>
      </c>
    </row>
    <row r="1093" spans="1:6" x14ac:dyDescent="0.2">
      <c r="A1093" s="3">
        <f>_xll.qlNormInv(HelperSheet!$A1094,B$2,B$3)</f>
        <v>1.0841003401991727</v>
      </c>
      <c r="F1093" s="3">
        <f>_xll.qlNormInv(HelperSheet!$A1094,G$2,G$3)</f>
        <v>0.5710250850497931</v>
      </c>
    </row>
    <row r="1094" spans="1:6" x14ac:dyDescent="0.2">
      <c r="A1094" s="3">
        <f>_xll.qlNormInv(HelperSheet!$A1095,B$2,B$3)</f>
        <v>0.28150862620453654</v>
      </c>
      <c r="F1094" s="3">
        <f>_xll.qlNormInv(HelperSheet!$A1095,G$2,G$3)</f>
        <v>0.37037715655113412</v>
      </c>
    </row>
    <row r="1095" spans="1:6" x14ac:dyDescent="0.2">
      <c r="A1095" s="3">
        <f>_xll.qlNormInv(HelperSheet!$A1096,B$2,B$3)</f>
        <v>-1.2220738846094934</v>
      </c>
      <c r="F1095" s="3">
        <f>_xll.qlNormInv(HelperSheet!$A1096,G$2,G$3)</f>
        <v>-5.5184711523733609E-3</v>
      </c>
    </row>
    <row r="1096" spans="1:6" x14ac:dyDescent="0.2">
      <c r="A1096" s="3">
        <f>_xll.qlNormInv(HelperSheet!$A1097,B$2,B$3)</f>
        <v>-1.4078358327705327</v>
      </c>
      <c r="F1096" s="3">
        <f>_xll.qlNormInv(HelperSheet!$A1097,G$2,G$3)</f>
        <v>-5.1958958192633187E-2</v>
      </c>
    </row>
    <row r="1097" spans="1:6" x14ac:dyDescent="0.2">
      <c r="A1097" s="3">
        <f>_xll.qlNormInv(HelperSheet!$A1098,B$2,B$3)</f>
        <v>0.20084431232756089</v>
      </c>
      <c r="F1097" s="3">
        <f>_xll.qlNormInv(HelperSheet!$A1098,G$2,G$3)</f>
        <v>0.35021107808189023</v>
      </c>
    </row>
    <row r="1098" spans="1:6" x14ac:dyDescent="0.2">
      <c r="A1098" s="3">
        <f>_xll.qlNormInv(HelperSheet!$A1099,B$2,B$3)</f>
        <v>0.9525456768785191</v>
      </c>
      <c r="F1098" s="3">
        <f>_xll.qlNormInv(HelperSheet!$A1099,G$2,G$3)</f>
        <v>0.53813641921962974</v>
      </c>
    </row>
    <row r="1099" spans="1:6" x14ac:dyDescent="0.2">
      <c r="A1099" s="3">
        <f>_xll.qlNormInv(HelperSheet!$A1100,B$2,B$3)</f>
        <v>-0.4410460113406266</v>
      </c>
      <c r="F1099" s="3">
        <f>_xll.qlNormInv(HelperSheet!$A1100,G$2,G$3)</f>
        <v>0.18973849716484334</v>
      </c>
    </row>
    <row r="1100" spans="1:6" x14ac:dyDescent="0.2">
      <c r="A1100" s="3">
        <f>_xll.qlNormInv(HelperSheet!$A1101,B$2,B$3)</f>
        <v>-0.11407330010139134</v>
      </c>
      <c r="F1100" s="3">
        <f>_xll.qlNormInv(HelperSheet!$A1101,G$2,G$3)</f>
        <v>0.27148167497465214</v>
      </c>
    </row>
    <row r="1101" spans="1:6" x14ac:dyDescent="0.2">
      <c r="A1101" s="3">
        <f>_xll.qlNormInv(HelperSheet!$A1102,B$2,B$3)</f>
        <v>1.6910863457455116</v>
      </c>
      <c r="F1101" s="3">
        <f>_xll.qlNormInv(HelperSheet!$A1102,G$2,G$3)</f>
        <v>0.72277158643637796</v>
      </c>
    </row>
    <row r="1102" spans="1:6" x14ac:dyDescent="0.2">
      <c r="A1102" s="3">
        <f>_xll.qlNormInv(HelperSheet!$A1103,B$2,B$3)</f>
        <v>0.5376476715707903</v>
      </c>
      <c r="F1102" s="3">
        <f>_xll.qlNormInv(HelperSheet!$A1103,G$2,G$3)</f>
        <v>0.43441191789269756</v>
      </c>
    </row>
    <row r="1103" spans="1:6" x14ac:dyDescent="0.2">
      <c r="A1103" s="3">
        <f>_xll.qlNormInv(HelperSheet!$A1104,B$2,B$3)</f>
        <v>-0.82533806281109767</v>
      </c>
      <c r="F1103" s="3">
        <f>_xll.qlNormInv(HelperSheet!$A1104,G$2,G$3)</f>
        <v>9.3665484297225571E-2</v>
      </c>
    </row>
    <row r="1104" spans="1:6" x14ac:dyDescent="0.2">
      <c r="A1104" s="3">
        <f>_xll.qlNormInv(HelperSheet!$A1105,B$2,B$3)</f>
        <v>-1.0709771878394652</v>
      </c>
      <c r="F1104" s="3">
        <f>_xll.qlNormInv(HelperSheet!$A1105,G$2,G$3)</f>
        <v>3.2255703040133699E-2</v>
      </c>
    </row>
    <row r="1105" spans="1:6" x14ac:dyDescent="0.2">
      <c r="A1105" s="3">
        <f>_xll.qlNormInv(HelperSheet!$A1106,B$2,B$3)</f>
        <v>0.36405048223649428</v>
      </c>
      <c r="F1105" s="3">
        <f>_xll.qlNormInv(HelperSheet!$A1106,G$2,G$3)</f>
        <v>0.39101262055912356</v>
      </c>
    </row>
    <row r="1106" spans="1:6" x14ac:dyDescent="0.2">
      <c r="A1106" s="3">
        <f>_xll.qlNormInv(HelperSheet!$A1107,B$2,B$3)</f>
        <v>1.2377188883795058</v>
      </c>
      <c r="F1106" s="3">
        <f>_xll.qlNormInv(HelperSheet!$A1107,G$2,G$3)</f>
        <v>0.60942972209487645</v>
      </c>
    </row>
    <row r="1107" spans="1:6" x14ac:dyDescent="0.2">
      <c r="A1107" s="3">
        <f>_xll.qlNormInv(HelperSheet!$A1108,B$2,B$3)</f>
        <v>-0.27387629686350701</v>
      </c>
      <c r="F1107" s="3">
        <f>_xll.qlNormInv(HelperSheet!$A1108,G$2,G$3)</f>
        <v>0.23153092578412324</v>
      </c>
    </row>
    <row r="1108" spans="1:6" x14ac:dyDescent="0.2">
      <c r="A1108" s="3">
        <f>_xll.qlNormInv(HelperSheet!$A1109,B$2,B$3)</f>
        <v>-0.62163836637009406</v>
      </c>
      <c r="F1108" s="3">
        <f>_xll.qlNormInv(HelperSheet!$A1109,G$2,G$3)</f>
        <v>0.14459040840747647</v>
      </c>
    </row>
    <row r="1109" spans="1:6" x14ac:dyDescent="0.2">
      <c r="A1109" s="3">
        <f>_xll.qlNormInv(HelperSheet!$A1110,B$2,B$3)</f>
        <v>0.72929649995255896</v>
      </c>
      <c r="F1109" s="3">
        <f>_xll.qlNormInv(HelperSheet!$A1110,G$2,G$3)</f>
        <v>0.4823241249881397</v>
      </c>
    </row>
    <row r="1110" spans="1:6" x14ac:dyDescent="0.2">
      <c r="A1110" s="3">
        <f>_xll.qlNormInv(HelperSheet!$A1111,B$2,B$3)</f>
        <v>4.2850995873484655E-2</v>
      </c>
      <c r="F1110" s="3">
        <f>_xll.qlNormInv(HelperSheet!$A1111,G$2,G$3)</f>
        <v>0.31071274896837114</v>
      </c>
    </row>
    <row r="1111" spans="1:6" x14ac:dyDescent="0.2">
      <c r="A1111" s="3">
        <f>_xll.qlNormInv(HelperSheet!$A1112,B$2,B$3)</f>
        <v>-2.1179454512954639</v>
      </c>
      <c r="F1111" s="3">
        <f>_xll.qlNormInv(HelperSheet!$A1112,G$2,G$3)</f>
        <v>-0.22948636282386597</v>
      </c>
    </row>
    <row r="1112" spans="1:6" x14ac:dyDescent="0.2">
      <c r="A1112" s="3">
        <f>_xll.qlNormInv(HelperSheet!$A1113,B$2,B$3)</f>
        <v>-1.9616376352190741</v>
      </c>
      <c r="F1112" s="3">
        <f>_xll.qlNormInv(HelperSheet!$A1113,G$2,G$3)</f>
        <v>-0.19040940880476853</v>
      </c>
    </row>
    <row r="1113" spans="1:6" x14ac:dyDescent="0.2">
      <c r="A1113" s="3">
        <f>_xll.qlNormInv(HelperSheet!$A1114,B$2,B$3)</f>
        <v>6.2461510219441581E-2</v>
      </c>
      <c r="F1113" s="3">
        <f>_xll.qlNormInv(HelperSheet!$A1114,G$2,G$3)</f>
        <v>0.31561537755486041</v>
      </c>
    </row>
    <row r="1114" spans="1:6" x14ac:dyDescent="0.2">
      <c r="A1114" s="3">
        <f>_xll.qlNormInv(HelperSheet!$A1115,B$2,B$3)</f>
        <v>0.75508944991039528</v>
      </c>
      <c r="F1114" s="3">
        <f>_xll.qlNormInv(HelperSheet!$A1115,G$2,G$3)</f>
        <v>0.48877236247759881</v>
      </c>
    </row>
    <row r="1115" spans="1:6" x14ac:dyDescent="0.2">
      <c r="A1115" s="3">
        <f>_xll.qlNormInv(HelperSheet!$A1116,B$2,B$3)</f>
        <v>-0.5980528236909427</v>
      </c>
      <c r="F1115" s="3">
        <f>_xll.qlNormInv(HelperSheet!$A1116,G$2,G$3)</f>
        <v>0.15048679407726431</v>
      </c>
    </row>
    <row r="1116" spans="1:6" x14ac:dyDescent="0.2">
      <c r="A1116" s="3">
        <f>_xll.qlNormInv(HelperSheet!$A1117,B$2,B$3)</f>
        <v>-0.25359988211522544</v>
      </c>
      <c r="F1116" s="3">
        <f>_xll.qlNormInv(HelperSheet!$A1117,G$2,G$3)</f>
        <v>0.23660002947119363</v>
      </c>
    </row>
    <row r="1117" spans="1:6" x14ac:dyDescent="0.2">
      <c r="A1117" s="3">
        <f>_xll.qlNormInv(HelperSheet!$A1118,B$2,B$3)</f>
        <v>1.2809953112655841</v>
      </c>
      <c r="F1117" s="3">
        <f>_xll.qlNormInv(HelperSheet!$A1118,G$2,G$3)</f>
        <v>0.62024882781639601</v>
      </c>
    </row>
    <row r="1118" spans="1:6" x14ac:dyDescent="0.2">
      <c r="A1118" s="3">
        <f>_xll.qlNormInv(HelperSheet!$A1119,B$2,B$3)</f>
        <v>0.38505682816573988</v>
      </c>
      <c r="F1118" s="3">
        <f>_xll.qlNormInv(HelperSheet!$A1119,G$2,G$3)</f>
        <v>0.39626420704143495</v>
      </c>
    </row>
    <row r="1119" spans="1:6" x14ac:dyDescent="0.2">
      <c r="A1119" s="3">
        <f>_xll.qlNormInv(HelperSheet!$A1120,B$2,B$3)</f>
        <v>-1.0368523217273855</v>
      </c>
      <c r="F1119" s="3">
        <f>_xll.qlNormInv(HelperSheet!$A1120,G$2,G$3)</f>
        <v>4.0786919568153612E-2</v>
      </c>
    </row>
    <row r="1120" spans="1:6" x14ac:dyDescent="0.2">
      <c r="A1120" s="3">
        <f>_xll.qlNormInv(HelperSheet!$A1121,B$2,B$3)</f>
        <v>-0.79811339646445889</v>
      </c>
      <c r="F1120" s="3">
        <f>_xll.qlNormInv(HelperSheet!$A1121,G$2,G$3)</f>
        <v>0.10047165088388527</v>
      </c>
    </row>
    <row r="1121" spans="1:6" x14ac:dyDescent="0.2">
      <c r="A1121" s="3">
        <f>_xll.qlNormInv(HelperSheet!$A1122,B$2,B$3)</f>
        <v>0.5604165991567962</v>
      </c>
      <c r="F1121" s="3">
        <f>_xll.qlNormInv(HelperSheet!$A1122,G$2,G$3)</f>
        <v>0.44010414978919904</v>
      </c>
    </row>
    <row r="1122" spans="1:6" x14ac:dyDescent="0.2">
      <c r="A1122" s="3">
        <f>_xll.qlNormInv(HelperSheet!$A1123,B$2,B$3)</f>
        <v>1.7792711882718304</v>
      </c>
      <c r="F1122" s="3">
        <f>_xll.qlNormInv(HelperSheet!$A1123,G$2,G$3)</f>
        <v>0.74481779706795759</v>
      </c>
    </row>
    <row r="1123" spans="1:6" x14ac:dyDescent="0.2">
      <c r="A1123" s="3">
        <f>_xll.qlNormInv(HelperSheet!$A1124,B$2,B$3)</f>
        <v>-9.4383292184142056E-2</v>
      </c>
      <c r="F1123" s="3">
        <f>_xll.qlNormInv(HelperSheet!$A1124,G$2,G$3)</f>
        <v>0.27640417695396446</v>
      </c>
    </row>
    <row r="1124" spans="1:6" x14ac:dyDescent="0.2">
      <c r="A1124" s="3">
        <f>_xll.qlNormInv(HelperSheet!$A1125,B$2,B$3)</f>
        <v>-0.41956304802098693</v>
      </c>
      <c r="F1124" s="3">
        <f>_xll.qlNormInv(HelperSheet!$A1125,G$2,G$3)</f>
        <v>0.19510923799475327</v>
      </c>
    </row>
    <row r="1125" spans="1:6" x14ac:dyDescent="0.2">
      <c r="A1125" s="3">
        <f>_xll.qlNormInv(HelperSheet!$A1126,B$2,B$3)</f>
        <v>0.98383771511751439</v>
      </c>
      <c r="F1125" s="3">
        <f>_xll.qlNormInv(HelperSheet!$A1126,G$2,G$3)</f>
        <v>0.54595942877937853</v>
      </c>
    </row>
    <row r="1126" spans="1:6" x14ac:dyDescent="0.2">
      <c r="A1126" s="3">
        <f>_xll.qlNormInv(HelperSheet!$A1127,B$2,B$3)</f>
        <v>0.22086787381891124</v>
      </c>
      <c r="F1126" s="3">
        <f>_xll.qlNormInv(HelperSheet!$A1127,G$2,G$3)</f>
        <v>0.35521696845472778</v>
      </c>
    </row>
    <row r="1127" spans="1:6" x14ac:dyDescent="0.2">
      <c r="A1127" s="3">
        <f>_xll.qlNormInv(HelperSheet!$A1128,B$2,B$3)</f>
        <v>-1.3569261164902502</v>
      </c>
      <c r="F1127" s="3">
        <f>_xll.qlNormInv(HelperSheet!$A1128,G$2,G$3)</f>
        <v>-3.9231529122562558E-2</v>
      </c>
    </row>
    <row r="1128" spans="1:6" x14ac:dyDescent="0.2">
      <c r="A1128" s="3">
        <f>_xll.qlNormInv(HelperSheet!$A1129,B$2,B$3)</f>
        <v>-1.1817505664262027</v>
      </c>
      <c r="F1128" s="3">
        <f>_xll.qlNormInv(HelperSheet!$A1129,G$2,G$3)</f>
        <v>4.5623583934493173E-3</v>
      </c>
    </row>
    <row r="1129" spans="1:6" x14ac:dyDescent="0.2">
      <c r="A1129" s="3">
        <f>_xll.qlNormInv(HelperSheet!$A1130,B$2,B$3)</f>
        <v>0.30194326579122727</v>
      </c>
      <c r="F1129" s="3">
        <f>_xll.qlNormInv(HelperSheet!$A1130,G$2,G$3)</f>
        <v>0.37548581644780682</v>
      </c>
    </row>
    <row r="1130" spans="1:6" x14ac:dyDescent="0.2">
      <c r="A1130" s="3">
        <f>_xll.qlNormInv(HelperSheet!$A1131,B$2,B$3)</f>
        <v>1.1200432965255982</v>
      </c>
      <c r="F1130" s="3">
        <f>_xll.qlNormInv(HelperSheet!$A1131,G$2,G$3)</f>
        <v>0.58001082413139948</v>
      </c>
    </row>
    <row r="1131" spans="1:6" x14ac:dyDescent="0.2">
      <c r="A1131" s="3">
        <f>_xll.qlNormInv(HelperSheet!$A1132,B$2,B$3)</f>
        <v>-0.33542476689930012</v>
      </c>
      <c r="F1131" s="3">
        <f>_xll.qlNormInv(HelperSheet!$A1132,G$2,G$3)</f>
        <v>0.21614380827517496</v>
      </c>
    </row>
    <row r="1132" spans="1:6" x14ac:dyDescent="0.2">
      <c r="A1132" s="3">
        <f>_xll.qlNormInv(HelperSheet!$A1133,B$2,B$3)</f>
        <v>-1.5911886076132864E-2</v>
      </c>
      <c r="F1132" s="3">
        <f>_xll.qlNormInv(HelperSheet!$A1133,G$2,G$3)</f>
        <v>0.29602202848096676</v>
      </c>
    </row>
    <row r="1133" spans="1:6" x14ac:dyDescent="0.2">
      <c r="A1133" s="3">
        <f>_xll.qlNormInv(HelperSheet!$A1134,B$2,B$3)</f>
        <v>2.4922039273045642</v>
      </c>
      <c r="F1133" s="3">
        <f>_xll.qlNormInv(HelperSheet!$A1134,G$2,G$3)</f>
        <v>0.92305098182614098</v>
      </c>
    </row>
    <row r="1134" spans="1:6" x14ac:dyDescent="0.2">
      <c r="A1134" s="3">
        <f>_xll.qlNormInv(HelperSheet!$A1135,B$2,B$3)</f>
        <v>0.65464660208882308</v>
      </c>
      <c r="F1134" s="3">
        <f>_xll.qlNormInv(HelperSheet!$A1135,G$2,G$3)</f>
        <v>0.46366165052220576</v>
      </c>
    </row>
    <row r="1135" spans="1:6" x14ac:dyDescent="0.2">
      <c r="A1135" s="3">
        <f>_xll.qlNormInv(HelperSheet!$A1136,B$2,B$3)</f>
        <v>-0.69460211314619236</v>
      </c>
      <c r="F1135" s="3">
        <f>_xll.qlNormInv(HelperSheet!$A1136,G$2,G$3)</f>
        <v>0.1263494717134519</v>
      </c>
    </row>
    <row r="1136" spans="1:6" x14ac:dyDescent="0.2">
      <c r="A1136" s="3">
        <f>_xll.qlNormInv(HelperSheet!$A1137,B$2,B$3)</f>
        <v>-0.91098232314482908</v>
      </c>
      <c r="F1136" s="3">
        <f>_xll.qlNormInv(HelperSheet!$A1137,G$2,G$3)</f>
        <v>7.225441921379272E-2</v>
      </c>
    </row>
    <row r="1137" spans="1:6" x14ac:dyDescent="0.2">
      <c r="A1137" s="3">
        <f>_xll.qlNormInv(HelperSheet!$A1138,B$2,B$3)</f>
        <v>0.47092357476175151</v>
      </c>
      <c r="F1137" s="3">
        <f>_xll.qlNormInv(HelperSheet!$A1138,G$2,G$3)</f>
        <v>0.41773089369043787</v>
      </c>
    </row>
    <row r="1138" spans="1:6" x14ac:dyDescent="0.2">
      <c r="A1138" s="3">
        <f>_xll.qlNormInv(HelperSheet!$A1139,B$2,B$3)</f>
        <v>1.4844283735518953</v>
      </c>
      <c r="F1138" s="3">
        <f>_xll.qlNormInv(HelperSheet!$A1139,G$2,G$3)</f>
        <v>0.67110709338797381</v>
      </c>
    </row>
    <row r="1139" spans="1:6" x14ac:dyDescent="0.2">
      <c r="A1139" s="3">
        <f>_xll.qlNormInv(HelperSheet!$A1140,B$2,B$3)</f>
        <v>-0.17344114315918394</v>
      </c>
      <c r="F1139" s="3">
        <f>_xll.qlNormInv(HelperSheet!$A1140,G$2,G$3)</f>
        <v>0.25663971421020398</v>
      </c>
    </row>
    <row r="1140" spans="1:6" x14ac:dyDescent="0.2">
      <c r="A1140" s="3">
        <f>_xll.qlNormInv(HelperSheet!$A1141,B$2,B$3)</f>
        <v>-0.50678641808366254</v>
      </c>
      <c r="F1140" s="3">
        <f>_xll.qlNormInv(HelperSheet!$A1141,G$2,G$3)</f>
        <v>0.17330339547908435</v>
      </c>
    </row>
    <row r="1141" spans="1:6" x14ac:dyDescent="0.2">
      <c r="A1141" s="3">
        <f>_xll.qlNormInv(HelperSheet!$A1142,B$2,B$3)</f>
        <v>0.8638044681992908</v>
      </c>
      <c r="F1141" s="3">
        <f>_xll.qlNormInv(HelperSheet!$A1142,G$2,G$3)</f>
        <v>0.51595111704982266</v>
      </c>
    </row>
    <row r="1142" spans="1:6" x14ac:dyDescent="0.2">
      <c r="A1142" s="3">
        <f>_xll.qlNormInv(HelperSheet!$A1143,B$2,B$3)</f>
        <v>0.14122105598061108</v>
      </c>
      <c r="F1142" s="3">
        <f>_xll.qlNormInv(HelperSheet!$A1143,G$2,G$3)</f>
        <v>0.33530526399515276</v>
      </c>
    </row>
    <row r="1143" spans="1:6" x14ac:dyDescent="0.2">
      <c r="A1143" s="3">
        <f>_xll.qlNormInv(HelperSheet!$A1144,B$2,B$3)</f>
        <v>-1.5879188618200284</v>
      </c>
      <c r="F1143" s="3">
        <f>_xll.qlNormInv(HelperSheet!$A1144,G$2,G$3)</f>
        <v>-9.6979715455007109E-2</v>
      </c>
    </row>
    <row r="1144" spans="1:6" x14ac:dyDescent="0.2">
      <c r="A1144" s="3">
        <f>_xll.qlNormInv(HelperSheet!$A1145,B$2,B$3)</f>
        <v>-1.7445990446638373</v>
      </c>
      <c r="F1144" s="3">
        <f>_xll.qlNormInv(HelperSheet!$A1145,G$2,G$3)</f>
        <v>-0.13614976116595934</v>
      </c>
    </row>
    <row r="1145" spans="1:6" x14ac:dyDescent="0.2">
      <c r="A1145" s="3">
        <f>_xll.qlNormInv(HelperSheet!$A1146,B$2,B$3)</f>
        <v>0.1017623479143718</v>
      </c>
      <c r="F1145" s="3">
        <f>_xll.qlNormInv(HelperSheet!$A1146,G$2,G$3)</f>
        <v>0.32544058697859296</v>
      </c>
    </row>
    <row r="1146" spans="1:6" x14ac:dyDescent="0.2">
      <c r="A1146" s="3">
        <f>_xll.qlNormInv(HelperSheet!$A1147,B$2,B$3)</f>
        <v>0.8082523743060932</v>
      </c>
      <c r="F1146" s="3">
        <f>_xll.qlNormInv(HelperSheet!$A1147,G$2,G$3)</f>
        <v>0.50206309357652334</v>
      </c>
    </row>
    <row r="1147" spans="1:6" x14ac:dyDescent="0.2">
      <c r="A1147" s="3">
        <f>_xll.qlNormInv(HelperSheet!$A1148,B$2,B$3)</f>
        <v>-0.55184480478757469</v>
      </c>
      <c r="F1147" s="3">
        <f>_xll.qlNormInv(HelperSheet!$A1148,G$2,G$3)</f>
        <v>0.16203879880310632</v>
      </c>
    </row>
    <row r="1148" spans="1:6" x14ac:dyDescent="0.2">
      <c r="A1148" s="3">
        <f>_xll.qlNormInv(HelperSheet!$A1149,B$2,B$3)</f>
        <v>-0.21334908861074212</v>
      </c>
      <c r="F1148" s="3">
        <f>_xll.qlNormInv(HelperSheet!$A1149,G$2,G$3)</f>
        <v>0.24666272784731447</v>
      </c>
    </row>
    <row r="1149" spans="1:6" x14ac:dyDescent="0.2">
      <c r="A1149" s="3">
        <f>_xll.qlNormInv(HelperSheet!$A1150,B$2,B$3)</f>
        <v>1.375600627140412</v>
      </c>
      <c r="F1149" s="3">
        <f>_xll.qlNormInv(HelperSheet!$A1150,G$2,G$3)</f>
        <v>0.64390015678510304</v>
      </c>
    </row>
    <row r="1150" spans="1:6" x14ac:dyDescent="0.2">
      <c r="A1150" s="3">
        <f>_xll.qlNormInv(HelperSheet!$A1151,B$2,B$3)</f>
        <v>0.42759595360731961</v>
      </c>
      <c r="F1150" s="3">
        <f>_xll.qlNormInv(HelperSheet!$A1151,G$2,G$3)</f>
        <v>0.40689898840182992</v>
      </c>
    </row>
    <row r="1151" spans="1:6" x14ac:dyDescent="0.2">
      <c r="A1151" s="3">
        <f>_xll.qlNormInv(HelperSheet!$A1152,B$2,B$3)</f>
        <v>-0.9719916809694934</v>
      </c>
      <c r="F1151" s="3">
        <f>_xll.qlNormInv(HelperSheet!$A1152,G$2,G$3)</f>
        <v>5.7002079757626639E-2</v>
      </c>
    </row>
    <row r="1152" spans="1:6" x14ac:dyDescent="0.2">
      <c r="A1152" s="3">
        <f>_xll.qlNormInv(HelperSheet!$A1153,B$2,B$3)</f>
        <v>-0.74535905747074649</v>
      </c>
      <c r="F1152" s="3">
        <f>_xll.qlNormInv(HelperSheet!$A1153,G$2,G$3)</f>
        <v>0.11366023563231337</v>
      </c>
    </row>
    <row r="1153" spans="1:6" x14ac:dyDescent="0.2">
      <c r="A1153" s="3">
        <f>_xll.qlNormInv(HelperSheet!$A1154,B$2,B$3)</f>
        <v>0.60685776026089255</v>
      </c>
      <c r="F1153" s="3">
        <f>_xll.qlNormInv(HelperSheet!$A1154,G$2,G$3)</f>
        <v>0.4517144400652231</v>
      </c>
    </row>
    <row r="1154" spans="1:6" x14ac:dyDescent="0.2">
      <c r="A1154" s="3">
        <f>_xll.qlNormInv(HelperSheet!$A1155,B$2,B$3)</f>
        <v>2.0146120630778772</v>
      </c>
      <c r="F1154" s="3">
        <f>_xll.qlNormInv(HelperSheet!$A1155,G$2,G$3)</f>
        <v>0.80365301576946924</v>
      </c>
    </row>
    <row r="1155" spans="1:6" x14ac:dyDescent="0.2">
      <c r="A1155" s="3">
        <f>_xll.qlNormInv(HelperSheet!$A1156,B$2,B$3)</f>
        <v>-5.5105157298521577E-2</v>
      </c>
      <c r="F1155" s="3">
        <f>_xll.qlNormInv(HelperSheet!$A1156,G$2,G$3)</f>
        <v>0.28622371067536961</v>
      </c>
    </row>
    <row r="1156" spans="1:6" x14ac:dyDescent="0.2">
      <c r="A1156" s="3">
        <f>_xll.qlNormInv(HelperSheet!$A1157,B$2,B$3)</f>
        <v>-0.37716002246209407</v>
      </c>
      <c r="F1156" s="3">
        <f>_xll.qlNormInv(HelperSheet!$A1157,G$2,G$3)</f>
        <v>0.20570999438447646</v>
      </c>
    </row>
    <row r="1157" spans="1:6" x14ac:dyDescent="0.2">
      <c r="A1157" s="3">
        <f>_xll.qlNormInv(HelperSheet!$A1158,B$2,B$3)</f>
        <v>1.0495059636005302</v>
      </c>
      <c r="F1157" s="3">
        <f>_xll.qlNormInv(HelperSheet!$A1158,G$2,G$3)</f>
        <v>0.56237649090013253</v>
      </c>
    </row>
    <row r="1158" spans="1:6" x14ac:dyDescent="0.2">
      <c r="A1158" s="3">
        <f>_xll.qlNormInv(HelperSheet!$A1159,B$2,B$3)</f>
        <v>0.26119087749331393</v>
      </c>
      <c r="F1158" s="3">
        <f>_xll.qlNormInv(HelperSheet!$A1159,G$2,G$3)</f>
        <v>0.36529771937332844</v>
      </c>
    </row>
    <row r="1159" spans="1:6" x14ac:dyDescent="0.2">
      <c r="A1159" s="3">
        <f>_xll.qlNormInv(HelperSheet!$A1160,B$2,B$3)</f>
        <v>-1.2644886610545281</v>
      </c>
      <c r="F1159" s="3">
        <f>_xll.qlNormInv(HelperSheet!$A1160,G$2,G$3)</f>
        <v>-1.6122165263632027E-2</v>
      </c>
    </row>
    <row r="1160" spans="1:6" x14ac:dyDescent="0.2">
      <c r="A1160" s="3">
        <f>_xll.qlNormInv(HelperSheet!$A1161,B$2,B$3)</f>
        <v>-1.4626810017085092</v>
      </c>
      <c r="F1160" s="3">
        <f>_xll.qlNormInv(HelperSheet!$A1161,G$2,G$3)</f>
        <v>-6.5670250427127319E-2</v>
      </c>
    </row>
    <row r="1161" spans="1:6" x14ac:dyDescent="0.2">
      <c r="A1161" s="3">
        <f>_xll.qlNormInv(HelperSheet!$A1162,B$2,B$3)</f>
        <v>0.1809009634910341</v>
      </c>
      <c r="F1161" s="3">
        <f>_xll.qlNormInv(HelperSheet!$A1162,G$2,G$3)</f>
        <v>0.34522524087275852</v>
      </c>
    </row>
    <row r="1162" spans="1:6" x14ac:dyDescent="0.2">
      <c r="A1162" s="3">
        <f>_xll.qlNormInv(HelperSheet!$A1163,B$2,B$3)</f>
        <v>0.92215963864262507</v>
      </c>
      <c r="F1162" s="3">
        <f>_xll.qlNormInv(HelperSheet!$A1163,G$2,G$3)</f>
        <v>0.53053990966065623</v>
      </c>
    </row>
    <row r="1163" spans="1:6" x14ac:dyDescent="0.2">
      <c r="A1163" s="3">
        <f>_xll.qlNormInv(HelperSheet!$A1164,B$2,B$3)</f>
        <v>-0.46273449802755412</v>
      </c>
      <c r="F1163" s="3">
        <f>_xll.qlNormInv(HelperSheet!$A1164,G$2,G$3)</f>
        <v>0.18431637549311147</v>
      </c>
    </row>
    <row r="1164" spans="1:6" x14ac:dyDescent="0.2">
      <c r="A1164" s="3">
        <f>_xll.qlNormInv(HelperSheet!$A1165,B$2,B$3)</f>
        <v>-0.13380763771048382</v>
      </c>
      <c r="F1164" s="3">
        <f>_xll.qlNormInv(HelperSheet!$A1165,G$2,G$3)</f>
        <v>0.26654809057237905</v>
      </c>
    </row>
    <row r="1165" spans="1:6" x14ac:dyDescent="0.2">
      <c r="A1165" s="3">
        <f>_xll.qlNormInv(HelperSheet!$A1166,B$2,B$3)</f>
        <v>1.614378681869179</v>
      </c>
      <c r="F1165" s="3">
        <f>_xll.qlNormInv(HelperSheet!$A1166,G$2,G$3)</f>
        <v>0.70359467046729474</v>
      </c>
    </row>
    <row r="1166" spans="1:6" x14ac:dyDescent="0.2">
      <c r="A1166" s="3">
        <f>_xll.qlNormInv(HelperSheet!$A1167,B$2,B$3)</f>
        <v>0.51515414077649957</v>
      </c>
      <c r="F1166" s="3">
        <f>_xll.qlNormInv(HelperSheet!$A1167,G$2,G$3)</f>
        <v>0.42878853519412485</v>
      </c>
    </row>
    <row r="1167" spans="1:6" x14ac:dyDescent="0.2">
      <c r="A1167" s="3">
        <f>_xll.qlNormInv(HelperSheet!$A1168,B$2,B$3)</f>
        <v>-0.85318866546025884</v>
      </c>
      <c r="F1167" s="3">
        <f>_xll.qlNormInv(HelperSheet!$A1168,G$2,G$3)</f>
        <v>8.6702833634935278E-2</v>
      </c>
    </row>
    <row r="1168" spans="1:6" x14ac:dyDescent="0.2">
      <c r="A1168" s="3">
        <f>_xll.qlNormInv(HelperSheet!$A1169,B$2,B$3)</f>
        <v>-1.1063970838905917</v>
      </c>
      <c r="F1168" s="3">
        <f>_xll.qlNormInv(HelperSheet!$A1169,G$2,G$3)</f>
        <v>2.3400729027352074E-2</v>
      </c>
    </row>
    <row r="1169" spans="1:6" x14ac:dyDescent="0.2">
      <c r="A1169" s="3">
        <f>_xll.qlNormInv(HelperSheet!$A1170,B$2,B$3)</f>
        <v>0.34320357854904587</v>
      </c>
      <c r="F1169" s="3">
        <f>_xll.qlNormInv(HelperSheet!$A1170,G$2,G$3)</f>
        <v>0.38580089463726147</v>
      </c>
    </row>
    <row r="1170" spans="1:6" x14ac:dyDescent="0.2">
      <c r="A1170" s="3">
        <f>_xll.qlNormInv(HelperSheet!$A1171,B$2,B$3)</f>
        <v>1.196644076983288</v>
      </c>
      <c r="F1170" s="3">
        <f>_xll.qlNormInv(HelperSheet!$A1171,G$2,G$3)</f>
        <v>0.59916101924582199</v>
      </c>
    </row>
    <row r="1171" spans="1:6" x14ac:dyDescent="0.2">
      <c r="A1171" s="3">
        <f>_xll.qlNormInv(HelperSheet!$A1172,B$2,B$3)</f>
        <v>-0.29426595205720918</v>
      </c>
      <c r="F1171" s="3">
        <f>_xll.qlNormInv(HelperSheet!$A1172,G$2,G$3)</f>
        <v>0.22643351198569769</v>
      </c>
    </row>
    <row r="1172" spans="1:6" x14ac:dyDescent="0.2">
      <c r="A1172" s="3">
        <f>_xll.qlNormInv(HelperSheet!$A1173,B$2,B$3)</f>
        <v>-0.64557491489528174</v>
      </c>
      <c r="F1172" s="3">
        <f>_xll.qlNormInv(HelperSheet!$A1173,G$2,G$3)</f>
        <v>0.13860627127617955</v>
      </c>
    </row>
    <row r="1173" spans="1:6" x14ac:dyDescent="0.2">
      <c r="A1173" s="3">
        <f>_xll.qlNormInv(HelperSheet!$A1174,B$2,B$3)</f>
        <v>0.70397986539545998</v>
      </c>
      <c r="F1173" s="3">
        <f>_xll.qlNormInv(HelperSheet!$A1174,G$2,G$3)</f>
        <v>0.47599496634886496</v>
      </c>
    </row>
    <row r="1174" spans="1:6" x14ac:dyDescent="0.2">
      <c r="A1174" s="3">
        <f>_xll.qlNormInv(HelperSheet!$A1175,B$2,B$3)</f>
        <v>2.3256948570781786E-2</v>
      </c>
      <c r="F1174" s="3">
        <f>_xll.qlNormInv(HelperSheet!$A1175,G$2,G$3)</f>
        <v>0.30581423714269546</v>
      </c>
    </row>
    <row r="1175" spans="1:6" x14ac:dyDescent="0.2">
      <c r="A1175" s="3">
        <f>_xll.qlNormInv(HelperSheet!$A1176,B$2,B$3)</f>
        <v>-2.3543588812299121</v>
      </c>
      <c r="F1175" s="3">
        <f>_xll.qlNormInv(HelperSheet!$A1176,G$2,G$3)</f>
        <v>-0.28858972030747804</v>
      </c>
    </row>
    <row r="1176" spans="1:6" x14ac:dyDescent="0.2">
      <c r="A1176" s="3">
        <f>_xll.qlNormInv(HelperSheet!$A1177,B$2,B$3)</f>
        <v>-2.2207604951734954</v>
      </c>
      <c r="F1176" s="3">
        <f>_xll.qlNormInv(HelperSheet!$A1177,G$2,G$3)</f>
        <v>-0.25519012379337386</v>
      </c>
    </row>
    <row r="1177" spans="1:6" x14ac:dyDescent="0.2">
      <c r="A1177" s="3">
        <f>_xll.qlNormInv(HelperSheet!$A1178,B$2,B$3)</f>
        <v>3.3052385973119006E-2</v>
      </c>
      <c r="F1177" s="3">
        <f>_xll.qlNormInv(HelperSheet!$A1178,G$2,G$3)</f>
        <v>0.30826309649327976</v>
      </c>
    </row>
    <row r="1178" spans="1:6" x14ac:dyDescent="0.2">
      <c r="A1178" s="3">
        <f>_xll.qlNormInv(HelperSheet!$A1179,B$2,B$3)</f>
        <v>0.71658077121660635</v>
      </c>
      <c r="F1178" s="3">
        <f>_xll.qlNormInv(HelperSheet!$A1179,G$2,G$3)</f>
        <v>0.47914519280415158</v>
      </c>
    </row>
    <row r="1179" spans="1:6" x14ac:dyDescent="0.2">
      <c r="A1179" s="3">
        <f>_xll.qlNormInv(HelperSheet!$A1180,B$2,B$3)</f>
        <v>-0.63356126392045686</v>
      </c>
      <c r="F1179" s="3">
        <f>_xll.qlNormInv(HelperSheet!$A1180,G$2,G$3)</f>
        <v>0.14160968401988577</v>
      </c>
    </row>
    <row r="1180" spans="1:6" x14ac:dyDescent="0.2">
      <c r="A1180" s="3">
        <f>_xll.qlNormInv(HelperSheet!$A1181,B$2,B$3)</f>
        <v>-0.28405636246572341</v>
      </c>
      <c r="F1180" s="3">
        <f>_xll.qlNormInv(HelperSheet!$A1181,G$2,G$3)</f>
        <v>0.22898590938356914</v>
      </c>
    </row>
    <row r="1181" spans="1:6" x14ac:dyDescent="0.2">
      <c r="A1181" s="3">
        <f>_xll.qlNormInv(HelperSheet!$A1182,B$2,B$3)</f>
        <v>1.2169248419571208</v>
      </c>
      <c r="F1181" s="3">
        <f>_xll.qlNormInv(HelperSheet!$A1182,G$2,G$3)</f>
        <v>0.60423121048928019</v>
      </c>
    </row>
    <row r="1182" spans="1:6" x14ac:dyDescent="0.2">
      <c r="A1182" s="3">
        <f>_xll.qlNormInv(HelperSheet!$A1183,B$2,B$3)</f>
        <v>0.35360782045876304</v>
      </c>
      <c r="F1182" s="3">
        <f>_xll.qlNormInv(HelperSheet!$A1183,G$2,G$3)</f>
        <v>0.38840195511469078</v>
      </c>
    </row>
    <row r="1183" spans="1:6" x14ac:dyDescent="0.2">
      <c r="A1183" s="3">
        <f>_xll.qlNormInv(HelperSheet!$A1184,B$2,B$3)</f>
        <v>-1.0885164307112796</v>
      </c>
      <c r="F1183" s="3">
        <f>_xll.qlNormInv(HelperSheet!$A1184,G$2,G$3)</f>
        <v>2.7870892322180096E-2</v>
      </c>
    </row>
    <row r="1184" spans="1:6" x14ac:dyDescent="0.2">
      <c r="A1184" s="3">
        <f>_xll.qlNormInv(HelperSheet!$A1185,B$2,B$3)</f>
        <v>-0.83918199745282773</v>
      </c>
      <c r="F1184" s="3">
        <f>_xll.qlNormInv(HelperSheet!$A1185,G$2,G$3)</f>
        <v>9.0204500636793056E-2</v>
      </c>
    </row>
    <row r="1185" spans="1:6" x14ac:dyDescent="0.2">
      <c r="A1185" s="3">
        <f>_xll.qlNormInv(HelperSheet!$A1186,B$2,B$3)</f>
        <v>0.52636761527091902</v>
      </c>
      <c r="F1185" s="3">
        <f>_xll.qlNormInv(HelperSheet!$A1186,G$2,G$3)</f>
        <v>0.43159190381772972</v>
      </c>
    </row>
    <row r="1186" spans="1:6" x14ac:dyDescent="0.2">
      <c r="A1186" s="3">
        <f>_xll.qlNormInv(HelperSheet!$A1187,B$2,B$3)</f>
        <v>1.6515181740896192</v>
      </c>
      <c r="F1186" s="3">
        <f>_xll.qlNormInv(HelperSheet!$A1187,G$2,G$3)</f>
        <v>0.71287954352240479</v>
      </c>
    </row>
    <row r="1187" spans="1:6" x14ac:dyDescent="0.2">
      <c r="A1187" s="3">
        <f>_xll.qlNormInv(HelperSheet!$A1188,B$2,B$3)</f>
        <v>-0.12393443557041359</v>
      </c>
      <c r="F1187" s="3">
        <f>_xll.qlNormInv(HelperSheet!$A1188,G$2,G$3)</f>
        <v>0.26901639110739661</v>
      </c>
    </row>
    <row r="1188" spans="1:6" x14ac:dyDescent="0.2">
      <c r="A1188" s="3">
        <f>_xll.qlNormInv(HelperSheet!$A1189,B$2,B$3)</f>
        <v>-0.45186368496428936</v>
      </c>
      <c r="F1188" s="3">
        <f>_xll.qlNormInv(HelperSheet!$A1189,G$2,G$3)</f>
        <v>0.18703407875892764</v>
      </c>
    </row>
    <row r="1189" spans="1:6" x14ac:dyDescent="0.2">
      <c r="A1189" s="3">
        <f>_xll.qlNormInv(HelperSheet!$A1190,B$2,B$3)</f>
        <v>0.93724448411971684</v>
      </c>
      <c r="F1189" s="3">
        <f>_xll.qlNormInv(HelperSheet!$A1190,G$2,G$3)</f>
        <v>0.53431112102992917</v>
      </c>
    </row>
    <row r="1190" spans="1:6" x14ac:dyDescent="0.2">
      <c r="A1190" s="3">
        <f>_xll.qlNormInv(HelperSheet!$A1191,B$2,B$3)</f>
        <v>0.19086314850850036</v>
      </c>
      <c r="F1190" s="3">
        <f>_xll.qlNormInv(HelperSheet!$A1191,G$2,G$3)</f>
        <v>0.34771578712712509</v>
      </c>
    </row>
    <row r="1191" spans="1:6" x14ac:dyDescent="0.2">
      <c r="A1191" s="3">
        <f>_xll.qlNormInv(HelperSheet!$A1192,B$2,B$3)</f>
        <v>-1.4347190021827529</v>
      </c>
      <c r="F1191" s="3">
        <f>_xll.qlNormInv(HelperSheet!$A1192,G$2,G$3)</f>
        <v>-5.8679750545688247E-2</v>
      </c>
    </row>
    <row r="1192" spans="1:6" x14ac:dyDescent="0.2">
      <c r="A1192" s="3">
        <f>_xll.qlNormInv(HelperSheet!$A1193,B$2,B$3)</f>
        <v>-1.2430017516410099</v>
      </c>
      <c r="F1192" s="3">
        <f>_xll.qlNormInv(HelperSheet!$A1193,G$2,G$3)</f>
        <v>-1.0750437910252486E-2</v>
      </c>
    </row>
    <row r="1193" spans="1:6" x14ac:dyDescent="0.2">
      <c r="A1193" s="3">
        <f>_xll.qlNormInv(HelperSheet!$A1194,B$2,B$3)</f>
        <v>0.27133575020855893</v>
      </c>
      <c r="F1193" s="3">
        <f>_xll.qlNormInv(HelperSheet!$A1194,G$2,G$3)</f>
        <v>0.36783393755213972</v>
      </c>
    </row>
    <row r="1194" spans="1:6" x14ac:dyDescent="0.2">
      <c r="A1194" s="3">
        <f>_xll.qlNormInv(HelperSheet!$A1195,B$2,B$3)</f>
        <v>1.0666435830534038</v>
      </c>
      <c r="F1194" s="3">
        <f>_xll.qlNormInv(HelperSheet!$A1195,G$2,G$3)</f>
        <v>0.56666089576335099</v>
      </c>
    </row>
    <row r="1195" spans="1:6" x14ac:dyDescent="0.2">
      <c r="A1195" s="3">
        <f>_xll.qlNormInv(HelperSheet!$A1196,B$2,B$3)</f>
        <v>-0.36666731788554668</v>
      </c>
      <c r="F1195" s="3">
        <f>_xll.qlNormInv(HelperSheet!$A1196,G$2,G$3)</f>
        <v>0.20833317052861333</v>
      </c>
    </row>
    <row r="1196" spans="1:6" x14ac:dyDescent="0.2">
      <c r="A1196" s="3">
        <f>_xll.qlNormInv(HelperSheet!$A1197,B$2,B$3)</f>
        <v>-4.5301254569973179E-2</v>
      </c>
      <c r="F1196" s="3">
        <f>_xll.qlNormInv(HelperSheet!$A1197,G$2,G$3)</f>
        <v>0.2886746863575067</v>
      </c>
    </row>
    <row r="1197" spans="1:6" x14ac:dyDescent="0.2">
      <c r="A1197" s="3">
        <f>_xll.qlNormInv(HelperSheet!$A1198,B$2,B$3)</f>
        <v>2.0954296882479246</v>
      </c>
      <c r="F1197" s="3">
        <f>_xll.qlNormInv(HelperSheet!$A1198,G$2,G$3)</f>
        <v>0.8238574220619812</v>
      </c>
    </row>
    <row r="1198" spans="1:6" x14ac:dyDescent="0.2">
      <c r="A1198" s="3">
        <f>_xll.qlNormInv(HelperSheet!$A1199,B$2,B$3)</f>
        <v>0.61867146444411436</v>
      </c>
      <c r="F1198" s="3">
        <f>_xll.qlNormInv(HelperSheet!$A1199,G$2,G$3)</f>
        <v>0.45466786611102861</v>
      </c>
    </row>
    <row r="1199" spans="1:6" x14ac:dyDescent="0.2">
      <c r="A1199" s="3">
        <f>_xll.qlNormInv(HelperSheet!$A1200,B$2,B$3)</f>
        <v>-0.73249386190311494</v>
      </c>
      <c r="F1199" s="3">
        <f>_xll.qlNormInv(HelperSheet!$A1200,G$2,G$3)</f>
        <v>0.11687653452422125</v>
      </c>
    </row>
    <row r="1200" spans="1:6" x14ac:dyDescent="0.2">
      <c r="A1200" s="3">
        <f>_xll.qlNormInv(HelperSheet!$A1201,B$2,B$3)</f>
        <v>-0.95640593521313766</v>
      </c>
      <c r="F1200" s="3">
        <f>_xll.qlNormInv(HelperSheet!$A1201,G$2,G$3)</f>
        <v>6.0898516196715574E-2</v>
      </c>
    </row>
    <row r="1201" spans="1:6" x14ac:dyDescent="0.2">
      <c r="A1201" s="3">
        <f>_xll.qlNormInv(HelperSheet!$A1202,B$2,B$3)</f>
        <v>0.43834968736158253</v>
      </c>
      <c r="F1201" s="3">
        <f>_xll.qlNormInv(HelperSheet!$A1202,G$2,G$3)</f>
        <v>0.40958742184039565</v>
      </c>
    </row>
    <row r="1202" spans="1:6" x14ac:dyDescent="0.2">
      <c r="A1202" s="3">
        <f>_xll.qlNormInv(HelperSheet!$A1203,B$2,B$3)</f>
        <v>1.4012717945979234</v>
      </c>
      <c r="F1202" s="3">
        <f>_xll.qlNormInv(HelperSheet!$A1203,G$2,G$3)</f>
        <v>0.65031794864948078</v>
      </c>
    </row>
    <row r="1203" spans="1:6" x14ac:dyDescent="0.2">
      <c r="A1203" s="3">
        <f>_xll.qlNormInv(HelperSheet!$A1204,B$2,B$3)</f>
        <v>-0.20334269388541656</v>
      </c>
      <c r="F1203" s="3">
        <f>_xll.qlNormInv(HelperSheet!$A1204,G$2,G$3)</f>
        <v>0.24916432652864584</v>
      </c>
    </row>
    <row r="1204" spans="1:6" x14ac:dyDescent="0.2">
      <c r="A1204" s="3">
        <f>_xll.qlNormInv(HelperSheet!$A1205,B$2,B$3)</f>
        <v>-0.54047835084738727</v>
      </c>
      <c r="F1204" s="3">
        <f>_xll.qlNormInv(HelperSheet!$A1205,G$2,G$3)</f>
        <v>0.16488041228815317</v>
      </c>
    </row>
    <row r="1205" spans="1:6" x14ac:dyDescent="0.2">
      <c r="A1205" s="3">
        <f>_xll.qlNormInv(HelperSheet!$A1206,B$2,B$3)</f>
        <v>0.82190175685213551</v>
      </c>
      <c r="F1205" s="3">
        <f>_xll.qlNormInv(HelperSheet!$A1206,G$2,G$3)</f>
        <v>0.50547543921303384</v>
      </c>
    </row>
    <row r="1206" spans="1:6" x14ac:dyDescent="0.2">
      <c r="A1206" s="3">
        <f>_xll.qlNormInv(HelperSheet!$A1207,B$2,B$3)</f>
        <v>0.11160978591382463</v>
      </c>
      <c r="F1206" s="3">
        <f>_xll.qlNormInv(HelperSheet!$A1207,G$2,G$3)</f>
        <v>0.32790244647845612</v>
      </c>
    </row>
    <row r="1207" spans="1:6" x14ac:dyDescent="0.2">
      <c r="A1207" s="3">
        <f>_xll.qlNormInv(HelperSheet!$A1208,B$2,B$3)</f>
        <v>-1.7014038035947754</v>
      </c>
      <c r="F1207" s="3">
        <f>_xll.qlNormInv(HelperSheet!$A1208,G$2,G$3)</f>
        <v>-0.12535095089869386</v>
      </c>
    </row>
    <row r="1208" spans="1:6" x14ac:dyDescent="0.2">
      <c r="A1208" s="3">
        <f>_xll.qlNormInv(HelperSheet!$A1209,B$2,B$3)</f>
        <v>-1.5542819063138122</v>
      </c>
      <c r="F1208" s="3">
        <f>_xll.qlNormInv(HelperSheet!$A1209,G$2,G$3)</f>
        <v>-8.8570476578453072E-2</v>
      </c>
    </row>
    <row r="1209" spans="1:6" x14ac:dyDescent="0.2">
      <c r="A1209" s="3">
        <f>_xll.qlNormInv(HelperSheet!$A1210,B$2,B$3)</f>
        <v>0.15111777320321346</v>
      </c>
      <c r="F1209" s="3">
        <f>_xll.qlNormInv(HelperSheet!$A1210,G$2,G$3)</f>
        <v>0.33777944330080334</v>
      </c>
    </row>
    <row r="1210" spans="1:6" x14ac:dyDescent="0.2">
      <c r="A1210" s="3">
        <f>_xll.qlNormInv(HelperSheet!$A1211,B$2,B$3)</f>
        <v>0.87811223699664365</v>
      </c>
      <c r="F1210" s="3">
        <f>_xll.qlNormInv(HelperSheet!$A1211,G$2,G$3)</f>
        <v>0.5195280592491609</v>
      </c>
    </row>
    <row r="1211" spans="1:6" x14ac:dyDescent="0.2">
      <c r="A1211" s="3">
        <f>_xll.qlNormInv(HelperSheet!$A1212,B$2,B$3)</f>
        <v>-0.49568426953826372</v>
      </c>
      <c r="F1211" s="3">
        <f>_xll.qlNormInv(HelperSheet!$A1212,G$2,G$3)</f>
        <v>0.17607893261543406</v>
      </c>
    </row>
    <row r="1212" spans="1:6" x14ac:dyDescent="0.2">
      <c r="A1212" s="3">
        <f>_xll.qlNormInv(HelperSheet!$A1213,B$2,B$3)</f>
        <v>-0.1635096350873062</v>
      </c>
      <c r="F1212" s="3">
        <f>_xll.qlNormInv(HelperSheet!$A1213,G$2,G$3)</f>
        <v>0.25912259122817344</v>
      </c>
    </row>
    <row r="1213" spans="1:6" x14ac:dyDescent="0.2">
      <c r="A1213" s="3">
        <f>_xll.qlNormInv(HelperSheet!$A1214,B$2,B$3)</f>
        <v>1.514564167790917</v>
      </c>
      <c r="F1213" s="3">
        <f>_xll.qlNormInv(HelperSheet!$A1214,G$2,G$3)</f>
        <v>0.67864104194772923</v>
      </c>
    </row>
    <row r="1214" spans="1:6" x14ac:dyDescent="0.2">
      <c r="A1214" s="3">
        <f>_xll.qlNormInv(HelperSheet!$A1215,B$2,B$3)</f>
        <v>0.48189179903392931</v>
      </c>
      <c r="F1214" s="3">
        <f>_xll.qlNormInv(HelperSheet!$A1215,G$2,G$3)</f>
        <v>0.42047294975848232</v>
      </c>
    </row>
    <row r="1215" spans="1:6" x14ac:dyDescent="0.2">
      <c r="A1215" s="3">
        <f>_xll.qlNormInv(HelperSheet!$A1216,B$2,B$3)</f>
        <v>-0.89625387497728382</v>
      </c>
      <c r="F1215" s="3">
        <f>_xll.qlNormInv(HelperSheet!$A1216,G$2,G$3)</f>
        <v>7.5936531255679035E-2</v>
      </c>
    </row>
    <row r="1216" spans="1:6" x14ac:dyDescent="0.2">
      <c r="A1216" s="3">
        <f>_xll.qlNormInv(HelperSheet!$A1217,B$2,B$3)</f>
        <v>-0.68219257742908446</v>
      </c>
      <c r="F1216" s="3">
        <f>_xll.qlNormInv(HelperSheet!$A1217,G$2,G$3)</f>
        <v>0.12945185564272887</v>
      </c>
    </row>
    <row r="1217" spans="1:6" x14ac:dyDescent="0.2">
      <c r="A1217" s="3">
        <f>_xll.qlNormInv(HelperSheet!$A1218,B$2,B$3)</f>
        <v>0.66682673671086024</v>
      </c>
      <c r="F1217" s="3">
        <f>_xll.qlNormInv(HelperSheet!$A1218,G$2,G$3)</f>
        <v>0.46670668417771505</v>
      </c>
    </row>
    <row r="1218" spans="1:6" x14ac:dyDescent="0.2">
      <c r="A1218" s="3">
        <f>_xll.qlNormInv(HelperSheet!$A1219,B$2,B$3)</f>
        <v>2.8146648660905971</v>
      </c>
      <c r="F1218" s="3">
        <f>_xll.qlNormInv(HelperSheet!$A1219,G$2,G$3)</f>
        <v>1.0036662165226493</v>
      </c>
    </row>
    <row r="1219" spans="1:6" x14ac:dyDescent="0.2">
      <c r="A1219" s="3">
        <f>_xll.qlNormInv(HelperSheet!$A1220,B$2,B$3)</f>
        <v>-6.1197361413314081E-3</v>
      </c>
      <c r="F1219" s="3">
        <f>_xll.qlNormInv(HelperSheet!$A1220,G$2,G$3)</f>
        <v>0.29847006596466713</v>
      </c>
    </row>
    <row r="1220" spans="1:6" x14ac:dyDescent="0.2">
      <c r="A1220" s="3">
        <f>_xll.qlNormInv(HelperSheet!$A1221,B$2,B$3)</f>
        <v>-0.32508440999689481</v>
      </c>
      <c r="F1220" s="3">
        <f>_xll.qlNormInv(HelperSheet!$A1221,G$2,G$3)</f>
        <v>0.21872889750077629</v>
      </c>
    </row>
    <row r="1221" spans="1:6" x14ac:dyDescent="0.2">
      <c r="A1221" s="3">
        <f>_xll.qlNormInv(HelperSheet!$A1222,B$2,B$3)</f>
        <v>1.1385693642757768</v>
      </c>
      <c r="F1221" s="3">
        <f>_xll.qlNormInv(HelperSheet!$A1222,G$2,G$3)</f>
        <v>0.58464234106894419</v>
      </c>
    </row>
    <row r="1222" spans="1:6" x14ac:dyDescent="0.2">
      <c r="A1222" s="3">
        <f>_xll.qlNormInv(HelperSheet!$A1223,B$2,B$3)</f>
        <v>0.31220752615161218</v>
      </c>
      <c r="F1222" s="3">
        <f>_xll.qlNormInv(HelperSheet!$A1223,G$2,G$3)</f>
        <v>0.37805188153790303</v>
      </c>
    </row>
    <row r="1223" spans="1:6" x14ac:dyDescent="0.2">
      <c r="A1223" s="3">
        <f>_xll.qlNormInv(HelperSheet!$A1224,B$2,B$3)</f>
        <v>-1.1622912305659723</v>
      </c>
      <c r="F1223" s="3">
        <f>_xll.qlNormInv(HelperSheet!$A1224,G$2,G$3)</f>
        <v>9.4271923585069195E-3</v>
      </c>
    </row>
    <row r="1224" spans="1:6" x14ac:dyDescent="0.2">
      <c r="A1224" s="3">
        <f>_xll.qlNormInv(HelperSheet!$A1225,B$2,B$3)</f>
        <v>-1.332739859811064</v>
      </c>
      <c r="F1224" s="3">
        <f>_xll.qlNormInv(HelperSheet!$A1225,G$2,G$3)</f>
        <v>-3.3184964952766016E-2</v>
      </c>
    </row>
    <row r="1225" spans="1:6" x14ac:dyDescent="0.2">
      <c r="A1225" s="3">
        <f>_xll.qlNormInv(HelperSheet!$A1226,B$2,B$3)</f>
        <v>0.23091245735977189</v>
      </c>
      <c r="F1225" s="3">
        <f>_xll.qlNormInv(HelperSheet!$A1226,G$2,G$3)</f>
        <v>0.35772811433994295</v>
      </c>
    </row>
    <row r="1226" spans="1:6" x14ac:dyDescent="0.2">
      <c r="A1226" s="3">
        <f>_xll.qlNormInv(HelperSheet!$A1227,B$2,B$3)</f>
        <v>0.99985060426530903</v>
      </c>
      <c r="F1226" s="3">
        <f>_xll.qlNormInv(HelperSheet!$A1227,G$2,G$3)</f>
        <v>0.54996265106632725</v>
      </c>
    </row>
    <row r="1227" spans="1:6" x14ac:dyDescent="0.2">
      <c r="A1227" s="3">
        <f>_xll.qlNormInv(HelperSheet!$A1228,B$2,B$3)</f>
        <v>-0.4088943609218687</v>
      </c>
      <c r="F1227" s="3">
        <f>_xll.qlNormInv(HelperSheet!$A1228,G$2,G$3)</f>
        <v>0.19777640976953281</v>
      </c>
    </row>
    <row r="1228" spans="1:6" x14ac:dyDescent="0.2">
      <c r="A1228" s="3">
        <f>_xll.qlNormInv(HelperSheet!$A1229,B$2,B$3)</f>
        <v>-8.4552469588439441E-2</v>
      </c>
      <c r="F1228" s="3">
        <f>_xll.qlNormInv(HelperSheet!$A1229,G$2,G$3)</f>
        <v>0.27886188260289013</v>
      </c>
    </row>
    <row r="1229" spans="1:6" x14ac:dyDescent="0.2">
      <c r="A1229" s="3">
        <f>_xll.qlNormInv(HelperSheet!$A1230,B$2,B$3)</f>
        <v>1.8291121281935261</v>
      </c>
      <c r="F1229" s="3">
        <f>_xll.qlNormInv(HelperSheet!$A1230,G$2,G$3)</f>
        <v>0.75727803204838151</v>
      </c>
    </row>
    <row r="1230" spans="1:6" x14ac:dyDescent="0.2">
      <c r="A1230" s="3">
        <f>_xll.qlNormInv(HelperSheet!$A1231,B$2,B$3)</f>
        <v>0.57191020198431031</v>
      </c>
      <c r="F1230" s="3">
        <f>_xll.qlNormInv(HelperSheet!$A1231,G$2,G$3)</f>
        <v>0.44297755049607757</v>
      </c>
    </row>
    <row r="1231" spans="1:6" x14ac:dyDescent="0.2">
      <c r="A1231" s="3">
        <f>_xll.qlNormInv(HelperSheet!$A1232,B$2,B$3)</f>
        <v>-0.78472096495195409</v>
      </c>
      <c r="F1231" s="3">
        <f>_xll.qlNormInv(HelperSheet!$A1232,G$2,G$3)</f>
        <v>0.10381975876201147</v>
      </c>
    </row>
    <row r="1232" spans="1:6" x14ac:dyDescent="0.2">
      <c r="A1232" s="3">
        <f>_xll.qlNormInv(HelperSheet!$A1233,B$2,B$3)</f>
        <v>-1.0202346522225154</v>
      </c>
      <c r="F1232" s="3">
        <f>_xll.qlNormInv(HelperSheet!$A1233,G$2,G$3)</f>
        <v>4.4941336944371135E-2</v>
      </c>
    </row>
    <row r="1233" spans="1:6" x14ac:dyDescent="0.2">
      <c r="A1233" s="3">
        <f>_xll.qlNormInv(HelperSheet!$A1234,B$2,B$3)</f>
        <v>0.39562348047882867</v>
      </c>
      <c r="F1233" s="3">
        <f>_xll.qlNormInv(HelperSheet!$A1234,G$2,G$3)</f>
        <v>0.39890587011970713</v>
      </c>
    </row>
    <row r="1234" spans="1:6" x14ac:dyDescent="0.2">
      <c r="A1234" s="3">
        <f>_xll.qlNormInv(HelperSheet!$A1235,B$2,B$3)</f>
        <v>1.3035624432130821</v>
      </c>
      <c r="F1234" s="3">
        <f>_xll.qlNormInv(HelperSheet!$A1235,G$2,G$3)</f>
        <v>0.62589061080327046</v>
      </c>
    </row>
    <row r="1235" spans="1:6" x14ac:dyDescent="0.2">
      <c r="A1235" s="3">
        <f>_xll.qlNormInv(HelperSheet!$A1236,B$2,B$3)</f>
        <v>-0.24350115858114718</v>
      </c>
      <c r="F1235" s="3">
        <f>_xll.qlNormInv(HelperSheet!$A1236,G$2,G$3)</f>
        <v>0.23912471035471319</v>
      </c>
    </row>
    <row r="1236" spans="1:6" x14ac:dyDescent="0.2">
      <c r="A1236" s="3">
        <f>_xll.qlNormInv(HelperSheet!$A1237,B$2,B$3)</f>
        <v>-0.58638445667512429</v>
      </c>
      <c r="F1236" s="3">
        <f>_xll.qlNormInv(HelperSheet!$A1237,G$2,G$3)</f>
        <v>0.15340388583121892</v>
      </c>
    </row>
    <row r="1237" spans="1:6" x14ac:dyDescent="0.2">
      <c r="A1237" s="3">
        <f>_xll.qlNormInv(HelperSheet!$A1238,B$2,B$3)</f>
        <v>0.76817569184926948</v>
      </c>
      <c r="F1237" s="3">
        <f>_xll.qlNormInv(HelperSheet!$A1238,G$2,G$3)</f>
        <v>0.49204392296231736</v>
      </c>
    </row>
    <row r="1238" spans="1:6" x14ac:dyDescent="0.2">
      <c r="A1238" s="3">
        <f>_xll.qlNormInv(HelperSheet!$A1239,B$2,B$3)</f>
        <v>7.2275310765164469E-2</v>
      </c>
      <c r="F1238" s="3">
        <f>_xll.qlNormInv(HelperSheet!$A1239,G$2,G$3)</f>
        <v>0.31806882769129108</v>
      </c>
    </row>
    <row r="1239" spans="1:6" x14ac:dyDescent="0.2">
      <c r="A1239" s="3">
        <f>_xll.qlNormInv(HelperSheet!$A1240,B$2,B$3)</f>
        <v>-1.8985992452326952</v>
      </c>
      <c r="F1239" s="3">
        <f>_xll.qlNormInv(HelperSheet!$A1240,G$2,G$3)</f>
        <v>-0.17464981130817381</v>
      </c>
    </row>
    <row r="1240" spans="1:6" x14ac:dyDescent="0.2">
      <c r="A1240" s="3">
        <f>_xll.qlNormInv(HelperSheet!$A1241,B$2,B$3)</f>
        <v>-2.0335975645027404</v>
      </c>
      <c r="F1240" s="3">
        <f>_xll.qlNormInv(HelperSheet!$A1241,G$2,G$3)</f>
        <v>-0.20839939112568512</v>
      </c>
    </row>
    <row r="1241" spans="1:6" x14ac:dyDescent="0.2">
      <c r="A1241" s="3">
        <f>_xll.qlNormInv(HelperSheet!$A1242,B$2,B$3)</f>
        <v>5.2653721841543863E-2</v>
      </c>
      <c r="F1241" s="3">
        <f>_xll.qlNormInv(HelperSheet!$A1242,G$2,G$3)</f>
        <v>0.31316343046038597</v>
      </c>
    </row>
    <row r="1242" spans="1:6" x14ac:dyDescent="0.2">
      <c r="A1242" s="3">
        <f>_xll.qlNormInv(HelperSheet!$A1243,B$2,B$3)</f>
        <v>0.74213125801211233</v>
      </c>
      <c r="F1242" s="3">
        <f>_xll.qlNormInv(HelperSheet!$A1243,G$2,G$3)</f>
        <v>0.4855328145030281</v>
      </c>
    </row>
    <row r="1243" spans="1:6" x14ac:dyDescent="0.2">
      <c r="A1243" s="3">
        <f>_xll.qlNormInv(HelperSheet!$A1244,B$2,B$3)</f>
        <v>-0.60980319142900474</v>
      </c>
      <c r="F1243" s="3">
        <f>_xll.qlNormInv(HelperSheet!$A1244,G$2,G$3)</f>
        <v>0.1475492021427488</v>
      </c>
    </row>
    <row r="1244" spans="1:6" x14ac:dyDescent="0.2">
      <c r="A1244" s="3">
        <f>_xll.qlNormInv(HelperSheet!$A1245,B$2,B$3)</f>
        <v>-0.26372453592314488</v>
      </c>
      <c r="F1244" s="3">
        <f>_xll.qlNormInv(HelperSheet!$A1245,G$2,G$3)</f>
        <v>0.23406886601921378</v>
      </c>
    </row>
    <row r="1245" spans="1:6" x14ac:dyDescent="0.2">
      <c r="A1245" s="3">
        <f>_xll.qlNormInv(HelperSheet!$A1246,B$2,B$3)</f>
        <v>1.2590623475471558</v>
      </c>
      <c r="F1245" s="3">
        <f>_xll.qlNormInv(HelperSheet!$A1246,G$2,G$3)</f>
        <v>0.61476558688678895</v>
      </c>
    </row>
    <row r="1246" spans="1:6" x14ac:dyDescent="0.2">
      <c r="A1246" s="3">
        <f>_xll.qlNormInv(HelperSheet!$A1247,B$2,B$3)</f>
        <v>0.37453299607076501</v>
      </c>
      <c r="F1246" s="3">
        <f>_xll.qlNormInv(HelperSheet!$A1247,G$2,G$3)</f>
        <v>0.39363324901769126</v>
      </c>
    </row>
    <row r="1247" spans="1:6" x14ac:dyDescent="0.2">
      <c r="A1247" s="3">
        <f>_xll.qlNormInv(HelperSheet!$A1248,B$2,B$3)</f>
        <v>-1.0537613629250877</v>
      </c>
      <c r="F1247" s="3">
        <f>_xll.qlNormInv(HelperSheet!$A1248,G$2,G$3)</f>
        <v>3.6559659268728062E-2</v>
      </c>
    </row>
    <row r="1248" spans="1:6" x14ac:dyDescent="0.2">
      <c r="A1248" s="3">
        <f>_xll.qlNormInv(HelperSheet!$A1249,B$2,B$3)</f>
        <v>-0.81165053002879417</v>
      </c>
      <c r="F1248" s="3">
        <f>_xll.qlNormInv(HelperSheet!$A1249,G$2,G$3)</f>
        <v>9.7087367492801446E-2</v>
      </c>
    </row>
    <row r="1249" spans="1:6" x14ac:dyDescent="0.2">
      <c r="A1249" s="3">
        <f>_xll.qlNormInv(HelperSheet!$A1250,B$2,B$3)</f>
        <v>0.5489965578201722</v>
      </c>
      <c r="F1249" s="3">
        <f>_xll.qlNormInv(HelperSheet!$A1250,G$2,G$3)</f>
        <v>0.43724913945504307</v>
      </c>
    </row>
    <row r="1250" spans="1:6" x14ac:dyDescent="0.2">
      <c r="A1250" s="3">
        <f>_xll.qlNormInv(HelperSheet!$A1251,B$2,B$3)</f>
        <v>1.7334945107254491</v>
      </c>
      <c r="F1250" s="3">
        <f>_xll.qlNormInv(HelperSheet!$A1251,G$2,G$3)</f>
        <v>0.73337362768136227</v>
      </c>
    </row>
    <row r="1251" spans="1:6" x14ac:dyDescent="0.2">
      <c r="A1251" s="3">
        <f>_xll.qlNormInv(HelperSheet!$A1252,B$2,B$3)</f>
        <v>-0.10422324515041369</v>
      </c>
      <c r="F1251" s="3">
        <f>_xll.qlNormInv(HelperSheet!$A1252,G$2,G$3)</f>
        <v>0.27394418871239656</v>
      </c>
    </row>
    <row r="1252" spans="1:6" x14ac:dyDescent="0.2">
      <c r="A1252" s="3">
        <f>_xll.qlNormInv(HelperSheet!$A1253,B$2,B$3)</f>
        <v>-0.43027970633929941</v>
      </c>
      <c r="F1252" s="3">
        <f>_xll.qlNormInv(HelperSheet!$A1253,G$2,G$3)</f>
        <v>0.19243007341517515</v>
      </c>
    </row>
    <row r="1253" spans="1:6" x14ac:dyDescent="0.2">
      <c r="A1253" s="3">
        <f>_xll.qlNormInv(HelperSheet!$A1254,B$2,B$3)</f>
        <v>0.96807320213737269</v>
      </c>
      <c r="F1253" s="3">
        <f>_xll.qlNormInv(HelperSheet!$A1254,G$2,G$3)</f>
        <v>0.54201830053434319</v>
      </c>
    </row>
    <row r="1254" spans="1:6" x14ac:dyDescent="0.2">
      <c r="A1254" s="3">
        <f>_xll.qlNormInv(HelperSheet!$A1255,B$2,B$3)</f>
        <v>0.2108455256859087</v>
      </c>
      <c r="F1254" s="3">
        <f>_xll.qlNormInv(HelperSheet!$A1255,G$2,G$3)</f>
        <v>0.35271138142147718</v>
      </c>
    </row>
    <row r="1255" spans="1:6" x14ac:dyDescent="0.2">
      <c r="A1255" s="3">
        <f>_xll.qlNormInv(HelperSheet!$A1256,B$2,B$3)</f>
        <v>-1.3819332827986177</v>
      </c>
      <c r="F1255" s="3">
        <f>_xll.qlNormInv(HelperSheet!$A1256,G$2,G$3)</f>
        <v>-4.5483320699654439E-2</v>
      </c>
    </row>
    <row r="1256" spans="1:6" x14ac:dyDescent="0.2">
      <c r="A1256" s="3">
        <f>_xll.qlNormInv(HelperSheet!$A1257,B$2,B$3)</f>
        <v>-1.2016679900546445</v>
      </c>
      <c r="F1256" s="3">
        <f>_xll.qlNormInv(HelperSheet!$A1257,G$2,G$3)</f>
        <v>-4.1699751366114368E-4</v>
      </c>
    </row>
    <row r="1257" spans="1:6" x14ac:dyDescent="0.2">
      <c r="A1257" s="3">
        <f>_xll.qlNormInv(HelperSheet!$A1258,B$2,B$3)</f>
        <v>0.29171071925102177</v>
      </c>
      <c r="F1257" s="3">
        <f>_xll.qlNormInv(HelperSheet!$A1258,G$2,G$3)</f>
        <v>0.37292767981275543</v>
      </c>
    </row>
    <row r="1258" spans="1:6" x14ac:dyDescent="0.2">
      <c r="A1258" s="3">
        <f>_xll.qlNormInv(HelperSheet!$A1259,B$2,B$3)</f>
        <v>1.1018938741056643</v>
      </c>
      <c r="F1258" s="3">
        <f>_xll.qlNormInv(HelperSheet!$A1259,G$2,G$3)</f>
        <v>0.57547346852641601</v>
      </c>
    </row>
    <row r="1259" spans="1:6" x14ac:dyDescent="0.2">
      <c r="A1259" s="3">
        <f>_xll.qlNormInv(HelperSheet!$A1260,B$2,B$3)</f>
        <v>-0.34580111425488724</v>
      </c>
      <c r="F1259" s="3">
        <f>_xll.qlNormInv(HelperSheet!$A1260,G$2,G$3)</f>
        <v>0.21354972143627818</v>
      </c>
    </row>
    <row r="1260" spans="1:6" x14ac:dyDescent="0.2">
      <c r="A1260" s="3">
        <f>_xll.qlNormInv(HelperSheet!$A1261,B$2,B$3)</f>
        <v>-2.5705562014932182E-2</v>
      </c>
      <c r="F1260" s="3">
        <f>_xll.qlNormInv(HelperSheet!$A1261,G$2,G$3)</f>
        <v>0.29357360949626693</v>
      </c>
    </row>
    <row r="1261" spans="1:6" x14ac:dyDescent="0.2">
      <c r="A1261" s="3">
        <f>_xll.qlNormInv(HelperSheet!$A1262,B$2,B$3)</f>
        <v>2.3169250948022859</v>
      </c>
      <c r="F1261" s="3">
        <f>_xll.qlNormInv(HelperSheet!$A1262,G$2,G$3)</f>
        <v>0.87923127370057141</v>
      </c>
    </row>
    <row r="1262" spans="1:6" x14ac:dyDescent="0.2">
      <c r="A1262" s="3">
        <f>_xll.qlNormInv(HelperSheet!$A1263,B$2,B$3)</f>
        <v>0.64256282373798146</v>
      </c>
      <c r="F1262" s="3">
        <f>_xll.qlNormInv(HelperSheet!$A1263,G$2,G$3)</f>
        <v>0.46064070593449535</v>
      </c>
    </row>
    <row r="1263" spans="1:6" x14ac:dyDescent="0.2">
      <c r="A1263" s="3">
        <f>_xll.qlNormInv(HelperSheet!$A1264,B$2,B$3)</f>
        <v>-0.70711955015094385</v>
      </c>
      <c r="F1263" s="3">
        <f>_xll.qlNormInv(HelperSheet!$A1264,G$2,G$3)</f>
        <v>0.12322011246226403</v>
      </c>
    </row>
    <row r="1264" spans="1:6" x14ac:dyDescent="0.2">
      <c r="A1264" s="3">
        <f>_xll.qlNormInv(HelperSheet!$A1265,B$2,B$3)</f>
        <v>-0.92591108996012994</v>
      </c>
      <c r="F1264" s="3">
        <f>_xll.qlNormInv(HelperSheet!$A1265,G$2,G$3)</f>
        <v>6.8522227509967504E-2</v>
      </c>
    </row>
    <row r="1265" spans="1:6" x14ac:dyDescent="0.2">
      <c r="A1265" s="3">
        <f>_xll.qlNormInv(HelperSheet!$A1266,B$2,B$3)</f>
        <v>0.46001171418926784</v>
      </c>
      <c r="F1265" s="3">
        <f>_xll.qlNormInv(HelperSheet!$A1266,G$2,G$3)</f>
        <v>0.41500292854731696</v>
      </c>
    </row>
    <row r="1266" spans="1:6" x14ac:dyDescent="0.2">
      <c r="A1266" s="3">
        <f>_xll.qlNormInv(HelperSheet!$A1267,B$2,B$3)</f>
        <v>1.4555834276253186</v>
      </c>
      <c r="F1266" s="3">
        <f>_xll.qlNormInv(HelperSheet!$A1267,G$2,G$3)</f>
        <v>0.66389585690632957</v>
      </c>
    </row>
    <row r="1267" spans="1:6" x14ac:dyDescent="0.2">
      <c r="A1267" s="3">
        <f>_xll.qlNormInv(HelperSheet!$A1268,B$2,B$3)</f>
        <v>-0.1833897885183888</v>
      </c>
      <c r="F1267" s="3">
        <f>_xll.qlNormInv(HelperSheet!$A1268,G$2,G$3)</f>
        <v>0.25415255287040278</v>
      </c>
    </row>
    <row r="1268" spans="1:6" x14ac:dyDescent="0.2">
      <c r="A1268" s="3">
        <f>_xll.qlNormInv(HelperSheet!$A1269,B$2,B$3)</f>
        <v>-0.51795138752099723</v>
      </c>
      <c r="F1268" s="3">
        <f>_xll.qlNormInv(HelperSheet!$A1269,G$2,G$3)</f>
        <v>0.17051215311975068</v>
      </c>
    </row>
    <row r="1269" spans="1:6" x14ac:dyDescent="0.2">
      <c r="A1269" s="3">
        <f>_xll.qlNormInv(HelperSheet!$A1270,B$2,B$3)</f>
        <v>0.84967138287717126</v>
      </c>
      <c r="F1269" s="3">
        <f>_xll.qlNormInv(HelperSheet!$A1270,G$2,G$3)</f>
        <v>0.51241784571929283</v>
      </c>
    </row>
    <row r="1270" spans="1:6" x14ac:dyDescent="0.2">
      <c r="A1270" s="3">
        <f>_xll.qlNormInv(HelperSheet!$A1271,B$2,B$3)</f>
        <v>0.1313381516882787</v>
      </c>
      <c r="F1270" s="3">
        <f>_xll.qlNormInv(HelperSheet!$A1271,G$2,G$3)</f>
        <v>0.33283453792206968</v>
      </c>
    </row>
    <row r="1271" spans="1:6" x14ac:dyDescent="0.2">
      <c r="A1271" s="3">
        <f>_xll.qlNormInv(HelperSheet!$A1272,B$2,B$3)</f>
        <v>-1.623454942254946</v>
      </c>
      <c r="F1271" s="3">
        <f>_xll.qlNormInv(HelperSheet!$A1272,G$2,G$3)</f>
        <v>-0.10586373556373652</v>
      </c>
    </row>
    <row r="1272" spans="1:6" x14ac:dyDescent="0.2">
      <c r="A1272" s="3">
        <f>_xll.qlNormInv(HelperSheet!$A1273,B$2,B$3)</f>
        <v>-1.7913185738431843</v>
      </c>
      <c r="F1272" s="3">
        <f>_xll.qlNormInv(HelperSheet!$A1273,G$2,G$3)</f>
        <v>-0.14782964346079608</v>
      </c>
    </row>
    <row r="1273" spans="1:6" x14ac:dyDescent="0.2">
      <c r="A1273" s="3">
        <f>_xll.qlNormInv(HelperSheet!$A1274,B$2,B$3)</f>
        <v>9.1924768374495008E-2</v>
      </c>
      <c r="F1273" s="3">
        <f>_xll.qlNormInv(HelperSheet!$A1274,G$2,G$3)</f>
        <v>0.32298119209362375</v>
      </c>
    </row>
    <row r="1274" spans="1:6" x14ac:dyDescent="0.2">
      <c r="A1274" s="3">
        <f>_xll.qlNormInv(HelperSheet!$A1275,B$2,B$3)</f>
        <v>0.79475193891528007</v>
      </c>
      <c r="F1274" s="3">
        <f>_xll.qlNormInv(HelperSheet!$A1275,G$2,G$3)</f>
        <v>0.49868798472882003</v>
      </c>
    </row>
    <row r="1275" spans="1:6" x14ac:dyDescent="0.2">
      <c r="A1275" s="3">
        <f>_xll.qlNormInv(HelperSheet!$A1276,B$2,B$3)</f>
        <v>-0.56328300762431338</v>
      </c>
      <c r="F1275" s="3">
        <f>_xll.qlNormInv(HelperSheet!$A1276,G$2,G$3)</f>
        <v>0.15917924809392164</v>
      </c>
    </row>
    <row r="1276" spans="1:6" x14ac:dyDescent="0.2">
      <c r="A1276" s="3">
        <f>_xll.qlNormInv(HelperSheet!$A1277,B$2,B$3)</f>
        <v>-0.22337689178966824</v>
      </c>
      <c r="F1276" s="3">
        <f>_xll.qlNormInv(HelperSheet!$A1277,G$2,G$3)</f>
        <v>0.24415577705258293</v>
      </c>
    </row>
    <row r="1277" spans="1:6" x14ac:dyDescent="0.2">
      <c r="A1277" s="3">
        <f>_xll.qlNormInv(HelperSheet!$A1278,B$2,B$3)</f>
        <v>1.3508052914236701</v>
      </c>
      <c r="F1277" s="3">
        <f>_xll.qlNormInv(HelperSheet!$A1278,G$2,G$3)</f>
        <v>0.63770132285591752</v>
      </c>
    </row>
    <row r="1278" spans="1:6" x14ac:dyDescent="0.2">
      <c r="A1278" s="3">
        <f>_xll.qlNormInv(HelperSheet!$A1279,B$2,B$3)</f>
        <v>0.41689144340403139</v>
      </c>
      <c r="F1278" s="3">
        <f>_xll.qlNormInv(HelperSheet!$A1279,G$2,G$3)</f>
        <v>0.40422286085100784</v>
      </c>
    </row>
    <row r="1279" spans="1:6" x14ac:dyDescent="0.2">
      <c r="A1279" s="3">
        <f>_xll.qlNormInv(HelperSheet!$A1280,B$2,B$3)</f>
        <v>-0.98781719018879355</v>
      </c>
      <c r="F1279" s="3">
        <f>_xll.qlNormInv(HelperSheet!$A1280,G$2,G$3)</f>
        <v>5.3045702452801602E-2</v>
      </c>
    </row>
    <row r="1280" spans="1:6" x14ac:dyDescent="0.2">
      <c r="A1280" s="3">
        <f>_xll.qlNormInv(HelperSheet!$A1281,B$2,B$3)</f>
        <v>-0.75834882052657238</v>
      </c>
      <c r="F1280" s="3">
        <f>_xll.qlNormInv(HelperSheet!$A1281,G$2,G$3)</f>
        <v>0.11041279486835689</v>
      </c>
    </row>
    <row r="1281" spans="1:6" x14ac:dyDescent="0.2">
      <c r="A1281" s="3">
        <f>_xll.qlNormInv(HelperSheet!$A1282,B$2,B$3)</f>
        <v>0.59512815169215572</v>
      </c>
      <c r="F1281" s="3">
        <f>_xll.qlNormInv(HelperSheet!$A1282,G$2,G$3)</f>
        <v>0.44878203792303895</v>
      </c>
    </row>
    <row r="1282" spans="1:6" x14ac:dyDescent="0.2">
      <c r="A1282" s="3">
        <f>_xll.qlNormInv(HelperSheet!$A1283,B$2,B$3)</f>
        <v>1.9451426475273457</v>
      </c>
      <c r="F1282" s="3">
        <f>_xll.qlNormInv(HelperSheet!$A1283,G$2,G$3)</f>
        <v>0.78628566188183635</v>
      </c>
    </row>
    <row r="1283" spans="1:6" x14ac:dyDescent="0.2">
      <c r="A1283" s="3">
        <f>_xll.qlNormInv(HelperSheet!$A1284,B$2,B$3)</f>
        <v>-6.4914359530915913E-2</v>
      </c>
      <c r="F1283" s="3">
        <f>_xll.qlNormInv(HelperSheet!$A1284,G$2,G$3)</f>
        <v>0.28377141011727103</v>
      </c>
    </row>
    <row r="1284" spans="1:6" x14ac:dyDescent="0.2">
      <c r="A1284" s="3">
        <f>_xll.qlNormInv(HelperSheet!$A1285,B$2,B$3)</f>
        <v>-0.38769441736706556</v>
      </c>
      <c r="F1284" s="3">
        <f>_xll.qlNormInv(HelperSheet!$A1285,G$2,G$3)</f>
        <v>0.2030763956582336</v>
      </c>
    </row>
    <row r="1285" spans="1:6" x14ac:dyDescent="0.2">
      <c r="A1285" s="3">
        <f>_xll.qlNormInv(HelperSheet!$A1286,B$2,B$3)</f>
        <v>1.0326711651975762</v>
      </c>
      <c r="F1285" s="3">
        <f>_xll.qlNormInv(HelperSheet!$A1286,G$2,G$3)</f>
        <v>0.55816779129939409</v>
      </c>
    </row>
    <row r="1286" spans="1:6" x14ac:dyDescent="0.2">
      <c r="A1286" s="3">
        <f>_xll.qlNormInv(HelperSheet!$A1287,B$2,B$3)</f>
        <v>0.2510728158010358</v>
      </c>
      <c r="F1286" s="3">
        <f>_xll.qlNormInv(HelperSheet!$A1287,G$2,G$3)</f>
        <v>0.36276820395025894</v>
      </c>
    </row>
    <row r="1287" spans="1:6" x14ac:dyDescent="0.2">
      <c r="A1287" s="3">
        <f>_xll.qlNormInv(HelperSheet!$A1288,B$2,B$3)</f>
        <v>-1.2865757859390314</v>
      </c>
      <c r="F1287" s="3">
        <f>_xll.qlNormInv(HelperSheet!$A1288,G$2,G$3)</f>
        <v>-2.164394648475787E-2</v>
      </c>
    </row>
    <row r="1288" spans="1:6" x14ac:dyDescent="0.2">
      <c r="A1288" s="3">
        <f>_xll.qlNormInv(HelperSheet!$A1289,B$2,B$3)</f>
        <v>-1.4918358350028698</v>
      </c>
      <c r="F1288" s="3">
        <f>_xll.qlNormInv(HelperSheet!$A1289,G$2,G$3)</f>
        <v>-7.2958958750717451E-2</v>
      </c>
    </row>
    <row r="1289" spans="1:6" x14ac:dyDescent="0.2">
      <c r="A1289" s="3">
        <f>_xll.qlNormInv(HelperSheet!$A1290,B$2,B$3)</f>
        <v>0.17095670016304432</v>
      </c>
      <c r="F1289" s="3">
        <f>_xll.qlNormInv(HelperSheet!$A1290,G$2,G$3)</f>
        <v>0.34273917504076107</v>
      </c>
    </row>
    <row r="1290" spans="1:6" x14ac:dyDescent="0.2">
      <c r="A1290" s="3">
        <f>_xll.qlNormInv(HelperSheet!$A1291,B$2,B$3)</f>
        <v>0.90728176870530053</v>
      </c>
      <c r="F1290" s="3">
        <f>_xll.qlNormInv(HelperSheet!$A1291,G$2,G$3)</f>
        <v>0.52682044217632518</v>
      </c>
    </row>
    <row r="1291" spans="1:6" x14ac:dyDescent="0.2">
      <c r="A1291" s="3">
        <f>_xll.qlNormInv(HelperSheet!$A1292,B$2,B$3)</f>
        <v>-0.47366027276409672</v>
      </c>
      <c r="F1291" s="3">
        <f>_xll.qlNormInv(HelperSheet!$A1292,G$2,G$3)</f>
        <v>0.18158493180897581</v>
      </c>
    </row>
    <row r="1292" spans="1:6" x14ac:dyDescent="0.2">
      <c r="A1292" s="3">
        <f>_xll.qlNormInv(HelperSheet!$A1293,B$2,B$3)</f>
        <v>-0.14369390100846532</v>
      </c>
      <c r="F1292" s="3">
        <f>_xll.qlNormInv(HelperSheet!$A1293,G$2,G$3)</f>
        <v>0.26407652474788368</v>
      </c>
    </row>
    <row r="1293" spans="1:6" x14ac:dyDescent="0.2">
      <c r="A1293" s="3">
        <f>_xll.qlNormInv(HelperSheet!$A1294,B$2,B$3)</f>
        <v>1.5793412167591636</v>
      </c>
      <c r="F1293" s="3">
        <f>_xll.qlNormInv(HelperSheet!$A1294,G$2,G$3)</f>
        <v>0.69483530418979089</v>
      </c>
    </row>
    <row r="1294" spans="1:6" x14ac:dyDescent="0.2">
      <c r="A1294" s="3">
        <f>_xll.qlNormInv(HelperSheet!$A1295,B$2,B$3)</f>
        <v>0.50400507292617192</v>
      </c>
      <c r="F1294" s="3">
        <f>_xll.qlNormInv(HelperSheet!$A1295,G$2,G$3)</f>
        <v>0.42600126823154294</v>
      </c>
    </row>
    <row r="1295" spans="1:6" x14ac:dyDescent="0.2">
      <c r="A1295" s="3">
        <f>_xll.qlNormInv(HelperSheet!$A1296,B$2,B$3)</f>
        <v>-0.86736475287444237</v>
      </c>
      <c r="F1295" s="3">
        <f>_xll.qlNormInv(HelperSheet!$A1296,G$2,G$3)</f>
        <v>8.3158811781389397E-2</v>
      </c>
    </row>
    <row r="1296" spans="1:6" x14ac:dyDescent="0.2">
      <c r="A1296" s="3">
        <f>_xll.qlNormInv(HelperSheet!$A1297,B$2,B$3)</f>
        <v>-1.1246386532887855</v>
      </c>
      <c r="F1296" s="3">
        <f>_xll.qlNormInv(HelperSheet!$A1297,G$2,G$3)</f>
        <v>1.8840336677803604E-2</v>
      </c>
    </row>
    <row r="1297" spans="1:6" x14ac:dyDescent="0.2">
      <c r="A1297" s="3">
        <f>_xll.qlNormInv(HelperSheet!$A1298,B$2,B$3)</f>
        <v>0.33283635667922595</v>
      </c>
      <c r="F1297" s="3">
        <f>_xll.qlNormInv(HelperSheet!$A1298,G$2,G$3)</f>
        <v>0.38320908916980645</v>
      </c>
    </row>
    <row r="1298" spans="1:6" x14ac:dyDescent="0.2">
      <c r="A1298" s="3">
        <f>_xll.qlNormInv(HelperSheet!$A1299,B$2,B$3)</f>
        <v>1.1768439107487676</v>
      </c>
      <c r="F1298" s="3">
        <f>_xll.qlNormInv(HelperSheet!$A1299,G$2,G$3)</f>
        <v>0.59421097768719189</v>
      </c>
    </row>
    <row r="1299" spans="1:6" x14ac:dyDescent="0.2">
      <c r="A1299" s="3">
        <f>_xll.qlNormInv(HelperSheet!$A1300,B$2,B$3)</f>
        <v>-0.30450630793660799</v>
      </c>
      <c r="F1299" s="3">
        <f>_xll.qlNormInv(HelperSheet!$A1300,G$2,G$3)</f>
        <v>0.22387342301584801</v>
      </c>
    </row>
    <row r="1300" spans="1:6" x14ac:dyDescent="0.2">
      <c r="A1300" s="3">
        <f>_xll.qlNormInv(HelperSheet!$A1301,B$2,B$3)</f>
        <v>-0.65768247247626521</v>
      </c>
      <c r="F1300" s="3">
        <f>_xll.qlNormInv(HelperSheet!$A1301,G$2,G$3)</f>
        <v>0.13557938188093369</v>
      </c>
    </row>
    <row r="1301" spans="1:6" x14ac:dyDescent="0.2">
      <c r="A1301" s="3">
        <f>_xll.qlNormInv(HelperSheet!$A1302,B$2,B$3)</f>
        <v>0.6914897616689053</v>
      </c>
      <c r="F1301" s="3">
        <f>_xll.qlNormInv(HelperSheet!$A1302,G$2,G$3)</f>
        <v>0.47287244041722631</v>
      </c>
    </row>
    <row r="1302" spans="1:6" x14ac:dyDescent="0.2">
      <c r="A1302" s="3">
        <f>_xll.qlNormInv(HelperSheet!$A1303,B$2,B$3)</f>
        <v>1.346374223077448E-2</v>
      </c>
      <c r="F1302" s="3">
        <f>_xll.qlNormInv(HelperSheet!$A1303,G$2,G$3)</f>
        <v>0.30336593555769359</v>
      </c>
    </row>
    <row r="1303" spans="1:6" x14ac:dyDescent="0.2">
      <c r="A1303" s="3">
        <f>_xll.qlNormInv(HelperSheet!$A1304,B$2,B$3)</f>
        <v>-2.5509755091480351</v>
      </c>
      <c r="F1303" s="3">
        <f>_xll.qlNormInv(HelperSheet!$A1304,G$2,G$3)</f>
        <v>-0.33774387728700878</v>
      </c>
    </row>
    <row r="1304" spans="1:6" x14ac:dyDescent="0.2">
      <c r="A1304" s="3">
        <f>_xll.qlNormInv(HelperSheet!$A1305,B$2,B$3)</f>
        <v>-2.4409560488046367</v>
      </c>
      <c r="F1304" s="3">
        <f>_xll.qlNormInv(HelperSheet!$A1305,G$2,G$3)</f>
        <v>-0.31023901220115918</v>
      </c>
    </row>
    <row r="1305" spans="1:6" x14ac:dyDescent="0.2">
      <c r="A1305" s="3">
        <f>_xll.qlNormInv(HelperSheet!$A1306,B$2,B$3)</f>
        <v>1.8360125291738045E-2</v>
      </c>
      <c r="F1305" s="3">
        <f>_xll.qlNormInv(HelperSheet!$A1306,G$2,G$3)</f>
        <v>0.3045900313229345</v>
      </c>
    </row>
    <row r="1306" spans="1:6" x14ac:dyDescent="0.2">
      <c r="A1306" s="3">
        <f>_xll.qlNormInv(HelperSheet!$A1307,B$2,B$3)</f>
        <v>0.6977212076441891</v>
      </c>
      <c r="F1306" s="3">
        <f>_xll.qlNormInv(HelperSheet!$A1307,G$2,G$3)</f>
        <v>0.47443030191104729</v>
      </c>
    </row>
    <row r="1307" spans="1:6" x14ac:dyDescent="0.2">
      <c r="A1307" s="3">
        <f>_xll.qlNormInv(HelperSheet!$A1308,B$2,B$3)</f>
        <v>-0.65161675330555735</v>
      </c>
      <c r="F1307" s="3">
        <f>_xll.qlNormInv(HelperSheet!$A1308,G$2,G$3)</f>
        <v>0.13709581167361065</v>
      </c>
    </row>
    <row r="1308" spans="1:6" x14ac:dyDescent="0.2">
      <c r="A1308" s="3">
        <f>_xll.qlNormInv(HelperSheet!$A1309,B$2,B$3)</f>
        <v>-0.29938220563686591</v>
      </c>
      <c r="F1308" s="3">
        <f>_xll.qlNormInv(HelperSheet!$A1309,G$2,G$3)</f>
        <v>0.22515444859078351</v>
      </c>
    </row>
    <row r="1309" spans="1:6" x14ac:dyDescent="0.2">
      <c r="A1309" s="3">
        <f>_xll.qlNormInv(HelperSheet!$A1310,B$2,B$3)</f>
        <v>1.1866858392581932</v>
      </c>
      <c r="F1309" s="3">
        <f>_xll.qlNormInv(HelperSheet!$A1310,G$2,G$3)</f>
        <v>0.59667145981454828</v>
      </c>
    </row>
    <row r="1310" spans="1:6" x14ac:dyDescent="0.2">
      <c r="A1310" s="3">
        <f>_xll.qlNormInv(HelperSheet!$A1311,B$2,B$3)</f>
        <v>0.33801542637798587</v>
      </c>
      <c r="F1310" s="3">
        <f>_xll.qlNormInv(HelperSheet!$A1311,G$2,G$3)</f>
        <v>0.38450385659449648</v>
      </c>
    </row>
    <row r="1311" spans="1:6" x14ac:dyDescent="0.2">
      <c r="A1311" s="3">
        <f>_xll.qlNormInv(HelperSheet!$A1312,B$2,B$3)</f>
        <v>-1.115471471113376</v>
      </c>
      <c r="F1311" s="3">
        <f>_xll.qlNormInv(HelperSheet!$A1312,G$2,G$3)</f>
        <v>2.1132132221655997E-2</v>
      </c>
    </row>
    <row r="1312" spans="1:6" x14ac:dyDescent="0.2">
      <c r="A1312" s="3">
        <f>_xll.qlNormInv(HelperSheet!$A1313,B$2,B$3)</f>
        <v>-0.8602550992619421</v>
      </c>
      <c r="F1312" s="3">
        <f>_xll.qlNormInv(HelperSheet!$A1313,G$2,G$3)</f>
        <v>8.4936225184514463E-2</v>
      </c>
    </row>
    <row r="1313" spans="1:6" x14ac:dyDescent="0.2">
      <c r="A1313" s="3">
        <f>_xll.qlNormInv(HelperSheet!$A1314,B$2,B$3)</f>
        <v>0.50957168922216023</v>
      </c>
      <c r="F1313" s="3">
        <f>_xll.qlNormInv(HelperSheet!$A1314,G$2,G$3)</f>
        <v>0.42739292230554005</v>
      </c>
    </row>
    <row r="1314" spans="1:6" x14ac:dyDescent="0.2">
      <c r="A1314" s="3">
        <f>_xll.qlNormInv(HelperSheet!$A1315,B$2,B$3)</f>
        <v>1.5966149570472727</v>
      </c>
      <c r="F1314" s="3">
        <f>_xll.qlNormInv(HelperSheet!$A1315,G$2,G$3)</f>
        <v>0.69915373926181812</v>
      </c>
    </row>
    <row r="1315" spans="1:6" x14ac:dyDescent="0.2">
      <c r="A1315" s="3">
        <f>_xll.qlNormInv(HelperSheet!$A1316,B$2,B$3)</f>
        <v>-0.13874907421393284</v>
      </c>
      <c r="F1315" s="3">
        <f>_xll.qlNormInv(HelperSheet!$A1316,G$2,G$3)</f>
        <v>0.26531273144651679</v>
      </c>
    </row>
    <row r="1316" spans="1:6" x14ac:dyDescent="0.2">
      <c r="A1316" s="3">
        <f>_xll.qlNormInv(HelperSheet!$A1317,B$2,B$3)</f>
        <v>-0.46819039921624689</v>
      </c>
      <c r="F1316" s="3">
        <f>_xll.qlNormInv(HelperSheet!$A1317,G$2,G$3)</f>
        <v>0.18295240019593828</v>
      </c>
    </row>
    <row r="1317" spans="1:6" x14ac:dyDescent="0.2">
      <c r="A1317" s="3">
        <f>_xll.qlNormInv(HelperSheet!$A1318,B$2,B$3)</f>
        <v>0.91469539492364427</v>
      </c>
      <c r="F1317" s="3">
        <f>_xll.qlNormInv(HelperSheet!$A1318,G$2,G$3)</f>
        <v>0.52867384873091106</v>
      </c>
    </row>
    <row r="1318" spans="1:6" x14ac:dyDescent="0.2">
      <c r="A1318" s="3">
        <f>_xll.qlNormInv(HelperSheet!$A1319,B$2,B$3)</f>
        <v>0.1759266571764157</v>
      </c>
      <c r="F1318" s="3">
        <f>_xll.qlNormInv(HelperSheet!$A1319,G$2,G$3)</f>
        <v>0.34398166429410393</v>
      </c>
    </row>
    <row r="1319" spans="1:6" x14ac:dyDescent="0.2">
      <c r="A1319" s="3">
        <f>_xll.qlNormInv(HelperSheet!$A1320,B$2,B$3)</f>
        <v>-1.477101479370996</v>
      </c>
      <c r="F1319" s="3">
        <f>_xll.qlNormInv(HelperSheet!$A1320,G$2,G$3)</f>
        <v>-6.9275369842749013E-2</v>
      </c>
    </row>
    <row r="1320" spans="1:6" x14ac:dyDescent="0.2">
      <c r="A1320" s="3">
        <f>_xll.qlNormInv(HelperSheet!$A1321,B$2,B$3)</f>
        <v>-1.2754544462921593</v>
      </c>
      <c r="F1320" s="3">
        <f>_xll.qlNormInv(HelperSheet!$A1321,G$2,G$3)</f>
        <v>-1.886361157303984E-2</v>
      </c>
    </row>
    <row r="1321" spans="1:6" x14ac:dyDescent="0.2">
      <c r="A1321" s="3">
        <f>_xll.qlNormInv(HelperSheet!$A1322,B$2,B$3)</f>
        <v>0.25612856897591796</v>
      </c>
      <c r="F1321" s="3">
        <f>_xll.qlNormInv(HelperSheet!$A1322,G$2,G$3)</f>
        <v>0.36403214224397951</v>
      </c>
    </row>
    <row r="1322" spans="1:6" x14ac:dyDescent="0.2">
      <c r="A1322" s="3">
        <f>_xll.qlNormInv(HelperSheet!$A1323,B$2,B$3)</f>
        <v>1.041051683611401</v>
      </c>
      <c r="F1322" s="3">
        <f>_xll.qlNormInv(HelperSheet!$A1323,G$2,G$3)</f>
        <v>0.56026292090285024</v>
      </c>
    </row>
    <row r="1323" spans="1:6" x14ac:dyDescent="0.2">
      <c r="A1323" s="3">
        <f>_xll.qlNormInv(HelperSheet!$A1324,B$2,B$3)</f>
        <v>-0.38242191504461559</v>
      </c>
      <c r="F1323" s="3">
        <f>_xll.qlNormInv(HelperSheet!$A1324,G$2,G$3)</f>
        <v>0.20439452123884611</v>
      </c>
    </row>
    <row r="1324" spans="1:6" x14ac:dyDescent="0.2">
      <c r="A1324" s="3">
        <f>_xll.qlNormInv(HelperSheet!$A1325,B$2,B$3)</f>
        <v>-6.0009036648611326E-2</v>
      </c>
      <c r="F1324" s="3">
        <f>_xll.qlNormInv(HelperSheet!$A1325,G$2,G$3)</f>
        <v>0.28499774083784718</v>
      </c>
    </row>
    <row r="1325" spans="1:6" x14ac:dyDescent="0.2">
      <c r="A1325" s="3">
        <f>_xll.qlNormInv(HelperSheet!$A1326,B$2,B$3)</f>
        <v>1.978684294659061</v>
      </c>
      <c r="F1325" s="3">
        <f>_xll.qlNormInv(HelperSheet!$A1326,G$2,G$3)</f>
        <v>0.7946710736647653</v>
      </c>
    </row>
    <row r="1326" spans="1:6" x14ac:dyDescent="0.2">
      <c r="A1326" s="3">
        <f>_xll.qlNormInv(HelperSheet!$A1327,B$2,B$3)</f>
        <v>0.60098262023279603</v>
      </c>
      <c r="F1326" s="3">
        <f>_xll.qlNormInv(HelperSheet!$A1327,G$2,G$3)</f>
        <v>0.45024565505819902</v>
      </c>
    </row>
    <row r="1327" spans="1:6" x14ac:dyDescent="0.2">
      <c r="A1327" s="3">
        <f>_xll.qlNormInv(HelperSheet!$A1328,B$2,B$3)</f>
        <v>-0.75183808131691743</v>
      </c>
      <c r="F1327" s="3">
        <f>_xll.qlNormInv(HelperSheet!$A1328,G$2,G$3)</f>
        <v>0.11204047967077063</v>
      </c>
    </row>
    <row r="1328" spans="1:6" x14ac:dyDescent="0.2">
      <c r="A1328" s="3">
        <f>_xll.qlNormInv(HelperSheet!$A1329,B$2,B$3)</f>
        <v>-0.97987375963596723</v>
      </c>
      <c r="F1328" s="3">
        <f>_xll.qlNormInv(HelperSheet!$A1329,G$2,G$3)</f>
        <v>5.503156009100818E-2</v>
      </c>
    </row>
    <row r="1329" spans="1:6" x14ac:dyDescent="0.2">
      <c r="A1329" s="3">
        <f>_xll.qlNormInv(HelperSheet!$A1330,B$2,B$3)</f>
        <v>0.42223765062339857</v>
      </c>
      <c r="F1329" s="3">
        <f>_xll.qlNormInv(HelperSheet!$A1330,G$2,G$3)</f>
        <v>0.4055594126558496</v>
      </c>
    </row>
    <row r="1330" spans="1:6" x14ac:dyDescent="0.2">
      <c r="A1330" s="3">
        <f>_xll.qlNormInv(HelperSheet!$A1331,B$2,B$3)</f>
        <v>1.3630982046651037</v>
      </c>
      <c r="F1330" s="3">
        <f>_xll.qlNormInv(HelperSheet!$A1331,G$2,G$3)</f>
        <v>0.64077455116627591</v>
      </c>
    </row>
    <row r="1331" spans="1:6" x14ac:dyDescent="0.2">
      <c r="A1331" s="3">
        <f>_xll.qlNormInv(HelperSheet!$A1332,B$2,B$3)</f>
        <v>-0.2183602454814389</v>
      </c>
      <c r="F1331" s="3">
        <f>_xll.qlNormInv(HelperSheet!$A1332,G$2,G$3)</f>
        <v>0.24540993862964028</v>
      </c>
    </row>
    <row r="1332" spans="1:6" x14ac:dyDescent="0.2">
      <c r="A1332" s="3">
        <f>_xll.qlNormInv(HelperSheet!$A1333,B$2,B$3)</f>
        <v>-0.55755478786360835</v>
      </c>
      <c r="F1332" s="3">
        <f>_xll.qlNormInv(HelperSheet!$A1333,G$2,G$3)</f>
        <v>0.1606113030340979</v>
      </c>
    </row>
    <row r="1333" spans="1:6" x14ac:dyDescent="0.2">
      <c r="A1333" s="3">
        <f>_xll.qlNormInv(HelperSheet!$A1334,B$2,B$3)</f>
        <v>0.8014838965057135</v>
      </c>
      <c r="F1333" s="3">
        <f>_xll.qlNormInv(HelperSheet!$A1334,G$2,G$3)</f>
        <v>0.50037097412642839</v>
      </c>
    </row>
    <row r="1334" spans="1:6" x14ac:dyDescent="0.2">
      <c r="A1334" s="3">
        <f>_xll.qlNormInv(HelperSheet!$A1335,B$2,B$3)</f>
        <v>9.6842386611531314E-2</v>
      </c>
      <c r="F1334" s="3">
        <f>_xll.qlNormInv(HelperSheet!$A1335,G$2,G$3)</f>
        <v>0.32421059665288282</v>
      </c>
    </row>
    <row r="1335" spans="1:6" x14ac:dyDescent="0.2">
      <c r="A1335" s="3">
        <f>_xll.qlNormInv(HelperSheet!$A1336,B$2,B$3)</f>
        <v>-1.7674766437172833</v>
      </c>
      <c r="F1335" s="3">
        <f>_xll.qlNormInv(HelperSheet!$A1336,G$2,G$3)</f>
        <v>-0.14186916092932084</v>
      </c>
    </row>
    <row r="1336" spans="1:6" x14ac:dyDescent="0.2">
      <c r="A1336" s="3">
        <f>_xll.qlNormInv(HelperSheet!$A1337,B$2,B$3)</f>
        <v>-1.6054334960320631</v>
      </c>
      <c r="F1336" s="3">
        <f>_xll.qlNormInv(HelperSheet!$A1337,G$2,G$3)</f>
        <v>-0.10135837400801578</v>
      </c>
    </row>
    <row r="1337" spans="1:6" x14ac:dyDescent="0.2">
      <c r="A1337" s="3">
        <f>_xll.qlNormInv(HelperSheet!$A1338,B$2,B$3)</f>
        <v>0.13627794001081528</v>
      </c>
      <c r="F1337" s="3">
        <f>_xll.qlNormInv(HelperSheet!$A1338,G$2,G$3)</f>
        <v>0.33406948500270384</v>
      </c>
    </row>
    <row r="1338" spans="1:6" x14ac:dyDescent="0.2">
      <c r="A1338" s="3">
        <f>_xll.qlNormInv(HelperSheet!$A1339,B$2,B$3)</f>
        <v>0.85671653488915889</v>
      </c>
      <c r="F1338" s="3">
        <f>_xll.qlNormInv(HelperSheet!$A1339,G$2,G$3)</f>
        <v>0.51417913372228974</v>
      </c>
    </row>
    <row r="1339" spans="1:6" x14ac:dyDescent="0.2">
      <c r="A1339" s="3">
        <f>_xll.qlNormInv(HelperSheet!$A1340,B$2,B$3)</f>
        <v>-0.51236091910944481</v>
      </c>
      <c r="F1339" s="3">
        <f>_xll.qlNormInv(HelperSheet!$A1340,G$2,G$3)</f>
        <v>0.17190977022263879</v>
      </c>
    </row>
    <row r="1340" spans="1:6" x14ac:dyDescent="0.2">
      <c r="A1340" s="3">
        <f>_xll.qlNormInv(HelperSheet!$A1341,B$2,B$3)</f>
        <v>-0.17841325850688683</v>
      </c>
      <c r="F1340" s="3">
        <f>_xll.qlNormInv(HelperSheet!$A1341,G$2,G$3)</f>
        <v>0.25539668537327831</v>
      </c>
    </row>
    <row r="1341" spans="1:6" x14ac:dyDescent="0.2">
      <c r="A1341" s="3">
        <f>_xll.qlNormInv(HelperSheet!$A1342,B$2,B$3)</f>
        <v>1.4698530337463713</v>
      </c>
      <c r="F1341" s="3">
        <f>_xll.qlNormInv(HelperSheet!$A1342,G$2,G$3)</f>
        <v>0.66746325843659282</v>
      </c>
    </row>
    <row r="1342" spans="1:6" x14ac:dyDescent="0.2">
      <c r="A1342" s="3">
        <f>_xll.qlNormInv(HelperSheet!$A1343,B$2,B$3)</f>
        <v>0.46546071670635586</v>
      </c>
      <c r="F1342" s="3">
        <f>_xll.qlNormInv(HelperSheet!$A1343,G$2,G$3)</f>
        <v>0.41636517917658894</v>
      </c>
    </row>
    <row r="1343" spans="1:6" x14ac:dyDescent="0.2">
      <c r="A1343" s="3">
        <f>_xll.qlNormInv(HelperSheet!$A1344,B$2,B$3)</f>
        <v>-0.91842112055155345</v>
      </c>
      <c r="F1343" s="3">
        <f>_xll.qlNormInv(HelperSheet!$A1344,G$2,G$3)</f>
        <v>7.0394719862111627E-2</v>
      </c>
    </row>
    <row r="1344" spans="1:6" x14ac:dyDescent="0.2">
      <c r="A1344" s="3">
        <f>_xll.qlNormInv(HelperSheet!$A1345,B$2,B$3)</f>
        <v>-0.70084710492167046</v>
      </c>
      <c r="F1344" s="3">
        <f>_xll.qlNormInv(HelperSheet!$A1345,G$2,G$3)</f>
        <v>0.12478822376958237</v>
      </c>
    </row>
    <row r="1345" spans="1:6" x14ac:dyDescent="0.2">
      <c r="A1345" s="3">
        <f>_xll.qlNormInv(HelperSheet!$A1346,B$2,B$3)</f>
        <v>0.64859287458183801</v>
      </c>
      <c r="F1345" s="3">
        <f>_xll.qlNormInv(HelperSheet!$A1346,G$2,G$3)</f>
        <v>0.46214821864545952</v>
      </c>
    </row>
    <row r="1346" spans="1:6" x14ac:dyDescent="0.2">
      <c r="A1346" s="3">
        <f>_xll.qlNormInv(HelperSheet!$A1347,B$2,B$3)</f>
        <v>2.3954150125111608</v>
      </c>
      <c r="F1346" s="3">
        <f>_xll.qlNormInv(HelperSheet!$A1347,G$2,G$3)</f>
        <v>0.89885375312779026</v>
      </c>
    </row>
    <row r="1347" spans="1:6" x14ac:dyDescent="0.2">
      <c r="A1347" s="3">
        <f>_xll.qlNormInv(HelperSheet!$A1348,B$2,B$3)</f>
        <v>-2.080847456070848E-2</v>
      </c>
      <c r="F1347" s="3">
        <f>_xll.qlNormInv(HelperSheet!$A1348,G$2,G$3)</f>
        <v>0.29479788135982288</v>
      </c>
    </row>
    <row r="1348" spans="1:6" x14ac:dyDescent="0.2">
      <c r="A1348" s="3">
        <f>_xll.qlNormInv(HelperSheet!$A1349,B$2,B$3)</f>
        <v>-0.34060835644544041</v>
      </c>
      <c r="F1348" s="3">
        <f>_xll.qlNormInv(HelperSheet!$A1349,G$2,G$3)</f>
        <v>0.21484791088863989</v>
      </c>
    </row>
    <row r="1349" spans="1:6" x14ac:dyDescent="0.2">
      <c r="A1349" s="3">
        <f>_xll.qlNormInv(HelperSheet!$A1350,B$2,B$3)</f>
        <v>1.1109228426945352</v>
      </c>
      <c r="F1349" s="3">
        <f>_xll.qlNormInv(HelperSheet!$A1350,G$2,G$3)</f>
        <v>0.5777307106736338</v>
      </c>
    </row>
    <row r="1350" spans="1:6" x14ac:dyDescent="0.2">
      <c r="A1350" s="3">
        <f>_xll.qlNormInv(HelperSheet!$A1351,B$2,B$3)</f>
        <v>0.29682310763829184</v>
      </c>
      <c r="F1350" s="3">
        <f>_xll.qlNormInv(HelperSheet!$A1351,G$2,G$3)</f>
        <v>0.37420577690957296</v>
      </c>
    </row>
    <row r="1351" spans="1:6" x14ac:dyDescent="0.2">
      <c r="A1351" s="3">
        <f>_xll.qlNormInv(HelperSheet!$A1352,B$2,B$3)</f>
        <v>-1.191650186642359</v>
      </c>
      <c r="F1351" s="3">
        <f>_xll.qlNormInv(HelperSheet!$A1352,G$2,G$3)</f>
        <v>2.087453339410239E-3</v>
      </c>
    </row>
    <row r="1352" spans="1:6" x14ac:dyDescent="0.2">
      <c r="A1352" s="3">
        <f>_xll.qlNormInv(HelperSheet!$A1353,B$2,B$3)</f>
        <v>-1.3693226610176934</v>
      </c>
      <c r="F1352" s="3">
        <f>_xll.qlNormInv(HelperSheet!$A1353,G$2,G$3)</f>
        <v>-4.2330665254423361E-2</v>
      </c>
    </row>
    <row r="1353" spans="1:6" x14ac:dyDescent="0.2">
      <c r="A1353" s="3">
        <f>_xll.qlNormInv(HelperSheet!$A1354,B$2,B$3)</f>
        <v>0.21585398948763915</v>
      </c>
      <c r="F1353" s="3">
        <f>_xll.qlNormInv(HelperSheet!$A1354,G$2,G$3)</f>
        <v>0.3539634973719098</v>
      </c>
    </row>
    <row r="1354" spans="1:6" x14ac:dyDescent="0.2">
      <c r="A1354" s="3">
        <f>_xll.qlNormInv(HelperSheet!$A1355,B$2,B$3)</f>
        <v>0.97592514136009623</v>
      </c>
      <c r="F1354" s="3">
        <f>_xll.qlNormInv(HelperSheet!$A1355,G$2,G$3)</f>
        <v>0.5439812853400241</v>
      </c>
    </row>
    <row r="1355" spans="1:6" x14ac:dyDescent="0.2">
      <c r="A1355" s="3">
        <f>_xll.qlNormInv(HelperSheet!$A1356,B$2,B$3)</f>
        <v>-0.42491527712325872</v>
      </c>
      <c r="F1355" s="3">
        <f>_xll.qlNormInv(HelperSheet!$A1356,G$2,G$3)</f>
        <v>0.19377118071918531</v>
      </c>
    </row>
    <row r="1356" spans="1:6" x14ac:dyDescent="0.2">
      <c r="A1356" s="3">
        <f>_xll.qlNormInv(HelperSheet!$A1357,B$2,B$3)</f>
        <v>-9.9302066799121347E-2</v>
      </c>
      <c r="F1356" s="3">
        <f>_xll.qlNormInv(HelperSheet!$A1357,G$2,G$3)</f>
        <v>0.27517448330021965</v>
      </c>
    </row>
    <row r="1357" spans="1:6" x14ac:dyDescent="0.2">
      <c r="A1357" s="3">
        <f>_xll.qlNormInv(HelperSheet!$A1358,B$2,B$3)</f>
        <v>1.7559229703543342</v>
      </c>
      <c r="F1357" s="3">
        <f>_xll.qlNormInv(HelperSheet!$A1358,G$2,G$3)</f>
        <v>0.73898074258858348</v>
      </c>
    </row>
    <row r="1358" spans="1:6" x14ac:dyDescent="0.2">
      <c r="A1358" s="3">
        <f>_xll.qlNormInv(HelperSheet!$A1359,B$2,B$3)</f>
        <v>0.55469753565896374</v>
      </c>
      <c r="F1358" s="3">
        <f>_xll.qlNormInv(HelperSheet!$A1359,G$2,G$3)</f>
        <v>0.4386743839147409</v>
      </c>
    </row>
    <row r="1359" spans="1:6" x14ac:dyDescent="0.2">
      <c r="A1359" s="3">
        <f>_xll.qlNormInv(HelperSheet!$A1360,B$2,B$3)</f>
        <v>-0.80486352631723657</v>
      </c>
      <c r="F1359" s="3">
        <f>_xll.qlNormInv(HelperSheet!$A1360,G$2,G$3)</f>
        <v>9.8784118420690847E-2</v>
      </c>
    </row>
    <row r="1360" spans="1:6" x14ac:dyDescent="0.2">
      <c r="A1360" s="3">
        <f>_xll.qlNormInv(HelperSheet!$A1361,B$2,B$3)</f>
        <v>-1.045269484786634</v>
      </c>
      <c r="F1360" s="3">
        <f>_xll.qlNormInv(HelperSheet!$A1361,G$2,G$3)</f>
        <v>3.8682628803341501E-2</v>
      </c>
    </row>
    <row r="1361" spans="1:6" x14ac:dyDescent="0.2">
      <c r="A1361" s="3">
        <f>_xll.qlNormInv(HelperSheet!$A1362,B$2,B$3)</f>
        <v>0.37978965432224343</v>
      </c>
      <c r="F1361" s="3">
        <f>_xll.qlNormInv(HelperSheet!$A1362,G$2,G$3)</f>
        <v>0.39494741358056085</v>
      </c>
    </row>
    <row r="1362" spans="1:6" x14ac:dyDescent="0.2">
      <c r="A1362" s="3">
        <f>_xll.qlNormInv(HelperSheet!$A1363,B$2,B$3)</f>
        <v>1.2699524649529397</v>
      </c>
      <c r="F1362" s="3">
        <f>_xll.qlNormInv(HelperSheet!$A1363,G$2,G$3)</f>
        <v>0.61748811623823485</v>
      </c>
    </row>
    <row r="1363" spans="1:6" x14ac:dyDescent="0.2">
      <c r="A1363" s="3">
        <f>_xll.qlNormInv(HelperSheet!$A1364,B$2,B$3)</f>
        <v>-0.25865889465285657</v>
      </c>
      <c r="F1363" s="3">
        <f>_xll.qlNormInv(HelperSheet!$A1364,G$2,G$3)</f>
        <v>0.23533527633678586</v>
      </c>
    </row>
    <row r="1364" spans="1:6" x14ac:dyDescent="0.2">
      <c r="A1364" s="3">
        <f>_xll.qlNormInv(HelperSheet!$A1365,B$2,B$3)</f>
        <v>-0.60391758454467115</v>
      </c>
      <c r="F1364" s="3">
        <f>_xll.qlNormInv(HelperSheet!$A1365,G$2,G$3)</f>
        <v>0.1490206038638322</v>
      </c>
    </row>
    <row r="1365" spans="1:6" x14ac:dyDescent="0.2">
      <c r="A1365" s="3">
        <f>_xll.qlNormInv(HelperSheet!$A1366,B$2,B$3)</f>
        <v>0.74859464134708498</v>
      </c>
      <c r="F1365" s="3">
        <f>_xll.qlNormInv(HelperSheet!$A1366,G$2,G$3)</f>
        <v>0.48714866033677123</v>
      </c>
    </row>
    <row r="1366" spans="1:6" x14ac:dyDescent="0.2">
      <c r="A1366" s="3">
        <f>_xll.qlNormInv(HelperSheet!$A1367,B$2,B$3)</f>
        <v>5.7556923957025052E-2</v>
      </c>
      <c r="F1366" s="3">
        <f>_xll.qlNormInv(HelperSheet!$A1367,G$2,G$3)</f>
        <v>0.31438923098925625</v>
      </c>
    </row>
    <row r="1367" spans="1:6" x14ac:dyDescent="0.2">
      <c r="A1367" s="3">
        <f>_xll.qlNormInv(HelperSheet!$A1368,B$2,B$3)</f>
        <v>-1.9963261134405712</v>
      </c>
      <c r="F1367" s="3">
        <f>_xll.qlNormInv(HelperSheet!$A1368,G$2,G$3)</f>
        <v>-0.19908152836014281</v>
      </c>
    </row>
    <row r="1368" spans="1:6" x14ac:dyDescent="0.2">
      <c r="A1368" s="3">
        <f>_xll.qlNormInv(HelperSheet!$A1369,B$2,B$3)</f>
        <v>-1.8697147670392591</v>
      </c>
      <c r="F1368" s="3">
        <f>_xll.qlNormInv(HelperSheet!$A1369,G$2,G$3)</f>
        <v>-0.16742869175981479</v>
      </c>
    </row>
    <row r="1369" spans="1:6" x14ac:dyDescent="0.2">
      <c r="A1369" s="3">
        <f>_xll.qlNormInv(HelperSheet!$A1370,B$2,B$3)</f>
        <v>7.7184763494010156E-2</v>
      </c>
      <c r="F1369" s="3">
        <f>_xll.qlNormInv(HelperSheet!$A1370,G$2,G$3)</f>
        <v>0.31929619087350253</v>
      </c>
    </row>
    <row r="1370" spans="1:6" x14ac:dyDescent="0.2">
      <c r="A1370" s="3">
        <f>_xll.qlNormInv(HelperSheet!$A1371,B$2,B$3)</f>
        <v>0.77476833563501146</v>
      </c>
      <c r="F1370" s="3">
        <f>_xll.qlNormInv(HelperSheet!$A1371,G$2,G$3)</f>
        <v>0.49369208390875285</v>
      </c>
    </row>
    <row r="1371" spans="1:6" x14ac:dyDescent="0.2">
      <c r="A1371" s="3">
        <f>_xll.qlNormInv(HelperSheet!$A1372,B$2,B$3)</f>
        <v>-0.58058017470031609</v>
      </c>
      <c r="F1371" s="3">
        <f>_xll.qlNormInv(HelperSheet!$A1372,G$2,G$3)</f>
        <v>0.15485495632492097</v>
      </c>
    </row>
    <row r="1372" spans="1:6" x14ac:dyDescent="0.2">
      <c r="A1372" s="3">
        <f>_xll.qlNormInv(HelperSheet!$A1373,B$2,B$3)</f>
        <v>-0.238461158283025</v>
      </c>
      <c r="F1372" s="3">
        <f>_xll.qlNormInv(HelperSheet!$A1373,G$2,G$3)</f>
        <v>0.24038471042924375</v>
      </c>
    </row>
    <row r="1373" spans="1:6" x14ac:dyDescent="0.2">
      <c r="A1373" s="3">
        <f>_xll.qlNormInv(HelperSheet!$A1374,B$2,B$3)</f>
        <v>1.3150992076707502</v>
      </c>
      <c r="F1373" s="3">
        <f>_xll.qlNormInv(HelperSheet!$A1374,G$2,G$3)</f>
        <v>0.62877480191768753</v>
      </c>
    </row>
    <row r="1374" spans="1:6" x14ac:dyDescent="0.2">
      <c r="A1374" s="3">
        <f>_xll.qlNormInv(HelperSheet!$A1375,B$2,B$3)</f>
        <v>0.40092334380253275</v>
      </c>
      <c r="F1374" s="3">
        <f>_xll.qlNormInv(HelperSheet!$A1375,G$2,G$3)</f>
        <v>0.40023083595063319</v>
      </c>
    </row>
    <row r="1375" spans="1:6" x14ac:dyDescent="0.2">
      <c r="A1375" s="3">
        <f>_xll.qlNormInv(HelperSheet!$A1376,B$2,B$3)</f>
        <v>-1.0120305701548884</v>
      </c>
      <c r="F1375" s="3">
        <f>_xll.qlNormInv(HelperSheet!$A1376,G$2,G$3)</f>
        <v>4.6992357461277889E-2</v>
      </c>
    </row>
    <row r="1376" spans="1:6" x14ac:dyDescent="0.2">
      <c r="A1376" s="3">
        <f>_xll.qlNormInv(HelperSheet!$A1377,B$2,B$3)</f>
        <v>-0.77807731033680816</v>
      </c>
      <c r="F1376" s="3">
        <f>_xll.qlNormInv(HelperSheet!$A1377,G$2,G$3)</f>
        <v>0.10548067241579795</v>
      </c>
    </row>
    <row r="1377" spans="1:6" x14ac:dyDescent="0.2">
      <c r="A1377" s="3">
        <f>_xll.qlNormInv(HelperSheet!$A1378,B$2,B$3)</f>
        <v>0.57768536429421724</v>
      </c>
      <c r="F1377" s="3">
        <f>_xll.qlNormInv(HelperSheet!$A1378,G$2,G$3)</f>
        <v>0.4444213410735543</v>
      </c>
    </row>
    <row r="1378" spans="1:6" x14ac:dyDescent="0.2">
      <c r="A1378" s="3">
        <f>_xll.qlNormInv(HelperSheet!$A1379,B$2,B$3)</f>
        <v>1.8558386291916547</v>
      </c>
      <c r="F1378" s="3">
        <f>_xll.qlNormInv(HelperSheet!$A1379,G$2,G$3)</f>
        <v>0.76395965729791371</v>
      </c>
    </row>
    <row r="1379" spans="1:6" x14ac:dyDescent="0.2">
      <c r="A1379" s="3">
        <f>_xll.qlNormInv(HelperSheet!$A1380,B$2,B$3)</f>
        <v>-7.9640180272540981E-2</v>
      </c>
      <c r="F1379" s="3">
        <f>_xll.qlNormInv(HelperSheet!$A1380,G$2,G$3)</f>
        <v>0.28008995493186473</v>
      </c>
    </row>
    <row r="1380" spans="1:6" x14ac:dyDescent="0.2">
      <c r="A1380" s="3">
        <f>_xll.qlNormInv(HelperSheet!$A1381,B$2,B$3)</f>
        <v>-0.40357749514270358</v>
      </c>
      <c r="F1380" s="3">
        <f>_xll.qlNormInv(HelperSheet!$A1381,G$2,G$3)</f>
        <v>0.19910562621432409</v>
      </c>
    </row>
    <row r="1381" spans="1:6" x14ac:dyDescent="0.2">
      <c r="A1381" s="3">
        <f>_xll.qlNormInv(HelperSheet!$A1382,B$2,B$3)</f>
        <v>1.0079539665551405</v>
      </c>
      <c r="F1381" s="3">
        <f>_xll.qlNormInv(HelperSheet!$A1382,G$2,G$3)</f>
        <v>0.55198849163878516</v>
      </c>
    </row>
    <row r="1382" spans="1:6" x14ac:dyDescent="0.2">
      <c r="A1382" s="3">
        <f>_xll.qlNormInv(HelperSheet!$A1383,B$2,B$3)</f>
        <v>0.23594343579465463</v>
      </c>
      <c r="F1382" s="3">
        <f>_xll.qlNormInv(HelperSheet!$A1383,G$2,G$3)</f>
        <v>0.35898585894866364</v>
      </c>
    </row>
    <row r="1383" spans="1:6" x14ac:dyDescent="0.2">
      <c r="A1383" s="3">
        <f>_xll.qlNormInv(HelperSheet!$A1384,B$2,B$3)</f>
        <v>-1.320933801952372</v>
      </c>
      <c r="F1383" s="3">
        <f>_xll.qlNormInv(HelperSheet!$A1384,G$2,G$3)</f>
        <v>-3.0233450488093006E-2</v>
      </c>
    </row>
    <row r="1384" spans="1:6" x14ac:dyDescent="0.2">
      <c r="A1384" s="3">
        <f>_xll.qlNormInv(HelperSheet!$A1385,B$2,B$3)</f>
        <v>-1.1527246085703706</v>
      </c>
      <c r="F1384" s="3">
        <f>_xll.qlNormInv(HelperSheet!$A1385,G$2,G$3)</f>
        <v>1.1818847857407333E-2</v>
      </c>
    </row>
    <row r="1385" spans="1:6" x14ac:dyDescent="0.2">
      <c r="A1385" s="3">
        <f>_xll.qlNormInv(HelperSheet!$A1386,B$2,B$3)</f>
        <v>0.31735194970629671</v>
      </c>
      <c r="F1385" s="3">
        <f>_xll.qlNormInv(HelperSheet!$A1386,G$2,G$3)</f>
        <v>0.37933798742657415</v>
      </c>
    </row>
    <row r="1386" spans="1:6" x14ac:dyDescent="0.2">
      <c r="A1386" s="3">
        <f>_xll.qlNormInv(HelperSheet!$A1387,B$2,B$3)</f>
        <v>1.1479806247252096</v>
      </c>
      <c r="F1386" s="3">
        <f>_xll.qlNormInv(HelperSheet!$A1387,G$2,G$3)</f>
        <v>0.58699515618130238</v>
      </c>
    </row>
    <row r="1387" spans="1:6" x14ac:dyDescent="0.2">
      <c r="A1387" s="3">
        <f>_xll.qlNormInv(HelperSheet!$A1388,B$2,B$3)</f>
        <v>-0.31992730592549251</v>
      </c>
      <c r="F1387" s="3">
        <f>_xll.qlNormInv(HelperSheet!$A1388,G$2,G$3)</f>
        <v>0.22001817351862685</v>
      </c>
    </row>
    <row r="1388" spans="1:6" x14ac:dyDescent="0.2">
      <c r="A1388" s="3">
        <f>_xll.qlNormInv(HelperSheet!$A1389,B$2,B$3)</f>
        <v>-1.2239398941858244E-3</v>
      </c>
      <c r="F1388" s="3">
        <f>_xll.qlNormInv(HelperSheet!$A1389,G$2,G$3)</f>
        <v>0.29969401502645354</v>
      </c>
    </row>
    <row r="1389" spans="1:6" x14ac:dyDescent="0.2">
      <c r="A1389" s="3">
        <f>_xll.qlNormInv(HelperSheet!$A1390,B$2,B$3)</f>
        <v>3.2971933424171898</v>
      </c>
      <c r="F1389" s="3">
        <f>_xll.qlNormInv(HelperSheet!$A1390,G$2,G$3)</f>
        <v>1.1242983356042975</v>
      </c>
    </row>
    <row r="1390" spans="1:6" x14ac:dyDescent="0.2">
      <c r="A1390" s="3">
        <f>_xll.qlNormInv(HelperSheet!$A1391,B$2,B$3)</f>
        <v>0.67295399010498314</v>
      </c>
      <c r="F1390" s="3">
        <f>_xll.qlNormInv(HelperSheet!$A1391,G$2,G$3)</f>
        <v>0.4682384975262458</v>
      </c>
    </row>
    <row r="1391" spans="1:6" x14ac:dyDescent="0.2">
      <c r="A1391" s="3">
        <f>_xll.qlNormInv(HelperSheet!$A1392,B$2,B$3)</f>
        <v>-0.6760271028164172</v>
      </c>
      <c r="F1391" s="3">
        <f>_xll.qlNormInv(HelperSheet!$A1392,G$2,G$3)</f>
        <v>0.13099322429589569</v>
      </c>
    </row>
    <row r="1392" spans="1:6" x14ac:dyDescent="0.2">
      <c r="A1392" s="3">
        <f>_xll.qlNormInv(HelperSheet!$A1393,B$2,B$3)</f>
        <v>-0.88896212063248881</v>
      </c>
      <c r="F1392" s="3">
        <f>_xll.qlNormInv(HelperSheet!$A1393,G$2,G$3)</f>
        <v>7.7759469841877787E-2</v>
      </c>
    </row>
    <row r="1393" spans="1:6" x14ac:dyDescent="0.2">
      <c r="A1393" s="3">
        <f>_xll.qlNormInv(HelperSheet!$A1394,B$2,B$3)</f>
        <v>0.48739764489592158</v>
      </c>
      <c r="F1393" s="3">
        <f>_xll.qlNormInv(HelperSheet!$A1394,G$2,G$3)</f>
        <v>0.4218494112239804</v>
      </c>
    </row>
    <row r="1394" spans="1:6" x14ac:dyDescent="0.2">
      <c r="A1394" s="3">
        <f>_xll.qlNormInv(HelperSheet!$A1395,B$2,B$3)</f>
        <v>1.5301622926504026</v>
      </c>
      <c r="F1394" s="3">
        <f>_xll.qlNormInv(HelperSheet!$A1395,G$2,G$3)</f>
        <v>0.68254057316260064</v>
      </c>
    </row>
    <row r="1395" spans="1:6" x14ac:dyDescent="0.2">
      <c r="A1395" s="3">
        <f>_xll.qlNormInv(HelperSheet!$A1396,B$2,B$3)</f>
        <v>-0.15854998355360991</v>
      </c>
      <c r="F1395" s="3">
        <f>_xll.qlNormInv(HelperSheet!$A1396,G$2,G$3)</f>
        <v>0.2603625041115975</v>
      </c>
    </row>
    <row r="1396" spans="1:6" x14ac:dyDescent="0.2">
      <c r="A1396" s="3">
        <f>_xll.qlNormInv(HelperSheet!$A1397,B$2,B$3)</f>
        <v>-0.49015610797750608</v>
      </c>
      <c r="F1396" s="3">
        <f>_xll.qlNormInv(HelperSheet!$A1397,G$2,G$3)</f>
        <v>0.17746097300562347</v>
      </c>
    </row>
    <row r="1397" spans="1:6" x14ac:dyDescent="0.2">
      <c r="A1397" s="3">
        <f>_xll.qlNormInv(HelperSheet!$A1398,B$2,B$3)</f>
        <v>0.88533391598777467</v>
      </c>
      <c r="F1397" s="3">
        <f>_xll.qlNormInv(HelperSheet!$A1398,G$2,G$3)</f>
        <v>0.52133347899694371</v>
      </c>
    </row>
    <row r="1398" spans="1:6" x14ac:dyDescent="0.2">
      <c r="A1398" s="3">
        <f>_xll.qlNormInv(HelperSheet!$A1399,B$2,B$3)</f>
        <v>0.15607162715313808</v>
      </c>
      <c r="F1398" s="3">
        <f>_xll.qlNormInv(HelperSheet!$A1399,G$2,G$3)</f>
        <v>0.33901790678828453</v>
      </c>
    </row>
    <row r="1399" spans="1:6" x14ac:dyDescent="0.2">
      <c r="A1399" s="3">
        <f>_xll.qlNormInv(HelperSheet!$A1400,B$2,B$3)</f>
        <v>-1.5381029804309283</v>
      </c>
      <c r="F1399" s="3">
        <f>_xll.qlNormInv(HelperSheet!$A1400,G$2,G$3)</f>
        <v>-8.4525745107732086E-2</v>
      </c>
    </row>
    <row r="1400" spans="1:6" x14ac:dyDescent="0.2">
      <c r="A1400" s="3">
        <f>_xll.qlNormInv(HelperSheet!$A1401,B$2,B$3)</f>
        <v>-1.6809458258473755</v>
      </c>
      <c r="F1400" s="3">
        <f>_xll.qlNormInv(HelperSheet!$A1401,G$2,G$3)</f>
        <v>-0.12023645646184389</v>
      </c>
    </row>
    <row r="1401" spans="1:6" x14ac:dyDescent="0.2">
      <c r="A1401" s="3">
        <f>_xll.qlNormInv(HelperSheet!$A1402,B$2,B$3)</f>
        <v>0.11653750678413924</v>
      </c>
      <c r="F1401" s="3">
        <f>_xll.qlNormInv(HelperSheet!$A1402,G$2,G$3)</f>
        <v>0.32913437669603479</v>
      </c>
    </row>
    <row r="1402" spans="1:6" x14ac:dyDescent="0.2">
      <c r="A1402" s="3">
        <f>_xll.qlNormInv(HelperSheet!$A1403,B$2,B$3)</f>
        <v>0.82878414228194741</v>
      </c>
      <c r="F1402" s="3">
        <f>_xll.qlNormInv(HelperSheet!$A1403,G$2,G$3)</f>
        <v>0.50719603557048687</v>
      </c>
    </row>
    <row r="1403" spans="1:6" x14ac:dyDescent="0.2">
      <c r="A1403" s="3">
        <f>_xll.qlNormInv(HelperSheet!$A1404,B$2,B$3)</f>
        <v>-0.53482129379025933</v>
      </c>
      <c r="F1403" s="3">
        <f>_xll.qlNormInv(HelperSheet!$A1404,G$2,G$3)</f>
        <v>0.16629467655243516</v>
      </c>
    </row>
    <row r="1404" spans="1:6" x14ac:dyDescent="0.2">
      <c r="A1404" s="3">
        <f>_xll.qlNormInv(HelperSheet!$A1405,B$2,B$3)</f>
        <v>-0.19834718379513927</v>
      </c>
      <c r="F1404" s="3">
        <f>_xll.qlNormInv(HelperSheet!$A1405,G$2,G$3)</f>
        <v>0.25041320405121514</v>
      </c>
    </row>
    <row r="1405" spans="1:6" x14ac:dyDescent="0.2">
      <c r="A1405" s="3">
        <f>_xll.qlNormInv(HelperSheet!$A1406,B$2,B$3)</f>
        <v>1.4144610966857489</v>
      </c>
      <c r="F1405" s="3">
        <f>_xll.qlNormInv(HelperSheet!$A1406,G$2,G$3)</f>
        <v>0.65361527417143717</v>
      </c>
    </row>
    <row r="1406" spans="1:6" x14ac:dyDescent="0.2">
      <c r="A1406" s="3">
        <f>_xll.qlNormInv(HelperSheet!$A1407,B$2,B$3)</f>
        <v>0.44374554561999191</v>
      </c>
      <c r="F1406" s="3">
        <f>_xll.qlNormInv(HelperSheet!$A1407,G$2,G$3)</f>
        <v>0.41093638640499797</v>
      </c>
    </row>
    <row r="1407" spans="1:6" x14ac:dyDescent="0.2">
      <c r="A1407" s="3">
        <f>_xll.qlNormInv(HelperSheet!$A1408,B$2,B$3)</f>
        <v>-0.94869956105793307</v>
      </c>
      <c r="F1407" s="3">
        <f>_xll.qlNormInv(HelperSheet!$A1408,G$2,G$3)</f>
        <v>6.2825109735516721E-2</v>
      </c>
    </row>
    <row r="1408" spans="1:6" x14ac:dyDescent="0.2">
      <c r="A1408" s="3">
        <f>_xll.qlNormInv(HelperSheet!$A1409,B$2,B$3)</f>
        <v>-0.72610657636809128</v>
      </c>
      <c r="F1408" s="3">
        <f>_xll.qlNormInv(HelperSheet!$A1409,G$2,G$3)</f>
        <v>0.11847335590797717</v>
      </c>
    </row>
    <row r="1409" spans="1:6" x14ac:dyDescent="0.2">
      <c r="A1409" s="3">
        <f>_xll.qlNormInv(HelperSheet!$A1410,B$2,B$3)</f>
        <v>0.62461075039593617</v>
      </c>
      <c r="F1409" s="3">
        <f>_xll.qlNormInv(HelperSheet!$A1410,G$2,G$3)</f>
        <v>0.45615268759898403</v>
      </c>
    </row>
    <row r="1410" spans="1:6" x14ac:dyDescent="0.2">
      <c r="A1410" s="3">
        <f>_xll.qlNormInv(HelperSheet!$A1411,B$2,B$3)</f>
        <v>2.1415890868081267</v>
      </c>
      <c r="F1410" s="3">
        <f>_xll.qlNormInv(HelperSheet!$A1411,G$2,G$3)</f>
        <v>0.83539727170203171</v>
      </c>
    </row>
    <row r="1411" spans="1:6" x14ac:dyDescent="0.2">
      <c r="A1411" s="3">
        <f>_xll.qlNormInv(HelperSheet!$A1412,B$2,B$3)</f>
        <v>-4.0400994417692584E-2</v>
      </c>
      <c r="F1411" s="3">
        <f>_xll.qlNormInv(HelperSheet!$A1412,G$2,G$3)</f>
        <v>0.28989975139557683</v>
      </c>
    </row>
    <row r="1412" spans="1:6" x14ac:dyDescent="0.2">
      <c r="A1412" s="3">
        <f>_xll.qlNormInv(HelperSheet!$A1413,B$2,B$3)</f>
        <v>-0.3614361371749365</v>
      </c>
      <c r="F1412" s="3">
        <f>_xll.qlNormInv(HelperSheet!$A1413,G$2,G$3)</f>
        <v>0.20964096570626586</v>
      </c>
    </row>
    <row r="1413" spans="1:6" x14ac:dyDescent="0.2">
      <c r="A1413" s="3">
        <f>_xll.qlNormInv(HelperSheet!$A1414,B$2,B$3)</f>
        <v>1.0753309996289453</v>
      </c>
      <c r="F1413" s="3">
        <f>_xll.qlNormInv(HelperSheet!$A1414,G$2,G$3)</f>
        <v>0.56883274990723631</v>
      </c>
    </row>
    <row r="1414" spans="1:6" x14ac:dyDescent="0.2">
      <c r="A1414" s="3">
        <f>_xll.qlNormInv(HelperSheet!$A1415,B$2,B$3)</f>
        <v>0.27641861245341498</v>
      </c>
      <c r="F1414" s="3">
        <f>_xll.qlNormInv(HelperSheet!$A1415,G$2,G$3)</f>
        <v>0.36910465311335372</v>
      </c>
    </row>
    <row r="1415" spans="1:6" x14ac:dyDescent="0.2">
      <c r="A1415" s="3">
        <f>_xll.qlNormInv(HelperSheet!$A1416,B$2,B$3)</f>
        <v>-1.2324703441393396</v>
      </c>
      <c r="F1415" s="3">
        <f>_xll.qlNormInv(HelperSheet!$A1416,G$2,G$3)</f>
        <v>-8.1175860348349227E-3</v>
      </c>
    </row>
    <row r="1416" spans="1:6" x14ac:dyDescent="0.2">
      <c r="A1416" s="3">
        <f>_xll.qlNormInv(HelperSheet!$A1417,B$2,B$3)</f>
        <v>-1.4211490356122316</v>
      </c>
      <c r="F1416" s="3">
        <f>_xll.qlNormInv(HelperSheet!$A1417,G$2,G$3)</f>
        <v>-5.5287258903057912E-2</v>
      </c>
    </row>
    <row r="1417" spans="1:6" x14ac:dyDescent="0.2">
      <c r="A1417" s="3">
        <f>_xll.qlNormInv(HelperSheet!$A1418,B$2,B$3)</f>
        <v>0.19585129147616273</v>
      </c>
      <c r="F1417" s="3">
        <f>_xll.qlNormInv(HelperSheet!$A1418,G$2,G$3)</f>
        <v>0.34896282286904068</v>
      </c>
    </row>
    <row r="1418" spans="1:6" x14ac:dyDescent="0.2">
      <c r="A1418" s="3">
        <f>_xll.qlNormInv(HelperSheet!$A1419,B$2,B$3)</f>
        <v>0.94486742802302137</v>
      </c>
      <c r="F1418" s="3">
        <f>_xll.qlNormInv(HelperSheet!$A1419,G$2,G$3)</f>
        <v>0.53621685700575528</v>
      </c>
    </row>
    <row r="1419" spans="1:6" x14ac:dyDescent="0.2">
      <c r="A1419" s="3">
        <f>_xll.qlNormInv(HelperSheet!$A1420,B$2,B$3)</f>
        <v>-0.44644831757322345</v>
      </c>
      <c r="F1419" s="3">
        <f>_xll.qlNormInv(HelperSheet!$A1420,G$2,G$3)</f>
        <v>0.18838792060669413</v>
      </c>
    </row>
    <row r="1420" spans="1:6" x14ac:dyDescent="0.2">
      <c r="A1420" s="3">
        <f>_xll.qlNormInv(HelperSheet!$A1421,B$2,B$3)</f>
        <v>-0.11900242132346915</v>
      </c>
      <c r="F1420" s="3">
        <f>_xll.qlNormInv(HelperSheet!$A1421,G$2,G$3)</f>
        <v>0.27024939466913273</v>
      </c>
    </row>
    <row r="1421" spans="1:6" x14ac:dyDescent="0.2">
      <c r="A1421" s="3">
        <f>_xll.qlNormInv(HelperSheet!$A1422,B$2,B$3)</f>
        <v>1.6709752691107207</v>
      </c>
      <c r="F1421" s="3">
        <f>_xll.qlNormInv(HelperSheet!$A1422,G$2,G$3)</f>
        <v>0.71774381727768022</v>
      </c>
    </row>
    <row r="1422" spans="1:6" x14ac:dyDescent="0.2">
      <c r="A1422" s="3">
        <f>_xll.qlNormInv(HelperSheet!$A1423,B$2,B$3)</f>
        <v>0.53199918194247908</v>
      </c>
      <c r="F1422" s="3">
        <f>_xll.qlNormInv(HelperSheet!$A1423,G$2,G$3)</f>
        <v>0.43299979548561973</v>
      </c>
    </row>
    <row r="1423" spans="1:6" x14ac:dyDescent="0.2">
      <c r="A1423" s="3">
        <f>_xll.qlNormInv(HelperSheet!$A1424,B$2,B$3)</f>
        <v>-0.83224009217721595</v>
      </c>
      <c r="F1423" s="3">
        <f>_xll.qlNormInv(HelperSheet!$A1424,G$2,G$3)</f>
        <v>9.1939976955696001E-2</v>
      </c>
    </row>
    <row r="1424" spans="1:6" x14ac:dyDescent="0.2">
      <c r="A1424" s="3">
        <f>_xll.qlNormInv(HelperSheet!$A1425,B$2,B$3)</f>
        <v>-1.0797052910578719</v>
      </c>
      <c r="F1424" s="3">
        <f>_xll.qlNormInv(HelperSheet!$A1425,G$2,G$3)</f>
        <v>3.0073677235532004E-2</v>
      </c>
    </row>
    <row r="1425" spans="1:6" x14ac:dyDescent="0.2">
      <c r="A1425" s="3">
        <f>_xll.qlNormInv(HelperSheet!$A1426,B$2,B$3)</f>
        <v>0.35882426012979973</v>
      </c>
      <c r="F1425" s="3">
        <f>_xll.qlNormInv(HelperSheet!$A1426,G$2,G$3)</f>
        <v>0.38970606503244992</v>
      </c>
    </row>
    <row r="1426" spans="1:6" x14ac:dyDescent="0.2">
      <c r="A1426" s="3">
        <f>_xll.qlNormInv(HelperSheet!$A1427,B$2,B$3)</f>
        <v>1.2272555331719972</v>
      </c>
      <c r="F1426" s="3">
        <f>_xll.qlNormInv(HelperSheet!$A1427,G$2,G$3)</f>
        <v>0.60681388329299923</v>
      </c>
    </row>
    <row r="1427" spans="1:6" x14ac:dyDescent="0.2">
      <c r="A1427" s="3">
        <f>_xll.qlNormInv(HelperSheet!$A1428,B$2,B$3)</f>
        <v>-0.27896271589832722</v>
      </c>
      <c r="F1427" s="3">
        <f>_xll.qlNormInv(HelperSheet!$A1428,G$2,G$3)</f>
        <v>0.23025932102541818</v>
      </c>
    </row>
    <row r="1428" spans="1:6" x14ac:dyDescent="0.2">
      <c r="A1428" s="3">
        <f>_xll.qlNormInv(HelperSheet!$A1429,B$2,B$3)</f>
        <v>-0.62758866317718276</v>
      </c>
      <c r="F1428" s="3">
        <f>_xll.qlNormInv(HelperSheet!$A1429,G$2,G$3)</f>
        <v>0.1431028342057043</v>
      </c>
    </row>
    <row r="1429" spans="1:6" x14ac:dyDescent="0.2">
      <c r="A1429" s="3">
        <f>_xll.qlNormInv(HelperSheet!$A1430,B$2,B$3)</f>
        <v>0.72292402431117242</v>
      </c>
      <c r="F1429" s="3">
        <f>_xll.qlNormInv(HelperSheet!$A1430,G$2,G$3)</f>
        <v>0.48073100607779307</v>
      </c>
    </row>
    <row r="1430" spans="1:6" x14ac:dyDescent="0.2">
      <c r="A1430" s="3">
        <f>_xll.qlNormInv(HelperSheet!$A1431,B$2,B$3)</f>
        <v>3.7951235445420714E-2</v>
      </c>
      <c r="F1430" s="3">
        <f>_xll.qlNormInv(HelperSheet!$A1431,G$2,G$3)</f>
        <v>0.30948780886135518</v>
      </c>
    </row>
    <row r="1431" spans="1:6" x14ac:dyDescent="0.2">
      <c r="A1431" s="3">
        <f>_xll.qlNormInv(HelperSheet!$A1432,B$2,B$3)</f>
        <v>-2.1664942645307832</v>
      </c>
      <c r="F1431" s="3">
        <f>_xll.qlNormInv(HelperSheet!$A1432,G$2,G$3)</f>
        <v>-0.24162356613269581</v>
      </c>
    </row>
    <row r="1432" spans="1:6" x14ac:dyDescent="0.2">
      <c r="A1432" s="3">
        <f>_xll.qlNormInv(HelperSheet!$A1433,B$2,B$3)</f>
        <v>-2.2824813467224372</v>
      </c>
      <c r="F1432" s="3">
        <f>_xll.qlNormInv(HelperSheet!$A1433,G$2,G$3)</f>
        <v>-0.27062033668060931</v>
      </c>
    </row>
    <row r="1433" spans="1:6" x14ac:dyDescent="0.2">
      <c r="A1433" s="3">
        <f>_xll.qlNormInv(HelperSheet!$A1434,B$2,B$3)</f>
        <v>2.815432959198845E-2</v>
      </c>
      <c r="F1433" s="3">
        <f>_xll.qlNormInv(HelperSheet!$A1434,G$2,G$3)</f>
        <v>0.30703858239799708</v>
      </c>
    </row>
    <row r="1434" spans="1:6" x14ac:dyDescent="0.2">
      <c r="A1434" s="3">
        <f>_xll.qlNormInv(HelperSheet!$A1435,B$2,B$3)</f>
        <v>0.71026622095279857</v>
      </c>
      <c r="F1434" s="3">
        <f>_xll.qlNormInv(HelperSheet!$A1435,G$2,G$3)</f>
        <v>0.47756655523819963</v>
      </c>
    </row>
    <row r="1435" spans="1:6" x14ac:dyDescent="0.2">
      <c r="A1435" s="3">
        <f>_xll.qlNormInv(HelperSheet!$A1436,B$2,B$3)</f>
        <v>-0.63955655110887843</v>
      </c>
      <c r="F1435" s="3">
        <f>_xll.qlNormInv(HelperSheet!$A1436,G$2,G$3)</f>
        <v>0.14011086222278038</v>
      </c>
    </row>
    <row r="1436" spans="1:6" x14ac:dyDescent="0.2">
      <c r="A1436" s="3">
        <f>_xll.qlNormInv(HelperSheet!$A1437,B$2,B$3)</f>
        <v>-0.28915738967160748</v>
      </c>
      <c r="F1436" s="3">
        <f>_xll.qlNormInv(HelperSheet!$A1437,G$2,G$3)</f>
        <v>0.22771065258209811</v>
      </c>
    </row>
    <row r="1437" spans="1:6" x14ac:dyDescent="0.2">
      <c r="A1437" s="3">
        <f>_xll.qlNormInv(HelperSheet!$A1438,B$2,B$3)</f>
        <v>1.2067224173763582</v>
      </c>
      <c r="F1437" s="3">
        <f>_xll.qlNormInv(HelperSheet!$A1438,G$2,G$3)</f>
        <v>0.60168060434408954</v>
      </c>
    </row>
    <row r="1438" spans="1:6" x14ac:dyDescent="0.2">
      <c r="A1438" s="3">
        <f>_xll.qlNormInv(HelperSheet!$A1439,B$2,B$3)</f>
        <v>0.34840098524924895</v>
      </c>
      <c r="F1438" s="3">
        <f>_xll.qlNormInv(HelperSheet!$A1439,G$2,G$3)</f>
        <v>0.38710024631231221</v>
      </c>
    </row>
    <row r="1439" spans="1:6" x14ac:dyDescent="0.2">
      <c r="A1439" s="3">
        <f>_xll.qlNormInv(HelperSheet!$A1440,B$2,B$3)</f>
        <v>-1.0974128993369667</v>
      </c>
      <c r="F1439" s="3">
        <f>_xll.qlNormInv(HelperSheet!$A1440,G$2,G$3)</f>
        <v>2.5646775165758307E-2</v>
      </c>
    </row>
    <row r="1440" spans="1:6" x14ac:dyDescent="0.2">
      <c r="A1440" s="3">
        <f>_xll.qlNormInv(HelperSheet!$A1441,B$2,B$3)</f>
        <v>-0.84616458053523713</v>
      </c>
      <c r="F1440" s="3">
        <f>_xll.qlNormInv(HelperSheet!$A1441,G$2,G$3)</f>
        <v>8.8458854866190706E-2</v>
      </c>
    </row>
    <row r="1441" spans="1:6" x14ac:dyDescent="0.2">
      <c r="A1441" s="3">
        <f>_xll.qlNormInv(HelperSheet!$A1442,B$2,B$3)</f>
        <v>0.52075269291083881</v>
      </c>
      <c r="F1441" s="3">
        <f>_xll.qlNormInv(HelperSheet!$A1442,G$2,G$3)</f>
        <v>0.43018817322770969</v>
      </c>
    </row>
    <row r="1442" spans="1:6" x14ac:dyDescent="0.2">
      <c r="A1442" s="3">
        <f>_xll.qlNormInv(HelperSheet!$A1443,B$2,B$3)</f>
        <v>1.6326669459801373</v>
      </c>
      <c r="F1442" s="3">
        <f>_xll.qlNormInv(HelperSheet!$A1443,G$2,G$3)</f>
        <v>0.70816673649503437</v>
      </c>
    </row>
    <row r="1443" spans="1:6" x14ac:dyDescent="0.2">
      <c r="A1443" s="3">
        <f>_xll.qlNormInv(HelperSheet!$A1444,B$2,B$3)</f>
        <v>-0.12886946635493293</v>
      </c>
      <c r="F1443" s="3">
        <f>_xll.qlNormInv(HelperSheet!$A1444,G$2,G$3)</f>
        <v>0.26778263341126674</v>
      </c>
    </row>
    <row r="1444" spans="1:6" x14ac:dyDescent="0.2">
      <c r="A1444" s="3">
        <f>_xll.qlNormInv(HelperSheet!$A1445,B$2,B$3)</f>
        <v>-0.45729233641215944</v>
      </c>
      <c r="F1444" s="3">
        <f>_xll.qlNormInv(HelperSheet!$A1445,G$2,G$3)</f>
        <v>0.18567691589696012</v>
      </c>
    </row>
    <row r="1445" spans="1:6" x14ac:dyDescent="0.2">
      <c r="A1445" s="3">
        <f>_xll.qlNormInv(HelperSheet!$A1446,B$2,B$3)</f>
        <v>0.92967561746267768</v>
      </c>
      <c r="F1445" s="3">
        <f>_xll.qlNormInv(HelperSheet!$A1446,G$2,G$3)</f>
        <v>0.53241890436566941</v>
      </c>
    </row>
    <row r="1446" spans="1:6" x14ac:dyDescent="0.2">
      <c r="A1446" s="3">
        <f>_xll.qlNormInv(HelperSheet!$A1447,B$2,B$3)</f>
        <v>0.18587975002838791</v>
      </c>
      <c r="F1446" s="3">
        <f>_xll.qlNormInv(HelperSheet!$A1447,G$2,G$3)</f>
        <v>0.34646993750709698</v>
      </c>
    </row>
    <row r="1447" spans="1:6" x14ac:dyDescent="0.2">
      <c r="A1447" s="3">
        <f>_xll.qlNormInv(HelperSheet!$A1448,B$2,B$3)</f>
        <v>-1.448558431083151</v>
      </c>
      <c r="F1447" s="3">
        <f>_xll.qlNormInv(HelperSheet!$A1448,G$2,G$3)</f>
        <v>-6.2139607770787753E-2</v>
      </c>
    </row>
    <row r="1448" spans="1:6" x14ac:dyDescent="0.2">
      <c r="A1448" s="3">
        <f>_xll.qlNormInv(HelperSheet!$A1449,B$2,B$3)</f>
        <v>-1.2536728558291506</v>
      </c>
      <c r="F1448" s="3">
        <f>_xll.qlNormInv(HelperSheet!$A1449,G$2,G$3)</f>
        <v>-1.341821395728765E-2</v>
      </c>
    </row>
    <row r="1449" spans="1:6" x14ac:dyDescent="0.2">
      <c r="A1449" s="3">
        <f>_xll.qlNormInv(HelperSheet!$A1450,B$2,B$3)</f>
        <v>0.26625988844784926</v>
      </c>
      <c r="F1449" s="3">
        <f>_xll.qlNormInv(HelperSheet!$A1450,G$2,G$3)</f>
        <v>0.36656497211196232</v>
      </c>
    </row>
    <row r="1450" spans="1:6" x14ac:dyDescent="0.2">
      <c r="A1450" s="3">
        <f>_xll.qlNormInv(HelperSheet!$A1451,B$2,B$3)</f>
        <v>1.0580359302747124</v>
      </c>
      <c r="F1450" s="3">
        <f>_xll.qlNormInv(HelperSheet!$A1451,G$2,G$3)</f>
        <v>0.5645089825686781</v>
      </c>
    </row>
    <row r="1451" spans="1:6" x14ac:dyDescent="0.2">
      <c r="A1451" s="3">
        <f>_xll.qlNormInv(HelperSheet!$A1452,B$2,B$3)</f>
        <v>-0.37190855189620997</v>
      </c>
      <c r="F1451" s="3">
        <f>_xll.qlNormInv(HelperSheet!$A1452,G$2,G$3)</f>
        <v>0.2070228620259475</v>
      </c>
    </row>
    <row r="1452" spans="1:6" x14ac:dyDescent="0.2">
      <c r="A1452" s="3">
        <f>_xll.qlNormInv(HelperSheet!$A1453,B$2,B$3)</f>
        <v>-5.020260276850598E-2</v>
      </c>
      <c r="F1452" s="3">
        <f>_xll.qlNormInv(HelperSheet!$A1453,G$2,G$3)</f>
        <v>0.28744934930787347</v>
      </c>
    </row>
    <row r="1453" spans="1:6" x14ac:dyDescent="0.2">
      <c r="A1453" s="3">
        <f>_xll.qlNormInv(HelperSheet!$A1454,B$2,B$3)</f>
        <v>2.0533456889332715</v>
      </c>
      <c r="F1453" s="3">
        <f>_xll.qlNormInv(HelperSheet!$A1454,G$2,G$3)</f>
        <v>0.81333642223331792</v>
      </c>
    </row>
    <row r="1454" spans="1:6" x14ac:dyDescent="0.2">
      <c r="A1454" s="3">
        <f>_xll.qlNormInv(HelperSheet!$A1455,B$2,B$3)</f>
        <v>0.61275392251572203</v>
      </c>
      <c r="F1454" s="3">
        <f>_xll.qlNormInv(HelperSheet!$A1455,G$2,G$3)</f>
        <v>0.45318848062893047</v>
      </c>
    </row>
    <row r="1455" spans="1:6" x14ac:dyDescent="0.2">
      <c r="A1455" s="3">
        <f>_xll.qlNormInv(HelperSheet!$A1456,B$2,B$3)</f>
        <v>-0.73891117213552338</v>
      </c>
      <c r="F1455" s="3">
        <f>_xll.qlNormInv(HelperSheet!$A1456,G$2,G$3)</f>
        <v>0.11527220696611915</v>
      </c>
    </row>
    <row r="1456" spans="1:6" x14ac:dyDescent="0.2">
      <c r="A1456" s="3">
        <f>_xll.qlNormInv(HelperSheet!$A1457,B$2,B$3)</f>
        <v>-0.96416953146253315</v>
      </c>
      <c r="F1456" s="3">
        <f>_xll.qlNormInv(HelperSheet!$A1457,G$2,G$3)</f>
        <v>5.8957617134366702E-2</v>
      </c>
    </row>
    <row r="1457" spans="1:6" x14ac:dyDescent="0.2">
      <c r="A1457" s="3">
        <f>_xll.qlNormInv(HelperSheet!$A1458,B$2,B$3)</f>
        <v>0.43296656176211734</v>
      </c>
      <c r="F1457" s="3">
        <f>_xll.qlNormInv(HelperSheet!$A1458,G$2,G$3)</f>
        <v>0.40824164044052935</v>
      </c>
    </row>
    <row r="1458" spans="1:6" x14ac:dyDescent="0.2">
      <c r="A1458" s="3">
        <f>_xll.qlNormInv(HelperSheet!$A1459,B$2,B$3)</f>
        <v>1.3883218476756962</v>
      </c>
      <c r="F1458" s="3">
        <f>_xll.qlNormInv(HelperSheet!$A1459,G$2,G$3)</f>
        <v>0.6470804619189241</v>
      </c>
    </row>
    <row r="1459" spans="1:6" x14ac:dyDescent="0.2">
      <c r="A1459" s="3">
        <f>_xll.qlNormInv(HelperSheet!$A1460,B$2,B$3)</f>
        <v>-0.20834328360932566</v>
      </c>
      <c r="F1459" s="3">
        <f>_xll.qlNormInv(HelperSheet!$A1460,G$2,G$3)</f>
        <v>0.24791417909766858</v>
      </c>
    </row>
    <row r="1460" spans="1:6" x14ac:dyDescent="0.2">
      <c r="A1460" s="3">
        <f>_xll.qlNormInv(HelperSheet!$A1461,B$2,B$3)</f>
        <v>-0.5461527576490971</v>
      </c>
      <c r="F1460" s="3">
        <f>_xll.qlNormInv(HelperSheet!$A1461,G$2,G$3)</f>
        <v>0.16346181058772571</v>
      </c>
    </row>
    <row r="1461" spans="1:6" x14ac:dyDescent="0.2">
      <c r="A1461" s="3">
        <f>_xll.qlNormInv(HelperSheet!$A1462,B$2,B$3)</f>
        <v>0.81505808421234449</v>
      </c>
      <c r="F1461" s="3">
        <f>_xll.qlNormInv(HelperSheet!$A1462,G$2,G$3)</f>
        <v>0.50376452105308611</v>
      </c>
    </row>
    <row r="1462" spans="1:6" x14ac:dyDescent="0.2">
      <c r="A1462" s="3">
        <f>_xll.qlNormInv(HelperSheet!$A1463,B$2,B$3)</f>
        <v>0.10668477372672246</v>
      </c>
      <c r="F1462" s="3">
        <f>_xll.qlNormInv(HelperSheet!$A1463,G$2,G$3)</f>
        <v>0.32667119343168061</v>
      </c>
    </row>
    <row r="1463" spans="1:6" x14ac:dyDescent="0.2">
      <c r="A1463" s="3">
        <f>_xll.qlNormInv(HelperSheet!$A1464,B$2,B$3)</f>
        <v>-1.7225997105011521</v>
      </c>
      <c r="F1463" s="3">
        <f>_xll.qlNormInv(HelperSheet!$A1464,G$2,G$3)</f>
        <v>-0.13064992762528804</v>
      </c>
    </row>
    <row r="1464" spans="1:6" x14ac:dyDescent="0.2">
      <c r="A1464" s="3">
        <f>_xll.qlNormInv(HelperSheet!$A1465,B$2,B$3)</f>
        <v>-1.5708782239335579</v>
      </c>
      <c r="F1464" s="3">
        <f>_xll.qlNormInv(HelperSheet!$A1465,G$2,G$3)</f>
        <v>-9.271955598338949E-2</v>
      </c>
    </row>
    <row r="1465" spans="1:6" x14ac:dyDescent="0.2">
      <c r="A1465" s="3">
        <f>_xll.qlNormInv(HelperSheet!$A1466,B$2,B$3)</f>
        <v>0.14616762503268185</v>
      </c>
      <c r="F1465" s="3">
        <f>_xll.qlNormInv(HelperSheet!$A1466,G$2,G$3)</f>
        <v>0.33654190625817043</v>
      </c>
    </row>
    <row r="1466" spans="1:6" x14ac:dyDescent="0.2">
      <c r="A1466" s="3">
        <f>_xll.qlNormInv(HelperSheet!$A1467,B$2,B$3)</f>
        <v>0.87093606604384344</v>
      </c>
      <c r="F1466" s="3">
        <f>_xll.qlNormInv(HelperSheet!$A1467,G$2,G$3)</f>
        <v>0.51773401651096085</v>
      </c>
    </row>
    <row r="1467" spans="1:6" x14ac:dyDescent="0.2">
      <c r="A1467" s="3">
        <f>_xll.qlNormInv(HelperSheet!$A1468,B$2,B$3)</f>
        <v>-0.5012276212416793</v>
      </c>
      <c r="F1467" s="3">
        <f>_xll.qlNormInv(HelperSheet!$A1468,G$2,G$3)</f>
        <v>0.17469309468958016</v>
      </c>
    </row>
    <row r="1468" spans="1:6" x14ac:dyDescent="0.2">
      <c r="A1468" s="3">
        <f>_xll.qlNormInv(HelperSheet!$A1469,B$2,B$3)</f>
        <v>-0.1684733119433402</v>
      </c>
      <c r="F1468" s="3">
        <f>_xll.qlNormInv(HelperSheet!$A1469,G$2,G$3)</f>
        <v>0.25788167201416495</v>
      </c>
    </row>
    <row r="1469" spans="1:6" x14ac:dyDescent="0.2">
      <c r="A1469" s="3">
        <f>_xll.qlNormInv(HelperSheet!$A1470,B$2,B$3)</f>
        <v>1.4993260709012937</v>
      </c>
      <c r="F1469" s="3">
        <f>_xll.qlNormInv(HelperSheet!$A1470,G$2,G$3)</f>
        <v>0.67483151772532346</v>
      </c>
    </row>
    <row r="1470" spans="1:6" x14ac:dyDescent="0.2">
      <c r="A1470" s="3">
        <f>_xll.qlNormInv(HelperSheet!$A1471,B$2,B$3)</f>
        <v>0.47640052286400614</v>
      </c>
      <c r="F1470" s="3">
        <f>_xll.qlNormInv(HelperSheet!$A1471,G$2,G$3)</f>
        <v>0.4191001307160015</v>
      </c>
    </row>
    <row r="1471" spans="1:6" x14ac:dyDescent="0.2">
      <c r="A1471" s="3">
        <f>_xll.qlNormInv(HelperSheet!$A1472,B$2,B$3)</f>
        <v>-0.90359359715575704</v>
      </c>
      <c r="F1471" s="3">
        <f>_xll.qlNormInv(HelperSheet!$A1472,G$2,G$3)</f>
        <v>7.4101600711060728E-2</v>
      </c>
    </row>
    <row r="1472" spans="1:6" x14ac:dyDescent="0.2">
      <c r="A1472" s="3">
        <f>_xll.qlNormInv(HelperSheet!$A1473,B$2,B$3)</f>
        <v>-0.68838409410128776</v>
      </c>
      <c r="F1472" s="3">
        <f>_xll.qlNormInv(HelperSheet!$A1473,G$2,G$3)</f>
        <v>0.12790397647467805</v>
      </c>
    </row>
    <row r="1473" spans="1:6" x14ac:dyDescent="0.2">
      <c r="A1473" s="3">
        <f>_xll.qlNormInv(HelperSheet!$A1474,B$2,B$3)</f>
        <v>0.66072441654267366</v>
      </c>
      <c r="F1473" s="3">
        <f>_xll.qlNormInv(HelperSheet!$A1474,G$2,G$3)</f>
        <v>0.46518110413566838</v>
      </c>
    </row>
    <row r="1474" spans="1:6" x14ac:dyDescent="0.2">
      <c r="A1474" s="3">
        <f>_xll.qlNormInv(HelperSheet!$A1475,B$2,B$3)</f>
        <v>2.6201518387929075</v>
      </c>
      <c r="F1474" s="3">
        <f>_xll.qlNormInv(HelperSheet!$A1475,G$2,G$3)</f>
        <v>0.9550379596982268</v>
      </c>
    </row>
    <row r="1475" spans="1:6" x14ac:dyDescent="0.2">
      <c r="A1475" s="3">
        <f>_xll.qlNormInv(HelperSheet!$A1476,B$2,B$3)</f>
        <v>-1.1015679076546733E-2</v>
      </c>
      <c r="F1475" s="3">
        <f>_xll.qlNormInv(HelperSheet!$A1476,G$2,G$3)</f>
        <v>0.2972460802308633</v>
      </c>
    </row>
    <row r="1476" spans="1:6" x14ac:dyDescent="0.2">
      <c r="A1476" s="3">
        <f>_xll.qlNormInv(HelperSheet!$A1477,B$2,B$3)</f>
        <v>-0.33025017450336919</v>
      </c>
      <c r="F1476" s="3">
        <f>_xll.qlNormInv(HelperSheet!$A1477,G$2,G$3)</f>
        <v>0.21743745637415768</v>
      </c>
    </row>
    <row r="1477" spans="1:6" x14ac:dyDescent="0.2">
      <c r="A1477" s="3">
        <f>_xll.qlNormInv(HelperSheet!$A1478,B$2,B$3)</f>
        <v>1.1292578829432256</v>
      </c>
      <c r="F1477" s="3">
        <f>_xll.qlNormInv(HelperSheet!$A1478,G$2,G$3)</f>
        <v>0.58231447073580633</v>
      </c>
    </row>
    <row r="1478" spans="1:6" x14ac:dyDescent="0.2">
      <c r="A1478" s="3">
        <f>_xll.qlNormInv(HelperSheet!$A1479,B$2,B$3)</f>
        <v>0.30707135200642871</v>
      </c>
      <c r="F1478" s="3">
        <f>_xll.qlNormInv(HelperSheet!$A1479,G$2,G$3)</f>
        <v>0.37676783800160718</v>
      </c>
    </row>
    <row r="1479" spans="1:6" x14ac:dyDescent="0.2">
      <c r="A1479" s="3">
        <f>_xll.qlNormInv(HelperSheet!$A1480,B$2,B$3)</f>
        <v>-1.1719654254875518</v>
      </c>
      <c r="F1479" s="3">
        <f>_xll.qlNormInv(HelperSheet!$A1480,G$2,G$3)</f>
        <v>7.0086436281120434E-3</v>
      </c>
    </row>
    <row r="1480" spans="1:6" x14ac:dyDescent="0.2">
      <c r="A1480" s="3">
        <f>_xll.qlNormInv(HelperSheet!$A1481,B$2,B$3)</f>
        <v>-1.3447346593574796</v>
      </c>
      <c r="F1480" s="3">
        <f>_xll.qlNormInv(HelperSheet!$A1481,G$2,G$3)</f>
        <v>-3.6183664839369911E-2</v>
      </c>
    </row>
    <row r="1481" spans="1:6" x14ac:dyDescent="0.2">
      <c r="A1481" s="3">
        <f>_xll.qlNormInv(HelperSheet!$A1482,B$2,B$3)</f>
        <v>0.22588731674708404</v>
      </c>
      <c r="F1481" s="3">
        <f>_xll.qlNormInv(HelperSheet!$A1482,G$2,G$3)</f>
        <v>0.35647182918677101</v>
      </c>
    </row>
    <row r="1482" spans="1:6" x14ac:dyDescent="0.2">
      <c r="A1482" s="3">
        <f>_xll.qlNormInv(HelperSheet!$A1483,B$2,B$3)</f>
        <v>0.99181237036959502</v>
      </c>
      <c r="F1482" s="3">
        <f>_xll.qlNormInv(HelperSheet!$A1483,G$2,G$3)</f>
        <v>0.54795309259239877</v>
      </c>
    </row>
    <row r="1483" spans="1:6" x14ac:dyDescent="0.2">
      <c r="A1483" s="3">
        <f>_xll.qlNormInv(HelperSheet!$A1484,B$2,B$3)</f>
        <v>-0.41422281103312286</v>
      </c>
      <c r="F1483" s="3">
        <f>_xll.qlNormInv(HelperSheet!$A1484,G$2,G$3)</f>
        <v>0.19644429724171927</v>
      </c>
    </row>
    <row r="1484" spans="1:6" x14ac:dyDescent="0.2">
      <c r="A1484" s="3">
        <f>_xll.qlNormInv(HelperSheet!$A1485,B$2,B$3)</f>
        <v>-8.9466800064465182E-2</v>
      </c>
      <c r="F1484" s="3">
        <f>_xll.qlNormInv(HelperSheet!$A1485,G$2,G$3)</f>
        <v>0.2776332999838837</v>
      </c>
    </row>
    <row r="1485" spans="1:6" x14ac:dyDescent="0.2">
      <c r="A1485" s="3">
        <f>_xll.qlNormInv(HelperSheet!$A1486,B$2,B$3)</f>
        <v>1.803631705691404</v>
      </c>
      <c r="F1485" s="3">
        <f>_xll.qlNormInv(HelperSheet!$A1486,G$2,G$3)</f>
        <v>0.75090792642285098</v>
      </c>
    </row>
    <row r="1486" spans="1:6" x14ac:dyDescent="0.2">
      <c r="A1486" s="3">
        <f>_xll.qlNormInv(HelperSheet!$A1487,B$2,B$3)</f>
        <v>0.56615405168699728</v>
      </c>
      <c r="F1486" s="3">
        <f>_xll.qlNormInv(HelperSheet!$A1487,G$2,G$3)</f>
        <v>0.44153851292174928</v>
      </c>
    </row>
    <row r="1487" spans="1:6" x14ac:dyDescent="0.2">
      <c r="A1487" s="3">
        <f>_xll.qlNormInv(HelperSheet!$A1488,B$2,B$3)</f>
        <v>-0.79139943768873622</v>
      </c>
      <c r="F1487" s="3">
        <f>_xll.qlNormInv(HelperSheet!$A1488,G$2,G$3)</f>
        <v>0.10215014057781593</v>
      </c>
    </row>
    <row r="1488" spans="1:6" x14ac:dyDescent="0.2">
      <c r="A1488" s="3">
        <f>_xll.qlNormInv(HelperSheet!$A1489,B$2,B$3)</f>
        <v>-1.0285079843848479</v>
      </c>
      <c r="F1488" s="3">
        <f>_xll.qlNormInv(HelperSheet!$A1489,G$2,G$3)</f>
        <v>4.287300390378801E-2</v>
      </c>
    </row>
    <row r="1489" spans="1:6" x14ac:dyDescent="0.2">
      <c r="A1489" s="3">
        <f>_xll.qlNormInv(HelperSheet!$A1490,B$2,B$3)</f>
        <v>0.39033470647677715</v>
      </c>
      <c r="F1489" s="3">
        <f>_xll.qlNormInv(HelperSheet!$A1490,G$2,G$3)</f>
        <v>0.39758367661919425</v>
      </c>
    </row>
    <row r="1490" spans="1:6" x14ac:dyDescent="0.2">
      <c r="A1490" s="3">
        <f>_xll.qlNormInv(HelperSheet!$A1491,B$2,B$3)</f>
        <v>1.29219661701479</v>
      </c>
      <c r="F1490" s="3">
        <f>_xll.qlNormInv(HelperSheet!$A1491,G$2,G$3)</f>
        <v>0.62304915425369756</v>
      </c>
    </row>
    <row r="1491" spans="1:6" x14ac:dyDescent="0.2">
      <c r="A1491" s="3">
        <f>_xll.qlNormInv(HelperSheet!$A1492,B$2,B$3)</f>
        <v>-0.24854735184009136</v>
      </c>
      <c r="F1491" s="3">
        <f>_xll.qlNormInv(HelperSheet!$A1492,G$2,G$3)</f>
        <v>0.23786316203997715</v>
      </c>
    </row>
    <row r="1492" spans="1:6" x14ac:dyDescent="0.2">
      <c r="A1492" s="3">
        <f>_xll.qlNormInv(HelperSheet!$A1493,B$2,B$3)</f>
        <v>-0.59220856141110012</v>
      </c>
      <c r="F1492" s="3">
        <f>_xll.qlNormInv(HelperSheet!$A1493,G$2,G$3)</f>
        <v>0.15194785964722496</v>
      </c>
    </row>
    <row r="1493" spans="1:6" x14ac:dyDescent="0.2">
      <c r="A1493" s="3">
        <f>_xll.qlNormInv(HelperSheet!$A1494,B$2,B$3)</f>
        <v>0.76161626744824429</v>
      </c>
      <c r="F1493" s="3">
        <f>_xll.qlNormInv(HelperSheet!$A1494,G$2,G$3)</f>
        <v>0.49040406686206106</v>
      </c>
    </row>
    <row r="1494" spans="1:6" x14ac:dyDescent="0.2">
      <c r="A1494" s="3">
        <f>_xll.qlNormInv(HelperSheet!$A1495,B$2,B$3)</f>
        <v>6.7367599460309721E-2</v>
      </c>
      <c r="F1494" s="3">
        <f>_xll.qlNormInv(HelperSheet!$A1495,G$2,G$3)</f>
        <v>0.31684189986507744</v>
      </c>
    </row>
    <row r="1495" spans="1:6" x14ac:dyDescent="0.2">
      <c r="A1495" s="3">
        <f>_xll.qlNormInv(HelperSheet!$A1496,B$2,B$3)</f>
        <v>-1.9291605223029147</v>
      </c>
      <c r="F1495" s="3">
        <f>_xll.qlNormInv(HelperSheet!$A1496,G$2,G$3)</f>
        <v>-0.18229013057572868</v>
      </c>
    </row>
    <row r="1496" spans="1:6" x14ac:dyDescent="0.2">
      <c r="A1496" s="3">
        <f>_xll.qlNormInv(HelperSheet!$A1497,B$2,B$3)</f>
        <v>-2.0739286511134498</v>
      </c>
      <c r="F1496" s="3">
        <f>_xll.qlNormInv(HelperSheet!$A1497,G$2,G$3)</f>
        <v>-0.21848216277836247</v>
      </c>
    </row>
    <row r="1497" spans="1:6" x14ac:dyDescent="0.2">
      <c r="A1497" s="3">
        <f>_xll.qlNormInv(HelperSheet!$A1498,B$2,B$3)</f>
        <v>4.7751785275161461E-2</v>
      </c>
      <c r="F1497" s="3">
        <f>_xll.qlNormInv(HelperSheet!$A1498,G$2,G$3)</f>
        <v>0.31193794631879035</v>
      </c>
    </row>
    <row r="1498" spans="1:6" x14ac:dyDescent="0.2">
      <c r="A1498" s="3">
        <f>_xll.qlNormInv(HelperSheet!$A1499,B$2,B$3)</f>
        <v>0.73569872983150597</v>
      </c>
      <c r="F1498" s="3">
        <f>_xll.qlNormInv(HelperSheet!$A1499,G$2,G$3)</f>
        <v>0.48392468245787645</v>
      </c>
    </row>
    <row r="1499" spans="1:6" x14ac:dyDescent="0.2">
      <c r="A1499" s="3">
        <f>_xll.qlNormInv(HelperSheet!$A1500,B$2,B$3)</f>
        <v>-0.61570999841298357</v>
      </c>
      <c r="F1499" s="3">
        <f>_xll.qlNormInv(HelperSheet!$A1500,G$2,G$3)</f>
        <v>0.1460725003967541</v>
      </c>
    </row>
    <row r="1500" spans="1:6" x14ac:dyDescent="0.2">
      <c r="A1500" s="3">
        <f>_xll.qlNormInv(HelperSheet!$A1501,B$2,B$3)</f>
        <v>-0.26879695365364648</v>
      </c>
      <c r="F1500" s="3">
        <f>_xll.qlNormInv(HelperSheet!$A1501,G$2,G$3)</f>
        <v>0.23280076158658836</v>
      </c>
    </row>
    <row r="1501" spans="1:6" x14ac:dyDescent="0.2">
      <c r="A1501" s="3">
        <f>_xll.qlNormInv(HelperSheet!$A1502,B$2,B$3)</f>
        <v>1.2483195350829872</v>
      </c>
      <c r="F1501" s="3">
        <f>_xll.qlNormInv(HelperSheet!$A1502,G$2,G$3)</f>
        <v>0.61207988377074685</v>
      </c>
    </row>
    <row r="1502" spans="1:6" x14ac:dyDescent="0.2">
      <c r="A1502" s="3">
        <f>_xll.qlNormInv(HelperSheet!$A1503,B$2,B$3)</f>
        <v>0.36928666682599021</v>
      </c>
      <c r="F1502" s="3">
        <f>_xll.qlNormInv(HelperSheet!$A1503,G$2,G$3)</f>
        <v>0.39232166670649754</v>
      </c>
    </row>
    <row r="1503" spans="1:6" x14ac:dyDescent="0.2">
      <c r="A1503" s="3">
        <f>_xll.qlNormInv(HelperSheet!$A1504,B$2,B$3)</f>
        <v>-1.0623299179279764</v>
      </c>
      <c r="F1503" s="3">
        <f>_xll.qlNormInv(HelperSheet!$A1504,G$2,G$3)</f>
        <v>3.4417520518005895E-2</v>
      </c>
    </row>
    <row r="1504" spans="1:6" x14ac:dyDescent="0.2">
      <c r="A1504" s="3">
        <f>_xll.qlNormInv(HelperSheet!$A1505,B$2,B$3)</f>
        <v>-0.81847512877576845</v>
      </c>
      <c r="F1504" s="3">
        <f>_xll.qlNormInv(HelperSheet!$A1505,G$2,G$3)</f>
        <v>9.5381217806057877E-2</v>
      </c>
    </row>
    <row r="1505" spans="1:6" x14ac:dyDescent="0.2">
      <c r="A1505" s="3">
        <f>_xll.qlNormInv(HelperSheet!$A1506,B$2,B$3)</f>
        <v>0.54331336748396275</v>
      </c>
      <c r="F1505" s="3">
        <f>_xll.qlNormInv(HelperSheet!$A1506,G$2,G$3)</f>
        <v>0.43582834187099068</v>
      </c>
    </row>
    <row r="1506" spans="1:6" x14ac:dyDescent="0.2">
      <c r="A1506" s="3">
        <f>_xll.qlNormInv(HelperSheet!$A1507,B$2,B$3)</f>
        <v>1.7119056218988347</v>
      </c>
      <c r="F1506" s="3">
        <f>_xll.qlNormInv(HelperSheet!$A1507,G$2,G$3)</f>
        <v>0.72797640547470865</v>
      </c>
    </row>
    <row r="1507" spans="1:6" x14ac:dyDescent="0.2">
      <c r="A1507" s="3">
        <f>_xll.qlNormInv(HelperSheet!$A1508,B$2,B$3)</f>
        <v>-0.10914694888979419</v>
      </c>
      <c r="F1507" s="3">
        <f>_xll.qlNormInv(HelperSheet!$A1508,G$2,G$3)</f>
        <v>0.27271326277755142</v>
      </c>
    </row>
    <row r="1508" spans="1:6" x14ac:dyDescent="0.2">
      <c r="A1508" s="3">
        <f>_xll.qlNormInv(HelperSheet!$A1509,B$2,B$3)</f>
        <v>-0.43565654650016111</v>
      </c>
      <c r="F1508" s="3">
        <f>_xll.qlNormInv(HelperSheet!$A1509,G$2,G$3)</f>
        <v>0.1910858633749597</v>
      </c>
    </row>
    <row r="1509" spans="1:6" x14ac:dyDescent="0.2">
      <c r="A1509" s="3">
        <f>_xll.qlNormInv(HelperSheet!$A1510,B$2,B$3)</f>
        <v>0.96028049840326879</v>
      </c>
      <c r="F1509" s="3">
        <f>_xll.qlNormInv(HelperSheet!$A1510,G$2,G$3)</f>
        <v>0.54007012460081716</v>
      </c>
    </row>
    <row r="1510" spans="1:6" x14ac:dyDescent="0.2">
      <c r="A1510" s="3">
        <f>_xll.qlNormInv(HelperSheet!$A1511,B$2,B$3)</f>
        <v>0.20584234533730952</v>
      </c>
      <c r="F1510" s="3">
        <f>_xll.qlNormInv(HelperSheet!$A1511,G$2,G$3)</f>
        <v>0.35146058633432736</v>
      </c>
    </row>
    <row r="1511" spans="1:6" x14ac:dyDescent="0.2">
      <c r="A1511" s="3">
        <f>_xll.qlNormInv(HelperSheet!$A1512,B$2,B$3)</f>
        <v>-1.3947675832195188</v>
      </c>
      <c r="F1511" s="3">
        <f>_xll.qlNormInv(HelperSheet!$A1512,G$2,G$3)</f>
        <v>-4.8691895804879703E-2</v>
      </c>
    </row>
    <row r="1512" spans="1:6" x14ac:dyDescent="0.2">
      <c r="A1512" s="3">
        <f>_xll.qlNormInv(HelperSheet!$A1513,B$2,B$3)</f>
        <v>-1.2118078626077065</v>
      </c>
      <c r="F1512" s="3">
        <f>_xll.qlNormInv(HelperSheet!$A1513,G$2,G$3)</f>
        <v>-2.9519656519266246E-3</v>
      </c>
    </row>
    <row r="1513" spans="1:6" x14ac:dyDescent="0.2">
      <c r="A1513" s="3">
        <f>_xll.qlNormInv(HelperSheet!$A1514,B$2,B$3)</f>
        <v>0.28660594386410693</v>
      </c>
      <c r="F1513" s="3">
        <f>_xll.qlNormInv(HelperSheet!$A1514,G$2,G$3)</f>
        <v>0.37165148596602671</v>
      </c>
    </row>
    <row r="1514" spans="1:6" x14ac:dyDescent="0.2">
      <c r="A1514" s="3">
        <f>_xll.qlNormInv(HelperSheet!$A1515,B$2,B$3)</f>
        <v>1.0929538519918638</v>
      </c>
      <c r="F1514" s="3">
        <f>_xll.qlNormInv(HelperSheet!$A1515,G$2,G$3)</f>
        <v>0.57323846299796588</v>
      </c>
    </row>
    <row r="1515" spans="1:6" x14ac:dyDescent="0.2">
      <c r="A1515" s="3">
        <f>_xll.qlNormInv(HelperSheet!$A1516,B$2,B$3)</f>
        <v>-0.35100321334012746</v>
      </c>
      <c r="F1515" s="3">
        <f>_xll.qlNormInv(HelperSheet!$A1516,G$2,G$3)</f>
        <v>0.21224919666496811</v>
      </c>
    </row>
    <row r="1516" spans="1:6" x14ac:dyDescent="0.2">
      <c r="A1516" s="3">
        <f>_xll.qlNormInv(HelperSheet!$A1517,B$2,B$3)</f>
        <v>-3.0603266007252564E-2</v>
      </c>
      <c r="F1516" s="3">
        <f>_xll.qlNormInv(HelperSheet!$A1517,G$2,G$3)</f>
        <v>0.29234918349818684</v>
      </c>
    </row>
    <row r="1517" spans="1:6" x14ac:dyDescent="0.2">
      <c r="A1517" s="3">
        <f>_xll.qlNormInv(HelperSheet!$A1518,B$2,B$3)</f>
        <v>2.2505498537286557</v>
      </c>
      <c r="F1517" s="3">
        <f>_xll.qlNormInv(HelperSheet!$A1518,G$2,G$3)</f>
        <v>0.86263746343216385</v>
      </c>
    </row>
    <row r="1518" spans="1:6" x14ac:dyDescent="0.2">
      <c r="A1518" s="3">
        <f>_xll.qlNormInv(HelperSheet!$A1519,B$2,B$3)</f>
        <v>0.63655604750627082</v>
      </c>
      <c r="F1518" s="3">
        <f>_xll.qlNormInv(HelperSheet!$A1519,G$2,G$3)</f>
        <v>0.45913901187656769</v>
      </c>
    </row>
    <row r="1519" spans="1:6" x14ac:dyDescent="0.2">
      <c r="A1519" s="3">
        <f>_xll.qlNormInv(HelperSheet!$A1520,B$2,B$3)</f>
        <v>-0.71341994025592514</v>
      </c>
      <c r="F1519" s="3">
        <f>_xll.qlNormInv(HelperSheet!$A1520,G$2,G$3)</f>
        <v>0.1216450149360187</v>
      </c>
    </row>
    <row r="1520" spans="1:6" x14ac:dyDescent="0.2">
      <c r="A1520" s="3">
        <f>_xll.qlNormInv(HelperSheet!$A1521,B$2,B$3)</f>
        <v>-0.93345336635161802</v>
      </c>
      <c r="F1520" s="3">
        <f>_xll.qlNormInv(HelperSheet!$A1521,G$2,G$3)</f>
        <v>6.6636658412095484E-2</v>
      </c>
    </row>
    <row r="1521" spans="1:6" x14ac:dyDescent="0.2">
      <c r="A1521" s="3">
        <f>_xll.qlNormInv(HelperSheet!$A1522,B$2,B$3)</f>
        <v>0.45457633612545151</v>
      </c>
      <c r="F1521" s="3">
        <f>_xll.qlNormInv(HelperSheet!$A1522,G$2,G$3)</f>
        <v>0.41364408403136288</v>
      </c>
    </row>
    <row r="1522" spans="1:6" x14ac:dyDescent="0.2">
      <c r="A1522" s="3">
        <f>_xll.qlNormInv(HelperSheet!$A1523,B$2,B$3)</f>
        <v>1.441604203033102</v>
      </c>
      <c r="F1522" s="3">
        <f>_xll.qlNormInv(HelperSheet!$A1523,G$2,G$3)</f>
        <v>0.66040105075827549</v>
      </c>
    </row>
    <row r="1523" spans="1:6" x14ac:dyDescent="0.2">
      <c r="A1523" s="3">
        <f>_xll.qlNormInv(HelperSheet!$A1524,B$2,B$3)</f>
        <v>-0.18837086451119042</v>
      </c>
      <c r="F1523" s="3">
        <f>_xll.qlNormInv(HelperSheet!$A1524,G$2,G$3)</f>
        <v>0.2529072838722024</v>
      </c>
    </row>
    <row r="1524" spans="1:6" x14ac:dyDescent="0.2">
      <c r="A1524" s="3">
        <f>_xll.qlNormInv(HelperSheet!$A1525,B$2,B$3)</f>
        <v>-0.52355809078774795</v>
      </c>
      <c r="F1524" s="3">
        <f>_xll.qlNormInv(HelperSheet!$A1525,G$2,G$3)</f>
        <v>0.169110477303063</v>
      </c>
    </row>
    <row r="1525" spans="1:6" x14ac:dyDescent="0.2">
      <c r="A1525" s="3">
        <f>_xll.qlNormInv(HelperSheet!$A1526,B$2,B$3)</f>
        <v>0.84266815329469025</v>
      </c>
      <c r="F1525" s="3">
        <f>_xll.qlNormInv(HelperSheet!$A1526,G$2,G$3)</f>
        <v>0.51066703832367255</v>
      </c>
    </row>
    <row r="1526" spans="1:6" x14ac:dyDescent="0.2">
      <c r="A1526" s="3">
        <f>_xll.qlNormInv(HelperSheet!$A1527,B$2,B$3)</f>
        <v>0.12640156615585477</v>
      </c>
      <c r="F1526" s="3">
        <f>_xll.qlNormInv(HelperSheet!$A1527,G$2,G$3)</f>
        <v>0.3316003915389637</v>
      </c>
    </row>
    <row r="1527" spans="1:6" x14ac:dyDescent="0.2">
      <c r="A1527" s="3">
        <f>_xll.qlNormInv(HelperSheet!$A1528,B$2,B$3)</f>
        <v>-1.6420196209755165</v>
      </c>
      <c r="F1527" s="3">
        <f>_xll.qlNormInv(HelperSheet!$A1528,G$2,G$3)</f>
        <v>-0.11050490524387913</v>
      </c>
    </row>
    <row r="1528" spans="1:6" x14ac:dyDescent="0.2">
      <c r="A1528" s="3">
        <f>_xll.qlNormInv(HelperSheet!$A1529,B$2,B$3)</f>
        <v>-1.8162245257758123</v>
      </c>
      <c r="F1528" s="3">
        <f>_xll.qlNormInv(HelperSheet!$A1529,G$2,G$3)</f>
        <v>-0.15405613144395308</v>
      </c>
    </row>
    <row r="1529" spans="1:6" x14ac:dyDescent="0.2">
      <c r="A1529" s="3">
        <f>_xll.qlNormInv(HelperSheet!$A1530,B$2,B$3)</f>
        <v>8.700937215959649E-2</v>
      </c>
      <c r="F1529" s="3">
        <f>_xll.qlNormInv(HelperSheet!$A1530,G$2,G$3)</f>
        <v>0.32175234303989914</v>
      </c>
    </row>
    <row r="1530" spans="1:6" x14ac:dyDescent="0.2">
      <c r="A1530" s="3">
        <f>_xll.qlNormInv(HelperSheet!$A1531,B$2,B$3)</f>
        <v>0.78805580770446781</v>
      </c>
      <c r="F1530" s="3">
        <f>_xll.qlNormInv(HelperSheet!$A1531,G$2,G$3)</f>
        <v>0.49701395192611697</v>
      </c>
    </row>
    <row r="1531" spans="1:6" x14ac:dyDescent="0.2">
      <c r="A1531" s="3">
        <f>_xll.qlNormInv(HelperSheet!$A1532,B$2,B$3)</f>
        <v>-0.56902977010536349</v>
      </c>
      <c r="F1531" s="3">
        <f>_xll.qlNormInv(HelperSheet!$A1532,G$2,G$3)</f>
        <v>0.15774255747365912</v>
      </c>
    </row>
    <row r="1532" spans="1:6" x14ac:dyDescent="0.2">
      <c r="A1532" s="3">
        <f>_xll.qlNormInv(HelperSheet!$A1533,B$2,B$3)</f>
        <v>-0.22839916610922237</v>
      </c>
      <c r="F1532" s="3">
        <f>_xll.qlNormInv(HelperSheet!$A1533,G$2,G$3)</f>
        <v>0.24290020847269439</v>
      </c>
    </row>
    <row r="1533" spans="1:6" x14ac:dyDescent="0.2">
      <c r="A1533" s="3">
        <f>_xll.qlNormInv(HelperSheet!$A1534,B$2,B$3)</f>
        <v>1.3387131836671697</v>
      </c>
      <c r="F1533" s="3">
        <f>_xll.qlNormInv(HelperSheet!$A1534,G$2,G$3)</f>
        <v>0.63467829591679248</v>
      </c>
    </row>
    <row r="1534" spans="1:6" x14ac:dyDescent="0.2">
      <c r="A1534" s="3">
        <f>_xll.qlNormInv(HelperSheet!$A1535,B$2,B$3)</f>
        <v>0.4115571253392879</v>
      </c>
      <c r="F1534" s="3">
        <f>_xll.qlNormInv(HelperSheet!$A1535,G$2,G$3)</f>
        <v>0.40288928133482194</v>
      </c>
    </row>
    <row r="1535" spans="1:6" x14ac:dyDescent="0.2">
      <c r="A1535" s="3">
        <f>_xll.qlNormInv(HelperSheet!$A1536,B$2,B$3)</f>
        <v>-0.99582344438969517</v>
      </c>
      <c r="F1535" s="3">
        <f>_xll.qlNormInv(HelperSheet!$A1536,G$2,G$3)</f>
        <v>5.1044138902576197E-2</v>
      </c>
    </row>
    <row r="1536" spans="1:6" x14ac:dyDescent="0.2">
      <c r="A1536" s="3">
        <f>_xll.qlNormInv(HelperSheet!$A1537,B$2,B$3)</f>
        <v>-0.76489186585711333</v>
      </c>
      <c r="F1536" s="3">
        <f>_xll.qlNormInv(HelperSheet!$A1537,G$2,G$3)</f>
        <v>0.10877703353572166</v>
      </c>
    </row>
    <row r="1537" spans="1:6" x14ac:dyDescent="0.2">
      <c r="A1537" s="3">
        <f>_xll.qlNormInv(HelperSheet!$A1538,B$2,B$3)</f>
        <v>0.58929401041840856</v>
      </c>
      <c r="F1537" s="3">
        <f>_xll.qlNormInv(HelperSheet!$A1538,G$2,G$3)</f>
        <v>0.44732350260460213</v>
      </c>
    </row>
    <row r="1538" spans="1:6" x14ac:dyDescent="0.2">
      <c r="A1538" s="3">
        <f>_xll.qlNormInv(HelperSheet!$A1539,B$2,B$3)</f>
        <v>1.9136564849413042</v>
      </c>
      <c r="F1538" s="3">
        <f>_xll.qlNormInv(HelperSheet!$A1539,G$2,G$3)</f>
        <v>0.77841412123532605</v>
      </c>
    </row>
    <row r="1539" spans="1:6" x14ac:dyDescent="0.2">
      <c r="A1539" s="3">
        <f>_xll.qlNormInv(HelperSheet!$A1540,B$2,B$3)</f>
        <v>-6.9821244901411839E-2</v>
      </c>
      <c r="F1539" s="3">
        <f>_xll.qlNormInv(HelperSheet!$A1540,G$2,G$3)</f>
        <v>0.282544688774647</v>
      </c>
    </row>
    <row r="1540" spans="1:6" x14ac:dyDescent="0.2">
      <c r="A1540" s="3">
        <f>_xll.qlNormInv(HelperSheet!$A1541,B$2,B$3)</f>
        <v>-0.39297771947163335</v>
      </c>
      <c r="F1540" s="3">
        <f>_xll.qlNormInv(HelperSheet!$A1541,G$2,G$3)</f>
        <v>0.20175557013209167</v>
      </c>
    </row>
    <row r="1541" spans="1:6" x14ac:dyDescent="0.2">
      <c r="A1541" s="3">
        <f>_xll.qlNormInv(HelperSheet!$A1542,B$2,B$3)</f>
        <v>1.0243625538448966</v>
      </c>
      <c r="F1541" s="3">
        <f>_xll.qlNormInv(HelperSheet!$A1542,G$2,G$3)</f>
        <v>0.55609063846122408</v>
      </c>
    </row>
    <row r="1542" spans="1:6" x14ac:dyDescent="0.2">
      <c r="A1542" s="3">
        <f>_xll.qlNormInv(HelperSheet!$A1543,B$2,B$3)</f>
        <v>0.24602347211458714</v>
      </c>
      <c r="F1542" s="3">
        <f>_xll.qlNormInv(HelperSheet!$A1543,G$2,G$3)</f>
        <v>0.36150586802864676</v>
      </c>
    </row>
    <row r="1543" spans="1:6" x14ac:dyDescent="0.2">
      <c r="A1543" s="3">
        <f>_xll.qlNormInv(HelperSheet!$A1544,B$2,B$3)</f>
        <v>-1.2978585726331089</v>
      </c>
      <c r="F1543" s="3">
        <f>_xll.qlNormInv(HelperSheet!$A1544,G$2,G$3)</f>
        <v>-2.4464643158277233E-2</v>
      </c>
    </row>
    <row r="1544" spans="1:6" x14ac:dyDescent="0.2">
      <c r="A1544" s="3">
        <f>_xll.qlNormInv(HelperSheet!$A1545,B$2,B$3)</f>
        <v>-1.5069013819471255</v>
      </c>
      <c r="F1544" s="3">
        <f>_xll.qlNormInv(HelperSheet!$A1545,G$2,G$3)</f>
        <v>-7.6725345486781393E-2</v>
      </c>
    </row>
    <row r="1545" spans="1:6" x14ac:dyDescent="0.2">
      <c r="A1545" s="3">
        <f>_xll.qlNormInv(HelperSheet!$A1546,B$2,B$3)</f>
        <v>0.16599096230211138</v>
      </c>
      <c r="F1545" s="3">
        <f>_xll.qlNormInv(HelperSheet!$A1546,G$2,G$3)</f>
        <v>0.34149774057552784</v>
      </c>
    </row>
    <row r="1546" spans="1:6" x14ac:dyDescent="0.2">
      <c r="A1546" s="3">
        <f>_xll.qlNormInv(HelperSheet!$A1547,B$2,B$3)</f>
        <v>0.89991767606477568</v>
      </c>
      <c r="F1546" s="3">
        <f>_xll.qlNormInv(HelperSheet!$A1547,G$2,G$3)</f>
        <v>0.52497941901619394</v>
      </c>
    </row>
    <row r="1547" spans="1:6" x14ac:dyDescent="0.2">
      <c r="A1547" s="3">
        <f>_xll.qlNormInv(HelperSheet!$A1548,B$2,B$3)</f>
        <v>-0.47914435492453167</v>
      </c>
      <c r="F1547" s="3">
        <f>_xll.qlNormInv(HelperSheet!$A1548,G$2,G$3)</f>
        <v>0.18021391126886707</v>
      </c>
    </row>
    <row r="1548" spans="1:6" x14ac:dyDescent="0.2">
      <c r="A1548" s="3">
        <f>_xll.qlNormInv(HelperSheet!$A1549,B$2,B$3)</f>
        <v>-0.14864224382675253</v>
      </c>
      <c r="F1548" s="3">
        <f>_xll.qlNormInv(HelperSheet!$A1549,G$2,G$3)</f>
        <v>0.26283943904331186</v>
      </c>
    </row>
    <row r="1549" spans="1:6" x14ac:dyDescent="0.2">
      <c r="A1549" s="3">
        <f>_xll.qlNormInv(HelperSheet!$A1550,B$2,B$3)</f>
        <v>1.562526268360301</v>
      </c>
      <c r="F1549" s="3">
        <f>_xll.qlNormInv(HelperSheet!$A1550,G$2,G$3)</f>
        <v>0.69063156709007523</v>
      </c>
    </row>
    <row r="1550" spans="1:6" x14ac:dyDescent="0.2">
      <c r="A1550" s="3">
        <f>_xll.qlNormInv(HelperSheet!$A1551,B$2,B$3)</f>
        <v>0.49845403077856404</v>
      </c>
      <c r="F1550" s="3">
        <f>_xll.qlNormInv(HelperSheet!$A1551,G$2,G$3)</f>
        <v>0.42461350769464101</v>
      </c>
    </row>
    <row r="1551" spans="1:6" x14ac:dyDescent="0.2">
      <c r="A1551" s="3">
        <f>_xll.qlNormInv(HelperSheet!$A1552,B$2,B$3)</f>
        <v>-0.87451852207859182</v>
      </c>
      <c r="F1551" s="3">
        <f>_xll.qlNormInv(HelperSheet!$A1552,G$2,G$3)</f>
        <v>8.1370369480352034E-2</v>
      </c>
    </row>
    <row r="1552" spans="1:6" x14ac:dyDescent="0.2">
      <c r="A1552" s="3">
        <f>_xll.qlNormInv(HelperSheet!$A1553,B$2,B$3)</f>
        <v>-1.1339013344231497</v>
      </c>
      <c r="F1552" s="3">
        <f>_xll.qlNormInv(HelperSheet!$A1553,G$2,G$3)</f>
        <v>1.6524666394212573E-2</v>
      </c>
    </row>
    <row r="1553" spans="1:6" x14ac:dyDescent="0.2">
      <c r="A1553" s="3">
        <f>_xll.qlNormInv(HelperSheet!$A1554,B$2,B$3)</f>
        <v>0.32766619927165402</v>
      </c>
      <c r="F1553" s="3">
        <f>_xll.qlNormInv(HelperSheet!$A1554,G$2,G$3)</f>
        <v>0.38191654981791351</v>
      </c>
    </row>
    <row r="1554" spans="1:6" x14ac:dyDescent="0.2">
      <c r="A1554" s="3">
        <f>_xll.qlNormInv(HelperSheet!$A1555,B$2,B$3)</f>
        <v>1.16711467422952</v>
      </c>
      <c r="F1554" s="3">
        <f>_xll.qlNormInv(HelperSheet!$A1555,G$2,G$3)</f>
        <v>0.59177866855738004</v>
      </c>
    </row>
    <row r="1555" spans="1:6" x14ac:dyDescent="0.2">
      <c r="A1555" s="3">
        <f>_xll.qlNormInv(HelperSheet!$A1556,B$2,B$3)</f>
        <v>-0.30963841803356212</v>
      </c>
      <c r="F1555" s="3">
        <f>_xll.qlNormInv(HelperSheet!$A1556,G$2,G$3)</f>
        <v>0.22259039549160947</v>
      </c>
    </row>
    <row r="1556" spans="1:6" x14ac:dyDescent="0.2">
      <c r="A1556" s="3">
        <f>_xll.qlNormInv(HelperSheet!$A1557,B$2,B$3)</f>
        <v>-0.66377248690105828</v>
      </c>
      <c r="F1556" s="3">
        <f>_xll.qlNormInv(HelperSheet!$A1557,G$2,G$3)</f>
        <v>0.13405687827473542</v>
      </c>
    </row>
    <row r="1557" spans="1:6" x14ac:dyDescent="0.2">
      <c r="A1557" s="3">
        <f>_xll.qlNormInv(HelperSheet!$A1558,B$2,B$3)</f>
        <v>0.68528505196992084</v>
      </c>
      <c r="F1557" s="3">
        <f>_xll.qlNormInv(HelperSheet!$A1558,G$2,G$3)</f>
        <v>0.47132126299248023</v>
      </c>
    </row>
    <row r="1558" spans="1:6" x14ac:dyDescent="0.2">
      <c r="A1558" s="3">
        <f>_xll.qlNormInv(HelperSheet!$A1559,B$2,B$3)</f>
        <v>8.567681937719264E-3</v>
      </c>
      <c r="F1558" s="3">
        <f>_xll.qlNormInv(HelperSheet!$A1559,G$2,G$3)</f>
        <v>0.30214192048442978</v>
      </c>
    </row>
    <row r="1559" spans="1:6" x14ac:dyDescent="0.2">
      <c r="A1559" s="3">
        <f>_xll.qlNormInv(HelperSheet!$A1560,B$2,B$3)</f>
        <v>-2.7047326876777213</v>
      </c>
      <c r="F1559" s="3">
        <f>_xll.qlNormInv(HelperSheet!$A1560,G$2,G$3)</f>
        <v>-0.37618317191943035</v>
      </c>
    </row>
    <row r="1560" spans="1:6" x14ac:dyDescent="0.2">
      <c r="A1560" s="3">
        <f>_xll.qlNormInv(HelperSheet!$A1561,B$2,B$3)</f>
        <v>-2.8146648660905971</v>
      </c>
      <c r="F1560" s="3">
        <f>_xll.qlNormInv(HelperSheet!$A1561,G$2,G$3)</f>
        <v>-0.40366621652264928</v>
      </c>
    </row>
    <row r="1561" spans="1:6" x14ac:dyDescent="0.2">
      <c r="A1561" s="3">
        <f>_xll.qlNormInv(HelperSheet!$A1562,B$2,B$3)</f>
        <v>6.1197361413314081E-3</v>
      </c>
      <c r="F1561" s="3">
        <f>_xll.qlNormInv(HelperSheet!$A1562,G$2,G$3)</f>
        <v>0.30152993403533285</v>
      </c>
    </row>
    <row r="1562" spans="1:6" x14ac:dyDescent="0.2">
      <c r="A1562" s="3">
        <f>_xll.qlNormInv(HelperSheet!$A1563,B$2,B$3)</f>
        <v>0.68219257742908446</v>
      </c>
      <c r="F1562" s="3">
        <f>_xll.qlNormInv(HelperSheet!$A1563,G$2,G$3)</f>
        <v>0.4705481443572711</v>
      </c>
    </row>
    <row r="1563" spans="1:6" x14ac:dyDescent="0.2">
      <c r="A1563" s="3">
        <f>_xll.qlNormInv(HelperSheet!$A1564,B$2,B$3)</f>
        <v>-0.66682673671086024</v>
      </c>
      <c r="F1563" s="3">
        <f>_xll.qlNormInv(HelperSheet!$A1564,G$2,G$3)</f>
        <v>0.13329331582228493</v>
      </c>
    </row>
    <row r="1564" spans="1:6" x14ac:dyDescent="0.2">
      <c r="A1564" s="3">
        <f>_xll.qlNormInv(HelperSheet!$A1565,B$2,B$3)</f>
        <v>-0.31220752615161218</v>
      </c>
      <c r="F1564" s="3">
        <f>_xll.qlNormInv(HelperSheet!$A1565,G$2,G$3)</f>
        <v>0.22194811846209694</v>
      </c>
    </row>
    <row r="1565" spans="1:6" x14ac:dyDescent="0.2">
      <c r="A1565" s="3">
        <f>_xll.qlNormInv(HelperSheet!$A1566,B$2,B$3)</f>
        <v>1.1622912305659723</v>
      </c>
      <c r="F1565" s="3">
        <f>_xll.qlNormInv(HelperSheet!$A1566,G$2,G$3)</f>
        <v>0.59057280764149311</v>
      </c>
    </row>
    <row r="1566" spans="1:6" x14ac:dyDescent="0.2">
      <c r="A1566" s="3">
        <f>_xll.qlNormInv(HelperSheet!$A1567,B$2,B$3)</f>
        <v>0.32508440999689481</v>
      </c>
      <c r="F1566" s="3">
        <f>_xll.qlNormInv(HelperSheet!$A1567,G$2,G$3)</f>
        <v>0.38127110249922369</v>
      </c>
    </row>
    <row r="1567" spans="1:6" x14ac:dyDescent="0.2">
      <c r="A1567" s="3">
        <f>_xll.qlNormInv(HelperSheet!$A1568,B$2,B$3)</f>
        <v>-1.1385693642757768</v>
      </c>
      <c r="F1567" s="3">
        <f>_xll.qlNormInv(HelperSheet!$A1568,G$2,G$3)</f>
        <v>1.5357658931055784E-2</v>
      </c>
    </row>
    <row r="1568" spans="1:6" x14ac:dyDescent="0.2">
      <c r="A1568" s="3">
        <f>_xll.qlNormInv(HelperSheet!$A1569,B$2,B$3)</f>
        <v>-0.87811223699664365</v>
      </c>
      <c r="F1568" s="3">
        <f>_xll.qlNormInv(HelperSheet!$A1569,G$2,G$3)</f>
        <v>8.0471940750839077E-2</v>
      </c>
    </row>
    <row r="1569" spans="1:6" x14ac:dyDescent="0.2">
      <c r="A1569" s="3">
        <f>_xll.qlNormInv(HelperSheet!$A1570,B$2,B$3)</f>
        <v>0.49568426953826372</v>
      </c>
      <c r="F1569" s="3">
        <f>_xll.qlNormInv(HelperSheet!$A1570,G$2,G$3)</f>
        <v>0.42392106738456592</v>
      </c>
    </row>
    <row r="1570" spans="1:6" x14ac:dyDescent="0.2">
      <c r="A1570" s="3">
        <f>_xll.qlNormInv(HelperSheet!$A1571,B$2,B$3)</f>
        <v>1.5542819063138122</v>
      </c>
      <c r="F1570" s="3">
        <f>_xll.qlNormInv(HelperSheet!$A1571,G$2,G$3)</f>
        <v>0.68857047657845305</v>
      </c>
    </row>
    <row r="1571" spans="1:6" x14ac:dyDescent="0.2">
      <c r="A1571" s="3">
        <f>_xll.qlNormInv(HelperSheet!$A1572,B$2,B$3)</f>
        <v>-0.15111777320321346</v>
      </c>
      <c r="F1571" s="3">
        <f>_xll.qlNormInv(HelperSheet!$A1572,G$2,G$3)</f>
        <v>0.26222055669919664</v>
      </c>
    </row>
    <row r="1572" spans="1:6" x14ac:dyDescent="0.2">
      <c r="A1572" s="3">
        <f>_xll.qlNormInv(HelperSheet!$A1573,B$2,B$3)</f>
        <v>-0.48189179903392931</v>
      </c>
      <c r="F1572" s="3">
        <f>_xll.qlNormInv(HelperSheet!$A1573,G$2,G$3)</f>
        <v>0.17952705024151766</v>
      </c>
    </row>
    <row r="1573" spans="1:6" x14ac:dyDescent="0.2">
      <c r="A1573" s="3">
        <f>_xll.qlNormInv(HelperSheet!$A1574,B$2,B$3)</f>
        <v>0.89625387497728382</v>
      </c>
      <c r="F1573" s="3">
        <f>_xll.qlNormInv(HelperSheet!$A1574,G$2,G$3)</f>
        <v>0.52406346874432097</v>
      </c>
    </row>
    <row r="1574" spans="1:6" x14ac:dyDescent="0.2">
      <c r="A1574" s="3">
        <f>_xll.qlNormInv(HelperSheet!$A1575,B$2,B$3)</f>
        <v>0.1635096350873062</v>
      </c>
      <c r="F1574" s="3">
        <f>_xll.qlNormInv(HelperSheet!$A1575,G$2,G$3)</f>
        <v>0.34087740877182654</v>
      </c>
    </row>
    <row r="1575" spans="1:6" x14ac:dyDescent="0.2">
      <c r="A1575" s="3">
        <f>_xll.qlNormInv(HelperSheet!$A1576,B$2,B$3)</f>
        <v>-1.514564167790917</v>
      </c>
      <c r="F1575" s="3">
        <f>_xll.qlNormInv(HelperSheet!$A1576,G$2,G$3)</f>
        <v>-7.8641041947729251E-2</v>
      </c>
    </row>
    <row r="1576" spans="1:6" x14ac:dyDescent="0.2">
      <c r="A1576" s="3">
        <f>_xll.qlNormInv(HelperSheet!$A1577,B$2,B$3)</f>
        <v>-1.3035624432130821</v>
      </c>
      <c r="F1576" s="3">
        <f>_xll.qlNormInv(HelperSheet!$A1577,G$2,G$3)</f>
        <v>-2.5890610803270542E-2</v>
      </c>
    </row>
    <row r="1577" spans="1:6" x14ac:dyDescent="0.2">
      <c r="A1577" s="3">
        <f>_xll.qlNormInv(HelperSheet!$A1578,B$2,B$3)</f>
        <v>0.24350115858114718</v>
      </c>
      <c r="F1577" s="3">
        <f>_xll.qlNormInv(HelperSheet!$A1578,G$2,G$3)</f>
        <v>0.36087528964528681</v>
      </c>
    </row>
    <row r="1578" spans="1:6" x14ac:dyDescent="0.2">
      <c r="A1578" s="3">
        <f>_xll.qlNormInv(HelperSheet!$A1579,B$2,B$3)</f>
        <v>1.0202346522225154</v>
      </c>
      <c r="F1578" s="3">
        <f>_xll.qlNormInv(HelperSheet!$A1579,G$2,G$3)</f>
        <v>0.5550586630556289</v>
      </c>
    </row>
    <row r="1579" spans="1:6" x14ac:dyDescent="0.2">
      <c r="A1579" s="3">
        <f>_xll.qlNormInv(HelperSheet!$A1580,B$2,B$3)</f>
        <v>-0.39562348047882867</v>
      </c>
      <c r="F1579" s="3">
        <f>_xll.qlNormInv(HelperSheet!$A1580,G$2,G$3)</f>
        <v>0.20109412988029282</v>
      </c>
    </row>
    <row r="1580" spans="1:6" x14ac:dyDescent="0.2">
      <c r="A1580" s="3">
        <f>_xll.qlNormInv(HelperSheet!$A1581,B$2,B$3)</f>
        <v>-7.2275310765164469E-2</v>
      </c>
      <c r="F1580" s="3">
        <f>_xll.qlNormInv(HelperSheet!$A1581,G$2,G$3)</f>
        <v>0.2819311723087089</v>
      </c>
    </row>
    <row r="1581" spans="1:6" x14ac:dyDescent="0.2">
      <c r="A1581" s="3">
        <f>_xll.qlNormInv(HelperSheet!$A1582,B$2,B$3)</f>
        <v>1.8985992452326952</v>
      </c>
      <c r="F1581" s="3">
        <f>_xll.qlNormInv(HelperSheet!$A1582,G$2,G$3)</f>
        <v>0.77464981130817379</v>
      </c>
    </row>
    <row r="1582" spans="1:6" x14ac:dyDescent="0.2">
      <c r="A1582" s="3">
        <f>_xll.qlNormInv(HelperSheet!$A1583,B$2,B$3)</f>
        <v>0.58638445667512429</v>
      </c>
      <c r="F1582" s="3">
        <f>_xll.qlNormInv(HelperSheet!$A1583,G$2,G$3)</f>
        <v>0.44659611416878109</v>
      </c>
    </row>
    <row r="1583" spans="1:6" x14ac:dyDescent="0.2">
      <c r="A1583" s="3">
        <f>_xll.qlNormInv(HelperSheet!$A1584,B$2,B$3)</f>
        <v>-0.76817569184926948</v>
      </c>
      <c r="F1583" s="3">
        <f>_xll.qlNormInv(HelperSheet!$A1584,G$2,G$3)</f>
        <v>0.10795607703768262</v>
      </c>
    </row>
    <row r="1584" spans="1:6" x14ac:dyDescent="0.2">
      <c r="A1584" s="3">
        <f>_xll.qlNormInv(HelperSheet!$A1585,B$2,B$3)</f>
        <v>-0.99985060426530903</v>
      </c>
      <c r="F1584" s="3">
        <f>_xll.qlNormInv(HelperSheet!$A1585,G$2,G$3)</f>
        <v>5.0037348933672732E-2</v>
      </c>
    </row>
    <row r="1585" spans="1:6" x14ac:dyDescent="0.2">
      <c r="A1585" s="3">
        <f>_xll.qlNormInv(HelperSheet!$A1586,B$2,B$3)</f>
        <v>0.4088943609218687</v>
      </c>
      <c r="F1585" s="3">
        <f>_xll.qlNormInv(HelperSheet!$A1586,G$2,G$3)</f>
        <v>0.40222359023046717</v>
      </c>
    </row>
    <row r="1586" spans="1:6" x14ac:dyDescent="0.2">
      <c r="A1586" s="3">
        <f>_xll.qlNormInv(HelperSheet!$A1587,B$2,B$3)</f>
        <v>1.332739859811064</v>
      </c>
      <c r="F1586" s="3">
        <f>_xll.qlNormInv(HelperSheet!$A1587,G$2,G$3)</f>
        <v>0.63318496495276599</v>
      </c>
    </row>
    <row r="1587" spans="1:6" x14ac:dyDescent="0.2">
      <c r="A1587" s="3">
        <f>_xll.qlNormInv(HelperSheet!$A1588,B$2,B$3)</f>
        <v>-0.23091245735977189</v>
      </c>
      <c r="F1587" s="3">
        <f>_xll.qlNormInv(HelperSheet!$A1588,G$2,G$3)</f>
        <v>0.24227188566005703</v>
      </c>
    </row>
    <row r="1588" spans="1:6" x14ac:dyDescent="0.2">
      <c r="A1588" s="3">
        <f>_xll.qlNormInv(HelperSheet!$A1589,B$2,B$3)</f>
        <v>-0.57191020198431031</v>
      </c>
      <c r="F1588" s="3">
        <f>_xll.qlNormInv(HelperSheet!$A1589,G$2,G$3)</f>
        <v>0.15702244950392241</v>
      </c>
    </row>
    <row r="1589" spans="1:6" x14ac:dyDescent="0.2">
      <c r="A1589" s="3">
        <f>_xll.qlNormInv(HelperSheet!$A1590,B$2,B$3)</f>
        <v>0.78472096495195409</v>
      </c>
      <c r="F1589" s="3">
        <f>_xll.qlNormInv(HelperSheet!$A1590,G$2,G$3)</f>
        <v>0.49618024123798854</v>
      </c>
    </row>
    <row r="1590" spans="1:6" x14ac:dyDescent="0.2">
      <c r="A1590" s="3">
        <f>_xll.qlNormInv(HelperSheet!$A1591,B$2,B$3)</f>
        <v>8.4552469588439441E-2</v>
      </c>
      <c r="F1590" s="3">
        <f>_xll.qlNormInv(HelperSheet!$A1591,G$2,G$3)</f>
        <v>0.32113811739710985</v>
      </c>
    </row>
    <row r="1591" spans="1:6" x14ac:dyDescent="0.2">
      <c r="A1591" s="3">
        <f>_xll.qlNormInv(HelperSheet!$A1592,B$2,B$3)</f>
        <v>-1.8291121281935261</v>
      </c>
      <c r="F1591" s="3">
        <f>_xll.qlNormInv(HelperSheet!$A1592,G$2,G$3)</f>
        <v>-0.15727803204838153</v>
      </c>
    </row>
    <row r="1592" spans="1:6" x14ac:dyDescent="0.2">
      <c r="A1592" s="3">
        <f>_xll.qlNormInv(HelperSheet!$A1593,B$2,B$3)</f>
        <v>-1.6515181740896192</v>
      </c>
      <c r="F1592" s="3">
        <f>_xll.qlNormInv(HelperSheet!$A1593,G$2,G$3)</f>
        <v>-0.11287954352240481</v>
      </c>
    </row>
    <row r="1593" spans="1:6" x14ac:dyDescent="0.2">
      <c r="A1593" s="3">
        <f>_xll.qlNormInv(HelperSheet!$A1594,B$2,B$3)</f>
        <v>0.12393443557041359</v>
      </c>
      <c r="F1593" s="3">
        <f>_xll.qlNormInv(HelperSheet!$A1594,G$2,G$3)</f>
        <v>0.33098360889260336</v>
      </c>
    </row>
    <row r="1594" spans="1:6" x14ac:dyDescent="0.2">
      <c r="A1594" s="3">
        <f>_xll.qlNormInv(HelperSheet!$A1595,B$2,B$3)</f>
        <v>0.83918199745282773</v>
      </c>
      <c r="F1594" s="3">
        <f>_xll.qlNormInv(HelperSheet!$A1595,G$2,G$3)</f>
        <v>0.50979549936320689</v>
      </c>
    </row>
    <row r="1595" spans="1:6" x14ac:dyDescent="0.2">
      <c r="A1595" s="3">
        <f>_xll.qlNormInv(HelperSheet!$A1596,B$2,B$3)</f>
        <v>-0.52636761527091902</v>
      </c>
      <c r="F1595" s="3">
        <f>_xll.qlNormInv(HelperSheet!$A1596,G$2,G$3)</f>
        <v>0.16840809618227023</v>
      </c>
    </row>
    <row r="1596" spans="1:6" x14ac:dyDescent="0.2">
      <c r="A1596" s="3">
        <f>_xll.qlNormInv(HelperSheet!$A1597,B$2,B$3)</f>
        <v>-0.19086314850850036</v>
      </c>
      <c r="F1596" s="3">
        <f>_xll.qlNormInv(HelperSheet!$A1597,G$2,G$3)</f>
        <v>0.25228421287287489</v>
      </c>
    </row>
    <row r="1597" spans="1:6" x14ac:dyDescent="0.2">
      <c r="A1597" s="3">
        <f>_xll.qlNormInv(HelperSheet!$A1598,B$2,B$3)</f>
        <v>1.4347190021827529</v>
      </c>
      <c r="F1597" s="3">
        <f>_xll.qlNormInv(HelperSheet!$A1598,G$2,G$3)</f>
        <v>0.65867975054568828</v>
      </c>
    </row>
    <row r="1598" spans="1:6" x14ac:dyDescent="0.2">
      <c r="A1598" s="3">
        <f>_xll.qlNormInv(HelperSheet!$A1599,B$2,B$3)</f>
        <v>0.45186368496428936</v>
      </c>
      <c r="F1598" s="3">
        <f>_xll.qlNormInv(HelperSheet!$A1599,G$2,G$3)</f>
        <v>0.41296592124107234</v>
      </c>
    </row>
    <row r="1599" spans="1:6" x14ac:dyDescent="0.2">
      <c r="A1599" s="3">
        <f>_xll.qlNormInv(HelperSheet!$A1600,B$2,B$3)</f>
        <v>-0.93724448411971684</v>
      </c>
      <c r="F1599" s="3">
        <f>_xll.qlNormInv(HelperSheet!$A1600,G$2,G$3)</f>
        <v>6.568887897007078E-2</v>
      </c>
    </row>
    <row r="1600" spans="1:6" x14ac:dyDescent="0.2">
      <c r="A1600" s="3">
        <f>_xll.qlNormInv(HelperSheet!$A1601,B$2,B$3)</f>
        <v>-0.71658077121660635</v>
      </c>
      <c r="F1600" s="3">
        <f>_xll.qlNormInv(HelperSheet!$A1601,G$2,G$3)</f>
        <v>0.1208548071958484</v>
      </c>
    </row>
    <row r="1601" spans="1:6" x14ac:dyDescent="0.2">
      <c r="A1601" s="3">
        <f>_xll.qlNormInv(HelperSheet!$A1602,B$2,B$3)</f>
        <v>0.63356126392045686</v>
      </c>
      <c r="F1601" s="3">
        <f>_xll.qlNormInv(HelperSheet!$A1602,G$2,G$3)</f>
        <v>0.4583903159801142</v>
      </c>
    </row>
    <row r="1602" spans="1:6" x14ac:dyDescent="0.2">
      <c r="A1602" s="3">
        <f>_xll.qlNormInv(HelperSheet!$A1603,B$2,B$3)</f>
        <v>2.2207604951734954</v>
      </c>
      <c r="F1602" s="3">
        <f>_xll.qlNormInv(HelperSheet!$A1603,G$2,G$3)</f>
        <v>0.85519012379337389</v>
      </c>
    </row>
    <row r="1603" spans="1:6" x14ac:dyDescent="0.2">
      <c r="A1603" s="3">
        <f>_xll.qlNormInv(HelperSheet!$A1604,B$2,B$3)</f>
        <v>-3.3052385973119006E-2</v>
      </c>
      <c r="F1603" s="3">
        <f>_xll.qlNormInv(HelperSheet!$A1604,G$2,G$3)</f>
        <v>0.29173690350672021</v>
      </c>
    </row>
    <row r="1604" spans="1:6" x14ac:dyDescent="0.2">
      <c r="A1604" s="3">
        <f>_xll.qlNormInv(HelperSheet!$A1605,B$2,B$3)</f>
        <v>-0.35360782045876304</v>
      </c>
      <c r="F1604" s="3">
        <f>_xll.qlNormInv(HelperSheet!$A1605,G$2,G$3)</f>
        <v>0.21159804488530923</v>
      </c>
    </row>
    <row r="1605" spans="1:6" x14ac:dyDescent="0.2">
      <c r="A1605" s="3">
        <f>_xll.qlNormInv(HelperSheet!$A1606,B$2,B$3)</f>
        <v>1.0885164307112796</v>
      </c>
      <c r="F1605" s="3">
        <f>_xll.qlNormInv(HelperSheet!$A1606,G$2,G$3)</f>
        <v>0.57212910767781988</v>
      </c>
    </row>
    <row r="1606" spans="1:6" x14ac:dyDescent="0.2">
      <c r="A1606" s="3">
        <f>_xll.qlNormInv(HelperSheet!$A1607,B$2,B$3)</f>
        <v>0.28405636246572341</v>
      </c>
      <c r="F1606" s="3">
        <f>_xll.qlNormInv(HelperSheet!$A1607,G$2,G$3)</f>
        <v>0.37101409061643087</v>
      </c>
    </row>
    <row r="1607" spans="1:6" x14ac:dyDescent="0.2">
      <c r="A1607" s="3">
        <f>_xll.qlNormInv(HelperSheet!$A1608,B$2,B$3)</f>
        <v>-1.2169248419571208</v>
      </c>
      <c r="F1607" s="3">
        <f>_xll.qlNormInv(HelperSheet!$A1608,G$2,G$3)</f>
        <v>-4.2312104892802127E-3</v>
      </c>
    </row>
    <row r="1608" spans="1:6" x14ac:dyDescent="0.2">
      <c r="A1608" s="3">
        <f>_xll.qlNormInv(HelperSheet!$A1609,B$2,B$3)</f>
        <v>-1.4012717945979234</v>
      </c>
      <c r="F1608" s="3">
        <f>_xll.qlNormInv(HelperSheet!$A1609,G$2,G$3)</f>
        <v>-5.0317948649480859E-2</v>
      </c>
    </row>
    <row r="1609" spans="1:6" x14ac:dyDescent="0.2">
      <c r="A1609" s="3">
        <f>_xll.qlNormInv(HelperSheet!$A1610,B$2,B$3)</f>
        <v>0.20334269388541656</v>
      </c>
      <c r="F1609" s="3">
        <f>_xll.qlNormInv(HelperSheet!$A1610,G$2,G$3)</f>
        <v>0.35083567347135414</v>
      </c>
    </row>
    <row r="1610" spans="1:6" x14ac:dyDescent="0.2">
      <c r="A1610" s="3">
        <f>_xll.qlNormInv(HelperSheet!$A1611,B$2,B$3)</f>
        <v>0.95640593521313766</v>
      </c>
      <c r="F1610" s="3">
        <f>_xll.qlNormInv(HelperSheet!$A1611,G$2,G$3)</f>
        <v>0.53910148380328438</v>
      </c>
    </row>
    <row r="1611" spans="1:6" x14ac:dyDescent="0.2">
      <c r="A1611" s="3">
        <f>_xll.qlNormInv(HelperSheet!$A1612,B$2,B$3)</f>
        <v>-0.43834968736158253</v>
      </c>
      <c r="F1611" s="3">
        <f>_xll.qlNormInv(HelperSheet!$A1612,G$2,G$3)</f>
        <v>0.19041257815960436</v>
      </c>
    </row>
    <row r="1612" spans="1:6" x14ac:dyDescent="0.2">
      <c r="A1612" s="3">
        <f>_xll.qlNormInv(HelperSheet!$A1613,B$2,B$3)</f>
        <v>-0.11160978591382463</v>
      </c>
      <c r="F1612" s="3">
        <f>_xll.qlNormInv(HelperSheet!$A1613,G$2,G$3)</f>
        <v>0.27209755352154386</v>
      </c>
    </row>
    <row r="1613" spans="1:6" x14ac:dyDescent="0.2">
      <c r="A1613" s="3">
        <f>_xll.qlNormInv(HelperSheet!$A1614,B$2,B$3)</f>
        <v>1.7014038035947754</v>
      </c>
      <c r="F1613" s="3">
        <f>_xll.qlNormInv(HelperSheet!$A1614,G$2,G$3)</f>
        <v>0.72535095089869384</v>
      </c>
    </row>
    <row r="1614" spans="1:6" x14ac:dyDescent="0.2">
      <c r="A1614" s="3">
        <f>_xll.qlNormInv(HelperSheet!$A1615,B$2,B$3)</f>
        <v>0.54047835084738727</v>
      </c>
      <c r="F1614" s="3">
        <f>_xll.qlNormInv(HelperSheet!$A1615,G$2,G$3)</f>
        <v>0.43511958771184678</v>
      </c>
    </row>
    <row r="1615" spans="1:6" x14ac:dyDescent="0.2">
      <c r="A1615" s="3">
        <f>_xll.qlNormInv(HelperSheet!$A1616,B$2,B$3)</f>
        <v>-0.82190175685213551</v>
      </c>
      <c r="F1615" s="3">
        <f>_xll.qlNormInv(HelperSheet!$A1616,G$2,G$3)</f>
        <v>9.4524560786966111E-2</v>
      </c>
    </row>
    <row r="1616" spans="1:6" x14ac:dyDescent="0.2">
      <c r="A1616" s="3">
        <f>_xll.qlNormInv(HelperSheet!$A1617,B$2,B$3)</f>
        <v>-1.0666435830534038</v>
      </c>
      <c r="F1616" s="3">
        <f>_xll.qlNormInv(HelperSheet!$A1617,G$2,G$3)</f>
        <v>3.3339104236649042E-2</v>
      </c>
    </row>
    <row r="1617" spans="1:6" x14ac:dyDescent="0.2">
      <c r="A1617" s="3">
        <f>_xll.qlNormInv(HelperSheet!$A1618,B$2,B$3)</f>
        <v>0.36666731788554668</v>
      </c>
      <c r="F1617" s="3">
        <f>_xll.qlNormInv(HelperSheet!$A1618,G$2,G$3)</f>
        <v>0.39166682947138665</v>
      </c>
    </row>
    <row r="1618" spans="1:6" x14ac:dyDescent="0.2">
      <c r="A1618" s="3">
        <f>_xll.qlNormInv(HelperSheet!$A1619,B$2,B$3)</f>
        <v>1.2430017516410099</v>
      </c>
      <c r="F1618" s="3">
        <f>_xll.qlNormInv(HelperSheet!$A1619,G$2,G$3)</f>
        <v>0.61075043791025241</v>
      </c>
    </row>
    <row r="1619" spans="1:6" x14ac:dyDescent="0.2">
      <c r="A1619" s="3">
        <f>_xll.qlNormInv(HelperSheet!$A1620,B$2,B$3)</f>
        <v>-0.27133575020855893</v>
      </c>
      <c r="F1619" s="3">
        <f>_xll.qlNormInv(HelperSheet!$A1620,G$2,G$3)</f>
        <v>0.23216606244786026</v>
      </c>
    </row>
    <row r="1620" spans="1:6" x14ac:dyDescent="0.2">
      <c r="A1620" s="3">
        <f>_xll.qlNormInv(HelperSheet!$A1621,B$2,B$3)</f>
        <v>-0.61867146444411436</v>
      </c>
      <c r="F1620" s="3">
        <f>_xll.qlNormInv(HelperSheet!$A1621,G$2,G$3)</f>
        <v>0.1453321338889714</v>
      </c>
    </row>
    <row r="1621" spans="1:6" x14ac:dyDescent="0.2">
      <c r="A1621" s="3">
        <f>_xll.qlNormInv(HelperSheet!$A1622,B$2,B$3)</f>
        <v>0.73249386190311494</v>
      </c>
      <c r="F1621" s="3">
        <f>_xll.qlNormInv(HelperSheet!$A1622,G$2,G$3)</f>
        <v>0.48312346547577872</v>
      </c>
    </row>
    <row r="1622" spans="1:6" x14ac:dyDescent="0.2">
      <c r="A1622" s="3">
        <f>_xll.qlNormInv(HelperSheet!$A1623,B$2,B$3)</f>
        <v>4.5301254569973179E-2</v>
      </c>
      <c r="F1622" s="3">
        <f>_xll.qlNormInv(HelperSheet!$A1623,G$2,G$3)</f>
        <v>0.31132531364249327</v>
      </c>
    </row>
    <row r="1623" spans="1:6" x14ac:dyDescent="0.2">
      <c r="A1623" s="3">
        <f>_xll.qlNormInv(HelperSheet!$A1624,B$2,B$3)</f>
        <v>-2.0954296882479246</v>
      </c>
      <c r="F1623" s="3">
        <f>_xll.qlNormInv(HelperSheet!$A1624,G$2,G$3)</f>
        <v>-0.22385742206198117</v>
      </c>
    </row>
    <row r="1624" spans="1:6" x14ac:dyDescent="0.2">
      <c r="A1624" s="3">
        <f>_xll.qlNormInv(HelperSheet!$A1625,B$2,B$3)</f>
        <v>-1.9451426475273457</v>
      </c>
      <c r="F1624" s="3">
        <f>_xll.qlNormInv(HelperSheet!$A1625,G$2,G$3)</f>
        <v>-0.18628566188183643</v>
      </c>
    </row>
    <row r="1625" spans="1:6" x14ac:dyDescent="0.2">
      <c r="A1625" s="3">
        <f>_xll.qlNormInv(HelperSheet!$A1626,B$2,B$3)</f>
        <v>6.4914359530915913E-2</v>
      </c>
      <c r="F1625" s="3">
        <f>_xll.qlNormInv(HelperSheet!$A1626,G$2,G$3)</f>
        <v>0.31622858988272895</v>
      </c>
    </row>
    <row r="1626" spans="1:6" x14ac:dyDescent="0.2">
      <c r="A1626" s="3">
        <f>_xll.qlNormInv(HelperSheet!$A1627,B$2,B$3)</f>
        <v>0.75834882052657238</v>
      </c>
      <c r="F1626" s="3">
        <f>_xll.qlNormInv(HelperSheet!$A1627,G$2,G$3)</f>
        <v>0.48958720513164311</v>
      </c>
    </row>
    <row r="1627" spans="1:6" x14ac:dyDescent="0.2">
      <c r="A1627" s="3">
        <f>_xll.qlNormInv(HelperSheet!$A1628,B$2,B$3)</f>
        <v>-0.59512815169215572</v>
      </c>
      <c r="F1627" s="3">
        <f>_xll.qlNormInv(HelperSheet!$A1628,G$2,G$3)</f>
        <v>0.15121796207696106</v>
      </c>
    </row>
    <row r="1628" spans="1:6" x14ac:dyDescent="0.2">
      <c r="A1628" s="3">
        <f>_xll.qlNormInv(HelperSheet!$A1629,B$2,B$3)</f>
        <v>-0.2510728158010358</v>
      </c>
      <c r="F1628" s="3">
        <f>_xll.qlNormInv(HelperSheet!$A1629,G$2,G$3)</f>
        <v>0.23723179604974104</v>
      </c>
    </row>
    <row r="1629" spans="1:6" x14ac:dyDescent="0.2">
      <c r="A1629" s="3">
        <f>_xll.qlNormInv(HelperSheet!$A1630,B$2,B$3)</f>
        <v>1.2865757859390314</v>
      </c>
      <c r="F1629" s="3">
        <f>_xll.qlNormInv(HelperSheet!$A1630,G$2,G$3)</f>
        <v>0.62164394648475785</v>
      </c>
    </row>
    <row r="1630" spans="1:6" x14ac:dyDescent="0.2">
      <c r="A1630" s="3">
        <f>_xll.qlNormInv(HelperSheet!$A1631,B$2,B$3)</f>
        <v>0.38769441736706556</v>
      </c>
      <c r="F1630" s="3">
        <f>_xll.qlNormInv(HelperSheet!$A1631,G$2,G$3)</f>
        <v>0.39692360434176638</v>
      </c>
    </row>
    <row r="1631" spans="1:6" x14ac:dyDescent="0.2">
      <c r="A1631" s="3">
        <f>_xll.qlNormInv(HelperSheet!$A1632,B$2,B$3)</f>
        <v>-1.0326711651975762</v>
      </c>
      <c r="F1631" s="3">
        <f>_xll.qlNormInv(HelperSheet!$A1632,G$2,G$3)</f>
        <v>4.1832208700605944E-2</v>
      </c>
    </row>
    <row r="1632" spans="1:6" x14ac:dyDescent="0.2">
      <c r="A1632" s="3">
        <f>_xll.qlNormInv(HelperSheet!$A1633,B$2,B$3)</f>
        <v>-0.79475193891528007</v>
      </c>
      <c r="F1632" s="3">
        <f>_xll.qlNormInv(HelperSheet!$A1633,G$2,G$3)</f>
        <v>0.10131201527117997</v>
      </c>
    </row>
    <row r="1633" spans="1:6" x14ac:dyDescent="0.2">
      <c r="A1633" s="3">
        <f>_xll.qlNormInv(HelperSheet!$A1634,B$2,B$3)</f>
        <v>0.56328300762431338</v>
      </c>
      <c r="F1633" s="3">
        <f>_xll.qlNormInv(HelperSheet!$A1634,G$2,G$3)</f>
        <v>0.44082075190607833</v>
      </c>
    </row>
    <row r="1634" spans="1:6" x14ac:dyDescent="0.2">
      <c r="A1634" s="3">
        <f>_xll.qlNormInv(HelperSheet!$A1635,B$2,B$3)</f>
        <v>1.7913185738431843</v>
      </c>
      <c r="F1634" s="3">
        <f>_xll.qlNormInv(HelperSheet!$A1635,G$2,G$3)</f>
        <v>0.74782964346079606</v>
      </c>
    </row>
    <row r="1635" spans="1:6" x14ac:dyDescent="0.2">
      <c r="A1635" s="3">
        <f>_xll.qlNormInv(HelperSheet!$A1636,B$2,B$3)</f>
        <v>-9.1924768374495008E-2</v>
      </c>
      <c r="F1635" s="3">
        <f>_xll.qlNormInv(HelperSheet!$A1636,G$2,G$3)</f>
        <v>0.27701880790637623</v>
      </c>
    </row>
    <row r="1636" spans="1:6" x14ac:dyDescent="0.2">
      <c r="A1636" s="3">
        <f>_xll.qlNormInv(HelperSheet!$A1637,B$2,B$3)</f>
        <v>-0.41689144340403139</v>
      </c>
      <c r="F1636" s="3">
        <f>_xll.qlNormInv(HelperSheet!$A1637,G$2,G$3)</f>
        <v>0.19577713914899214</v>
      </c>
    </row>
    <row r="1637" spans="1:6" x14ac:dyDescent="0.2">
      <c r="A1637" s="3">
        <f>_xll.qlNormInv(HelperSheet!$A1638,B$2,B$3)</f>
        <v>0.98781719018879355</v>
      </c>
      <c r="F1637" s="3">
        <f>_xll.qlNormInv(HelperSheet!$A1638,G$2,G$3)</f>
        <v>0.54695429754719838</v>
      </c>
    </row>
    <row r="1638" spans="1:6" x14ac:dyDescent="0.2">
      <c r="A1638" s="3">
        <f>_xll.qlNormInv(HelperSheet!$A1639,B$2,B$3)</f>
        <v>0.22337689178966824</v>
      </c>
      <c r="F1638" s="3">
        <f>_xll.qlNormInv(HelperSheet!$A1639,G$2,G$3)</f>
        <v>0.35584422294741702</v>
      </c>
    </row>
    <row r="1639" spans="1:6" x14ac:dyDescent="0.2">
      <c r="A1639" s="3">
        <f>_xll.qlNormInv(HelperSheet!$A1640,B$2,B$3)</f>
        <v>-1.3508052914236701</v>
      </c>
      <c r="F1639" s="3">
        <f>_xll.qlNormInv(HelperSheet!$A1640,G$2,G$3)</f>
        <v>-3.7701322855917541E-2</v>
      </c>
    </row>
    <row r="1640" spans="1:6" x14ac:dyDescent="0.2">
      <c r="A1640" s="3">
        <f>_xll.qlNormInv(HelperSheet!$A1641,B$2,B$3)</f>
        <v>-1.1768439107487676</v>
      </c>
      <c r="F1640" s="3">
        <f>_xll.qlNormInv(HelperSheet!$A1641,G$2,G$3)</f>
        <v>5.7890223128080898E-3</v>
      </c>
    </row>
    <row r="1641" spans="1:6" x14ac:dyDescent="0.2">
      <c r="A1641" s="3">
        <f>_xll.qlNormInv(HelperSheet!$A1642,B$2,B$3)</f>
        <v>0.30450630793660799</v>
      </c>
      <c r="F1641" s="3">
        <f>_xll.qlNormInv(HelperSheet!$A1642,G$2,G$3)</f>
        <v>0.37612657698415197</v>
      </c>
    </row>
    <row r="1642" spans="1:6" x14ac:dyDescent="0.2">
      <c r="A1642" s="3">
        <f>_xll.qlNormInv(HelperSheet!$A1643,B$2,B$3)</f>
        <v>1.1246386532887855</v>
      </c>
      <c r="F1642" s="3">
        <f>_xll.qlNormInv(HelperSheet!$A1643,G$2,G$3)</f>
        <v>0.58115966332219637</v>
      </c>
    </row>
    <row r="1643" spans="1:6" x14ac:dyDescent="0.2">
      <c r="A1643" s="3">
        <f>_xll.qlNormInv(HelperSheet!$A1644,B$2,B$3)</f>
        <v>-0.33283635667922595</v>
      </c>
      <c r="F1643" s="3">
        <f>_xll.qlNormInv(HelperSheet!$A1644,G$2,G$3)</f>
        <v>0.2167909108301935</v>
      </c>
    </row>
    <row r="1644" spans="1:6" x14ac:dyDescent="0.2">
      <c r="A1644" s="3">
        <f>_xll.qlNormInv(HelperSheet!$A1645,B$2,B$3)</f>
        <v>-1.346374223077448E-2</v>
      </c>
      <c r="F1644" s="3">
        <f>_xll.qlNormInv(HelperSheet!$A1645,G$2,G$3)</f>
        <v>0.29663406444230639</v>
      </c>
    </row>
    <row r="1645" spans="1:6" x14ac:dyDescent="0.2">
      <c r="A1645" s="3">
        <f>_xll.qlNormInv(HelperSheet!$A1646,B$2,B$3)</f>
        <v>2.5509755091480351</v>
      </c>
      <c r="F1645" s="3">
        <f>_xll.qlNormInv(HelperSheet!$A1646,G$2,G$3)</f>
        <v>0.93774387728700881</v>
      </c>
    </row>
    <row r="1646" spans="1:6" x14ac:dyDescent="0.2">
      <c r="A1646" s="3">
        <f>_xll.qlNormInv(HelperSheet!$A1647,B$2,B$3)</f>
        <v>0.65768247247626521</v>
      </c>
      <c r="F1646" s="3">
        <f>_xll.qlNormInv(HelperSheet!$A1647,G$2,G$3)</f>
        <v>0.46442061811906632</v>
      </c>
    </row>
    <row r="1647" spans="1:6" x14ac:dyDescent="0.2">
      <c r="A1647" s="3">
        <f>_xll.qlNormInv(HelperSheet!$A1648,B$2,B$3)</f>
        <v>-0.6914897616689053</v>
      </c>
      <c r="F1647" s="3">
        <f>_xll.qlNormInv(HelperSheet!$A1648,G$2,G$3)</f>
        <v>0.12712755958277366</v>
      </c>
    </row>
    <row r="1648" spans="1:6" x14ac:dyDescent="0.2">
      <c r="A1648" s="3">
        <f>_xll.qlNormInv(HelperSheet!$A1649,B$2,B$3)</f>
        <v>-0.90728176870530053</v>
      </c>
      <c r="F1648" s="3">
        <f>_xll.qlNormInv(HelperSheet!$A1649,G$2,G$3)</f>
        <v>7.3179557823674857E-2</v>
      </c>
    </row>
    <row r="1649" spans="1:6" x14ac:dyDescent="0.2">
      <c r="A1649" s="3">
        <f>_xll.qlNormInv(HelperSheet!$A1650,B$2,B$3)</f>
        <v>0.47366027276409672</v>
      </c>
      <c r="F1649" s="3">
        <f>_xll.qlNormInv(HelperSheet!$A1650,G$2,G$3)</f>
        <v>0.41841506819102414</v>
      </c>
    </row>
    <row r="1650" spans="1:6" x14ac:dyDescent="0.2">
      <c r="A1650" s="3">
        <f>_xll.qlNormInv(HelperSheet!$A1651,B$2,B$3)</f>
        <v>1.4918358350028698</v>
      </c>
      <c r="F1650" s="3">
        <f>_xll.qlNormInv(HelperSheet!$A1651,G$2,G$3)</f>
        <v>0.67295895875071743</v>
      </c>
    </row>
    <row r="1651" spans="1:6" x14ac:dyDescent="0.2">
      <c r="A1651" s="3">
        <f>_xll.qlNormInv(HelperSheet!$A1652,B$2,B$3)</f>
        <v>-0.17095670016304432</v>
      </c>
      <c r="F1651" s="3">
        <f>_xll.qlNormInv(HelperSheet!$A1652,G$2,G$3)</f>
        <v>0.25726082495923891</v>
      </c>
    </row>
    <row r="1652" spans="1:6" x14ac:dyDescent="0.2">
      <c r="A1652" s="3">
        <f>_xll.qlNormInv(HelperSheet!$A1653,B$2,B$3)</f>
        <v>-0.50400507292617192</v>
      </c>
      <c r="F1652" s="3">
        <f>_xll.qlNormInv(HelperSheet!$A1653,G$2,G$3)</f>
        <v>0.17399873176845701</v>
      </c>
    </row>
    <row r="1653" spans="1:6" x14ac:dyDescent="0.2">
      <c r="A1653" s="3">
        <f>_xll.qlNormInv(HelperSheet!$A1654,B$2,B$3)</f>
        <v>0.86736475287444237</v>
      </c>
      <c r="F1653" s="3">
        <f>_xll.qlNormInv(HelperSheet!$A1654,G$2,G$3)</f>
        <v>0.51684118821861058</v>
      </c>
    </row>
    <row r="1654" spans="1:6" x14ac:dyDescent="0.2">
      <c r="A1654" s="3">
        <f>_xll.qlNormInv(HelperSheet!$A1655,B$2,B$3)</f>
        <v>0.14369390100846532</v>
      </c>
      <c r="F1654" s="3">
        <f>_xll.qlNormInv(HelperSheet!$A1655,G$2,G$3)</f>
        <v>0.3359234752521163</v>
      </c>
    </row>
    <row r="1655" spans="1:6" x14ac:dyDescent="0.2">
      <c r="A1655" s="3">
        <f>_xll.qlNormInv(HelperSheet!$A1656,B$2,B$3)</f>
        <v>-1.5793412167591636</v>
      </c>
      <c r="F1655" s="3">
        <f>_xll.qlNormInv(HelperSheet!$A1656,G$2,G$3)</f>
        <v>-9.4835304189790914E-2</v>
      </c>
    </row>
    <row r="1656" spans="1:6" x14ac:dyDescent="0.2">
      <c r="A1656" s="3">
        <f>_xll.qlNormInv(HelperSheet!$A1657,B$2,B$3)</f>
        <v>-1.7334945107254491</v>
      </c>
      <c r="F1656" s="3">
        <f>_xll.qlNormInv(HelperSheet!$A1657,G$2,G$3)</f>
        <v>-0.13337362768136229</v>
      </c>
    </row>
    <row r="1657" spans="1:6" x14ac:dyDescent="0.2">
      <c r="A1657" s="3">
        <f>_xll.qlNormInv(HelperSheet!$A1658,B$2,B$3)</f>
        <v>0.10422324515041369</v>
      </c>
      <c r="F1657" s="3">
        <f>_xll.qlNormInv(HelperSheet!$A1658,G$2,G$3)</f>
        <v>0.32605581128760341</v>
      </c>
    </row>
    <row r="1658" spans="1:6" x14ac:dyDescent="0.2">
      <c r="A1658" s="3">
        <f>_xll.qlNormInv(HelperSheet!$A1659,B$2,B$3)</f>
        <v>0.81165053002879417</v>
      </c>
      <c r="F1658" s="3">
        <f>_xll.qlNormInv(HelperSheet!$A1659,G$2,G$3)</f>
        <v>0.50291263250719853</v>
      </c>
    </row>
    <row r="1659" spans="1:6" x14ac:dyDescent="0.2">
      <c r="A1659" s="3">
        <f>_xll.qlNormInv(HelperSheet!$A1660,B$2,B$3)</f>
        <v>-0.5489965578201722</v>
      </c>
      <c r="F1659" s="3">
        <f>_xll.qlNormInv(HelperSheet!$A1660,G$2,G$3)</f>
        <v>0.16275086054495694</v>
      </c>
    </row>
    <row r="1660" spans="1:6" x14ac:dyDescent="0.2">
      <c r="A1660" s="3">
        <f>_xll.qlNormInv(HelperSheet!$A1661,B$2,B$3)</f>
        <v>-0.2108455256859087</v>
      </c>
      <c r="F1660" s="3">
        <f>_xll.qlNormInv(HelperSheet!$A1661,G$2,G$3)</f>
        <v>0.2472886185785228</v>
      </c>
    </row>
    <row r="1661" spans="1:6" x14ac:dyDescent="0.2">
      <c r="A1661" s="3">
        <f>_xll.qlNormInv(HelperSheet!$A1662,B$2,B$3)</f>
        <v>1.3819332827986177</v>
      </c>
      <c r="F1661" s="3">
        <f>_xll.qlNormInv(HelperSheet!$A1662,G$2,G$3)</f>
        <v>0.64548332069965442</v>
      </c>
    </row>
    <row r="1662" spans="1:6" x14ac:dyDescent="0.2">
      <c r="A1662" s="3">
        <f>_xll.qlNormInv(HelperSheet!$A1663,B$2,B$3)</f>
        <v>0.43027970633929941</v>
      </c>
      <c r="F1662" s="3">
        <f>_xll.qlNormInv(HelperSheet!$A1663,G$2,G$3)</f>
        <v>0.40756992658482483</v>
      </c>
    </row>
    <row r="1663" spans="1:6" x14ac:dyDescent="0.2">
      <c r="A1663" s="3">
        <f>_xll.qlNormInv(HelperSheet!$A1664,B$2,B$3)</f>
        <v>-0.96807320213737269</v>
      </c>
      <c r="F1663" s="3">
        <f>_xll.qlNormInv(HelperSheet!$A1664,G$2,G$3)</f>
        <v>5.7981699465656816E-2</v>
      </c>
    </row>
    <row r="1664" spans="1:6" x14ac:dyDescent="0.2">
      <c r="A1664" s="3">
        <f>_xll.qlNormInv(HelperSheet!$A1665,B$2,B$3)</f>
        <v>-0.74213125801211233</v>
      </c>
      <c r="F1664" s="3">
        <f>_xll.qlNormInv(HelperSheet!$A1665,G$2,G$3)</f>
        <v>0.11446718549697191</v>
      </c>
    </row>
    <row r="1665" spans="1:6" x14ac:dyDescent="0.2">
      <c r="A1665" s="3">
        <f>_xll.qlNormInv(HelperSheet!$A1666,B$2,B$3)</f>
        <v>0.60980319142900474</v>
      </c>
      <c r="F1665" s="3">
        <f>_xll.qlNormInv(HelperSheet!$A1666,G$2,G$3)</f>
        <v>0.45245079785725117</v>
      </c>
    </row>
    <row r="1666" spans="1:6" x14ac:dyDescent="0.2">
      <c r="A1666" s="3">
        <f>_xll.qlNormInv(HelperSheet!$A1667,B$2,B$3)</f>
        <v>2.0335975645027404</v>
      </c>
      <c r="F1666" s="3">
        <f>_xll.qlNormInv(HelperSheet!$A1667,G$2,G$3)</f>
        <v>0.80839939112568504</v>
      </c>
    </row>
    <row r="1667" spans="1:6" x14ac:dyDescent="0.2">
      <c r="A1667" s="3">
        <f>_xll.qlNormInv(HelperSheet!$A1668,B$2,B$3)</f>
        <v>-5.2653721841543863E-2</v>
      </c>
      <c r="F1667" s="3">
        <f>_xll.qlNormInv(HelperSheet!$A1668,G$2,G$3)</f>
        <v>0.28683656953961401</v>
      </c>
    </row>
    <row r="1668" spans="1:6" x14ac:dyDescent="0.2">
      <c r="A1668" s="3">
        <f>_xll.qlNormInv(HelperSheet!$A1669,B$2,B$3)</f>
        <v>-0.37453299607076501</v>
      </c>
      <c r="F1668" s="3">
        <f>_xll.qlNormInv(HelperSheet!$A1669,G$2,G$3)</f>
        <v>0.20636675098230872</v>
      </c>
    </row>
    <row r="1669" spans="1:6" x14ac:dyDescent="0.2">
      <c r="A1669" s="3">
        <f>_xll.qlNormInv(HelperSheet!$A1670,B$2,B$3)</f>
        <v>1.0537613629250877</v>
      </c>
      <c r="F1669" s="3">
        <f>_xll.qlNormInv(HelperSheet!$A1670,G$2,G$3)</f>
        <v>0.56344034073127192</v>
      </c>
    </row>
    <row r="1670" spans="1:6" x14ac:dyDescent="0.2">
      <c r="A1670" s="3">
        <f>_xll.qlNormInv(HelperSheet!$A1671,B$2,B$3)</f>
        <v>0.26372453592314488</v>
      </c>
      <c r="F1670" s="3">
        <f>_xll.qlNormInv(HelperSheet!$A1671,G$2,G$3)</f>
        <v>0.36593113398078619</v>
      </c>
    </row>
    <row r="1671" spans="1:6" x14ac:dyDescent="0.2">
      <c r="A1671" s="3">
        <f>_xll.qlNormInv(HelperSheet!$A1672,B$2,B$3)</f>
        <v>-1.2590623475471558</v>
      </c>
      <c r="F1671" s="3">
        <f>_xll.qlNormInv(HelperSheet!$A1672,G$2,G$3)</f>
        <v>-1.4765586886788973E-2</v>
      </c>
    </row>
    <row r="1672" spans="1:6" x14ac:dyDescent="0.2">
      <c r="A1672" s="3">
        <f>_xll.qlNormInv(HelperSheet!$A1673,B$2,B$3)</f>
        <v>-1.4555834276253186</v>
      </c>
      <c r="F1672" s="3">
        <f>_xll.qlNormInv(HelperSheet!$A1673,G$2,G$3)</f>
        <v>-6.3895856906329651E-2</v>
      </c>
    </row>
    <row r="1673" spans="1:6" x14ac:dyDescent="0.2">
      <c r="A1673" s="3">
        <f>_xll.qlNormInv(HelperSheet!$A1674,B$2,B$3)</f>
        <v>0.1833897885183888</v>
      </c>
      <c r="F1673" s="3">
        <f>_xll.qlNormInv(HelperSheet!$A1674,G$2,G$3)</f>
        <v>0.3458474471295972</v>
      </c>
    </row>
    <row r="1674" spans="1:6" x14ac:dyDescent="0.2">
      <c r="A1674" s="3">
        <f>_xll.qlNormInv(HelperSheet!$A1675,B$2,B$3)</f>
        <v>0.92591108996012994</v>
      </c>
      <c r="F1674" s="3">
        <f>_xll.qlNormInv(HelperSheet!$A1675,G$2,G$3)</f>
        <v>0.53147777249003247</v>
      </c>
    </row>
    <row r="1675" spans="1:6" x14ac:dyDescent="0.2">
      <c r="A1675" s="3">
        <f>_xll.qlNormInv(HelperSheet!$A1676,B$2,B$3)</f>
        <v>-0.46001171418926784</v>
      </c>
      <c r="F1675" s="3">
        <f>_xll.qlNormInv(HelperSheet!$A1676,G$2,G$3)</f>
        <v>0.18499707145268302</v>
      </c>
    </row>
    <row r="1676" spans="1:6" x14ac:dyDescent="0.2">
      <c r="A1676" s="3">
        <f>_xll.qlNormInv(HelperSheet!$A1677,B$2,B$3)</f>
        <v>-0.1313381516882787</v>
      </c>
      <c r="F1676" s="3">
        <f>_xll.qlNormInv(HelperSheet!$A1677,G$2,G$3)</f>
        <v>0.26716546207793029</v>
      </c>
    </row>
    <row r="1677" spans="1:6" x14ac:dyDescent="0.2">
      <c r="A1677" s="3">
        <f>_xll.qlNormInv(HelperSheet!$A1678,B$2,B$3)</f>
        <v>1.623454942254946</v>
      </c>
      <c r="F1677" s="3">
        <f>_xll.qlNormInv(HelperSheet!$A1678,G$2,G$3)</f>
        <v>0.70586373556373649</v>
      </c>
    </row>
    <row r="1678" spans="1:6" x14ac:dyDescent="0.2">
      <c r="A1678" s="3">
        <f>_xll.qlNormInv(HelperSheet!$A1679,B$2,B$3)</f>
        <v>0.51795138752099723</v>
      </c>
      <c r="F1678" s="3">
        <f>_xll.qlNormInv(HelperSheet!$A1679,G$2,G$3)</f>
        <v>0.42948784688024932</v>
      </c>
    </row>
    <row r="1679" spans="1:6" x14ac:dyDescent="0.2">
      <c r="A1679" s="3">
        <f>_xll.qlNormInv(HelperSheet!$A1680,B$2,B$3)</f>
        <v>-0.84967138287717126</v>
      </c>
      <c r="F1679" s="3">
        <f>_xll.qlNormInv(HelperSheet!$A1680,G$2,G$3)</f>
        <v>8.7582154280707175E-2</v>
      </c>
    </row>
    <row r="1680" spans="1:6" x14ac:dyDescent="0.2">
      <c r="A1680" s="3">
        <f>_xll.qlNormInv(HelperSheet!$A1681,B$2,B$3)</f>
        <v>-1.1018938741056643</v>
      </c>
      <c r="F1680" s="3">
        <f>_xll.qlNormInv(HelperSheet!$A1681,G$2,G$3)</f>
        <v>2.4526531473583912E-2</v>
      </c>
    </row>
    <row r="1681" spans="1:6" x14ac:dyDescent="0.2">
      <c r="A1681" s="3">
        <f>_xll.qlNormInv(HelperSheet!$A1682,B$2,B$3)</f>
        <v>0.34580111425488724</v>
      </c>
      <c r="F1681" s="3">
        <f>_xll.qlNormInv(HelperSheet!$A1682,G$2,G$3)</f>
        <v>0.38645027856372183</v>
      </c>
    </row>
    <row r="1682" spans="1:6" x14ac:dyDescent="0.2">
      <c r="A1682" s="3">
        <f>_xll.qlNormInv(HelperSheet!$A1683,B$2,B$3)</f>
        <v>1.2016679900546445</v>
      </c>
      <c r="F1682" s="3">
        <f>_xll.qlNormInv(HelperSheet!$A1683,G$2,G$3)</f>
        <v>0.60041699751366107</v>
      </c>
    </row>
    <row r="1683" spans="1:6" x14ac:dyDescent="0.2">
      <c r="A1683" s="3">
        <f>_xll.qlNormInv(HelperSheet!$A1684,B$2,B$3)</f>
        <v>-0.29171071925102177</v>
      </c>
      <c r="F1683" s="3">
        <f>_xll.qlNormInv(HelperSheet!$A1684,G$2,G$3)</f>
        <v>0.22707232018724455</v>
      </c>
    </row>
    <row r="1684" spans="1:6" x14ac:dyDescent="0.2">
      <c r="A1684" s="3">
        <f>_xll.qlNormInv(HelperSheet!$A1685,B$2,B$3)</f>
        <v>-0.64256282373798146</v>
      </c>
      <c r="F1684" s="3">
        <f>_xll.qlNormInv(HelperSheet!$A1685,G$2,G$3)</f>
        <v>0.13935929406550462</v>
      </c>
    </row>
    <row r="1685" spans="1:6" x14ac:dyDescent="0.2">
      <c r="A1685" s="3">
        <f>_xll.qlNormInv(HelperSheet!$A1686,B$2,B$3)</f>
        <v>0.70711955015094385</v>
      </c>
      <c r="F1685" s="3">
        <f>_xll.qlNormInv(HelperSheet!$A1686,G$2,G$3)</f>
        <v>0.47677988753773592</v>
      </c>
    </row>
    <row r="1686" spans="1:6" x14ac:dyDescent="0.2">
      <c r="A1686" s="3">
        <f>_xll.qlNormInv(HelperSheet!$A1687,B$2,B$3)</f>
        <v>2.5705562014932182E-2</v>
      </c>
      <c r="F1686" s="3">
        <f>_xll.qlNormInv(HelperSheet!$A1687,G$2,G$3)</f>
        <v>0.30642639050373305</v>
      </c>
    </row>
    <row r="1687" spans="1:6" x14ac:dyDescent="0.2">
      <c r="A1687" s="3">
        <f>_xll.qlNormInv(HelperSheet!$A1688,B$2,B$3)</f>
        <v>-2.3169250948022859</v>
      </c>
      <c r="F1687" s="3">
        <f>_xll.qlNormInv(HelperSheet!$A1688,G$2,G$3)</f>
        <v>-0.27923127370057149</v>
      </c>
    </row>
    <row r="1688" spans="1:6" x14ac:dyDescent="0.2">
      <c r="A1688" s="3">
        <f>_xll.qlNormInv(HelperSheet!$A1689,B$2,B$3)</f>
        <v>-2.1928205236828036</v>
      </c>
      <c r="F1688" s="3">
        <f>_xll.qlNormInv(HelperSheet!$A1689,G$2,G$3)</f>
        <v>-0.2482051309207009</v>
      </c>
    </row>
    <row r="1689" spans="1:6" x14ac:dyDescent="0.2">
      <c r="A1689" s="3">
        <f>_xll.qlNormInv(HelperSheet!$A1690,B$2,B$3)</f>
        <v>3.5501704209694854E-2</v>
      </c>
      <c r="F1689" s="3">
        <f>_xll.qlNormInv(HelperSheet!$A1690,G$2,G$3)</f>
        <v>0.30887542605242368</v>
      </c>
    </row>
    <row r="1690" spans="1:6" x14ac:dyDescent="0.2">
      <c r="A1690" s="3">
        <f>_xll.qlNormInv(HelperSheet!$A1691,B$2,B$3)</f>
        <v>0.7197487777038849</v>
      </c>
      <c r="F1690" s="3">
        <f>_xll.qlNormInv(HelperSheet!$A1691,G$2,G$3)</f>
        <v>0.47993719442597121</v>
      </c>
    </row>
    <row r="1691" spans="1:6" x14ac:dyDescent="0.2">
      <c r="A1691" s="3">
        <f>_xll.qlNormInv(HelperSheet!$A1692,B$2,B$3)</f>
        <v>-0.63057215182650994</v>
      </c>
      <c r="F1691" s="3">
        <f>_xll.qlNormInv(HelperSheet!$A1692,G$2,G$3)</f>
        <v>0.1423569620433725</v>
      </c>
    </row>
    <row r="1692" spans="1:6" x14ac:dyDescent="0.2">
      <c r="A1692" s="3">
        <f>_xll.qlNormInv(HelperSheet!$A1693,B$2,B$3)</f>
        <v>-0.28150862620453654</v>
      </c>
      <c r="F1692" s="3">
        <f>_xll.qlNormInv(HelperSheet!$A1693,G$2,G$3)</f>
        <v>0.22962284344886585</v>
      </c>
    </row>
    <row r="1693" spans="1:6" x14ac:dyDescent="0.2">
      <c r="A1693" s="3">
        <f>_xll.qlNormInv(HelperSheet!$A1694,B$2,B$3)</f>
        <v>1.2220738846094934</v>
      </c>
      <c r="F1693" s="3">
        <f>_xll.qlNormInv(HelperSheet!$A1694,G$2,G$3)</f>
        <v>0.60551847115237334</v>
      </c>
    </row>
    <row r="1694" spans="1:6" x14ac:dyDescent="0.2">
      <c r="A1694" s="3">
        <f>_xll.qlNormInv(HelperSheet!$A1695,B$2,B$3)</f>
        <v>0.35621482866118914</v>
      </c>
      <c r="F1694" s="3">
        <f>_xll.qlNormInv(HelperSheet!$A1695,G$2,G$3)</f>
        <v>0.3890537071652973</v>
      </c>
    </row>
    <row r="1695" spans="1:6" x14ac:dyDescent="0.2">
      <c r="A1695" s="3">
        <f>_xll.qlNormInv(HelperSheet!$A1696,B$2,B$3)</f>
        <v>-1.0841003401991727</v>
      </c>
      <c r="F1695" s="3">
        <f>_xll.qlNormInv(HelperSheet!$A1696,G$2,G$3)</f>
        <v>2.897491495020682E-2</v>
      </c>
    </row>
    <row r="1696" spans="1:6" x14ac:dyDescent="0.2">
      <c r="A1696" s="3">
        <f>_xll.qlNormInv(HelperSheet!$A1697,B$2,B$3)</f>
        <v>-0.83570601071682715</v>
      </c>
      <c r="F1696" s="3">
        <f>_xll.qlNormInv(HelperSheet!$A1697,G$2,G$3)</f>
        <v>9.1073497320793201E-2</v>
      </c>
    </row>
    <row r="1697" spans="1:6" x14ac:dyDescent="0.2">
      <c r="A1697" s="3">
        <f>_xll.qlNormInv(HelperSheet!$A1698,B$2,B$3)</f>
        <v>0.529181300760725</v>
      </c>
      <c r="F1697" s="3">
        <f>_xll.qlNormInv(HelperSheet!$A1698,G$2,G$3)</f>
        <v>0.43229532519018121</v>
      </c>
    </row>
    <row r="1698" spans="1:6" x14ac:dyDescent="0.2">
      <c r="A1698" s="3">
        <f>_xll.qlNormInv(HelperSheet!$A1699,B$2,B$3)</f>
        <v>1.6611681128024378</v>
      </c>
      <c r="F1698" s="3">
        <f>_xll.qlNormInv(HelperSheet!$A1699,G$2,G$3)</f>
        <v>0.71529202820060944</v>
      </c>
    </row>
    <row r="1699" spans="1:6" x14ac:dyDescent="0.2">
      <c r="A1699" s="3">
        <f>_xll.qlNormInv(HelperSheet!$A1700,B$2,B$3)</f>
        <v>-0.12146805911122988</v>
      </c>
      <c r="F1699" s="3">
        <f>_xll.qlNormInv(HelperSheet!$A1700,G$2,G$3)</f>
        <v>0.26963298522219253</v>
      </c>
    </row>
    <row r="1700" spans="1:6" x14ac:dyDescent="0.2">
      <c r="A1700" s="3">
        <f>_xll.qlNormInv(HelperSheet!$A1701,B$2,B$3)</f>
        <v>-0.44915435476713905</v>
      </c>
      <c r="F1700" s="3">
        <f>_xll.qlNormInv(HelperSheet!$A1701,G$2,G$3)</f>
        <v>0.18771141130821523</v>
      </c>
    </row>
    <row r="1701" spans="1:6" x14ac:dyDescent="0.2">
      <c r="A1701" s="3">
        <f>_xll.qlNormInv(HelperSheet!$A1702,B$2,B$3)</f>
        <v>0.9410491206011744</v>
      </c>
      <c r="F1701" s="3">
        <f>_xll.qlNormInv(HelperSheet!$A1702,G$2,G$3)</f>
        <v>0.53526228015029353</v>
      </c>
    </row>
    <row r="1702" spans="1:6" x14ac:dyDescent="0.2">
      <c r="A1702" s="3">
        <f>_xll.qlNormInv(HelperSheet!$A1703,B$2,B$3)</f>
        <v>0.19335661861439551</v>
      </c>
      <c r="F1702" s="3">
        <f>_xll.qlNormInv(HelperSheet!$A1703,G$2,G$3)</f>
        <v>0.34833915465359888</v>
      </c>
    </row>
    <row r="1703" spans="1:6" x14ac:dyDescent="0.2">
      <c r="A1703" s="3">
        <f>_xll.qlNormInv(HelperSheet!$A1704,B$2,B$3)</f>
        <v>-1.4279011516142592</v>
      </c>
      <c r="F1703" s="3">
        <f>_xll.qlNormInv(HelperSheet!$A1704,G$2,G$3)</f>
        <v>-5.697528790356482E-2</v>
      </c>
    </row>
    <row r="1704" spans="1:6" x14ac:dyDescent="0.2">
      <c r="A1704" s="3">
        <f>_xll.qlNormInv(HelperSheet!$A1705,B$2,B$3)</f>
        <v>-1.2377188883795058</v>
      </c>
      <c r="F1704" s="3">
        <f>_xll.qlNormInv(HelperSheet!$A1705,G$2,G$3)</f>
        <v>-9.4297220948764693E-3</v>
      </c>
    </row>
    <row r="1705" spans="1:6" x14ac:dyDescent="0.2">
      <c r="A1705" s="3">
        <f>_xll.qlNormInv(HelperSheet!$A1706,B$2,B$3)</f>
        <v>0.27387629686350701</v>
      </c>
      <c r="F1705" s="3">
        <f>_xll.qlNormInv(HelperSheet!$A1706,G$2,G$3)</f>
        <v>0.36846907421587671</v>
      </c>
    </row>
    <row r="1706" spans="1:6" x14ac:dyDescent="0.2">
      <c r="A1706" s="3">
        <f>_xll.qlNormInv(HelperSheet!$A1707,B$2,B$3)</f>
        <v>1.0709771878394652</v>
      </c>
      <c r="F1706" s="3">
        <f>_xll.qlNormInv(HelperSheet!$A1707,G$2,G$3)</f>
        <v>0.56774429695986628</v>
      </c>
    </row>
    <row r="1707" spans="1:6" x14ac:dyDescent="0.2">
      <c r="A1707" s="3">
        <f>_xll.qlNormInv(HelperSheet!$A1708,B$2,B$3)</f>
        <v>-0.36405048223649428</v>
      </c>
      <c r="F1707" s="3">
        <f>_xll.qlNormInv(HelperSheet!$A1708,G$2,G$3)</f>
        <v>0.20898737944087642</v>
      </c>
    </row>
    <row r="1708" spans="1:6" x14ac:dyDescent="0.2">
      <c r="A1708" s="3">
        <f>_xll.qlNormInv(HelperSheet!$A1709,B$2,B$3)</f>
        <v>-4.2850995873484655E-2</v>
      </c>
      <c r="F1708" s="3">
        <f>_xll.qlNormInv(HelperSheet!$A1709,G$2,G$3)</f>
        <v>0.28928725103162883</v>
      </c>
    </row>
    <row r="1709" spans="1:6" x14ac:dyDescent="0.2">
      <c r="A1709" s="3">
        <f>_xll.qlNormInv(HelperSheet!$A1710,B$2,B$3)</f>
        <v>2.1179454512954639</v>
      </c>
      <c r="F1709" s="3">
        <f>_xll.qlNormInv(HelperSheet!$A1710,G$2,G$3)</f>
        <v>0.82948636282386601</v>
      </c>
    </row>
    <row r="1710" spans="1:6" x14ac:dyDescent="0.2">
      <c r="A1710" s="3">
        <f>_xll.qlNormInv(HelperSheet!$A1711,B$2,B$3)</f>
        <v>0.62163836637009406</v>
      </c>
      <c r="F1710" s="3">
        <f>_xll.qlNormInv(HelperSheet!$A1711,G$2,G$3)</f>
        <v>0.45540959159252348</v>
      </c>
    </row>
    <row r="1711" spans="1:6" x14ac:dyDescent="0.2">
      <c r="A1711" s="3">
        <f>_xll.qlNormInv(HelperSheet!$A1712,B$2,B$3)</f>
        <v>-0.72929649995255896</v>
      </c>
      <c r="F1711" s="3">
        <f>_xll.qlNormInv(HelperSheet!$A1712,G$2,G$3)</f>
        <v>0.11767587501186025</v>
      </c>
    </row>
    <row r="1712" spans="1:6" x14ac:dyDescent="0.2">
      <c r="A1712" s="3">
        <f>_xll.qlNormInv(HelperSheet!$A1713,B$2,B$3)</f>
        <v>-0.9525456768785191</v>
      </c>
      <c r="F1712" s="3">
        <f>_xll.qlNormInv(HelperSheet!$A1713,G$2,G$3)</f>
        <v>6.1863580780370214E-2</v>
      </c>
    </row>
    <row r="1713" spans="1:6" x14ac:dyDescent="0.2">
      <c r="A1713" s="3">
        <f>_xll.qlNormInv(HelperSheet!$A1714,B$2,B$3)</f>
        <v>0.4410460113406266</v>
      </c>
      <c r="F1713" s="3">
        <f>_xll.qlNormInv(HelperSheet!$A1714,G$2,G$3)</f>
        <v>0.41026150283515661</v>
      </c>
    </row>
    <row r="1714" spans="1:6" x14ac:dyDescent="0.2">
      <c r="A1714" s="3">
        <f>_xll.qlNormInv(HelperSheet!$A1715,B$2,B$3)</f>
        <v>1.4078358327705327</v>
      </c>
      <c r="F1714" s="3">
        <f>_xll.qlNormInv(HelperSheet!$A1715,G$2,G$3)</f>
        <v>0.65195895819263316</v>
      </c>
    </row>
    <row r="1715" spans="1:6" x14ac:dyDescent="0.2">
      <c r="A1715" s="3">
        <f>_xll.qlNormInv(HelperSheet!$A1716,B$2,B$3)</f>
        <v>-0.20084431232756089</v>
      </c>
      <c r="F1715" s="3">
        <f>_xll.qlNormInv(HelperSheet!$A1716,G$2,G$3)</f>
        <v>0.24978892191810975</v>
      </c>
    </row>
    <row r="1716" spans="1:6" x14ac:dyDescent="0.2">
      <c r="A1716" s="3">
        <f>_xll.qlNormInv(HelperSheet!$A1717,B$2,B$3)</f>
        <v>-0.5376476715707903</v>
      </c>
      <c r="F1716" s="3">
        <f>_xll.qlNormInv(HelperSheet!$A1717,G$2,G$3)</f>
        <v>0.16558808210730241</v>
      </c>
    </row>
    <row r="1717" spans="1:6" x14ac:dyDescent="0.2">
      <c r="A1717" s="3">
        <f>_xll.qlNormInv(HelperSheet!$A1718,B$2,B$3)</f>
        <v>0.82533806281109767</v>
      </c>
      <c r="F1717" s="3">
        <f>_xll.qlNormInv(HelperSheet!$A1718,G$2,G$3)</f>
        <v>0.50633451570277443</v>
      </c>
    </row>
    <row r="1718" spans="1:6" x14ac:dyDescent="0.2">
      <c r="A1718" s="3">
        <f>_xll.qlNormInv(HelperSheet!$A1719,B$2,B$3)</f>
        <v>0.11407330010139134</v>
      </c>
      <c r="F1718" s="3">
        <f>_xll.qlNormInv(HelperSheet!$A1719,G$2,G$3)</f>
        <v>0.32851832502534783</v>
      </c>
    </row>
    <row r="1719" spans="1:6" x14ac:dyDescent="0.2">
      <c r="A1719" s="3">
        <f>_xll.qlNormInv(HelperSheet!$A1720,B$2,B$3)</f>
        <v>-1.6910863457455116</v>
      </c>
      <c r="F1719" s="3">
        <f>_xll.qlNormInv(HelperSheet!$A1720,G$2,G$3)</f>
        <v>-0.12277158643637792</v>
      </c>
    </row>
    <row r="1720" spans="1:6" x14ac:dyDescent="0.2">
      <c r="A1720" s="3">
        <f>_xll.qlNormInv(HelperSheet!$A1721,B$2,B$3)</f>
        <v>-1.5461418545607104</v>
      </c>
      <c r="F1720" s="3">
        <f>_xll.qlNormInv(HelperSheet!$A1721,G$2,G$3)</f>
        <v>-8.6535463640177612E-2</v>
      </c>
    </row>
    <row r="1721" spans="1:6" x14ac:dyDescent="0.2">
      <c r="A1721" s="3">
        <f>_xll.qlNormInv(HelperSheet!$A1722,B$2,B$3)</f>
        <v>0.15359422901438868</v>
      </c>
      <c r="F1721" s="3">
        <f>_xll.qlNormInv(HelperSheet!$A1722,G$2,G$3)</f>
        <v>0.33839855725359713</v>
      </c>
    </row>
    <row r="1722" spans="1:6" x14ac:dyDescent="0.2">
      <c r="A1722" s="3">
        <f>_xll.qlNormInv(HelperSheet!$A1723,B$2,B$3)</f>
        <v>0.88171732849584183</v>
      </c>
      <c r="F1722" s="3">
        <f>_xll.qlNormInv(HelperSheet!$A1723,G$2,G$3)</f>
        <v>0.52042933212396048</v>
      </c>
    </row>
    <row r="1723" spans="1:6" x14ac:dyDescent="0.2">
      <c r="A1723" s="3">
        <f>_xll.qlNormInv(HelperSheet!$A1724,B$2,B$3)</f>
        <v>-0.49291830577199203</v>
      </c>
      <c r="F1723" s="3">
        <f>_xll.qlNormInv(HelperSheet!$A1724,G$2,G$3)</f>
        <v>0.17677042355700198</v>
      </c>
    </row>
    <row r="1724" spans="1:6" x14ac:dyDescent="0.2">
      <c r="A1724" s="3">
        <f>_xll.qlNormInv(HelperSheet!$A1725,B$2,B$3)</f>
        <v>-0.16102931419199842</v>
      </c>
      <c r="F1724" s="3">
        <f>_xll.qlNormInv(HelperSheet!$A1725,G$2,G$3)</f>
        <v>0.25974267145200036</v>
      </c>
    </row>
    <row r="1725" spans="1:6" x14ac:dyDescent="0.2">
      <c r="A1725" s="3">
        <f>_xll.qlNormInv(HelperSheet!$A1726,B$2,B$3)</f>
        <v>1.5223169328644608</v>
      </c>
      <c r="F1725" s="3">
        <f>_xll.qlNormInv(HelperSheet!$A1726,G$2,G$3)</f>
        <v>0.68057923321611513</v>
      </c>
    </row>
    <row r="1726" spans="1:6" x14ac:dyDescent="0.2">
      <c r="A1726" s="3">
        <f>_xll.qlNormInv(HelperSheet!$A1727,B$2,B$3)</f>
        <v>0.48464288550857448</v>
      </c>
      <c r="F1726" s="3">
        <f>_xll.qlNormInv(HelperSheet!$A1727,G$2,G$3)</f>
        <v>0.42116072137714361</v>
      </c>
    </row>
    <row r="1727" spans="1:6" x14ac:dyDescent="0.2">
      <c r="A1727" s="3">
        <f>_xll.qlNormInv(HelperSheet!$A1728,B$2,B$3)</f>
        <v>-0.89260206537409503</v>
      </c>
      <c r="F1727" s="3">
        <f>_xll.qlNormInv(HelperSheet!$A1728,G$2,G$3)</f>
        <v>7.6849483656476231E-2</v>
      </c>
    </row>
    <row r="1728" spans="1:6" x14ac:dyDescent="0.2">
      <c r="A1728" s="3">
        <f>_xll.qlNormInv(HelperSheet!$A1729,B$2,B$3)</f>
        <v>-0.67910661325102661</v>
      </c>
      <c r="F1728" s="3">
        <f>_xll.qlNormInv(HelperSheet!$A1729,G$2,G$3)</f>
        <v>0.13022334668724334</v>
      </c>
    </row>
    <row r="1729" spans="1:6" x14ac:dyDescent="0.2">
      <c r="A1729" s="3">
        <f>_xll.qlNormInv(HelperSheet!$A1730,B$2,B$3)</f>
        <v>0.66988721968631659</v>
      </c>
      <c r="F1729" s="3">
        <f>_xll.qlNormInv(HelperSheet!$A1730,G$2,G$3)</f>
        <v>0.46747180492157914</v>
      </c>
    </row>
    <row r="1730" spans="1:6" x14ac:dyDescent="0.2">
      <c r="A1730" s="3">
        <f>_xll.qlNormInv(HelperSheet!$A1731,B$2,B$3)</f>
        <v>2.9750207289576047</v>
      </c>
      <c r="F1730" s="3">
        <f>_xll.qlNormInv(HelperSheet!$A1731,G$2,G$3)</f>
        <v>1.0437551822394011</v>
      </c>
    </row>
    <row r="1731" spans="1:6" x14ac:dyDescent="0.2">
      <c r="A1731" s="3">
        <f>_xll.qlNormInv(HelperSheet!$A1732,B$2,B$3)</f>
        <v>-3.6718270165764029E-3</v>
      </c>
      <c r="F1731" s="3">
        <f>_xll.qlNormInv(HelperSheet!$A1732,G$2,G$3)</f>
        <v>0.29908204324585591</v>
      </c>
    </row>
    <row r="1732" spans="1:6" x14ac:dyDescent="0.2">
      <c r="A1732" s="3">
        <f>_xll.qlNormInv(HelperSheet!$A1733,B$2,B$3)</f>
        <v>-0.3225047858033831</v>
      </c>
      <c r="F1732" s="3">
        <f>_xll.qlNormInv(HelperSheet!$A1733,G$2,G$3)</f>
        <v>0.2193738035491542</v>
      </c>
    </row>
    <row r="1733" spans="1:6" x14ac:dyDescent="0.2">
      <c r="A1733" s="3">
        <f>_xll.qlNormInv(HelperSheet!$A1734,B$2,B$3)</f>
        <v>1.1432623368885784</v>
      </c>
      <c r="F1733" s="3">
        <f>_xll.qlNormInv(HelperSheet!$A1734,G$2,G$3)</f>
        <v>0.58581558422214464</v>
      </c>
    </row>
    <row r="1734" spans="1:6" x14ac:dyDescent="0.2">
      <c r="A1734" s="3">
        <f>_xll.qlNormInv(HelperSheet!$A1735,B$2,B$3)</f>
        <v>0.314778696596205</v>
      </c>
      <c r="F1734" s="3">
        <f>_xll.qlNormInv(HelperSheet!$A1735,G$2,G$3)</f>
        <v>0.37869467414905122</v>
      </c>
    </row>
    <row r="1735" spans="1:6" x14ac:dyDescent="0.2">
      <c r="A1735" s="3">
        <f>_xll.qlNormInv(HelperSheet!$A1736,B$2,B$3)</f>
        <v>-1.1574946777841038</v>
      </c>
      <c r="F1735" s="3">
        <f>_xll.qlNormInv(HelperSheet!$A1736,G$2,G$3)</f>
        <v>1.062633055397405E-2</v>
      </c>
    </row>
    <row r="1736" spans="1:6" x14ac:dyDescent="0.2">
      <c r="A1736" s="3">
        <f>_xll.qlNormInv(HelperSheet!$A1737,B$2,B$3)</f>
        <v>-1.3268137140028371</v>
      </c>
      <c r="F1736" s="3">
        <f>_xll.qlNormInv(HelperSheet!$A1737,G$2,G$3)</f>
        <v>-3.1703428500709285E-2</v>
      </c>
    </row>
    <row r="1737" spans="1:6" x14ac:dyDescent="0.2">
      <c r="A1737" s="3">
        <f>_xll.qlNormInv(HelperSheet!$A1738,B$2,B$3)</f>
        <v>0.23342720804898992</v>
      </c>
      <c r="F1737" s="3">
        <f>_xll.qlNormInv(HelperSheet!$A1738,G$2,G$3)</f>
        <v>0.35835680201224746</v>
      </c>
    </row>
    <row r="1738" spans="1:6" x14ac:dyDescent="0.2">
      <c r="A1738" s="3">
        <f>_xll.qlNormInv(HelperSheet!$A1739,B$2,B$3)</f>
        <v>1.0038940453778651</v>
      </c>
      <c r="F1738" s="3">
        <f>_xll.qlNormInv(HelperSheet!$A1739,G$2,G$3)</f>
        <v>0.55097351134446626</v>
      </c>
    </row>
    <row r="1739" spans="1:6" x14ac:dyDescent="0.2">
      <c r="A1739" s="3">
        <f>_xll.qlNormInv(HelperSheet!$A1740,B$2,B$3)</f>
        <v>-0.40623449254643174</v>
      </c>
      <c r="F1739" s="3">
        <f>_xll.qlNormInv(HelperSheet!$A1740,G$2,G$3)</f>
        <v>0.19844137686339205</v>
      </c>
    </row>
    <row r="1740" spans="1:6" x14ac:dyDescent="0.2">
      <c r="A1740" s="3">
        <f>_xll.qlNormInv(HelperSheet!$A1741,B$2,B$3)</f>
        <v>-8.2096077301891737E-2</v>
      </c>
      <c r="F1740" s="3">
        <f>_xll.qlNormInv(HelperSheet!$A1741,G$2,G$3)</f>
        <v>0.27947598067452706</v>
      </c>
    </row>
    <row r="1741" spans="1:6" x14ac:dyDescent="0.2">
      <c r="A1741" s="3">
        <f>_xll.qlNormInv(HelperSheet!$A1742,B$2,B$3)</f>
        <v>1.842310891258395</v>
      </c>
      <c r="F1741" s="3">
        <f>_xll.qlNormInv(HelperSheet!$A1742,G$2,G$3)</f>
        <v>0.76057772281459868</v>
      </c>
    </row>
    <row r="1742" spans="1:6" x14ac:dyDescent="0.2">
      <c r="A1742" s="3">
        <f>_xll.qlNormInv(HelperSheet!$A1743,B$2,B$3)</f>
        <v>0.57479538677789932</v>
      </c>
      <c r="F1742" s="3">
        <f>_xll.qlNormInv(HelperSheet!$A1743,G$2,G$3)</f>
        <v>0.44369884669447479</v>
      </c>
    </row>
    <row r="1743" spans="1:6" x14ac:dyDescent="0.2">
      <c r="A1743" s="3">
        <f>_xll.qlNormInv(HelperSheet!$A1744,B$2,B$3)</f>
        <v>-0.78139482647169567</v>
      </c>
      <c r="F1743" s="3">
        <f>_xll.qlNormInv(HelperSheet!$A1744,G$2,G$3)</f>
        <v>0.10465129338207607</v>
      </c>
    </row>
    <row r="1744" spans="1:6" x14ac:dyDescent="0.2">
      <c r="A1744" s="3">
        <f>_xll.qlNormInv(HelperSheet!$A1745,B$2,B$3)</f>
        <v>-1.0161240621510335</v>
      </c>
      <c r="F1744" s="3">
        <f>_xll.qlNormInv(HelperSheet!$A1745,G$2,G$3)</f>
        <v>4.5968984462241624E-2</v>
      </c>
    </row>
    <row r="1745" spans="1:6" x14ac:dyDescent="0.2">
      <c r="A1745" s="3">
        <f>_xll.qlNormInv(HelperSheet!$A1746,B$2,B$3)</f>
        <v>0.39827201377787913</v>
      </c>
      <c r="F1745" s="3">
        <f>_xll.qlNormInv(HelperSheet!$A1746,G$2,G$3)</f>
        <v>0.39956800344446974</v>
      </c>
    </row>
    <row r="1746" spans="1:6" x14ac:dyDescent="0.2">
      <c r="A1746" s="3">
        <f>_xll.qlNormInv(HelperSheet!$A1747,B$2,B$3)</f>
        <v>1.3093090423356046</v>
      </c>
      <c r="F1746" s="3">
        <f>_xll.qlNormInv(HelperSheet!$A1747,G$2,G$3)</f>
        <v>0.62732726058390109</v>
      </c>
    </row>
    <row r="1747" spans="1:6" x14ac:dyDescent="0.2">
      <c r="A1747" s="3">
        <f>_xll.qlNormInv(HelperSheet!$A1748,B$2,B$3)</f>
        <v>-0.24098039326981019</v>
      </c>
      <c r="F1747" s="3">
        <f>_xll.qlNormInv(HelperSheet!$A1748,G$2,G$3)</f>
        <v>0.23975490168254743</v>
      </c>
    </row>
    <row r="1748" spans="1:6" x14ac:dyDescent="0.2">
      <c r="A1748" s="3">
        <f>_xll.qlNormInv(HelperSheet!$A1749,B$2,B$3)</f>
        <v>-0.58347985852723794</v>
      </c>
      <c r="F1748" s="3">
        <f>_xll.qlNormInv(HelperSheet!$A1749,G$2,G$3)</f>
        <v>0.1541300353681905</v>
      </c>
    </row>
    <row r="1749" spans="1:6" x14ac:dyDescent="0.2">
      <c r="A1749" s="3">
        <f>_xll.qlNormInv(HelperSheet!$A1750,B$2,B$3)</f>
        <v>0.77146782245101364</v>
      </c>
      <c r="F1749" s="3">
        <f>_xll.qlNormInv(HelperSheet!$A1750,G$2,G$3)</f>
        <v>0.4928669556127534</v>
      </c>
    </row>
    <row r="1750" spans="1:6" x14ac:dyDescent="0.2">
      <c r="A1750" s="3">
        <f>_xll.qlNormInv(HelperSheet!$A1751,B$2,B$3)</f>
        <v>7.4729811980305094E-2</v>
      </c>
      <c r="F1750" s="3">
        <f>_xll.qlNormInv(HelperSheet!$A1751,G$2,G$3)</f>
        <v>0.31868245299507625</v>
      </c>
    </row>
    <row r="1751" spans="1:6" x14ac:dyDescent="0.2">
      <c r="A1751" s="3">
        <f>_xll.qlNormInv(HelperSheet!$A1752,B$2,B$3)</f>
        <v>-1.8839605432342656</v>
      </c>
      <c r="F1751" s="3">
        <f>_xll.qlNormInv(HelperSheet!$A1752,G$2,G$3)</f>
        <v>-0.17099013580856642</v>
      </c>
    </row>
    <row r="1752" spans="1:6" x14ac:dyDescent="0.2">
      <c r="A1752" s="3">
        <f>_xll.qlNormInv(HelperSheet!$A1753,B$2,B$3)</f>
        <v>-2.0146120630778772</v>
      </c>
      <c r="F1752" s="3">
        <f>_xll.qlNormInv(HelperSheet!$A1753,G$2,G$3)</f>
        <v>-0.20365301576946931</v>
      </c>
    </row>
    <row r="1753" spans="1:6" x14ac:dyDescent="0.2">
      <c r="A1753" s="3">
        <f>_xll.qlNormInv(HelperSheet!$A1754,B$2,B$3)</f>
        <v>5.5105157298521577E-2</v>
      </c>
      <c r="F1753" s="3">
        <f>_xll.qlNormInv(HelperSheet!$A1754,G$2,G$3)</f>
        <v>0.31377628932463036</v>
      </c>
    </row>
    <row r="1754" spans="1:6" x14ac:dyDescent="0.2">
      <c r="A1754" s="3">
        <f>_xll.qlNormInv(HelperSheet!$A1755,B$2,B$3)</f>
        <v>0.74535905747074649</v>
      </c>
      <c r="F1754" s="3">
        <f>_xll.qlNormInv(HelperSheet!$A1755,G$2,G$3)</f>
        <v>0.48633976436768661</v>
      </c>
    </row>
    <row r="1755" spans="1:6" x14ac:dyDescent="0.2">
      <c r="A1755" s="3">
        <f>_xll.qlNormInv(HelperSheet!$A1756,B$2,B$3)</f>
        <v>-0.60685776026089255</v>
      </c>
      <c r="F1755" s="3">
        <f>_xll.qlNormInv(HelperSheet!$A1756,G$2,G$3)</f>
        <v>0.14828555993477685</v>
      </c>
    </row>
    <row r="1756" spans="1:6" x14ac:dyDescent="0.2">
      <c r="A1756" s="3">
        <f>_xll.qlNormInv(HelperSheet!$A1757,B$2,B$3)</f>
        <v>-0.26119087749331393</v>
      </c>
      <c r="F1756" s="3">
        <f>_xll.qlNormInv(HelperSheet!$A1757,G$2,G$3)</f>
        <v>0.23470228062667151</v>
      </c>
    </row>
    <row r="1757" spans="1:6" x14ac:dyDescent="0.2">
      <c r="A1757" s="3">
        <f>_xll.qlNormInv(HelperSheet!$A1758,B$2,B$3)</f>
        <v>1.2644886610545281</v>
      </c>
      <c r="F1757" s="3">
        <f>_xll.qlNormInv(HelperSheet!$A1758,G$2,G$3)</f>
        <v>0.61612216526363195</v>
      </c>
    </row>
    <row r="1758" spans="1:6" x14ac:dyDescent="0.2">
      <c r="A1758" s="3">
        <f>_xll.qlNormInv(HelperSheet!$A1759,B$2,B$3)</f>
        <v>0.37716002246209407</v>
      </c>
      <c r="F1758" s="3">
        <f>_xll.qlNormInv(HelperSheet!$A1759,G$2,G$3)</f>
        <v>0.39429000561552352</v>
      </c>
    </row>
    <row r="1759" spans="1:6" x14ac:dyDescent="0.2">
      <c r="A1759" s="3">
        <f>_xll.qlNormInv(HelperSheet!$A1760,B$2,B$3)</f>
        <v>-1.0495059636005302</v>
      </c>
      <c r="F1759" s="3">
        <f>_xll.qlNormInv(HelperSheet!$A1760,G$2,G$3)</f>
        <v>3.7623509099867447E-2</v>
      </c>
    </row>
    <row r="1760" spans="1:6" x14ac:dyDescent="0.2">
      <c r="A1760" s="3">
        <f>_xll.qlNormInv(HelperSheet!$A1761,B$2,B$3)</f>
        <v>-0.8082523743060932</v>
      </c>
      <c r="F1760" s="3">
        <f>_xll.qlNormInv(HelperSheet!$A1761,G$2,G$3)</f>
        <v>9.7936906423476688E-2</v>
      </c>
    </row>
    <row r="1761" spans="1:6" x14ac:dyDescent="0.2">
      <c r="A1761" s="3">
        <f>_xll.qlNormInv(HelperSheet!$A1762,B$2,B$3)</f>
        <v>0.55184480478757469</v>
      </c>
      <c r="F1761" s="3">
        <f>_xll.qlNormInv(HelperSheet!$A1762,G$2,G$3)</f>
        <v>0.43796120119689363</v>
      </c>
    </row>
    <row r="1762" spans="1:6" x14ac:dyDescent="0.2">
      <c r="A1762" s="3">
        <f>_xll.qlNormInv(HelperSheet!$A1763,B$2,B$3)</f>
        <v>1.7445990446638373</v>
      </c>
      <c r="F1762" s="3">
        <f>_xll.qlNormInv(HelperSheet!$A1763,G$2,G$3)</f>
        <v>0.73614976116595932</v>
      </c>
    </row>
    <row r="1763" spans="1:6" x14ac:dyDescent="0.2">
      <c r="A1763" s="3">
        <f>_xll.qlNormInv(HelperSheet!$A1764,B$2,B$3)</f>
        <v>-0.1017623479143718</v>
      </c>
      <c r="F1763" s="3">
        <f>_xll.qlNormInv(HelperSheet!$A1764,G$2,G$3)</f>
        <v>0.27455941302140702</v>
      </c>
    </row>
    <row r="1764" spans="1:6" x14ac:dyDescent="0.2">
      <c r="A1764" s="3">
        <f>_xll.qlNormInv(HelperSheet!$A1765,B$2,B$3)</f>
        <v>-0.42759595360731961</v>
      </c>
      <c r="F1764" s="3">
        <f>_xll.qlNormInv(HelperSheet!$A1765,G$2,G$3)</f>
        <v>0.19310101159817009</v>
      </c>
    </row>
    <row r="1765" spans="1:6" x14ac:dyDescent="0.2">
      <c r="A1765" s="3">
        <f>_xll.qlNormInv(HelperSheet!$A1766,B$2,B$3)</f>
        <v>0.9719916809694934</v>
      </c>
      <c r="F1765" s="3">
        <f>_xll.qlNormInv(HelperSheet!$A1766,G$2,G$3)</f>
        <v>0.54299792024237337</v>
      </c>
    </row>
    <row r="1766" spans="1:6" x14ac:dyDescent="0.2">
      <c r="A1766" s="3">
        <f>_xll.qlNormInv(HelperSheet!$A1767,B$2,B$3)</f>
        <v>0.21334908861074212</v>
      </c>
      <c r="F1766" s="3">
        <f>_xll.qlNormInv(HelperSheet!$A1767,G$2,G$3)</f>
        <v>0.35333727215268551</v>
      </c>
    </row>
    <row r="1767" spans="1:6" x14ac:dyDescent="0.2">
      <c r="A1767" s="3">
        <f>_xll.qlNormInv(HelperSheet!$A1768,B$2,B$3)</f>
        <v>-1.375600627140412</v>
      </c>
      <c r="F1767" s="3">
        <f>_xll.qlNormInv(HelperSheet!$A1768,G$2,G$3)</f>
        <v>-4.3900156785103006E-2</v>
      </c>
    </row>
    <row r="1768" spans="1:6" x14ac:dyDescent="0.2">
      <c r="A1768" s="3">
        <f>_xll.qlNormInv(HelperSheet!$A1769,B$2,B$3)</f>
        <v>-1.196644076983288</v>
      </c>
      <c r="F1768" s="3">
        <f>_xll.qlNormInv(HelperSheet!$A1769,G$2,G$3)</f>
        <v>8.3898075417798701E-4</v>
      </c>
    </row>
    <row r="1769" spans="1:6" x14ac:dyDescent="0.2">
      <c r="A1769" s="3">
        <f>_xll.qlNormInv(HelperSheet!$A1770,B$2,B$3)</f>
        <v>0.29426595205720918</v>
      </c>
      <c r="F1769" s="3">
        <f>_xll.qlNormInv(HelperSheet!$A1770,G$2,G$3)</f>
        <v>0.37356648801430226</v>
      </c>
    </row>
    <row r="1770" spans="1:6" x14ac:dyDescent="0.2">
      <c r="A1770" s="3">
        <f>_xll.qlNormInv(HelperSheet!$A1771,B$2,B$3)</f>
        <v>1.1063970838905917</v>
      </c>
      <c r="F1770" s="3">
        <f>_xll.qlNormInv(HelperSheet!$A1771,G$2,G$3)</f>
        <v>0.57659927097264796</v>
      </c>
    </row>
    <row r="1771" spans="1:6" x14ac:dyDescent="0.2">
      <c r="A1771" s="3">
        <f>_xll.qlNormInv(HelperSheet!$A1772,B$2,B$3)</f>
        <v>-0.34320357854904587</v>
      </c>
      <c r="F1771" s="3">
        <f>_xll.qlNormInv(HelperSheet!$A1772,G$2,G$3)</f>
        <v>0.21419910536273851</v>
      </c>
    </row>
    <row r="1772" spans="1:6" x14ac:dyDescent="0.2">
      <c r="A1772" s="3">
        <f>_xll.qlNormInv(HelperSheet!$A1773,B$2,B$3)</f>
        <v>-2.3256948570781786E-2</v>
      </c>
      <c r="F1772" s="3">
        <f>_xll.qlNormInv(HelperSheet!$A1773,G$2,G$3)</f>
        <v>0.29418576285730452</v>
      </c>
    </row>
    <row r="1773" spans="1:6" x14ac:dyDescent="0.2">
      <c r="A1773" s="3">
        <f>_xll.qlNormInv(HelperSheet!$A1774,B$2,B$3)</f>
        <v>2.3543588812299121</v>
      </c>
      <c r="F1773" s="3">
        <f>_xll.qlNormInv(HelperSheet!$A1774,G$2,G$3)</f>
        <v>0.88858972030747796</v>
      </c>
    </row>
    <row r="1774" spans="1:6" x14ac:dyDescent="0.2">
      <c r="A1774" s="3">
        <f>_xll.qlNormInv(HelperSheet!$A1775,B$2,B$3)</f>
        <v>0.64557491489528174</v>
      </c>
      <c r="F1774" s="3">
        <f>_xll.qlNormInv(HelperSheet!$A1775,G$2,G$3)</f>
        <v>0.46139372872382045</v>
      </c>
    </row>
    <row r="1775" spans="1:6" x14ac:dyDescent="0.2">
      <c r="A1775" s="3">
        <f>_xll.qlNormInv(HelperSheet!$A1776,B$2,B$3)</f>
        <v>-0.70397986539545998</v>
      </c>
      <c r="F1775" s="3">
        <f>_xll.qlNormInv(HelperSheet!$A1776,G$2,G$3)</f>
        <v>0.12400503365113499</v>
      </c>
    </row>
    <row r="1776" spans="1:6" x14ac:dyDescent="0.2">
      <c r="A1776" s="3">
        <f>_xll.qlNormInv(HelperSheet!$A1777,B$2,B$3)</f>
        <v>-0.92215963864262507</v>
      </c>
      <c r="F1776" s="3">
        <f>_xll.qlNormInv(HelperSheet!$A1777,G$2,G$3)</f>
        <v>6.9460090339343722E-2</v>
      </c>
    </row>
    <row r="1777" spans="1:6" x14ac:dyDescent="0.2">
      <c r="A1777" s="3">
        <f>_xll.qlNormInv(HelperSheet!$A1778,B$2,B$3)</f>
        <v>0.46273449802755412</v>
      </c>
      <c r="F1777" s="3">
        <f>_xll.qlNormInv(HelperSheet!$A1778,G$2,G$3)</f>
        <v>0.4156836245068885</v>
      </c>
    </row>
    <row r="1778" spans="1:6" x14ac:dyDescent="0.2">
      <c r="A1778" s="3">
        <f>_xll.qlNormInv(HelperSheet!$A1779,B$2,B$3)</f>
        <v>1.4626810017085092</v>
      </c>
      <c r="F1778" s="3">
        <f>_xll.qlNormInv(HelperSheet!$A1779,G$2,G$3)</f>
        <v>0.66567025042712724</v>
      </c>
    </row>
    <row r="1779" spans="1:6" x14ac:dyDescent="0.2">
      <c r="A1779" s="3">
        <f>_xll.qlNormInv(HelperSheet!$A1780,B$2,B$3)</f>
        <v>-0.1809009634910341</v>
      </c>
      <c r="F1779" s="3">
        <f>_xll.qlNormInv(HelperSheet!$A1780,G$2,G$3)</f>
        <v>0.25477475912724146</v>
      </c>
    </row>
    <row r="1780" spans="1:6" x14ac:dyDescent="0.2">
      <c r="A1780" s="3">
        <f>_xll.qlNormInv(HelperSheet!$A1781,B$2,B$3)</f>
        <v>-0.51515414077649957</v>
      </c>
      <c r="F1780" s="3">
        <f>_xll.qlNormInv(HelperSheet!$A1781,G$2,G$3)</f>
        <v>0.1712114648058751</v>
      </c>
    </row>
    <row r="1781" spans="1:6" x14ac:dyDescent="0.2">
      <c r="A1781" s="3">
        <f>_xll.qlNormInv(HelperSheet!$A1782,B$2,B$3)</f>
        <v>0.85318866546025884</v>
      </c>
      <c r="F1781" s="3">
        <f>_xll.qlNormInv(HelperSheet!$A1782,G$2,G$3)</f>
        <v>0.51329716636506473</v>
      </c>
    </row>
    <row r="1782" spans="1:6" x14ac:dyDescent="0.2">
      <c r="A1782" s="3">
        <f>_xll.qlNormInv(HelperSheet!$A1783,B$2,B$3)</f>
        <v>0.13380763771048382</v>
      </c>
      <c r="F1782" s="3">
        <f>_xll.qlNormInv(HelperSheet!$A1783,G$2,G$3)</f>
        <v>0.33345190942762093</v>
      </c>
    </row>
    <row r="1783" spans="1:6" x14ac:dyDescent="0.2">
      <c r="A1783" s="3">
        <f>_xll.qlNormInv(HelperSheet!$A1784,B$2,B$3)</f>
        <v>-1.614378681869179</v>
      </c>
      <c r="F1783" s="3">
        <f>_xll.qlNormInv(HelperSheet!$A1784,G$2,G$3)</f>
        <v>-0.10359467046729476</v>
      </c>
    </row>
    <row r="1784" spans="1:6" x14ac:dyDescent="0.2">
      <c r="A1784" s="3">
        <f>_xll.qlNormInv(HelperSheet!$A1785,B$2,B$3)</f>
        <v>-1.7792711882718304</v>
      </c>
      <c r="F1784" s="3">
        <f>_xll.qlNormInv(HelperSheet!$A1785,G$2,G$3)</f>
        <v>-0.14481779706795761</v>
      </c>
    </row>
    <row r="1785" spans="1:6" x14ac:dyDescent="0.2">
      <c r="A1785" s="3">
        <f>_xll.qlNormInv(HelperSheet!$A1786,B$2,B$3)</f>
        <v>9.4383292184142056E-2</v>
      </c>
      <c r="F1785" s="3">
        <f>_xll.qlNormInv(HelperSheet!$A1786,G$2,G$3)</f>
        <v>0.32359582304603551</v>
      </c>
    </row>
    <row r="1786" spans="1:6" x14ac:dyDescent="0.2">
      <c r="A1786" s="3">
        <f>_xll.qlNormInv(HelperSheet!$A1787,B$2,B$3)</f>
        <v>0.79811339646445889</v>
      </c>
      <c r="F1786" s="3">
        <f>_xll.qlNormInv(HelperSheet!$A1787,G$2,G$3)</f>
        <v>0.49952834911611471</v>
      </c>
    </row>
    <row r="1787" spans="1:6" x14ac:dyDescent="0.2">
      <c r="A1787" s="3">
        <f>_xll.qlNormInv(HelperSheet!$A1788,B$2,B$3)</f>
        <v>-0.5604165991567962</v>
      </c>
      <c r="F1787" s="3">
        <f>_xll.qlNormInv(HelperSheet!$A1788,G$2,G$3)</f>
        <v>0.15989585021080094</v>
      </c>
    </row>
    <row r="1788" spans="1:6" x14ac:dyDescent="0.2">
      <c r="A1788" s="3">
        <f>_xll.qlNormInv(HelperSheet!$A1789,B$2,B$3)</f>
        <v>-0.22086787381891124</v>
      </c>
      <c r="F1788" s="3">
        <f>_xll.qlNormInv(HelperSheet!$A1789,G$2,G$3)</f>
        <v>0.24478303154527217</v>
      </c>
    </row>
    <row r="1789" spans="1:6" x14ac:dyDescent="0.2">
      <c r="A1789" s="3">
        <f>_xll.qlNormInv(HelperSheet!$A1790,B$2,B$3)</f>
        <v>1.3569261164902502</v>
      </c>
      <c r="F1789" s="3">
        <f>_xll.qlNormInv(HelperSheet!$A1790,G$2,G$3)</f>
        <v>0.63923152912256254</v>
      </c>
    </row>
    <row r="1790" spans="1:6" x14ac:dyDescent="0.2">
      <c r="A1790" s="3">
        <f>_xll.qlNormInv(HelperSheet!$A1791,B$2,B$3)</f>
        <v>0.41956304802098693</v>
      </c>
      <c r="F1790" s="3">
        <f>_xll.qlNormInv(HelperSheet!$A1791,G$2,G$3)</f>
        <v>0.40489076200524671</v>
      </c>
    </row>
    <row r="1791" spans="1:6" x14ac:dyDescent="0.2">
      <c r="A1791" s="3">
        <f>_xll.qlNormInv(HelperSheet!$A1792,B$2,B$3)</f>
        <v>-0.98383771511751439</v>
      </c>
      <c r="F1791" s="3">
        <f>_xll.qlNormInv(HelperSheet!$A1792,G$2,G$3)</f>
        <v>5.4040571220621392E-2</v>
      </c>
    </row>
    <row r="1792" spans="1:6" x14ac:dyDescent="0.2">
      <c r="A1792" s="3">
        <f>_xll.qlNormInv(HelperSheet!$A1793,B$2,B$3)</f>
        <v>-0.75508944991039528</v>
      </c>
      <c r="F1792" s="3">
        <f>_xll.qlNormInv(HelperSheet!$A1793,G$2,G$3)</f>
        <v>0.11122763752240117</v>
      </c>
    </row>
    <row r="1793" spans="1:6" x14ac:dyDescent="0.2">
      <c r="A1793" s="3">
        <f>_xll.qlNormInv(HelperSheet!$A1794,B$2,B$3)</f>
        <v>0.5980528236909427</v>
      </c>
      <c r="F1793" s="3">
        <f>_xll.qlNormInv(HelperSheet!$A1794,G$2,G$3)</f>
        <v>0.44951320592273569</v>
      </c>
    </row>
    <row r="1794" spans="1:6" x14ac:dyDescent="0.2">
      <c r="A1794" s="3">
        <f>_xll.qlNormInv(HelperSheet!$A1795,B$2,B$3)</f>
        <v>1.9616376352190741</v>
      </c>
      <c r="F1794" s="3">
        <f>_xll.qlNormInv(HelperSheet!$A1795,G$2,G$3)</f>
        <v>0.79040940880476851</v>
      </c>
    </row>
    <row r="1795" spans="1:6" x14ac:dyDescent="0.2">
      <c r="A1795" s="3">
        <f>_xll.qlNormInv(HelperSheet!$A1796,B$2,B$3)</f>
        <v>-6.2461510219441581E-2</v>
      </c>
      <c r="F1795" s="3">
        <f>_xll.qlNormInv(HelperSheet!$A1796,G$2,G$3)</f>
        <v>0.28438462244513957</v>
      </c>
    </row>
    <row r="1796" spans="1:6" x14ac:dyDescent="0.2">
      <c r="A1796" s="3">
        <f>_xll.qlNormInv(HelperSheet!$A1797,B$2,B$3)</f>
        <v>-0.38505682816573988</v>
      </c>
      <c r="F1796" s="3">
        <f>_xll.qlNormInv(HelperSheet!$A1797,G$2,G$3)</f>
        <v>0.20373579295856503</v>
      </c>
    </row>
    <row r="1797" spans="1:6" x14ac:dyDescent="0.2">
      <c r="A1797" s="3">
        <f>_xll.qlNormInv(HelperSheet!$A1798,B$2,B$3)</f>
        <v>1.0368523217273855</v>
      </c>
      <c r="F1797" s="3">
        <f>_xll.qlNormInv(HelperSheet!$A1798,G$2,G$3)</f>
        <v>0.55921308043184637</v>
      </c>
    </row>
    <row r="1798" spans="1:6" x14ac:dyDescent="0.2">
      <c r="A1798" s="3">
        <f>_xll.qlNormInv(HelperSheet!$A1799,B$2,B$3)</f>
        <v>0.25359988211522544</v>
      </c>
      <c r="F1798" s="3">
        <f>_xll.qlNormInv(HelperSheet!$A1799,G$2,G$3)</f>
        <v>0.36339997052880635</v>
      </c>
    </row>
    <row r="1799" spans="1:6" x14ac:dyDescent="0.2">
      <c r="A1799" s="3">
        <f>_xll.qlNormInv(HelperSheet!$A1800,B$2,B$3)</f>
        <v>-1.2809953112655841</v>
      </c>
      <c r="F1799" s="3">
        <f>_xll.qlNormInv(HelperSheet!$A1800,G$2,G$3)</f>
        <v>-2.0248827816396031E-2</v>
      </c>
    </row>
    <row r="1800" spans="1:6" x14ac:dyDescent="0.2">
      <c r="A1800" s="3">
        <f>_xll.qlNormInv(HelperSheet!$A1801,B$2,B$3)</f>
        <v>-1.4844283735518953</v>
      </c>
      <c r="F1800" s="3">
        <f>_xll.qlNormInv(HelperSheet!$A1801,G$2,G$3)</f>
        <v>-7.110709338797383E-2</v>
      </c>
    </row>
    <row r="1801" spans="1:6" x14ac:dyDescent="0.2">
      <c r="A1801" s="3">
        <f>_xll.qlNormInv(HelperSheet!$A1802,B$2,B$3)</f>
        <v>0.17344114315918394</v>
      </c>
      <c r="F1801" s="3">
        <f>_xll.qlNormInv(HelperSheet!$A1802,G$2,G$3)</f>
        <v>0.34336028578979599</v>
      </c>
    </row>
    <row r="1802" spans="1:6" x14ac:dyDescent="0.2">
      <c r="A1802" s="3">
        <f>_xll.qlNormInv(HelperSheet!$A1803,B$2,B$3)</f>
        <v>0.91098232314482908</v>
      </c>
      <c r="F1802" s="3">
        <f>_xll.qlNormInv(HelperSheet!$A1803,G$2,G$3)</f>
        <v>0.52774558078620726</v>
      </c>
    </row>
    <row r="1803" spans="1:6" x14ac:dyDescent="0.2">
      <c r="A1803" s="3">
        <f>_xll.qlNormInv(HelperSheet!$A1804,B$2,B$3)</f>
        <v>-0.47092357476175151</v>
      </c>
      <c r="F1803" s="3">
        <f>_xll.qlNormInv(HelperSheet!$A1804,G$2,G$3)</f>
        <v>0.18226910630956211</v>
      </c>
    </row>
    <row r="1804" spans="1:6" x14ac:dyDescent="0.2">
      <c r="A1804" s="3">
        <f>_xll.qlNormInv(HelperSheet!$A1805,B$2,B$3)</f>
        <v>-0.14122105598061108</v>
      </c>
      <c r="F1804" s="3">
        <f>_xll.qlNormInv(HelperSheet!$A1805,G$2,G$3)</f>
        <v>0.26469473600484722</v>
      </c>
    </row>
    <row r="1805" spans="1:6" x14ac:dyDescent="0.2">
      <c r="A1805" s="3">
        <f>_xll.qlNormInv(HelperSheet!$A1806,B$2,B$3)</f>
        <v>1.5879188618200284</v>
      </c>
      <c r="F1805" s="3">
        <f>_xll.qlNormInv(HelperSheet!$A1806,G$2,G$3)</f>
        <v>0.69697971545500703</v>
      </c>
    </row>
    <row r="1806" spans="1:6" x14ac:dyDescent="0.2">
      <c r="A1806" s="3">
        <f>_xll.qlNormInv(HelperSheet!$A1807,B$2,B$3)</f>
        <v>0.50678641808366254</v>
      </c>
      <c r="F1806" s="3">
        <f>_xll.qlNormInv(HelperSheet!$A1807,G$2,G$3)</f>
        <v>0.42669660452091562</v>
      </c>
    </row>
    <row r="1807" spans="1:6" x14ac:dyDescent="0.2">
      <c r="A1807" s="3">
        <f>_xll.qlNormInv(HelperSheet!$A1808,B$2,B$3)</f>
        <v>-0.8638044681992908</v>
      </c>
      <c r="F1807" s="3">
        <f>_xll.qlNormInv(HelperSheet!$A1808,G$2,G$3)</f>
        <v>8.4048882950177289E-2</v>
      </c>
    </row>
    <row r="1808" spans="1:6" x14ac:dyDescent="0.2">
      <c r="A1808" s="3">
        <f>_xll.qlNormInv(HelperSheet!$A1809,B$2,B$3)</f>
        <v>-1.1200432965255982</v>
      </c>
      <c r="F1808" s="3">
        <f>_xll.qlNormInv(HelperSheet!$A1809,G$2,G$3)</f>
        <v>1.9989175868600439E-2</v>
      </c>
    </row>
    <row r="1809" spans="1:6" x14ac:dyDescent="0.2">
      <c r="A1809" s="3">
        <f>_xll.qlNormInv(HelperSheet!$A1810,B$2,B$3)</f>
        <v>0.33542476689930012</v>
      </c>
      <c r="F1809" s="3">
        <f>_xll.qlNormInv(HelperSheet!$A1810,G$2,G$3)</f>
        <v>0.38385619172482499</v>
      </c>
    </row>
    <row r="1810" spans="1:6" x14ac:dyDescent="0.2">
      <c r="A1810" s="3">
        <f>_xll.qlNormInv(HelperSheet!$A1811,B$2,B$3)</f>
        <v>1.1817505664262027</v>
      </c>
      <c r="F1810" s="3">
        <f>_xll.qlNormInv(HelperSheet!$A1811,G$2,G$3)</f>
        <v>0.59543764160655066</v>
      </c>
    </row>
    <row r="1811" spans="1:6" x14ac:dyDescent="0.2">
      <c r="A1811" s="3">
        <f>_xll.qlNormInv(HelperSheet!$A1812,B$2,B$3)</f>
        <v>-0.30194326579122727</v>
      </c>
      <c r="F1811" s="3">
        <f>_xll.qlNormInv(HelperSheet!$A1812,G$2,G$3)</f>
        <v>0.22451418355219316</v>
      </c>
    </row>
    <row r="1812" spans="1:6" x14ac:dyDescent="0.2">
      <c r="A1812" s="3">
        <f>_xll.qlNormInv(HelperSheet!$A1813,B$2,B$3)</f>
        <v>-0.65464660208882308</v>
      </c>
      <c r="F1812" s="3">
        <f>_xll.qlNormInv(HelperSheet!$A1813,G$2,G$3)</f>
        <v>0.13633834947779422</v>
      </c>
    </row>
    <row r="1813" spans="1:6" x14ac:dyDescent="0.2">
      <c r="A1813" s="3">
        <f>_xll.qlNormInv(HelperSheet!$A1814,B$2,B$3)</f>
        <v>0.69460211314619236</v>
      </c>
      <c r="F1813" s="3">
        <f>_xll.qlNormInv(HelperSheet!$A1814,G$2,G$3)</f>
        <v>0.47365052828654808</v>
      </c>
    </row>
    <row r="1814" spans="1:6" x14ac:dyDescent="0.2">
      <c r="A1814" s="3">
        <f>_xll.qlNormInv(HelperSheet!$A1815,B$2,B$3)</f>
        <v>1.5911886076132864E-2</v>
      </c>
      <c r="F1814" s="3">
        <f>_xll.qlNormInv(HelperSheet!$A1815,G$2,G$3)</f>
        <v>0.30397797151903322</v>
      </c>
    </row>
    <row r="1815" spans="1:6" x14ac:dyDescent="0.2">
      <c r="A1815" s="3">
        <f>_xll.qlNormInv(HelperSheet!$A1816,B$2,B$3)</f>
        <v>-2.4922039273045642</v>
      </c>
      <c r="F1815" s="3">
        <f>_xll.qlNormInv(HelperSheet!$A1816,G$2,G$3)</f>
        <v>-0.32305098182614106</v>
      </c>
    </row>
    <row r="1816" spans="1:6" x14ac:dyDescent="0.2">
      <c r="A1816" s="3">
        <f>_xll.qlNormInv(HelperSheet!$A1817,B$2,B$3)</f>
        <v>-2.6201518387929075</v>
      </c>
      <c r="F1816" s="3">
        <f>_xll.qlNormInv(HelperSheet!$A1817,G$2,G$3)</f>
        <v>-0.35503795969822688</v>
      </c>
    </row>
    <row r="1817" spans="1:6" x14ac:dyDescent="0.2">
      <c r="A1817" s="3">
        <f>_xll.qlNormInv(HelperSheet!$A1818,B$2,B$3)</f>
        <v>1.1015679076546733E-2</v>
      </c>
      <c r="F1817" s="3">
        <f>_xll.qlNormInv(HelperSheet!$A1818,G$2,G$3)</f>
        <v>0.30275391976913668</v>
      </c>
    </row>
    <row r="1818" spans="1:6" x14ac:dyDescent="0.2">
      <c r="A1818" s="3">
        <f>_xll.qlNormInv(HelperSheet!$A1819,B$2,B$3)</f>
        <v>0.68838409410128776</v>
      </c>
      <c r="F1818" s="3">
        <f>_xll.qlNormInv(HelperSheet!$A1819,G$2,G$3)</f>
        <v>0.47209602352532193</v>
      </c>
    </row>
    <row r="1819" spans="1:6" x14ac:dyDescent="0.2">
      <c r="A1819" s="3">
        <f>_xll.qlNormInv(HelperSheet!$A1820,B$2,B$3)</f>
        <v>-0.66072441654267366</v>
      </c>
      <c r="F1819" s="3">
        <f>_xll.qlNormInv(HelperSheet!$A1820,G$2,G$3)</f>
        <v>0.13481889586433157</v>
      </c>
    </row>
    <row r="1820" spans="1:6" x14ac:dyDescent="0.2">
      <c r="A1820" s="3">
        <f>_xll.qlNormInv(HelperSheet!$A1821,B$2,B$3)</f>
        <v>-0.30707135200642871</v>
      </c>
      <c r="F1820" s="3">
        <f>_xll.qlNormInv(HelperSheet!$A1821,G$2,G$3)</f>
        <v>0.2232321619983928</v>
      </c>
    </row>
    <row r="1821" spans="1:6" x14ac:dyDescent="0.2">
      <c r="A1821" s="3">
        <f>_xll.qlNormInv(HelperSheet!$A1822,B$2,B$3)</f>
        <v>1.1719654254875518</v>
      </c>
      <c r="F1821" s="3">
        <f>_xll.qlNormInv(HelperSheet!$A1822,G$2,G$3)</f>
        <v>0.59299135637188793</v>
      </c>
    </row>
    <row r="1822" spans="1:6" x14ac:dyDescent="0.2">
      <c r="A1822" s="3">
        <f>_xll.qlNormInv(HelperSheet!$A1823,B$2,B$3)</f>
        <v>0.33025017450336919</v>
      </c>
      <c r="F1822" s="3">
        <f>_xll.qlNormInv(HelperSheet!$A1823,G$2,G$3)</f>
        <v>0.3825625436258423</v>
      </c>
    </row>
    <row r="1823" spans="1:6" x14ac:dyDescent="0.2">
      <c r="A1823" s="3">
        <f>_xll.qlNormInv(HelperSheet!$A1824,B$2,B$3)</f>
        <v>-1.1292578829432256</v>
      </c>
      <c r="F1823" s="3">
        <f>_xll.qlNormInv(HelperSheet!$A1824,G$2,G$3)</f>
        <v>1.7685529264193589E-2</v>
      </c>
    </row>
    <row r="1824" spans="1:6" x14ac:dyDescent="0.2">
      <c r="A1824" s="3">
        <f>_xll.qlNormInv(HelperSheet!$A1825,B$2,B$3)</f>
        <v>-0.87093606604384344</v>
      </c>
      <c r="F1824" s="3">
        <f>_xll.qlNormInv(HelperSheet!$A1825,G$2,G$3)</f>
        <v>8.2265983489039129E-2</v>
      </c>
    </row>
    <row r="1825" spans="1:6" x14ac:dyDescent="0.2">
      <c r="A1825" s="3">
        <f>_xll.qlNormInv(HelperSheet!$A1826,B$2,B$3)</f>
        <v>0.5012276212416793</v>
      </c>
      <c r="F1825" s="3">
        <f>_xll.qlNormInv(HelperSheet!$A1826,G$2,G$3)</f>
        <v>0.42530690531041981</v>
      </c>
    </row>
    <row r="1826" spans="1:6" x14ac:dyDescent="0.2">
      <c r="A1826" s="3">
        <f>_xll.qlNormInv(HelperSheet!$A1827,B$2,B$3)</f>
        <v>1.5708782239335579</v>
      </c>
      <c r="F1826" s="3">
        <f>_xll.qlNormInv(HelperSheet!$A1827,G$2,G$3)</f>
        <v>0.69271955598338941</v>
      </c>
    </row>
    <row r="1827" spans="1:6" x14ac:dyDescent="0.2">
      <c r="A1827" s="3">
        <f>_xll.qlNormInv(HelperSheet!$A1828,B$2,B$3)</f>
        <v>-0.14616762503268185</v>
      </c>
      <c r="F1827" s="3">
        <f>_xll.qlNormInv(HelperSheet!$A1828,G$2,G$3)</f>
        <v>0.26345809374182955</v>
      </c>
    </row>
    <row r="1828" spans="1:6" x14ac:dyDescent="0.2">
      <c r="A1828" s="3">
        <f>_xll.qlNormInv(HelperSheet!$A1829,B$2,B$3)</f>
        <v>-0.47640052286400614</v>
      </c>
      <c r="F1828" s="3">
        <f>_xll.qlNormInv(HelperSheet!$A1829,G$2,G$3)</f>
        <v>0.18089986928399845</v>
      </c>
    </row>
    <row r="1829" spans="1:6" x14ac:dyDescent="0.2">
      <c r="A1829" s="3">
        <f>_xll.qlNormInv(HelperSheet!$A1830,B$2,B$3)</f>
        <v>0.90359359715575704</v>
      </c>
      <c r="F1829" s="3">
        <f>_xll.qlNormInv(HelperSheet!$A1830,G$2,G$3)</f>
        <v>0.52589839928893922</v>
      </c>
    </row>
    <row r="1830" spans="1:6" x14ac:dyDescent="0.2">
      <c r="A1830" s="3">
        <f>_xll.qlNormInv(HelperSheet!$A1831,B$2,B$3)</f>
        <v>0.1684733119433402</v>
      </c>
      <c r="F1830" s="3">
        <f>_xll.qlNormInv(HelperSheet!$A1831,G$2,G$3)</f>
        <v>0.34211832798583502</v>
      </c>
    </row>
    <row r="1831" spans="1:6" x14ac:dyDescent="0.2">
      <c r="A1831" s="3">
        <f>_xll.qlNormInv(HelperSheet!$A1832,B$2,B$3)</f>
        <v>-1.4993260709012937</v>
      </c>
      <c r="F1831" s="3">
        <f>_xll.qlNormInv(HelperSheet!$A1832,G$2,G$3)</f>
        <v>-7.4831517725323426E-2</v>
      </c>
    </row>
    <row r="1832" spans="1:6" x14ac:dyDescent="0.2">
      <c r="A1832" s="3">
        <f>_xll.qlNormInv(HelperSheet!$A1833,B$2,B$3)</f>
        <v>-1.29219661701479</v>
      </c>
      <c r="F1832" s="3">
        <f>_xll.qlNormInv(HelperSheet!$A1833,G$2,G$3)</f>
        <v>-2.3049154253697524E-2</v>
      </c>
    </row>
    <row r="1833" spans="1:6" x14ac:dyDescent="0.2">
      <c r="A1833" s="3">
        <f>_xll.qlNormInv(HelperSheet!$A1834,B$2,B$3)</f>
        <v>0.24854735184009136</v>
      </c>
      <c r="F1833" s="3">
        <f>_xll.qlNormInv(HelperSheet!$A1834,G$2,G$3)</f>
        <v>0.36213683796002283</v>
      </c>
    </row>
    <row r="1834" spans="1:6" x14ac:dyDescent="0.2">
      <c r="A1834" s="3">
        <f>_xll.qlNormInv(HelperSheet!$A1835,B$2,B$3)</f>
        <v>1.0285079843848479</v>
      </c>
      <c r="F1834" s="3">
        <f>_xll.qlNormInv(HelperSheet!$A1835,G$2,G$3)</f>
        <v>0.55712699609621197</v>
      </c>
    </row>
    <row r="1835" spans="1:6" x14ac:dyDescent="0.2">
      <c r="A1835" s="3">
        <f>_xll.qlNormInv(HelperSheet!$A1836,B$2,B$3)</f>
        <v>-0.39033470647677715</v>
      </c>
      <c r="F1835" s="3">
        <f>_xll.qlNormInv(HelperSheet!$A1836,G$2,G$3)</f>
        <v>0.2024163233808057</v>
      </c>
    </row>
    <row r="1836" spans="1:6" x14ac:dyDescent="0.2">
      <c r="A1836" s="3">
        <f>_xll.qlNormInv(HelperSheet!$A1837,B$2,B$3)</f>
        <v>-6.7367599460309721E-2</v>
      </c>
      <c r="F1836" s="3">
        <f>_xll.qlNormInv(HelperSheet!$A1837,G$2,G$3)</f>
        <v>0.28315810013492254</v>
      </c>
    </row>
    <row r="1837" spans="1:6" x14ac:dyDescent="0.2">
      <c r="A1837" s="3">
        <f>_xll.qlNormInv(HelperSheet!$A1838,B$2,B$3)</f>
        <v>1.9291605223029147</v>
      </c>
      <c r="F1837" s="3">
        <f>_xll.qlNormInv(HelperSheet!$A1838,G$2,G$3)</f>
        <v>0.7822901305757286</v>
      </c>
    </row>
    <row r="1838" spans="1:6" x14ac:dyDescent="0.2">
      <c r="A1838" s="3">
        <f>_xll.qlNormInv(HelperSheet!$A1839,B$2,B$3)</f>
        <v>0.59220856141110012</v>
      </c>
      <c r="F1838" s="3">
        <f>_xll.qlNormInv(HelperSheet!$A1839,G$2,G$3)</f>
        <v>0.44805214035277502</v>
      </c>
    </row>
    <row r="1839" spans="1:6" x14ac:dyDescent="0.2">
      <c r="A1839" s="3">
        <f>_xll.qlNormInv(HelperSheet!$A1840,B$2,B$3)</f>
        <v>-0.76161626744824429</v>
      </c>
      <c r="F1839" s="3">
        <f>_xll.qlNormInv(HelperSheet!$A1840,G$2,G$3)</f>
        <v>0.10959593313793892</v>
      </c>
    </row>
    <row r="1840" spans="1:6" x14ac:dyDescent="0.2">
      <c r="A1840" s="3">
        <f>_xll.qlNormInv(HelperSheet!$A1841,B$2,B$3)</f>
        <v>-0.99181237036959502</v>
      </c>
      <c r="F1840" s="3">
        <f>_xll.qlNormInv(HelperSheet!$A1841,G$2,G$3)</f>
        <v>5.2046907407601234E-2</v>
      </c>
    </row>
    <row r="1841" spans="1:6" x14ac:dyDescent="0.2">
      <c r="A1841" s="3">
        <f>_xll.qlNormInv(HelperSheet!$A1842,B$2,B$3)</f>
        <v>0.41422281103312286</v>
      </c>
      <c r="F1841" s="3">
        <f>_xll.qlNormInv(HelperSheet!$A1842,G$2,G$3)</f>
        <v>0.40355570275828068</v>
      </c>
    </row>
    <row r="1842" spans="1:6" x14ac:dyDescent="0.2">
      <c r="A1842" s="3">
        <f>_xll.qlNormInv(HelperSheet!$A1843,B$2,B$3)</f>
        <v>1.3447346593574796</v>
      </c>
      <c r="F1842" s="3">
        <f>_xll.qlNormInv(HelperSheet!$A1843,G$2,G$3)</f>
        <v>0.63618366483936994</v>
      </c>
    </row>
    <row r="1843" spans="1:6" x14ac:dyDescent="0.2">
      <c r="A1843" s="3">
        <f>_xll.qlNormInv(HelperSheet!$A1844,B$2,B$3)</f>
        <v>-0.22588731674708404</v>
      </c>
      <c r="F1843" s="3">
        <f>_xll.qlNormInv(HelperSheet!$A1844,G$2,G$3)</f>
        <v>0.24352817081322897</v>
      </c>
    </row>
    <row r="1844" spans="1:6" x14ac:dyDescent="0.2">
      <c r="A1844" s="3">
        <f>_xll.qlNormInv(HelperSheet!$A1845,B$2,B$3)</f>
        <v>-0.56615405168699728</v>
      </c>
      <c r="F1844" s="3">
        <f>_xll.qlNormInv(HelperSheet!$A1845,G$2,G$3)</f>
        <v>0.15846148707825067</v>
      </c>
    </row>
    <row r="1845" spans="1:6" x14ac:dyDescent="0.2">
      <c r="A1845" s="3">
        <f>_xll.qlNormInv(HelperSheet!$A1846,B$2,B$3)</f>
        <v>0.79139943768873622</v>
      </c>
      <c r="F1845" s="3">
        <f>_xll.qlNormInv(HelperSheet!$A1846,G$2,G$3)</f>
        <v>0.49784985942218407</v>
      </c>
    </row>
    <row r="1846" spans="1:6" x14ac:dyDescent="0.2">
      <c r="A1846" s="3">
        <f>_xll.qlNormInv(HelperSheet!$A1847,B$2,B$3)</f>
        <v>8.9466800064465182E-2</v>
      </c>
      <c r="F1846" s="3">
        <f>_xll.qlNormInv(HelperSheet!$A1847,G$2,G$3)</f>
        <v>0.32236670001611628</v>
      </c>
    </row>
    <row r="1847" spans="1:6" x14ac:dyDescent="0.2">
      <c r="A1847" s="3">
        <f>_xll.qlNormInv(HelperSheet!$A1848,B$2,B$3)</f>
        <v>-1.803631705691404</v>
      </c>
      <c r="F1847" s="3">
        <f>_xll.qlNormInv(HelperSheet!$A1848,G$2,G$3)</f>
        <v>-0.150907926422851</v>
      </c>
    </row>
    <row r="1848" spans="1:6" x14ac:dyDescent="0.2">
      <c r="A1848" s="3">
        <f>_xll.qlNormInv(HelperSheet!$A1849,B$2,B$3)</f>
        <v>-1.6326669459801373</v>
      </c>
      <c r="F1848" s="3">
        <f>_xll.qlNormInv(HelperSheet!$A1849,G$2,G$3)</f>
        <v>-0.10816673649503433</v>
      </c>
    </row>
    <row r="1849" spans="1:6" x14ac:dyDescent="0.2">
      <c r="A1849" s="3">
        <f>_xll.qlNormInv(HelperSheet!$A1850,B$2,B$3)</f>
        <v>0.12886946635493293</v>
      </c>
      <c r="F1849" s="3">
        <f>_xll.qlNormInv(HelperSheet!$A1850,G$2,G$3)</f>
        <v>0.33221736658873324</v>
      </c>
    </row>
    <row r="1850" spans="1:6" x14ac:dyDescent="0.2">
      <c r="A1850" s="3">
        <f>_xll.qlNormInv(HelperSheet!$A1851,B$2,B$3)</f>
        <v>0.84616458053523713</v>
      </c>
      <c r="F1850" s="3">
        <f>_xll.qlNormInv(HelperSheet!$A1851,G$2,G$3)</f>
        <v>0.51154114513380922</v>
      </c>
    </row>
    <row r="1851" spans="1:6" x14ac:dyDescent="0.2">
      <c r="A1851" s="3">
        <f>_xll.qlNormInv(HelperSheet!$A1852,B$2,B$3)</f>
        <v>-0.52075269291083881</v>
      </c>
      <c r="F1851" s="3">
        <f>_xll.qlNormInv(HelperSheet!$A1852,G$2,G$3)</f>
        <v>0.16981182677229029</v>
      </c>
    </row>
    <row r="1852" spans="1:6" x14ac:dyDescent="0.2">
      <c r="A1852" s="3">
        <f>_xll.qlNormInv(HelperSheet!$A1853,B$2,B$3)</f>
        <v>-0.18587975002838791</v>
      </c>
      <c r="F1852" s="3">
        <f>_xll.qlNormInv(HelperSheet!$A1853,G$2,G$3)</f>
        <v>0.253530062492903</v>
      </c>
    </row>
    <row r="1853" spans="1:6" x14ac:dyDescent="0.2">
      <c r="A1853" s="3">
        <f>_xll.qlNormInv(HelperSheet!$A1854,B$2,B$3)</f>
        <v>1.448558431083151</v>
      </c>
      <c r="F1853" s="3">
        <f>_xll.qlNormInv(HelperSheet!$A1854,G$2,G$3)</f>
        <v>0.66213960777078773</v>
      </c>
    </row>
    <row r="1854" spans="1:6" x14ac:dyDescent="0.2">
      <c r="A1854" s="3">
        <f>_xll.qlNormInv(HelperSheet!$A1855,B$2,B$3)</f>
        <v>0.45729233641215944</v>
      </c>
      <c r="F1854" s="3">
        <f>_xll.qlNormInv(HelperSheet!$A1855,G$2,G$3)</f>
        <v>0.41432308410303986</v>
      </c>
    </row>
    <row r="1855" spans="1:6" x14ac:dyDescent="0.2">
      <c r="A1855" s="3">
        <f>_xll.qlNormInv(HelperSheet!$A1856,B$2,B$3)</f>
        <v>-0.92967561746267768</v>
      </c>
      <c r="F1855" s="3">
        <f>_xll.qlNormInv(HelperSheet!$A1856,G$2,G$3)</f>
        <v>6.7581095634330568E-2</v>
      </c>
    </row>
    <row r="1856" spans="1:6" x14ac:dyDescent="0.2">
      <c r="A1856" s="3">
        <f>_xll.qlNormInv(HelperSheet!$A1857,B$2,B$3)</f>
        <v>-0.71026622095279857</v>
      </c>
      <c r="F1856" s="3">
        <f>_xll.qlNormInv(HelperSheet!$A1857,G$2,G$3)</f>
        <v>0.12243344476180035</v>
      </c>
    </row>
    <row r="1857" spans="1:6" x14ac:dyDescent="0.2">
      <c r="A1857" s="3">
        <f>_xll.qlNormInv(HelperSheet!$A1858,B$2,B$3)</f>
        <v>0.63955655110887843</v>
      </c>
      <c r="F1857" s="3">
        <f>_xll.qlNormInv(HelperSheet!$A1858,G$2,G$3)</f>
        <v>0.45988913777721963</v>
      </c>
    </row>
    <row r="1858" spans="1:6" x14ac:dyDescent="0.2">
      <c r="A1858" s="3">
        <f>_xll.qlNormInv(HelperSheet!$A1859,B$2,B$3)</f>
        <v>2.2824813467224372</v>
      </c>
      <c r="F1858" s="3">
        <f>_xll.qlNormInv(HelperSheet!$A1859,G$2,G$3)</f>
        <v>0.87062033668060934</v>
      </c>
    </row>
    <row r="1859" spans="1:6" x14ac:dyDescent="0.2">
      <c r="A1859" s="3">
        <f>_xll.qlNormInv(HelperSheet!$A1860,B$2,B$3)</f>
        <v>-2.815432959198845E-2</v>
      </c>
      <c r="F1859" s="3">
        <f>_xll.qlNormInv(HelperSheet!$A1860,G$2,G$3)</f>
        <v>0.29296141760200289</v>
      </c>
    </row>
    <row r="1860" spans="1:6" x14ac:dyDescent="0.2">
      <c r="A1860" s="3">
        <f>_xll.qlNormInv(HelperSheet!$A1861,B$2,B$3)</f>
        <v>-0.34840098524924895</v>
      </c>
      <c r="F1860" s="3">
        <f>_xll.qlNormInv(HelperSheet!$A1861,G$2,G$3)</f>
        <v>0.21289975368768776</v>
      </c>
    </row>
    <row r="1861" spans="1:6" x14ac:dyDescent="0.2">
      <c r="A1861" s="3">
        <f>_xll.qlNormInv(HelperSheet!$A1862,B$2,B$3)</f>
        <v>1.0974128993369667</v>
      </c>
      <c r="F1861" s="3">
        <f>_xll.qlNormInv(HelperSheet!$A1862,G$2,G$3)</f>
        <v>0.57435322483424167</v>
      </c>
    </row>
    <row r="1862" spans="1:6" x14ac:dyDescent="0.2">
      <c r="A1862" s="3">
        <f>_xll.qlNormInv(HelperSheet!$A1863,B$2,B$3)</f>
        <v>0.28915738967160748</v>
      </c>
      <c r="F1862" s="3">
        <f>_xll.qlNormInv(HelperSheet!$A1863,G$2,G$3)</f>
        <v>0.37228934741790187</v>
      </c>
    </row>
    <row r="1863" spans="1:6" x14ac:dyDescent="0.2">
      <c r="A1863" s="3">
        <f>_xll.qlNormInv(HelperSheet!$A1864,B$2,B$3)</f>
        <v>-1.2067224173763582</v>
      </c>
      <c r="F1863" s="3">
        <f>_xll.qlNormInv(HelperSheet!$A1864,G$2,G$3)</f>
        <v>-1.6806043440895646E-3</v>
      </c>
    </row>
    <row r="1864" spans="1:6" x14ac:dyDescent="0.2">
      <c r="A1864" s="3">
        <f>_xll.qlNormInv(HelperSheet!$A1865,B$2,B$3)</f>
        <v>-1.3883218476756962</v>
      </c>
      <c r="F1864" s="3">
        <f>_xll.qlNormInv(HelperSheet!$A1865,G$2,G$3)</f>
        <v>-4.7080461918924066E-2</v>
      </c>
    </row>
    <row r="1865" spans="1:6" x14ac:dyDescent="0.2">
      <c r="A1865" s="3">
        <f>_xll.qlNormInv(HelperSheet!$A1866,B$2,B$3)</f>
        <v>0.20834328360932566</v>
      </c>
      <c r="F1865" s="3">
        <f>_xll.qlNormInv(HelperSheet!$A1866,G$2,G$3)</f>
        <v>0.35208582090233143</v>
      </c>
    </row>
    <row r="1866" spans="1:6" x14ac:dyDescent="0.2">
      <c r="A1866" s="3">
        <f>_xll.qlNormInv(HelperSheet!$A1867,B$2,B$3)</f>
        <v>0.96416953146253315</v>
      </c>
      <c r="F1866" s="3">
        <f>_xll.qlNormInv(HelperSheet!$A1867,G$2,G$3)</f>
        <v>0.54104238286563322</v>
      </c>
    </row>
    <row r="1867" spans="1:6" x14ac:dyDescent="0.2">
      <c r="A1867" s="3">
        <f>_xll.qlNormInv(HelperSheet!$A1868,B$2,B$3)</f>
        <v>-0.43296656176211734</v>
      </c>
      <c r="F1867" s="3">
        <f>_xll.qlNormInv(HelperSheet!$A1868,G$2,G$3)</f>
        <v>0.19175835955947065</v>
      </c>
    </row>
    <row r="1868" spans="1:6" x14ac:dyDescent="0.2">
      <c r="A1868" s="3">
        <f>_xll.qlNormInv(HelperSheet!$A1869,B$2,B$3)</f>
        <v>-0.10668477372672246</v>
      </c>
      <c r="F1868" s="3">
        <f>_xll.qlNormInv(HelperSheet!$A1869,G$2,G$3)</f>
        <v>0.27332880656831937</v>
      </c>
    </row>
    <row r="1869" spans="1:6" x14ac:dyDescent="0.2">
      <c r="A1869" s="3">
        <f>_xll.qlNormInv(HelperSheet!$A1870,B$2,B$3)</f>
        <v>1.7225997105011521</v>
      </c>
      <c r="F1869" s="3">
        <f>_xll.qlNormInv(HelperSheet!$A1870,G$2,G$3)</f>
        <v>0.73064992762528802</v>
      </c>
    </row>
    <row r="1870" spans="1:6" x14ac:dyDescent="0.2">
      <c r="A1870" s="3">
        <f>_xll.qlNormInv(HelperSheet!$A1871,B$2,B$3)</f>
        <v>0.5461527576490971</v>
      </c>
      <c r="F1870" s="3">
        <f>_xll.qlNormInv(HelperSheet!$A1871,G$2,G$3)</f>
        <v>0.43653818941227429</v>
      </c>
    </row>
    <row r="1871" spans="1:6" x14ac:dyDescent="0.2">
      <c r="A1871" s="3">
        <f>_xll.qlNormInv(HelperSheet!$A1872,B$2,B$3)</f>
        <v>-0.81505808421234449</v>
      </c>
      <c r="F1871" s="3">
        <f>_xll.qlNormInv(HelperSheet!$A1872,G$2,G$3)</f>
        <v>9.6235478946913866E-2</v>
      </c>
    </row>
    <row r="1872" spans="1:6" x14ac:dyDescent="0.2">
      <c r="A1872" s="3">
        <f>_xll.qlNormInv(HelperSheet!$A1873,B$2,B$3)</f>
        <v>-1.0580359302747124</v>
      </c>
      <c r="F1872" s="3">
        <f>_xll.qlNormInv(HelperSheet!$A1873,G$2,G$3)</f>
        <v>3.5491017431321881E-2</v>
      </c>
    </row>
    <row r="1873" spans="1:6" x14ac:dyDescent="0.2">
      <c r="A1873" s="3">
        <f>_xll.qlNormInv(HelperSheet!$A1874,B$2,B$3)</f>
        <v>0.37190855189620997</v>
      </c>
      <c r="F1873" s="3">
        <f>_xll.qlNormInv(HelperSheet!$A1874,G$2,G$3)</f>
        <v>0.39297713797405248</v>
      </c>
    </row>
    <row r="1874" spans="1:6" x14ac:dyDescent="0.2">
      <c r="A1874" s="3">
        <f>_xll.qlNormInv(HelperSheet!$A1875,B$2,B$3)</f>
        <v>1.2536728558291506</v>
      </c>
      <c r="F1874" s="3">
        <f>_xll.qlNormInv(HelperSheet!$A1875,G$2,G$3)</f>
        <v>0.61341821395728768</v>
      </c>
    </row>
    <row r="1875" spans="1:6" x14ac:dyDescent="0.2">
      <c r="A1875" s="3">
        <f>_xll.qlNormInv(HelperSheet!$A1876,B$2,B$3)</f>
        <v>-0.26625988844784926</v>
      </c>
      <c r="F1875" s="3">
        <f>_xll.qlNormInv(HelperSheet!$A1876,G$2,G$3)</f>
        <v>0.23343502788803766</v>
      </c>
    </row>
    <row r="1876" spans="1:6" x14ac:dyDescent="0.2">
      <c r="A1876" s="3">
        <f>_xll.qlNormInv(HelperSheet!$A1877,B$2,B$3)</f>
        <v>-0.61275392251572203</v>
      </c>
      <c r="F1876" s="3">
        <f>_xll.qlNormInv(HelperSheet!$A1877,G$2,G$3)</f>
        <v>0.14681151937106948</v>
      </c>
    </row>
    <row r="1877" spans="1:6" x14ac:dyDescent="0.2">
      <c r="A1877" s="3">
        <f>_xll.qlNormInv(HelperSheet!$A1878,B$2,B$3)</f>
        <v>0.73891117213552338</v>
      </c>
      <c r="F1877" s="3">
        <f>_xll.qlNormInv(HelperSheet!$A1878,G$2,G$3)</f>
        <v>0.4847277930338808</v>
      </c>
    </row>
    <row r="1878" spans="1:6" x14ac:dyDescent="0.2">
      <c r="A1878" s="3">
        <f>_xll.qlNormInv(HelperSheet!$A1879,B$2,B$3)</f>
        <v>5.020260276850598E-2</v>
      </c>
      <c r="F1878" s="3">
        <f>_xll.qlNormInv(HelperSheet!$A1879,G$2,G$3)</f>
        <v>0.31255065069212651</v>
      </c>
    </row>
    <row r="1879" spans="1:6" x14ac:dyDescent="0.2">
      <c r="A1879" s="3">
        <f>_xll.qlNormInv(HelperSheet!$A1880,B$2,B$3)</f>
        <v>-2.0533456889332715</v>
      </c>
      <c r="F1879" s="3">
        <f>_xll.qlNormInv(HelperSheet!$A1880,G$2,G$3)</f>
        <v>-0.21333642223331789</v>
      </c>
    </row>
    <row r="1880" spans="1:6" x14ac:dyDescent="0.2">
      <c r="A1880" s="3">
        <f>_xll.qlNormInv(HelperSheet!$A1881,B$2,B$3)</f>
        <v>-1.9136564849413042</v>
      </c>
      <c r="F1880" s="3">
        <f>_xll.qlNormInv(HelperSheet!$A1881,G$2,G$3)</f>
        <v>-0.17841412123532607</v>
      </c>
    </row>
    <row r="1881" spans="1:6" x14ac:dyDescent="0.2">
      <c r="A1881" s="3">
        <f>_xll.qlNormInv(HelperSheet!$A1882,B$2,B$3)</f>
        <v>6.9821244901411839E-2</v>
      </c>
      <c r="F1881" s="3">
        <f>_xll.qlNormInv(HelperSheet!$A1882,G$2,G$3)</f>
        <v>0.31745531122535298</v>
      </c>
    </row>
    <row r="1882" spans="1:6" x14ac:dyDescent="0.2">
      <c r="A1882" s="3">
        <f>_xll.qlNormInv(HelperSheet!$A1883,B$2,B$3)</f>
        <v>0.76489186585711333</v>
      </c>
      <c r="F1882" s="3">
        <f>_xll.qlNormInv(HelperSheet!$A1883,G$2,G$3)</f>
        <v>0.49122296646427832</v>
      </c>
    </row>
    <row r="1883" spans="1:6" x14ac:dyDescent="0.2">
      <c r="A1883" s="3">
        <f>_xll.qlNormInv(HelperSheet!$A1884,B$2,B$3)</f>
        <v>-0.58929401041840856</v>
      </c>
      <c r="F1883" s="3">
        <f>_xll.qlNormInv(HelperSheet!$A1884,G$2,G$3)</f>
        <v>0.15267649739539785</v>
      </c>
    </row>
    <row r="1884" spans="1:6" x14ac:dyDescent="0.2">
      <c r="A1884" s="3">
        <f>_xll.qlNormInv(HelperSheet!$A1885,B$2,B$3)</f>
        <v>-0.24602347211458714</v>
      </c>
      <c r="F1884" s="3">
        <f>_xll.qlNormInv(HelperSheet!$A1885,G$2,G$3)</f>
        <v>0.23849413197135322</v>
      </c>
    </row>
    <row r="1885" spans="1:6" x14ac:dyDescent="0.2">
      <c r="A1885" s="3">
        <f>_xll.qlNormInv(HelperSheet!$A1886,B$2,B$3)</f>
        <v>1.2978585726331089</v>
      </c>
      <c r="F1885" s="3">
        <f>_xll.qlNormInv(HelperSheet!$A1886,G$2,G$3)</f>
        <v>0.62446464315827721</v>
      </c>
    </row>
    <row r="1886" spans="1:6" x14ac:dyDescent="0.2">
      <c r="A1886" s="3">
        <f>_xll.qlNormInv(HelperSheet!$A1887,B$2,B$3)</f>
        <v>0.39297771947163335</v>
      </c>
      <c r="F1886" s="3">
        <f>_xll.qlNormInv(HelperSheet!$A1887,G$2,G$3)</f>
        <v>0.39824442986790831</v>
      </c>
    </row>
    <row r="1887" spans="1:6" x14ac:dyDescent="0.2">
      <c r="A1887" s="3">
        <f>_xll.qlNormInv(HelperSheet!$A1888,B$2,B$3)</f>
        <v>-1.0243625538448966</v>
      </c>
      <c r="F1887" s="3">
        <f>_xll.qlNormInv(HelperSheet!$A1888,G$2,G$3)</f>
        <v>4.3909361538775837E-2</v>
      </c>
    </row>
    <row r="1888" spans="1:6" x14ac:dyDescent="0.2">
      <c r="A1888" s="3">
        <f>_xll.qlNormInv(HelperSheet!$A1889,B$2,B$3)</f>
        <v>-0.78805580770446781</v>
      </c>
      <c r="F1888" s="3">
        <f>_xll.qlNormInv(HelperSheet!$A1889,G$2,G$3)</f>
        <v>0.10298604807388304</v>
      </c>
    </row>
    <row r="1889" spans="1:6" x14ac:dyDescent="0.2">
      <c r="A1889" s="3">
        <f>_xll.qlNormInv(HelperSheet!$A1890,B$2,B$3)</f>
        <v>0.56902977010536349</v>
      </c>
      <c r="F1889" s="3">
        <f>_xll.qlNormInv(HelperSheet!$A1890,G$2,G$3)</f>
        <v>0.44225744252634086</v>
      </c>
    </row>
    <row r="1890" spans="1:6" x14ac:dyDescent="0.2">
      <c r="A1890" s="3">
        <f>_xll.qlNormInv(HelperSheet!$A1891,B$2,B$3)</f>
        <v>1.8162245257758123</v>
      </c>
      <c r="F1890" s="3">
        <f>_xll.qlNormInv(HelperSheet!$A1891,G$2,G$3)</f>
        <v>0.75405613144395311</v>
      </c>
    </row>
    <row r="1891" spans="1:6" x14ac:dyDescent="0.2">
      <c r="A1891" s="3">
        <f>_xll.qlNormInv(HelperSheet!$A1892,B$2,B$3)</f>
        <v>-8.700937215959649E-2</v>
      </c>
      <c r="F1891" s="3">
        <f>_xll.qlNormInv(HelperSheet!$A1892,G$2,G$3)</f>
        <v>0.27824765696010084</v>
      </c>
    </row>
    <row r="1892" spans="1:6" x14ac:dyDescent="0.2">
      <c r="A1892" s="3">
        <f>_xll.qlNormInv(HelperSheet!$A1893,B$2,B$3)</f>
        <v>-0.4115571253392879</v>
      </c>
      <c r="F1892" s="3">
        <f>_xll.qlNormInv(HelperSheet!$A1893,G$2,G$3)</f>
        <v>0.19711071866517801</v>
      </c>
    </row>
    <row r="1893" spans="1:6" x14ac:dyDescent="0.2">
      <c r="A1893" s="3">
        <f>_xll.qlNormInv(HelperSheet!$A1894,B$2,B$3)</f>
        <v>0.99582344438969517</v>
      </c>
      <c r="F1893" s="3">
        <f>_xll.qlNormInv(HelperSheet!$A1894,G$2,G$3)</f>
        <v>0.54895586109742378</v>
      </c>
    </row>
    <row r="1894" spans="1:6" x14ac:dyDescent="0.2">
      <c r="A1894" s="3">
        <f>_xll.qlNormInv(HelperSheet!$A1895,B$2,B$3)</f>
        <v>0.22839916610922237</v>
      </c>
      <c r="F1894" s="3">
        <f>_xll.qlNormInv(HelperSheet!$A1895,G$2,G$3)</f>
        <v>0.35709979152730559</v>
      </c>
    </row>
    <row r="1895" spans="1:6" x14ac:dyDescent="0.2">
      <c r="A1895" s="3">
        <f>_xll.qlNormInv(HelperSheet!$A1896,B$2,B$3)</f>
        <v>-1.3387131836671697</v>
      </c>
      <c r="F1895" s="3">
        <f>_xll.qlNormInv(HelperSheet!$A1896,G$2,G$3)</f>
        <v>-3.4678295916792445E-2</v>
      </c>
    </row>
    <row r="1896" spans="1:6" x14ac:dyDescent="0.2">
      <c r="A1896" s="3">
        <f>_xll.qlNormInv(HelperSheet!$A1897,B$2,B$3)</f>
        <v>-1.16711467422952</v>
      </c>
      <c r="F1896" s="3">
        <f>_xll.qlNormInv(HelperSheet!$A1897,G$2,G$3)</f>
        <v>8.2213314426199946E-3</v>
      </c>
    </row>
    <row r="1897" spans="1:6" x14ac:dyDescent="0.2">
      <c r="A1897" s="3">
        <f>_xll.qlNormInv(HelperSheet!$A1898,B$2,B$3)</f>
        <v>0.30963841803356212</v>
      </c>
      <c r="F1897" s="3">
        <f>_xll.qlNormInv(HelperSheet!$A1898,G$2,G$3)</f>
        <v>0.37740960450839051</v>
      </c>
    </row>
    <row r="1898" spans="1:6" x14ac:dyDescent="0.2">
      <c r="A1898" s="3">
        <f>_xll.qlNormInv(HelperSheet!$A1899,B$2,B$3)</f>
        <v>1.1339013344231497</v>
      </c>
      <c r="F1898" s="3">
        <f>_xll.qlNormInv(HelperSheet!$A1899,G$2,G$3)</f>
        <v>0.58347533360578741</v>
      </c>
    </row>
    <row r="1899" spans="1:6" x14ac:dyDescent="0.2">
      <c r="A1899" s="3">
        <f>_xll.qlNormInv(HelperSheet!$A1900,B$2,B$3)</f>
        <v>-0.32766619927165402</v>
      </c>
      <c r="F1899" s="3">
        <f>_xll.qlNormInv(HelperSheet!$A1900,G$2,G$3)</f>
        <v>0.21808345018208647</v>
      </c>
    </row>
    <row r="1900" spans="1:6" x14ac:dyDescent="0.2">
      <c r="A1900" s="3">
        <f>_xll.qlNormInv(HelperSheet!$A1901,B$2,B$3)</f>
        <v>-8.567681937719264E-3</v>
      </c>
      <c r="F1900" s="3">
        <f>_xll.qlNormInv(HelperSheet!$A1901,G$2,G$3)</f>
        <v>0.2978580795155702</v>
      </c>
    </row>
    <row r="1901" spans="1:6" x14ac:dyDescent="0.2">
      <c r="A1901" s="3">
        <f>_xll.qlNormInv(HelperSheet!$A1902,B$2,B$3)</f>
        <v>2.7047326876777213</v>
      </c>
      <c r="F1901" s="3">
        <f>_xll.qlNormInv(HelperSheet!$A1902,G$2,G$3)</f>
        <v>0.97618317191943027</v>
      </c>
    </row>
    <row r="1902" spans="1:6" x14ac:dyDescent="0.2">
      <c r="A1902" s="3">
        <f>_xll.qlNormInv(HelperSheet!$A1903,B$2,B$3)</f>
        <v>0.66377248690105828</v>
      </c>
      <c r="F1902" s="3">
        <f>_xll.qlNormInv(HelperSheet!$A1903,G$2,G$3)</f>
        <v>0.46594312172526453</v>
      </c>
    </row>
    <row r="1903" spans="1:6" x14ac:dyDescent="0.2">
      <c r="A1903" s="3">
        <f>_xll.qlNormInv(HelperSheet!$A1904,B$2,B$3)</f>
        <v>-0.68528505196992084</v>
      </c>
      <c r="F1903" s="3">
        <f>_xll.qlNormInv(HelperSheet!$A1904,G$2,G$3)</f>
        <v>0.12867873700751978</v>
      </c>
    </row>
    <row r="1904" spans="1:6" x14ac:dyDescent="0.2">
      <c r="A1904" s="3">
        <f>_xll.qlNormInv(HelperSheet!$A1905,B$2,B$3)</f>
        <v>-0.89991767606477568</v>
      </c>
      <c r="F1904" s="3">
        <f>_xll.qlNormInv(HelperSheet!$A1905,G$2,G$3)</f>
        <v>7.5020580983806068E-2</v>
      </c>
    </row>
    <row r="1905" spans="1:6" x14ac:dyDescent="0.2">
      <c r="A1905" s="3">
        <f>_xll.qlNormInv(HelperSheet!$A1906,B$2,B$3)</f>
        <v>0.47914435492453167</v>
      </c>
      <c r="F1905" s="3">
        <f>_xll.qlNormInv(HelperSheet!$A1906,G$2,G$3)</f>
        <v>0.41978608873113288</v>
      </c>
    </row>
    <row r="1906" spans="1:6" x14ac:dyDescent="0.2">
      <c r="A1906" s="3">
        <f>_xll.qlNormInv(HelperSheet!$A1907,B$2,B$3)</f>
        <v>1.5069013819471255</v>
      </c>
      <c r="F1906" s="3">
        <f>_xll.qlNormInv(HelperSheet!$A1907,G$2,G$3)</f>
        <v>0.67672534548678143</v>
      </c>
    </row>
    <row r="1907" spans="1:6" x14ac:dyDescent="0.2">
      <c r="A1907" s="3">
        <f>_xll.qlNormInv(HelperSheet!$A1908,B$2,B$3)</f>
        <v>-0.16599096230211138</v>
      </c>
      <c r="F1907" s="3">
        <f>_xll.qlNormInv(HelperSheet!$A1908,G$2,G$3)</f>
        <v>0.25850225942447214</v>
      </c>
    </row>
    <row r="1908" spans="1:6" x14ac:dyDescent="0.2">
      <c r="A1908" s="3">
        <f>_xll.qlNormInv(HelperSheet!$A1909,B$2,B$3)</f>
        <v>-0.49845403077856404</v>
      </c>
      <c r="F1908" s="3">
        <f>_xll.qlNormInv(HelperSheet!$A1909,G$2,G$3)</f>
        <v>0.17538649230535897</v>
      </c>
    </row>
    <row r="1909" spans="1:6" x14ac:dyDescent="0.2">
      <c r="A1909" s="3">
        <f>_xll.qlNormInv(HelperSheet!$A1910,B$2,B$3)</f>
        <v>0.87451852207859182</v>
      </c>
      <c r="F1909" s="3">
        <f>_xll.qlNormInv(HelperSheet!$A1910,G$2,G$3)</f>
        <v>0.51862963051964794</v>
      </c>
    </row>
    <row r="1910" spans="1:6" x14ac:dyDescent="0.2">
      <c r="A1910" s="3">
        <f>_xll.qlNormInv(HelperSheet!$A1911,B$2,B$3)</f>
        <v>0.14864224382675253</v>
      </c>
      <c r="F1910" s="3">
        <f>_xll.qlNormInv(HelperSheet!$A1911,G$2,G$3)</f>
        <v>0.33716056095668812</v>
      </c>
    </row>
    <row r="1911" spans="1:6" x14ac:dyDescent="0.2">
      <c r="A1911" s="3">
        <f>_xll.qlNormInv(HelperSheet!$A1912,B$2,B$3)</f>
        <v>-1.562526268360301</v>
      </c>
      <c r="F1911" s="3">
        <f>_xll.qlNormInv(HelperSheet!$A1912,G$2,G$3)</f>
        <v>-9.0631567090075249E-2</v>
      </c>
    </row>
    <row r="1912" spans="1:6" x14ac:dyDescent="0.2">
      <c r="A1912" s="3">
        <f>_xll.qlNormInv(HelperSheet!$A1913,B$2,B$3)</f>
        <v>-1.7119056218988347</v>
      </c>
      <c r="F1912" s="3">
        <f>_xll.qlNormInv(HelperSheet!$A1913,G$2,G$3)</f>
        <v>-0.12797640547470868</v>
      </c>
    </row>
    <row r="1913" spans="1:6" x14ac:dyDescent="0.2">
      <c r="A1913" s="3">
        <f>_xll.qlNormInv(HelperSheet!$A1914,B$2,B$3)</f>
        <v>0.10914694888979419</v>
      </c>
      <c r="F1913" s="3">
        <f>_xll.qlNormInv(HelperSheet!$A1914,G$2,G$3)</f>
        <v>0.32728673722244855</v>
      </c>
    </row>
    <row r="1914" spans="1:6" x14ac:dyDescent="0.2">
      <c r="A1914" s="3">
        <f>_xll.qlNormInv(HelperSheet!$A1915,B$2,B$3)</f>
        <v>0.81847512877576845</v>
      </c>
      <c r="F1914" s="3">
        <f>_xll.qlNormInv(HelperSheet!$A1915,G$2,G$3)</f>
        <v>0.50461878219394207</v>
      </c>
    </row>
    <row r="1915" spans="1:6" x14ac:dyDescent="0.2">
      <c r="A1915" s="3">
        <f>_xll.qlNormInv(HelperSheet!$A1916,B$2,B$3)</f>
        <v>-0.54331336748396275</v>
      </c>
      <c r="F1915" s="3">
        <f>_xll.qlNormInv(HelperSheet!$A1916,G$2,G$3)</f>
        <v>0.1641716581290093</v>
      </c>
    </row>
    <row r="1916" spans="1:6" x14ac:dyDescent="0.2">
      <c r="A1916" s="3">
        <f>_xll.qlNormInv(HelperSheet!$A1917,B$2,B$3)</f>
        <v>-0.20584234533730952</v>
      </c>
      <c r="F1916" s="3">
        <f>_xll.qlNormInv(HelperSheet!$A1917,G$2,G$3)</f>
        <v>0.24853941366567261</v>
      </c>
    </row>
    <row r="1917" spans="1:6" x14ac:dyDescent="0.2">
      <c r="A1917" s="3">
        <f>_xll.qlNormInv(HelperSheet!$A1918,B$2,B$3)</f>
        <v>1.3947675832195188</v>
      </c>
      <c r="F1917" s="3">
        <f>_xll.qlNormInv(HelperSheet!$A1918,G$2,G$3)</f>
        <v>0.64869189580487974</v>
      </c>
    </row>
    <row r="1918" spans="1:6" x14ac:dyDescent="0.2">
      <c r="A1918" s="3">
        <f>_xll.qlNormInv(HelperSheet!$A1919,B$2,B$3)</f>
        <v>0.43565654650016111</v>
      </c>
      <c r="F1918" s="3">
        <f>_xll.qlNormInv(HelperSheet!$A1919,G$2,G$3)</f>
        <v>0.40891413662504028</v>
      </c>
    </row>
    <row r="1919" spans="1:6" x14ac:dyDescent="0.2">
      <c r="A1919" s="3">
        <f>_xll.qlNormInv(HelperSheet!$A1920,B$2,B$3)</f>
        <v>-0.96028049840326879</v>
      </c>
      <c r="F1919" s="3">
        <f>_xll.qlNormInv(HelperSheet!$A1920,G$2,G$3)</f>
        <v>5.9929875399182791E-2</v>
      </c>
    </row>
    <row r="1920" spans="1:6" x14ac:dyDescent="0.2">
      <c r="A1920" s="3">
        <f>_xll.qlNormInv(HelperSheet!$A1921,B$2,B$3)</f>
        <v>-0.73569872983150597</v>
      </c>
      <c r="F1920" s="3">
        <f>_xll.qlNormInv(HelperSheet!$A1921,G$2,G$3)</f>
        <v>0.1160753175421235</v>
      </c>
    </row>
    <row r="1921" spans="1:6" x14ac:dyDescent="0.2">
      <c r="A1921" s="3">
        <f>_xll.qlNormInv(HelperSheet!$A1922,B$2,B$3)</f>
        <v>0.61570999841298357</v>
      </c>
      <c r="F1921" s="3">
        <f>_xll.qlNormInv(HelperSheet!$A1922,G$2,G$3)</f>
        <v>0.45392749960324585</v>
      </c>
    </row>
    <row r="1922" spans="1:6" x14ac:dyDescent="0.2">
      <c r="A1922" s="3">
        <f>_xll.qlNormInv(HelperSheet!$A1923,B$2,B$3)</f>
        <v>2.0739286511134498</v>
      </c>
      <c r="F1922" s="3">
        <f>_xll.qlNormInv(HelperSheet!$A1923,G$2,G$3)</f>
        <v>0.8184821627783625</v>
      </c>
    </row>
    <row r="1923" spans="1:6" x14ac:dyDescent="0.2">
      <c r="A1923" s="3">
        <f>_xll.qlNormInv(HelperSheet!$A1924,B$2,B$3)</f>
        <v>-4.7751785275161461E-2</v>
      </c>
      <c r="F1923" s="3">
        <f>_xll.qlNormInv(HelperSheet!$A1924,G$2,G$3)</f>
        <v>0.28806205368120963</v>
      </c>
    </row>
    <row r="1924" spans="1:6" x14ac:dyDescent="0.2">
      <c r="A1924" s="3">
        <f>_xll.qlNormInv(HelperSheet!$A1925,B$2,B$3)</f>
        <v>-0.36928666682599021</v>
      </c>
      <c r="F1924" s="3">
        <f>_xll.qlNormInv(HelperSheet!$A1925,G$2,G$3)</f>
        <v>0.20767833329350244</v>
      </c>
    </row>
    <row r="1925" spans="1:6" x14ac:dyDescent="0.2">
      <c r="A1925" s="3">
        <f>_xll.qlNormInv(HelperSheet!$A1926,B$2,B$3)</f>
        <v>1.0623299179279764</v>
      </c>
      <c r="F1925" s="3">
        <f>_xll.qlNormInv(HelperSheet!$A1926,G$2,G$3)</f>
        <v>0.56558247948199414</v>
      </c>
    </row>
    <row r="1926" spans="1:6" x14ac:dyDescent="0.2">
      <c r="A1926" s="3">
        <f>_xll.qlNormInv(HelperSheet!$A1927,B$2,B$3)</f>
        <v>0.26879695365364648</v>
      </c>
      <c r="F1926" s="3">
        <f>_xll.qlNormInv(HelperSheet!$A1927,G$2,G$3)</f>
        <v>0.36719923841341162</v>
      </c>
    </row>
    <row r="1927" spans="1:6" x14ac:dyDescent="0.2">
      <c r="A1927" s="3">
        <f>_xll.qlNormInv(HelperSheet!$A1928,B$2,B$3)</f>
        <v>-1.2483195350829872</v>
      </c>
      <c r="F1927" s="3">
        <f>_xll.qlNormInv(HelperSheet!$A1928,G$2,G$3)</f>
        <v>-1.2079883770746813E-2</v>
      </c>
    </row>
    <row r="1928" spans="1:6" x14ac:dyDescent="0.2">
      <c r="A1928" s="3">
        <f>_xll.qlNormInv(HelperSheet!$A1929,B$2,B$3)</f>
        <v>-1.441604203033102</v>
      </c>
      <c r="F1928" s="3">
        <f>_xll.qlNormInv(HelperSheet!$A1929,G$2,G$3)</f>
        <v>-6.040105075827551E-2</v>
      </c>
    </row>
    <row r="1929" spans="1:6" x14ac:dyDescent="0.2">
      <c r="A1929" s="3">
        <f>_xll.qlNormInv(HelperSheet!$A1930,B$2,B$3)</f>
        <v>0.18837086451119042</v>
      </c>
      <c r="F1929" s="3">
        <f>_xll.qlNormInv(HelperSheet!$A1930,G$2,G$3)</f>
        <v>0.34709271612779757</v>
      </c>
    </row>
    <row r="1930" spans="1:6" x14ac:dyDescent="0.2">
      <c r="A1930" s="3">
        <f>_xll.qlNormInv(HelperSheet!$A1931,B$2,B$3)</f>
        <v>0.93345336635161802</v>
      </c>
      <c r="F1930" s="3">
        <f>_xll.qlNormInv(HelperSheet!$A1931,G$2,G$3)</f>
        <v>0.53336334158790444</v>
      </c>
    </row>
    <row r="1931" spans="1:6" x14ac:dyDescent="0.2">
      <c r="A1931" s="3">
        <f>_xll.qlNormInv(HelperSheet!$A1932,B$2,B$3)</f>
        <v>-0.45457633612545151</v>
      </c>
      <c r="F1931" s="3">
        <f>_xll.qlNormInv(HelperSheet!$A1932,G$2,G$3)</f>
        <v>0.1863559159686371</v>
      </c>
    </row>
    <row r="1932" spans="1:6" x14ac:dyDescent="0.2">
      <c r="A1932" s="3">
        <f>_xll.qlNormInv(HelperSheet!$A1933,B$2,B$3)</f>
        <v>-0.12640156615585477</v>
      </c>
      <c r="F1932" s="3">
        <f>_xll.qlNormInv(HelperSheet!$A1933,G$2,G$3)</f>
        <v>0.26839960846103628</v>
      </c>
    </row>
    <row r="1933" spans="1:6" x14ac:dyDescent="0.2">
      <c r="A1933" s="3">
        <f>_xll.qlNormInv(HelperSheet!$A1934,B$2,B$3)</f>
        <v>1.6420196209755165</v>
      </c>
      <c r="F1933" s="3">
        <f>_xll.qlNormInv(HelperSheet!$A1934,G$2,G$3)</f>
        <v>0.7105049052438791</v>
      </c>
    </row>
    <row r="1934" spans="1:6" x14ac:dyDescent="0.2">
      <c r="A1934" s="3">
        <f>_xll.qlNormInv(HelperSheet!$A1935,B$2,B$3)</f>
        <v>0.52355809078774795</v>
      </c>
      <c r="F1934" s="3">
        <f>_xll.qlNormInv(HelperSheet!$A1935,G$2,G$3)</f>
        <v>0.43088952269693698</v>
      </c>
    </row>
    <row r="1935" spans="1:6" x14ac:dyDescent="0.2">
      <c r="A1935" s="3">
        <f>_xll.qlNormInv(HelperSheet!$A1936,B$2,B$3)</f>
        <v>-0.84266815329469025</v>
      </c>
      <c r="F1935" s="3">
        <f>_xll.qlNormInv(HelperSheet!$A1936,G$2,G$3)</f>
        <v>8.9332961676327427E-2</v>
      </c>
    </row>
    <row r="1936" spans="1:6" x14ac:dyDescent="0.2">
      <c r="A1936" s="3">
        <f>_xll.qlNormInv(HelperSheet!$A1937,B$2,B$3)</f>
        <v>-1.0929538519918638</v>
      </c>
      <c r="F1936" s="3">
        <f>_xll.qlNormInv(HelperSheet!$A1937,G$2,G$3)</f>
        <v>2.6761537002034042E-2</v>
      </c>
    </row>
    <row r="1937" spans="1:6" x14ac:dyDescent="0.2">
      <c r="A1937" s="3">
        <f>_xll.qlNormInv(HelperSheet!$A1938,B$2,B$3)</f>
        <v>0.35100321334012746</v>
      </c>
      <c r="F1937" s="3">
        <f>_xll.qlNormInv(HelperSheet!$A1938,G$2,G$3)</f>
        <v>0.38775080333503187</v>
      </c>
    </row>
    <row r="1938" spans="1:6" x14ac:dyDescent="0.2">
      <c r="A1938" s="3">
        <f>_xll.qlNormInv(HelperSheet!$A1939,B$2,B$3)</f>
        <v>1.2118078626077065</v>
      </c>
      <c r="F1938" s="3">
        <f>_xll.qlNormInv(HelperSheet!$A1939,G$2,G$3)</f>
        <v>0.60295196565192666</v>
      </c>
    </row>
    <row r="1939" spans="1:6" x14ac:dyDescent="0.2">
      <c r="A1939" s="3">
        <f>_xll.qlNormInv(HelperSheet!$A1940,B$2,B$3)</f>
        <v>-0.28660594386410693</v>
      </c>
      <c r="F1939" s="3">
        <f>_xll.qlNormInv(HelperSheet!$A1940,G$2,G$3)</f>
        <v>0.22834851403397327</v>
      </c>
    </row>
    <row r="1940" spans="1:6" x14ac:dyDescent="0.2">
      <c r="A1940" s="3">
        <f>_xll.qlNormInv(HelperSheet!$A1941,B$2,B$3)</f>
        <v>-0.63655604750627082</v>
      </c>
      <c r="F1940" s="3">
        <f>_xll.qlNormInv(HelperSheet!$A1941,G$2,G$3)</f>
        <v>0.14086098812343228</v>
      </c>
    </row>
    <row r="1941" spans="1:6" x14ac:dyDescent="0.2">
      <c r="A1941" s="3">
        <f>_xll.qlNormInv(HelperSheet!$A1942,B$2,B$3)</f>
        <v>0.71341994025592514</v>
      </c>
      <c r="F1941" s="3">
        <f>_xll.qlNormInv(HelperSheet!$A1942,G$2,G$3)</f>
        <v>0.47835498506398128</v>
      </c>
    </row>
    <row r="1942" spans="1:6" x14ac:dyDescent="0.2">
      <c r="A1942" s="3">
        <f>_xll.qlNormInv(HelperSheet!$A1943,B$2,B$3)</f>
        <v>3.0603266007252564E-2</v>
      </c>
      <c r="F1942" s="3">
        <f>_xll.qlNormInv(HelperSheet!$A1943,G$2,G$3)</f>
        <v>0.30765081650181314</v>
      </c>
    </row>
    <row r="1943" spans="1:6" x14ac:dyDescent="0.2">
      <c r="A1943" s="3">
        <f>_xll.qlNormInv(HelperSheet!$A1944,B$2,B$3)</f>
        <v>-2.2505498537286557</v>
      </c>
      <c r="F1943" s="3">
        <f>_xll.qlNormInv(HelperSheet!$A1944,G$2,G$3)</f>
        <v>-0.26263746343216393</v>
      </c>
    </row>
    <row r="1944" spans="1:6" x14ac:dyDescent="0.2">
      <c r="A1944" s="3">
        <f>_xll.qlNormInv(HelperSheet!$A1945,B$2,B$3)</f>
        <v>-2.3954150125111608</v>
      </c>
      <c r="F1944" s="3">
        <f>_xll.qlNormInv(HelperSheet!$A1945,G$2,G$3)</f>
        <v>-0.29885375312779022</v>
      </c>
    </row>
    <row r="1945" spans="1:6" x14ac:dyDescent="0.2">
      <c r="A1945" s="3">
        <f>_xll.qlNormInv(HelperSheet!$A1946,B$2,B$3)</f>
        <v>2.080847456070848E-2</v>
      </c>
      <c r="F1945" s="3">
        <f>_xll.qlNormInv(HelperSheet!$A1946,G$2,G$3)</f>
        <v>0.3052021186401771</v>
      </c>
    </row>
    <row r="1946" spans="1:6" x14ac:dyDescent="0.2">
      <c r="A1946" s="3">
        <f>_xll.qlNormInv(HelperSheet!$A1947,B$2,B$3)</f>
        <v>0.70084710492167046</v>
      </c>
      <c r="F1946" s="3">
        <f>_xll.qlNormInv(HelperSheet!$A1947,G$2,G$3)</f>
        <v>0.4752117762304176</v>
      </c>
    </row>
    <row r="1947" spans="1:6" x14ac:dyDescent="0.2">
      <c r="A1947" s="3">
        <f>_xll.qlNormInv(HelperSheet!$A1948,B$2,B$3)</f>
        <v>-0.64859287458183801</v>
      </c>
      <c r="F1947" s="3">
        <f>_xll.qlNormInv(HelperSheet!$A1948,G$2,G$3)</f>
        <v>0.13785178135454049</v>
      </c>
    </row>
    <row r="1948" spans="1:6" x14ac:dyDescent="0.2">
      <c r="A1948" s="3">
        <f>_xll.qlNormInv(HelperSheet!$A1949,B$2,B$3)</f>
        <v>-0.29682310763829184</v>
      </c>
      <c r="F1948" s="3">
        <f>_xll.qlNormInv(HelperSheet!$A1949,G$2,G$3)</f>
        <v>0.22579422309042702</v>
      </c>
    </row>
    <row r="1949" spans="1:6" x14ac:dyDescent="0.2">
      <c r="A1949" s="3">
        <f>_xll.qlNormInv(HelperSheet!$A1950,B$2,B$3)</f>
        <v>1.191650186642359</v>
      </c>
      <c r="F1949" s="3">
        <f>_xll.qlNormInv(HelperSheet!$A1950,G$2,G$3)</f>
        <v>0.59791254666058968</v>
      </c>
    </row>
    <row r="1950" spans="1:6" x14ac:dyDescent="0.2">
      <c r="A1950" s="3">
        <f>_xll.qlNormInv(HelperSheet!$A1951,B$2,B$3)</f>
        <v>0.34060835644544041</v>
      </c>
      <c r="F1950" s="3">
        <f>_xll.qlNormInv(HelperSheet!$A1951,G$2,G$3)</f>
        <v>0.38515208911136012</v>
      </c>
    </row>
    <row r="1951" spans="1:6" x14ac:dyDescent="0.2">
      <c r="A1951" s="3">
        <f>_xll.qlNormInv(HelperSheet!$A1952,B$2,B$3)</f>
        <v>-1.1109228426945352</v>
      </c>
      <c r="F1951" s="3">
        <f>_xll.qlNormInv(HelperSheet!$A1952,G$2,G$3)</f>
        <v>2.2269289326366182E-2</v>
      </c>
    </row>
    <row r="1952" spans="1:6" x14ac:dyDescent="0.2">
      <c r="A1952" s="3">
        <f>_xll.qlNormInv(HelperSheet!$A1953,B$2,B$3)</f>
        <v>-0.85671653488915889</v>
      </c>
      <c r="F1952" s="3">
        <f>_xll.qlNormInv(HelperSheet!$A1953,G$2,G$3)</f>
        <v>8.5820866277710267E-2</v>
      </c>
    </row>
    <row r="1953" spans="1:6" x14ac:dyDescent="0.2">
      <c r="A1953" s="3">
        <f>_xll.qlNormInv(HelperSheet!$A1954,B$2,B$3)</f>
        <v>0.51236091910944481</v>
      </c>
      <c r="F1953" s="3">
        <f>_xll.qlNormInv(HelperSheet!$A1954,G$2,G$3)</f>
        <v>0.42809022977736122</v>
      </c>
    </row>
    <row r="1954" spans="1:6" x14ac:dyDescent="0.2">
      <c r="A1954" s="3">
        <f>_xll.qlNormInv(HelperSheet!$A1955,B$2,B$3)</f>
        <v>1.6054334960320631</v>
      </c>
      <c r="F1954" s="3">
        <f>_xll.qlNormInv(HelperSheet!$A1955,G$2,G$3)</f>
        <v>0.70135837400801582</v>
      </c>
    </row>
    <row r="1955" spans="1:6" x14ac:dyDescent="0.2">
      <c r="A1955" s="3">
        <f>_xll.qlNormInv(HelperSheet!$A1956,B$2,B$3)</f>
        <v>-0.13627794001081528</v>
      </c>
      <c r="F1955" s="3">
        <f>_xll.qlNormInv(HelperSheet!$A1956,G$2,G$3)</f>
        <v>0.26593051499729614</v>
      </c>
    </row>
    <row r="1956" spans="1:6" x14ac:dyDescent="0.2">
      <c r="A1956" s="3">
        <f>_xll.qlNormInv(HelperSheet!$A1957,B$2,B$3)</f>
        <v>-0.46546071670635586</v>
      </c>
      <c r="F1956" s="3">
        <f>_xll.qlNormInv(HelperSheet!$A1957,G$2,G$3)</f>
        <v>0.18363482082341104</v>
      </c>
    </row>
    <row r="1957" spans="1:6" x14ac:dyDescent="0.2">
      <c r="A1957" s="3">
        <f>_xll.qlNormInv(HelperSheet!$A1958,B$2,B$3)</f>
        <v>0.91842112055155345</v>
      </c>
      <c r="F1957" s="3">
        <f>_xll.qlNormInv(HelperSheet!$A1958,G$2,G$3)</f>
        <v>0.52960528013788832</v>
      </c>
    </row>
    <row r="1958" spans="1:6" x14ac:dyDescent="0.2">
      <c r="A1958" s="3">
        <f>_xll.qlNormInv(HelperSheet!$A1959,B$2,B$3)</f>
        <v>0.17841325850688683</v>
      </c>
      <c r="F1958" s="3">
        <f>_xll.qlNormInv(HelperSheet!$A1959,G$2,G$3)</f>
        <v>0.34460331462672167</v>
      </c>
    </row>
    <row r="1959" spans="1:6" x14ac:dyDescent="0.2">
      <c r="A1959" s="3">
        <f>_xll.qlNormInv(HelperSheet!$A1960,B$2,B$3)</f>
        <v>-1.4698530337463713</v>
      </c>
      <c r="F1959" s="3">
        <f>_xll.qlNormInv(HelperSheet!$A1960,G$2,G$3)</f>
        <v>-6.7463258436592843E-2</v>
      </c>
    </row>
    <row r="1960" spans="1:6" x14ac:dyDescent="0.2">
      <c r="A1960" s="3">
        <f>_xll.qlNormInv(HelperSheet!$A1961,B$2,B$3)</f>
        <v>-1.2699524649529397</v>
      </c>
      <c r="F1960" s="3">
        <f>_xll.qlNormInv(HelperSheet!$A1961,G$2,G$3)</f>
        <v>-1.748811623823493E-2</v>
      </c>
    </row>
    <row r="1961" spans="1:6" x14ac:dyDescent="0.2">
      <c r="A1961" s="3">
        <f>_xll.qlNormInv(HelperSheet!$A1962,B$2,B$3)</f>
        <v>0.25865889465285657</v>
      </c>
      <c r="F1961" s="3">
        <f>_xll.qlNormInv(HelperSheet!$A1962,G$2,G$3)</f>
        <v>0.36466472366321412</v>
      </c>
    </row>
    <row r="1962" spans="1:6" x14ac:dyDescent="0.2">
      <c r="A1962" s="3">
        <f>_xll.qlNormInv(HelperSheet!$A1963,B$2,B$3)</f>
        <v>1.045269484786634</v>
      </c>
      <c r="F1962" s="3">
        <f>_xll.qlNormInv(HelperSheet!$A1963,G$2,G$3)</f>
        <v>0.56131737119665848</v>
      </c>
    </row>
    <row r="1963" spans="1:6" x14ac:dyDescent="0.2">
      <c r="A1963" s="3">
        <f>_xll.qlNormInv(HelperSheet!$A1964,B$2,B$3)</f>
        <v>-0.37978965432224343</v>
      </c>
      <c r="F1963" s="3">
        <f>_xll.qlNormInv(HelperSheet!$A1964,G$2,G$3)</f>
        <v>0.20505258641943913</v>
      </c>
    </row>
    <row r="1964" spans="1:6" x14ac:dyDescent="0.2">
      <c r="A1964" s="3">
        <f>_xll.qlNormInv(HelperSheet!$A1965,B$2,B$3)</f>
        <v>-5.7556923957025052E-2</v>
      </c>
      <c r="F1964" s="3">
        <f>_xll.qlNormInv(HelperSheet!$A1965,G$2,G$3)</f>
        <v>0.28561076901074373</v>
      </c>
    </row>
    <row r="1965" spans="1:6" x14ac:dyDescent="0.2">
      <c r="A1965" s="3">
        <f>_xll.qlNormInv(HelperSheet!$A1966,B$2,B$3)</f>
        <v>1.9963261134405712</v>
      </c>
      <c r="F1965" s="3">
        <f>_xll.qlNormInv(HelperSheet!$A1966,G$2,G$3)</f>
        <v>0.79908152836014279</v>
      </c>
    </row>
    <row r="1966" spans="1:6" x14ac:dyDescent="0.2">
      <c r="A1966" s="3">
        <f>_xll.qlNormInv(HelperSheet!$A1967,B$2,B$3)</f>
        <v>0.60391758454467115</v>
      </c>
      <c r="F1966" s="3">
        <f>_xll.qlNormInv(HelperSheet!$A1967,G$2,G$3)</f>
        <v>0.45097939613616778</v>
      </c>
    </row>
    <row r="1967" spans="1:6" x14ac:dyDescent="0.2">
      <c r="A1967" s="3">
        <f>_xll.qlNormInv(HelperSheet!$A1968,B$2,B$3)</f>
        <v>-0.74859464134708498</v>
      </c>
      <c r="F1967" s="3">
        <f>_xll.qlNormInv(HelperSheet!$A1968,G$2,G$3)</f>
        <v>0.11285133966322874</v>
      </c>
    </row>
    <row r="1968" spans="1:6" x14ac:dyDescent="0.2">
      <c r="A1968" s="3">
        <f>_xll.qlNormInv(HelperSheet!$A1969,B$2,B$3)</f>
        <v>-0.97592514136009623</v>
      </c>
      <c r="F1968" s="3">
        <f>_xll.qlNormInv(HelperSheet!$A1969,G$2,G$3)</f>
        <v>5.6018714659975932E-2</v>
      </c>
    </row>
    <row r="1969" spans="1:6" x14ac:dyDescent="0.2">
      <c r="A1969" s="3">
        <f>_xll.qlNormInv(HelperSheet!$A1970,B$2,B$3)</f>
        <v>0.42491527712325872</v>
      </c>
      <c r="F1969" s="3">
        <f>_xll.qlNormInv(HelperSheet!$A1970,G$2,G$3)</f>
        <v>0.40622881928081467</v>
      </c>
    </row>
    <row r="1970" spans="1:6" x14ac:dyDescent="0.2">
      <c r="A1970" s="3">
        <f>_xll.qlNormInv(HelperSheet!$A1971,B$2,B$3)</f>
        <v>1.3693226610176934</v>
      </c>
      <c r="F1970" s="3">
        <f>_xll.qlNormInv(HelperSheet!$A1971,G$2,G$3)</f>
        <v>0.64233066525442339</v>
      </c>
    </row>
    <row r="1971" spans="1:6" x14ac:dyDescent="0.2">
      <c r="A1971" s="3">
        <f>_xll.qlNormInv(HelperSheet!$A1972,B$2,B$3)</f>
        <v>-0.21585398948763915</v>
      </c>
      <c r="F1971" s="3">
        <f>_xll.qlNormInv(HelperSheet!$A1972,G$2,G$3)</f>
        <v>0.24603650262809021</v>
      </c>
    </row>
    <row r="1972" spans="1:6" x14ac:dyDescent="0.2">
      <c r="A1972" s="3">
        <f>_xll.qlNormInv(HelperSheet!$A1973,B$2,B$3)</f>
        <v>-0.55469753565896374</v>
      </c>
      <c r="F1972" s="3">
        <f>_xll.qlNormInv(HelperSheet!$A1973,G$2,G$3)</f>
        <v>0.16132561608525905</v>
      </c>
    </row>
    <row r="1973" spans="1:6" x14ac:dyDescent="0.2">
      <c r="A1973" s="3">
        <f>_xll.qlNormInv(HelperSheet!$A1974,B$2,B$3)</f>
        <v>0.80486352631723657</v>
      </c>
      <c r="F1973" s="3">
        <f>_xll.qlNormInv(HelperSheet!$A1974,G$2,G$3)</f>
        <v>0.50121588157930907</v>
      </c>
    </row>
    <row r="1974" spans="1:6" x14ac:dyDescent="0.2">
      <c r="A1974" s="3">
        <f>_xll.qlNormInv(HelperSheet!$A1975,B$2,B$3)</f>
        <v>9.9302066799121347E-2</v>
      </c>
      <c r="F1974" s="3">
        <f>_xll.qlNormInv(HelperSheet!$A1975,G$2,G$3)</f>
        <v>0.32482551669978033</v>
      </c>
    </row>
    <row r="1975" spans="1:6" x14ac:dyDescent="0.2">
      <c r="A1975" s="3">
        <f>_xll.qlNormInv(HelperSheet!$A1976,B$2,B$3)</f>
        <v>-1.7559229703543342</v>
      </c>
      <c r="F1975" s="3">
        <f>_xll.qlNormInv(HelperSheet!$A1976,G$2,G$3)</f>
        <v>-0.13898074258858356</v>
      </c>
    </row>
    <row r="1976" spans="1:6" x14ac:dyDescent="0.2">
      <c r="A1976" s="3">
        <f>_xll.qlNormInv(HelperSheet!$A1977,B$2,B$3)</f>
        <v>-1.5966149570472727</v>
      </c>
      <c r="F1976" s="3">
        <f>_xll.qlNormInv(HelperSheet!$A1977,G$2,G$3)</f>
        <v>-9.9153739261818197E-2</v>
      </c>
    </row>
    <row r="1977" spans="1:6" x14ac:dyDescent="0.2">
      <c r="A1977" s="3">
        <f>_xll.qlNormInv(HelperSheet!$A1978,B$2,B$3)</f>
        <v>0.13874907421393284</v>
      </c>
      <c r="F1977" s="3">
        <f>_xll.qlNormInv(HelperSheet!$A1978,G$2,G$3)</f>
        <v>0.33468726855348319</v>
      </c>
    </row>
    <row r="1978" spans="1:6" x14ac:dyDescent="0.2">
      <c r="A1978" s="3">
        <f>_xll.qlNormInv(HelperSheet!$A1979,B$2,B$3)</f>
        <v>0.8602550992619421</v>
      </c>
      <c r="F1978" s="3">
        <f>_xll.qlNormInv(HelperSheet!$A1979,G$2,G$3)</f>
        <v>0.51506377481548549</v>
      </c>
    </row>
    <row r="1979" spans="1:6" x14ac:dyDescent="0.2">
      <c r="A1979" s="3">
        <f>_xll.qlNormInv(HelperSheet!$A1980,B$2,B$3)</f>
        <v>-0.50957168922216023</v>
      </c>
      <c r="F1979" s="3">
        <f>_xll.qlNormInv(HelperSheet!$A1980,G$2,G$3)</f>
        <v>0.17260707769445993</v>
      </c>
    </row>
    <row r="1980" spans="1:6" x14ac:dyDescent="0.2">
      <c r="A1980" s="3">
        <f>_xll.qlNormInv(HelperSheet!$A1981,B$2,B$3)</f>
        <v>-0.1759266571764157</v>
      </c>
      <c r="F1980" s="3">
        <f>_xll.qlNormInv(HelperSheet!$A1981,G$2,G$3)</f>
        <v>0.25601833570589605</v>
      </c>
    </row>
    <row r="1981" spans="1:6" x14ac:dyDescent="0.2">
      <c r="A1981" s="3">
        <f>_xll.qlNormInv(HelperSheet!$A1982,B$2,B$3)</f>
        <v>1.477101479370996</v>
      </c>
      <c r="F1981" s="3">
        <f>_xll.qlNormInv(HelperSheet!$A1982,G$2,G$3)</f>
        <v>0.66927536984274894</v>
      </c>
    </row>
    <row r="1982" spans="1:6" x14ac:dyDescent="0.2">
      <c r="A1982" s="3">
        <f>_xll.qlNormInv(HelperSheet!$A1983,B$2,B$3)</f>
        <v>0.46819039921624689</v>
      </c>
      <c r="F1982" s="3">
        <f>_xll.qlNormInv(HelperSheet!$A1983,G$2,G$3)</f>
        <v>0.4170475998040617</v>
      </c>
    </row>
    <row r="1983" spans="1:6" x14ac:dyDescent="0.2">
      <c r="A1983" s="3">
        <f>_xll.qlNormInv(HelperSheet!$A1984,B$2,B$3)</f>
        <v>-0.91469539492364427</v>
      </c>
      <c r="F1983" s="3">
        <f>_xll.qlNormInv(HelperSheet!$A1984,G$2,G$3)</f>
        <v>7.1326151269088922E-2</v>
      </c>
    </row>
    <row r="1984" spans="1:6" x14ac:dyDescent="0.2">
      <c r="A1984" s="3">
        <f>_xll.qlNormInv(HelperSheet!$A1985,B$2,B$3)</f>
        <v>-0.6977212076441891</v>
      </c>
      <c r="F1984" s="3">
        <f>_xll.qlNormInv(HelperSheet!$A1985,G$2,G$3)</f>
        <v>0.12556969808895271</v>
      </c>
    </row>
    <row r="1985" spans="1:6" x14ac:dyDescent="0.2">
      <c r="A1985" s="3">
        <f>_xll.qlNormInv(HelperSheet!$A1986,B$2,B$3)</f>
        <v>0.65161675330555735</v>
      </c>
      <c r="F1985" s="3">
        <f>_xll.qlNormInv(HelperSheet!$A1986,G$2,G$3)</f>
        <v>0.46290418832638935</v>
      </c>
    </row>
    <row r="1986" spans="1:6" x14ac:dyDescent="0.2">
      <c r="A1986" s="3">
        <f>_xll.qlNormInv(HelperSheet!$A1987,B$2,B$3)</f>
        <v>2.4409560488046367</v>
      </c>
      <c r="F1986" s="3">
        <f>_xll.qlNormInv(HelperSheet!$A1987,G$2,G$3)</f>
        <v>0.91023901220115921</v>
      </c>
    </row>
    <row r="1987" spans="1:6" x14ac:dyDescent="0.2">
      <c r="A1987" s="3">
        <f>_xll.qlNormInv(HelperSheet!$A1988,B$2,B$3)</f>
        <v>-1.8360125291738045E-2</v>
      </c>
      <c r="F1987" s="3">
        <f>_xll.qlNormInv(HelperSheet!$A1988,G$2,G$3)</f>
        <v>0.29540996867706548</v>
      </c>
    </row>
    <row r="1988" spans="1:6" x14ac:dyDescent="0.2">
      <c r="A1988" s="3">
        <f>_xll.qlNormInv(HelperSheet!$A1989,B$2,B$3)</f>
        <v>-0.33801542637798587</v>
      </c>
      <c r="F1988" s="3">
        <f>_xll.qlNormInv(HelperSheet!$A1989,G$2,G$3)</f>
        <v>0.21549614340550352</v>
      </c>
    </row>
    <row r="1989" spans="1:6" x14ac:dyDescent="0.2">
      <c r="A1989" s="3">
        <f>_xll.qlNormInv(HelperSheet!$A1990,B$2,B$3)</f>
        <v>1.115471471113376</v>
      </c>
      <c r="F1989" s="3">
        <f>_xll.qlNormInv(HelperSheet!$A1990,G$2,G$3)</f>
        <v>0.57886786777834398</v>
      </c>
    </row>
    <row r="1990" spans="1:6" x14ac:dyDescent="0.2">
      <c r="A1990" s="3">
        <f>_xll.qlNormInv(HelperSheet!$A1991,B$2,B$3)</f>
        <v>0.29938220563686591</v>
      </c>
      <c r="F1990" s="3">
        <f>_xll.qlNormInv(HelperSheet!$A1991,G$2,G$3)</f>
        <v>0.37484555140921649</v>
      </c>
    </row>
    <row r="1991" spans="1:6" x14ac:dyDescent="0.2">
      <c r="A1991" s="3">
        <f>_xll.qlNormInv(HelperSheet!$A1992,B$2,B$3)</f>
        <v>-1.1866858392581932</v>
      </c>
      <c r="F1991" s="3">
        <f>_xll.qlNormInv(HelperSheet!$A1992,G$2,G$3)</f>
        <v>3.3285401854517005E-3</v>
      </c>
    </row>
    <row r="1992" spans="1:6" x14ac:dyDescent="0.2">
      <c r="A1992" s="3">
        <f>_xll.qlNormInv(HelperSheet!$A1993,B$2,B$3)</f>
        <v>-1.3630982046651037</v>
      </c>
      <c r="F1992" s="3">
        <f>_xll.qlNormInv(HelperSheet!$A1993,G$2,G$3)</f>
        <v>-4.077455116627593E-2</v>
      </c>
    </row>
    <row r="1993" spans="1:6" x14ac:dyDescent="0.2">
      <c r="A1993" s="3">
        <f>_xll.qlNormInv(HelperSheet!$A1994,B$2,B$3)</f>
        <v>0.2183602454814389</v>
      </c>
      <c r="F1993" s="3">
        <f>_xll.qlNormInv(HelperSheet!$A1994,G$2,G$3)</f>
        <v>0.3545900613703597</v>
      </c>
    </row>
    <row r="1994" spans="1:6" x14ac:dyDescent="0.2">
      <c r="A1994" s="3">
        <f>_xll.qlNormInv(HelperSheet!$A1995,B$2,B$3)</f>
        <v>0.97987375963596723</v>
      </c>
      <c r="F1994" s="3">
        <f>_xll.qlNormInv(HelperSheet!$A1995,G$2,G$3)</f>
        <v>0.5449684399089918</v>
      </c>
    </row>
    <row r="1995" spans="1:6" x14ac:dyDescent="0.2">
      <c r="A1995" s="3">
        <f>_xll.qlNormInv(HelperSheet!$A1996,B$2,B$3)</f>
        <v>-0.42223765062339857</v>
      </c>
      <c r="F1995" s="3">
        <f>_xll.qlNormInv(HelperSheet!$A1996,G$2,G$3)</f>
        <v>0.19444058734415035</v>
      </c>
    </row>
    <row r="1996" spans="1:6" x14ac:dyDescent="0.2">
      <c r="A1996" s="3">
        <f>_xll.qlNormInv(HelperSheet!$A1997,B$2,B$3)</f>
        <v>-9.6842386611531314E-2</v>
      </c>
      <c r="F1996" s="3">
        <f>_xll.qlNormInv(HelperSheet!$A1997,G$2,G$3)</f>
        <v>0.27578940334711716</v>
      </c>
    </row>
    <row r="1997" spans="1:6" x14ac:dyDescent="0.2">
      <c r="A1997" s="3">
        <f>_xll.qlNormInv(HelperSheet!$A1998,B$2,B$3)</f>
        <v>1.7674766437172833</v>
      </c>
      <c r="F1997" s="3">
        <f>_xll.qlNormInv(HelperSheet!$A1998,G$2,G$3)</f>
        <v>0.74186916092932087</v>
      </c>
    </row>
    <row r="1998" spans="1:6" x14ac:dyDescent="0.2">
      <c r="A1998" s="3">
        <f>_xll.qlNormInv(HelperSheet!$A1999,B$2,B$3)</f>
        <v>0.55755478786360835</v>
      </c>
      <c r="F1998" s="3">
        <f>_xll.qlNormInv(HelperSheet!$A1999,G$2,G$3)</f>
        <v>0.4393886969659021</v>
      </c>
    </row>
    <row r="1999" spans="1:6" x14ac:dyDescent="0.2">
      <c r="A1999" s="3">
        <f>_xll.qlNormInv(HelperSheet!$A2000,B$2,B$3)</f>
        <v>-0.8014838965057135</v>
      </c>
      <c r="F1999" s="3">
        <f>_xll.qlNormInv(HelperSheet!$A2000,G$2,G$3)</f>
        <v>9.9629025873571614E-2</v>
      </c>
    </row>
    <row r="2000" spans="1:6" x14ac:dyDescent="0.2">
      <c r="A2000" s="3">
        <f>_xll.qlNormInv(HelperSheet!$A2001,B$2,B$3)</f>
        <v>-1.041051683611401</v>
      </c>
      <c r="F2000" s="3">
        <f>_xll.qlNormInv(HelperSheet!$A2001,G$2,G$3)</f>
        <v>3.9737079097149741E-2</v>
      </c>
    </row>
    <row r="2001" spans="1:6" x14ac:dyDescent="0.2">
      <c r="A2001" s="3">
        <f>_xll.qlNormInv(HelperSheet!$A2002,B$2,B$3)</f>
        <v>0.38242191504461559</v>
      </c>
      <c r="F2001" s="3">
        <f>_xll.qlNormInv(HelperSheet!$A2002,G$2,G$3)</f>
        <v>0.39560547876115387</v>
      </c>
    </row>
    <row r="2002" spans="1:6" x14ac:dyDescent="0.2">
      <c r="A2002" s="3">
        <f>_xll.qlNormInv(HelperSheet!$A2003,B$2,B$3)</f>
        <v>1.2754544462921593</v>
      </c>
      <c r="F2002" s="3">
        <f>_xll.qlNormInv(HelperSheet!$A2003,G$2,G$3)</f>
        <v>0.61886361157303982</v>
      </c>
    </row>
    <row r="2003" spans="1:6" x14ac:dyDescent="0.2">
      <c r="A2003" s="3">
        <f>_xll.qlNormInv(HelperSheet!$A2004,B$2,B$3)</f>
        <v>-0.25612856897591796</v>
      </c>
      <c r="F2003" s="3">
        <f>_xll.qlNormInv(HelperSheet!$A2004,G$2,G$3)</f>
        <v>0.2359678577560205</v>
      </c>
    </row>
    <row r="2004" spans="1:6" x14ac:dyDescent="0.2">
      <c r="A2004" s="3">
        <f>_xll.qlNormInv(HelperSheet!$A2005,B$2,B$3)</f>
        <v>-0.60098262023279603</v>
      </c>
      <c r="F2004" s="3">
        <f>_xll.qlNormInv(HelperSheet!$A2005,G$2,G$3)</f>
        <v>0.14975434494180098</v>
      </c>
    </row>
    <row r="2005" spans="1:6" x14ac:dyDescent="0.2">
      <c r="A2005" s="3">
        <f>_xll.qlNormInv(HelperSheet!$A2006,B$2,B$3)</f>
        <v>0.75183808131691743</v>
      </c>
      <c r="F2005" s="3">
        <f>_xll.qlNormInv(HelperSheet!$A2006,G$2,G$3)</f>
        <v>0.48795952032922935</v>
      </c>
    </row>
    <row r="2006" spans="1:6" x14ac:dyDescent="0.2">
      <c r="A2006" s="3">
        <f>_xll.qlNormInv(HelperSheet!$A2007,B$2,B$3)</f>
        <v>6.0009036648611326E-2</v>
      </c>
      <c r="F2006" s="3">
        <f>_xll.qlNormInv(HelperSheet!$A2007,G$2,G$3)</f>
        <v>0.3150022591621528</v>
      </c>
    </row>
    <row r="2007" spans="1:6" x14ac:dyDescent="0.2">
      <c r="A2007" s="3">
        <f>_xll.qlNormInv(HelperSheet!$A2008,B$2,B$3)</f>
        <v>-1.978684294659061</v>
      </c>
      <c r="F2007" s="3">
        <f>_xll.qlNormInv(HelperSheet!$A2008,G$2,G$3)</f>
        <v>-0.19467107366476527</v>
      </c>
    </row>
    <row r="2008" spans="1:6" x14ac:dyDescent="0.2">
      <c r="A2008" s="3">
        <f>_xll.qlNormInv(HelperSheet!$A2009,B$2,B$3)</f>
        <v>-2.1415890868081267</v>
      </c>
      <c r="F2008" s="3">
        <f>_xll.qlNormInv(HelperSheet!$A2009,G$2,G$3)</f>
        <v>-0.23539727170203167</v>
      </c>
    </row>
    <row r="2009" spans="1:6" x14ac:dyDescent="0.2">
      <c r="A2009" s="3">
        <f>_xll.qlNormInv(HelperSheet!$A2010,B$2,B$3)</f>
        <v>4.0400994417692584E-2</v>
      </c>
      <c r="F2009" s="3">
        <f>_xll.qlNormInv(HelperSheet!$A2010,G$2,G$3)</f>
        <v>0.31010024860442315</v>
      </c>
    </row>
    <row r="2010" spans="1:6" x14ac:dyDescent="0.2">
      <c r="A2010" s="3">
        <f>_xll.qlNormInv(HelperSheet!$A2011,B$2,B$3)</f>
        <v>0.72610657636809128</v>
      </c>
      <c r="F2010" s="3">
        <f>_xll.qlNormInv(HelperSheet!$A2011,G$2,G$3)</f>
        <v>0.48152664409202284</v>
      </c>
    </row>
    <row r="2011" spans="1:6" x14ac:dyDescent="0.2">
      <c r="A2011" s="3">
        <f>_xll.qlNormInv(HelperSheet!$A2012,B$2,B$3)</f>
        <v>-0.62461075039593617</v>
      </c>
      <c r="F2011" s="3">
        <f>_xll.qlNormInv(HelperSheet!$A2012,G$2,G$3)</f>
        <v>0.14384731240101595</v>
      </c>
    </row>
    <row r="2012" spans="1:6" x14ac:dyDescent="0.2">
      <c r="A2012" s="3">
        <f>_xll.qlNormInv(HelperSheet!$A2013,B$2,B$3)</f>
        <v>-0.27641861245341498</v>
      </c>
      <c r="F2012" s="3">
        <f>_xll.qlNormInv(HelperSheet!$A2013,G$2,G$3)</f>
        <v>0.23089534688664626</v>
      </c>
    </row>
    <row r="2013" spans="1:6" x14ac:dyDescent="0.2">
      <c r="A2013" s="3">
        <f>_xll.qlNormInv(HelperSheet!$A2014,B$2,B$3)</f>
        <v>1.2324703441393396</v>
      </c>
      <c r="F2013" s="3">
        <f>_xll.qlNormInv(HelperSheet!$A2014,G$2,G$3)</f>
        <v>0.6081175860348349</v>
      </c>
    </row>
    <row r="2014" spans="1:6" x14ac:dyDescent="0.2">
      <c r="A2014" s="3">
        <f>_xll.qlNormInv(HelperSheet!$A2015,B$2,B$3)</f>
        <v>0.3614361371749365</v>
      </c>
      <c r="F2014" s="3">
        <f>_xll.qlNormInv(HelperSheet!$A2015,G$2,G$3)</f>
        <v>0.39035903429373409</v>
      </c>
    </row>
    <row r="2015" spans="1:6" x14ac:dyDescent="0.2">
      <c r="A2015" s="3">
        <f>_xll.qlNormInv(HelperSheet!$A2016,B$2,B$3)</f>
        <v>-1.0753309996289453</v>
      </c>
      <c r="F2015" s="3">
        <f>_xll.qlNormInv(HelperSheet!$A2016,G$2,G$3)</f>
        <v>3.1167250092763665E-2</v>
      </c>
    </row>
    <row r="2016" spans="1:6" x14ac:dyDescent="0.2">
      <c r="A2016" s="3">
        <f>_xll.qlNormInv(HelperSheet!$A2017,B$2,B$3)</f>
        <v>-0.82878414228194741</v>
      </c>
      <c r="F2016" s="3">
        <f>_xll.qlNormInv(HelperSheet!$A2017,G$2,G$3)</f>
        <v>9.2803964429513136E-2</v>
      </c>
    </row>
    <row r="2017" spans="1:6" x14ac:dyDescent="0.2">
      <c r="A2017" s="3">
        <f>_xll.qlNormInv(HelperSheet!$A2018,B$2,B$3)</f>
        <v>0.53482129379025933</v>
      </c>
      <c r="F2017" s="3">
        <f>_xll.qlNormInv(HelperSheet!$A2018,G$2,G$3)</f>
        <v>0.43370532344756485</v>
      </c>
    </row>
    <row r="2018" spans="1:6" x14ac:dyDescent="0.2">
      <c r="A2018" s="3">
        <f>_xll.qlNormInv(HelperSheet!$A2019,B$2,B$3)</f>
        <v>1.6809458258473755</v>
      </c>
      <c r="F2018" s="3">
        <f>_xll.qlNormInv(HelperSheet!$A2019,G$2,G$3)</f>
        <v>0.72023645646184387</v>
      </c>
    </row>
    <row r="2019" spans="1:6" x14ac:dyDescent="0.2">
      <c r="A2019" s="3">
        <f>_xll.qlNormInv(HelperSheet!$A2020,B$2,B$3)</f>
        <v>-0.11653750678413924</v>
      </c>
      <c r="F2019" s="3">
        <f>_xll.qlNormInv(HelperSheet!$A2020,G$2,G$3)</f>
        <v>0.27086562330396519</v>
      </c>
    </row>
    <row r="2020" spans="1:6" x14ac:dyDescent="0.2">
      <c r="A2020" s="3">
        <f>_xll.qlNormInv(HelperSheet!$A2021,B$2,B$3)</f>
        <v>-0.44374554561999191</v>
      </c>
      <c r="F2020" s="3">
        <f>_xll.qlNormInv(HelperSheet!$A2021,G$2,G$3)</f>
        <v>0.18906361359500201</v>
      </c>
    </row>
    <row r="2021" spans="1:6" x14ac:dyDescent="0.2">
      <c r="A2021" s="3">
        <f>_xll.qlNormInv(HelperSheet!$A2022,B$2,B$3)</f>
        <v>0.94869956105793307</v>
      </c>
      <c r="F2021" s="3">
        <f>_xll.qlNormInv(HelperSheet!$A2022,G$2,G$3)</f>
        <v>0.53717489026448328</v>
      </c>
    </row>
    <row r="2022" spans="1:6" x14ac:dyDescent="0.2">
      <c r="A2022" s="3">
        <f>_xll.qlNormInv(HelperSheet!$A2023,B$2,B$3)</f>
        <v>0.19834718379513927</v>
      </c>
      <c r="F2022" s="3">
        <f>_xll.qlNormInv(HelperSheet!$A2023,G$2,G$3)</f>
        <v>0.34958679594878483</v>
      </c>
    </row>
    <row r="2023" spans="1:6" x14ac:dyDescent="0.2">
      <c r="A2023" s="3">
        <f>_xll.qlNormInv(HelperSheet!$A2024,B$2,B$3)</f>
        <v>-1.4144610966857489</v>
      </c>
      <c r="F2023" s="3">
        <f>_xll.qlNormInv(HelperSheet!$A2024,G$2,G$3)</f>
        <v>-5.3615274171437244E-2</v>
      </c>
    </row>
    <row r="2024" spans="1:6" x14ac:dyDescent="0.2">
      <c r="A2024" s="3">
        <f>_xll.qlNormInv(HelperSheet!$A2025,B$2,B$3)</f>
        <v>-1.2272555331719972</v>
      </c>
      <c r="F2024" s="3">
        <f>_xll.qlNormInv(HelperSheet!$A2025,G$2,G$3)</f>
        <v>-6.8138832929993121E-3</v>
      </c>
    </row>
    <row r="2025" spans="1:6" x14ac:dyDescent="0.2">
      <c r="A2025" s="3">
        <f>_xll.qlNormInv(HelperSheet!$A2026,B$2,B$3)</f>
        <v>0.27896271589832722</v>
      </c>
      <c r="F2025" s="3">
        <f>_xll.qlNormInv(HelperSheet!$A2026,G$2,G$3)</f>
        <v>0.36974067897458179</v>
      </c>
    </row>
    <row r="2026" spans="1:6" x14ac:dyDescent="0.2">
      <c r="A2026" s="3">
        <f>_xll.qlNormInv(HelperSheet!$A2027,B$2,B$3)</f>
        <v>1.0797052910578719</v>
      </c>
      <c r="F2026" s="3">
        <f>_xll.qlNormInv(HelperSheet!$A2027,G$2,G$3)</f>
        <v>0.56992632276446797</v>
      </c>
    </row>
    <row r="2027" spans="1:6" x14ac:dyDescent="0.2">
      <c r="A2027" s="3">
        <f>_xll.qlNormInv(HelperSheet!$A2028,B$2,B$3)</f>
        <v>-0.35882426012979973</v>
      </c>
      <c r="F2027" s="3">
        <f>_xll.qlNormInv(HelperSheet!$A2028,G$2,G$3)</f>
        <v>0.21029393496755006</v>
      </c>
    </row>
    <row r="2028" spans="1:6" x14ac:dyDescent="0.2">
      <c r="A2028" s="3">
        <f>_xll.qlNormInv(HelperSheet!$A2029,B$2,B$3)</f>
        <v>-3.7951235445420714E-2</v>
      </c>
      <c r="F2028" s="3">
        <f>_xll.qlNormInv(HelperSheet!$A2029,G$2,G$3)</f>
        <v>0.29051219113864479</v>
      </c>
    </row>
    <row r="2029" spans="1:6" x14ac:dyDescent="0.2">
      <c r="A2029" s="3">
        <f>_xll.qlNormInv(HelperSheet!$A2030,B$2,B$3)</f>
        <v>2.1664942645307832</v>
      </c>
      <c r="F2029" s="3">
        <f>_xll.qlNormInv(HelperSheet!$A2030,G$2,G$3)</f>
        <v>0.84162356613269584</v>
      </c>
    </row>
    <row r="2030" spans="1:6" x14ac:dyDescent="0.2">
      <c r="A2030" s="3">
        <f>_xll.qlNormInv(HelperSheet!$A2031,B$2,B$3)</f>
        <v>0.62758866317718276</v>
      </c>
      <c r="F2030" s="3">
        <f>_xll.qlNormInv(HelperSheet!$A2031,G$2,G$3)</f>
        <v>0.45689716579429568</v>
      </c>
    </row>
    <row r="2031" spans="1:6" x14ac:dyDescent="0.2">
      <c r="A2031" s="3">
        <f>_xll.qlNormInv(HelperSheet!$A2032,B$2,B$3)</f>
        <v>-0.72292402431117242</v>
      </c>
      <c r="F2031" s="3">
        <f>_xll.qlNormInv(HelperSheet!$A2032,G$2,G$3)</f>
        <v>0.11926899392220688</v>
      </c>
    </row>
    <row r="2032" spans="1:6" x14ac:dyDescent="0.2">
      <c r="A2032" s="3">
        <f>_xll.qlNormInv(HelperSheet!$A2033,B$2,B$3)</f>
        <v>-0.94486742802302137</v>
      </c>
      <c r="F2032" s="3">
        <f>_xll.qlNormInv(HelperSheet!$A2033,G$2,G$3)</f>
        <v>6.3783142994244646E-2</v>
      </c>
    </row>
    <row r="2033" spans="1:6" x14ac:dyDescent="0.2">
      <c r="A2033" s="3">
        <f>_xll.qlNormInv(HelperSheet!$A2034,B$2,B$3)</f>
        <v>0.44644831757322345</v>
      </c>
      <c r="F2033" s="3">
        <f>_xll.qlNormInv(HelperSheet!$A2034,G$2,G$3)</f>
        <v>0.41161207939330585</v>
      </c>
    </row>
    <row r="2034" spans="1:6" x14ac:dyDescent="0.2">
      <c r="A2034" s="3">
        <f>_xll.qlNormInv(HelperSheet!$A2035,B$2,B$3)</f>
        <v>1.4211490356122316</v>
      </c>
      <c r="F2034" s="3">
        <f>_xll.qlNormInv(HelperSheet!$A2035,G$2,G$3)</f>
        <v>0.65528725890305783</v>
      </c>
    </row>
    <row r="2035" spans="1:6" x14ac:dyDescent="0.2">
      <c r="A2035" s="3">
        <f>_xll.qlNormInv(HelperSheet!$A2036,B$2,B$3)</f>
        <v>-0.19585129147616273</v>
      </c>
      <c r="F2035" s="3">
        <f>_xll.qlNormInv(HelperSheet!$A2036,G$2,G$3)</f>
        <v>0.2510371771309593</v>
      </c>
    </row>
    <row r="2036" spans="1:6" x14ac:dyDescent="0.2">
      <c r="A2036" s="3">
        <f>_xll.qlNormInv(HelperSheet!$A2037,B$2,B$3)</f>
        <v>-0.53199918194247908</v>
      </c>
      <c r="F2036" s="3">
        <f>_xll.qlNormInv(HelperSheet!$A2037,G$2,G$3)</f>
        <v>0.16700020451438022</v>
      </c>
    </row>
    <row r="2037" spans="1:6" x14ac:dyDescent="0.2">
      <c r="A2037" s="3">
        <f>_xll.qlNormInv(HelperSheet!$A2038,B$2,B$3)</f>
        <v>0.83224009217721595</v>
      </c>
      <c r="F2037" s="3">
        <f>_xll.qlNormInv(HelperSheet!$A2038,G$2,G$3)</f>
        <v>0.50806002304430398</v>
      </c>
    </row>
    <row r="2038" spans="1:6" x14ac:dyDescent="0.2">
      <c r="A2038" s="3">
        <f>_xll.qlNormInv(HelperSheet!$A2039,B$2,B$3)</f>
        <v>0.11900242132346915</v>
      </c>
      <c r="F2038" s="3">
        <f>_xll.qlNormInv(HelperSheet!$A2039,G$2,G$3)</f>
        <v>0.32975060533086725</v>
      </c>
    </row>
    <row r="2039" spans="1:6" x14ac:dyDescent="0.2">
      <c r="A2039" s="3">
        <f>_xll.qlNormInv(HelperSheet!$A2040,B$2,B$3)</f>
        <v>-1.6709752691107207</v>
      </c>
      <c r="F2039" s="3">
        <f>_xll.qlNormInv(HelperSheet!$A2040,G$2,G$3)</f>
        <v>-0.11774381727768019</v>
      </c>
    </row>
    <row r="2040" spans="1:6" x14ac:dyDescent="0.2">
      <c r="A2040" s="3">
        <f>_xll.qlNormInv(HelperSheet!$A2041,B$2,B$3)</f>
        <v>-1.8558386291916547</v>
      </c>
      <c r="F2040" s="3">
        <f>_xll.qlNormInv(HelperSheet!$A2041,G$2,G$3)</f>
        <v>-0.16395965729791367</v>
      </c>
    </row>
    <row r="2041" spans="1:6" x14ac:dyDescent="0.2">
      <c r="A2041" s="3">
        <f>_xll.qlNormInv(HelperSheet!$A2042,B$2,B$3)</f>
        <v>7.9640180272540981E-2</v>
      </c>
      <c r="F2041" s="3">
        <f>_xll.qlNormInv(HelperSheet!$A2042,G$2,G$3)</f>
        <v>0.31991004506813525</v>
      </c>
    </row>
    <row r="2042" spans="1:6" x14ac:dyDescent="0.2">
      <c r="A2042" s="3">
        <f>_xll.qlNormInv(HelperSheet!$A2043,B$2,B$3)</f>
        <v>0.77807731033680816</v>
      </c>
      <c r="F2042" s="3">
        <f>_xll.qlNormInv(HelperSheet!$A2043,G$2,G$3)</f>
        <v>0.49451932758420203</v>
      </c>
    </row>
    <row r="2043" spans="1:6" x14ac:dyDescent="0.2">
      <c r="A2043" s="3">
        <f>_xll.qlNormInv(HelperSheet!$A2044,B$2,B$3)</f>
        <v>-0.57768536429421724</v>
      </c>
      <c r="F2043" s="3">
        <f>_xll.qlNormInv(HelperSheet!$A2044,G$2,G$3)</f>
        <v>0.15557865892644568</v>
      </c>
    </row>
    <row r="2044" spans="1:6" x14ac:dyDescent="0.2">
      <c r="A2044" s="3">
        <f>_xll.qlNormInv(HelperSheet!$A2045,B$2,B$3)</f>
        <v>-0.23594343579465463</v>
      </c>
      <c r="F2044" s="3">
        <f>_xll.qlNormInv(HelperSheet!$A2045,G$2,G$3)</f>
        <v>0.24101414105133634</v>
      </c>
    </row>
    <row r="2045" spans="1:6" x14ac:dyDescent="0.2">
      <c r="A2045" s="3">
        <f>_xll.qlNormInv(HelperSheet!$A2046,B$2,B$3)</f>
        <v>1.320933801952372</v>
      </c>
      <c r="F2045" s="3">
        <f>_xll.qlNormInv(HelperSheet!$A2046,G$2,G$3)</f>
        <v>0.63023345048809298</v>
      </c>
    </row>
    <row r="2046" spans="1:6" x14ac:dyDescent="0.2">
      <c r="A2046" s="3">
        <f>_xll.qlNormInv(HelperSheet!$A2047,B$2,B$3)</f>
        <v>0.40357749514270358</v>
      </c>
      <c r="F2046" s="3">
        <f>_xll.qlNormInv(HelperSheet!$A2047,G$2,G$3)</f>
        <v>0.40089437378567588</v>
      </c>
    </row>
    <row r="2047" spans="1:6" x14ac:dyDescent="0.2">
      <c r="A2047" s="3">
        <f>_xll.qlNormInv(HelperSheet!$A2048,B$2,B$3)</f>
        <v>-1.0079539665551405</v>
      </c>
      <c r="F2047" s="3">
        <f>_xll.qlNormInv(HelperSheet!$A2048,G$2,G$3)</f>
        <v>4.8011508361214872E-2</v>
      </c>
    </row>
    <row r="2048" spans="1:6" x14ac:dyDescent="0.2">
      <c r="A2048" s="3">
        <f>_xll.qlNormInv(HelperSheet!$A2049,B$2,B$3)</f>
        <v>-0.77476833563501146</v>
      </c>
      <c r="F2048" s="3">
        <f>_xll.qlNormInv(HelperSheet!$A2049,G$2,G$3)</f>
        <v>0.10630791609124712</v>
      </c>
    </row>
    <row r="2049" spans="1:6" x14ac:dyDescent="0.2">
      <c r="A2049" s="3">
        <f>_xll.qlNormInv(HelperSheet!$A2050,B$2,B$3)</f>
        <v>0.58058017470031609</v>
      </c>
      <c r="F2049" s="3">
        <f>_xll.qlNormInv(HelperSheet!$A2050,G$2,G$3)</f>
        <v>0.44514504367507901</v>
      </c>
    </row>
    <row r="2050" spans="1:6" x14ac:dyDescent="0.2">
      <c r="A2050" s="3">
        <f>_xll.qlNormInv(HelperSheet!$A2051,B$2,B$3)</f>
        <v>1.8697147670392591</v>
      </c>
      <c r="F2050" s="3">
        <f>_xll.qlNormInv(HelperSheet!$A2051,G$2,G$3)</f>
        <v>0.76742869175981476</v>
      </c>
    </row>
    <row r="2051" spans="1:6" x14ac:dyDescent="0.2">
      <c r="A2051" s="3">
        <f>_xll.qlNormInv(HelperSheet!$A2052,B$2,B$3)</f>
        <v>-7.7184763494010156E-2</v>
      </c>
      <c r="F2051" s="3">
        <f>_xll.qlNormInv(HelperSheet!$A2052,G$2,G$3)</f>
        <v>0.28070380912649745</v>
      </c>
    </row>
    <row r="2052" spans="1:6" x14ac:dyDescent="0.2">
      <c r="A2052" s="3">
        <f>_xll.qlNormInv(HelperSheet!$A2053,B$2,B$3)</f>
        <v>-0.40092334380253275</v>
      </c>
      <c r="F2052" s="3">
        <f>_xll.qlNormInv(HelperSheet!$A2053,G$2,G$3)</f>
        <v>0.19976916404936679</v>
      </c>
    </row>
    <row r="2053" spans="1:6" x14ac:dyDescent="0.2">
      <c r="A2053" s="3">
        <f>_xll.qlNormInv(HelperSheet!$A2054,B$2,B$3)</f>
        <v>1.0120305701548884</v>
      </c>
      <c r="F2053" s="3">
        <f>_xll.qlNormInv(HelperSheet!$A2054,G$2,G$3)</f>
        <v>0.55300764253872203</v>
      </c>
    </row>
    <row r="2054" spans="1:6" x14ac:dyDescent="0.2">
      <c r="A2054" s="3">
        <f>_xll.qlNormInv(HelperSheet!$A2055,B$2,B$3)</f>
        <v>0.238461158283025</v>
      </c>
      <c r="F2054" s="3">
        <f>_xll.qlNormInv(HelperSheet!$A2055,G$2,G$3)</f>
        <v>0.35961528957075622</v>
      </c>
    </row>
    <row r="2055" spans="1:6" x14ac:dyDescent="0.2">
      <c r="A2055" s="3">
        <f>_xll.qlNormInv(HelperSheet!$A2056,B$2,B$3)</f>
        <v>-1.3150992076707502</v>
      </c>
      <c r="F2055" s="3">
        <f>_xll.qlNormInv(HelperSheet!$A2056,G$2,G$3)</f>
        <v>-2.8774801917687554E-2</v>
      </c>
    </row>
    <row r="2056" spans="1:6" x14ac:dyDescent="0.2">
      <c r="A2056" s="3">
        <f>_xll.qlNormInv(HelperSheet!$A2057,B$2,B$3)</f>
        <v>-1.5301622926504026</v>
      </c>
      <c r="F2056" s="3">
        <f>_xll.qlNormInv(HelperSheet!$A2057,G$2,G$3)</f>
        <v>-8.2540573162600661E-2</v>
      </c>
    </row>
    <row r="2057" spans="1:6" x14ac:dyDescent="0.2">
      <c r="A2057" s="3">
        <f>_xll.qlNormInv(HelperSheet!$A2058,B$2,B$3)</f>
        <v>0.15854998355360991</v>
      </c>
      <c r="F2057" s="3">
        <f>_xll.qlNormInv(HelperSheet!$A2058,G$2,G$3)</f>
        <v>0.33963749588840247</v>
      </c>
    </row>
    <row r="2058" spans="1:6" x14ac:dyDescent="0.2">
      <c r="A2058" s="3">
        <f>_xll.qlNormInv(HelperSheet!$A2059,B$2,B$3)</f>
        <v>0.88896212063248881</v>
      </c>
      <c r="F2058" s="3">
        <f>_xll.qlNormInv(HelperSheet!$A2059,G$2,G$3)</f>
        <v>0.52224053015812222</v>
      </c>
    </row>
    <row r="2059" spans="1:6" x14ac:dyDescent="0.2">
      <c r="A2059" s="3">
        <f>_xll.qlNormInv(HelperSheet!$A2060,B$2,B$3)</f>
        <v>-0.48739764489592158</v>
      </c>
      <c r="F2059" s="3">
        <f>_xll.qlNormInv(HelperSheet!$A2060,G$2,G$3)</f>
        <v>0.17815058877601958</v>
      </c>
    </row>
    <row r="2060" spans="1:6" x14ac:dyDescent="0.2">
      <c r="A2060" s="3">
        <f>_xll.qlNormInv(HelperSheet!$A2061,B$2,B$3)</f>
        <v>-0.15607162715313808</v>
      </c>
      <c r="F2060" s="3">
        <f>_xll.qlNormInv(HelperSheet!$A2061,G$2,G$3)</f>
        <v>0.26098209321171545</v>
      </c>
    </row>
    <row r="2061" spans="1:6" x14ac:dyDescent="0.2">
      <c r="A2061" s="3">
        <f>_xll.qlNormInv(HelperSheet!$A2062,B$2,B$3)</f>
        <v>1.5381029804309283</v>
      </c>
      <c r="F2061" s="3">
        <f>_xll.qlNormInv(HelperSheet!$A2062,G$2,G$3)</f>
        <v>0.68452574510773201</v>
      </c>
    </row>
    <row r="2062" spans="1:6" x14ac:dyDescent="0.2">
      <c r="A2062" s="3">
        <f>_xll.qlNormInv(HelperSheet!$A2063,B$2,B$3)</f>
        <v>0.49015610797750608</v>
      </c>
      <c r="F2062" s="3">
        <f>_xll.qlNormInv(HelperSheet!$A2063,G$2,G$3)</f>
        <v>0.42253902699437651</v>
      </c>
    </row>
    <row r="2063" spans="1:6" x14ac:dyDescent="0.2">
      <c r="A2063" s="3">
        <f>_xll.qlNormInv(HelperSheet!$A2064,B$2,B$3)</f>
        <v>-0.88533391598777467</v>
      </c>
      <c r="F2063" s="3">
        <f>_xll.qlNormInv(HelperSheet!$A2064,G$2,G$3)</f>
        <v>7.8666521003056322E-2</v>
      </c>
    </row>
    <row r="2064" spans="1:6" x14ac:dyDescent="0.2">
      <c r="A2064" s="3">
        <f>_xll.qlNormInv(HelperSheet!$A2065,B$2,B$3)</f>
        <v>-1.1479806247252096</v>
      </c>
      <c r="F2064" s="3">
        <f>_xll.qlNormInv(HelperSheet!$A2065,G$2,G$3)</f>
        <v>1.3004843818697598E-2</v>
      </c>
    </row>
    <row r="2065" spans="1:6" x14ac:dyDescent="0.2">
      <c r="A2065" s="3">
        <f>_xll.qlNormInv(HelperSheet!$A2066,B$2,B$3)</f>
        <v>0.31992730592549251</v>
      </c>
      <c r="F2065" s="3">
        <f>_xll.qlNormInv(HelperSheet!$A2066,G$2,G$3)</f>
        <v>0.37998182648137313</v>
      </c>
    </row>
    <row r="2066" spans="1:6" x14ac:dyDescent="0.2">
      <c r="A2066" s="3">
        <f>_xll.qlNormInv(HelperSheet!$A2067,B$2,B$3)</f>
        <v>1.1527246085703706</v>
      </c>
      <c r="F2066" s="3">
        <f>_xll.qlNormInv(HelperSheet!$A2067,G$2,G$3)</f>
        <v>0.58818115214259259</v>
      </c>
    </row>
    <row r="2067" spans="1:6" x14ac:dyDescent="0.2">
      <c r="A2067" s="3">
        <f>_xll.qlNormInv(HelperSheet!$A2068,B$2,B$3)</f>
        <v>-0.31735194970629671</v>
      </c>
      <c r="F2067" s="3">
        <f>_xll.qlNormInv(HelperSheet!$A2068,G$2,G$3)</f>
        <v>0.22066201257342583</v>
      </c>
    </row>
    <row r="2068" spans="1:6" x14ac:dyDescent="0.2">
      <c r="A2068" s="3">
        <f>_xll.qlNormInv(HelperSheet!$A2069,B$2,B$3)</f>
        <v>-0.67295399010498314</v>
      </c>
      <c r="F2068" s="3">
        <f>_xll.qlNormInv(HelperSheet!$A2069,G$2,G$3)</f>
        <v>0.13176150247375421</v>
      </c>
    </row>
    <row r="2069" spans="1:6" x14ac:dyDescent="0.2">
      <c r="A2069" s="3">
        <f>_xll.qlNormInv(HelperSheet!$A2070,B$2,B$3)</f>
        <v>0.6760271028164172</v>
      </c>
      <c r="F2069" s="3">
        <f>_xll.qlNormInv(HelperSheet!$A2070,G$2,G$3)</f>
        <v>0.46900677570410432</v>
      </c>
    </row>
    <row r="2070" spans="1:6" x14ac:dyDescent="0.2">
      <c r="A2070" s="3">
        <f>_xll.qlNormInv(HelperSheet!$A2071,B$2,B$3)</f>
        <v>1.2239398941858244E-3</v>
      </c>
      <c r="F2070" s="3">
        <f>_xll.qlNormInv(HelperSheet!$A2071,G$2,G$3)</f>
        <v>0.30030598497354644</v>
      </c>
    </row>
    <row r="2071" spans="1:6" x14ac:dyDescent="0.2">
      <c r="A2071" s="3">
        <f>_xll.qlNormInv(HelperSheet!$A2072,B$2,B$3)</f>
        <v>-3.2971933424171898</v>
      </c>
      <c r="F2071" s="3">
        <f>_xll.qlNormInv(HelperSheet!$A2072,G$2,G$3)</f>
        <v>-0.52429833560429739</v>
      </c>
    </row>
  </sheetData>
  <mergeCells count="4">
    <mergeCell ref="B13:D13"/>
    <mergeCell ref="G13:I13"/>
    <mergeCell ref="B19:D19"/>
    <mergeCell ref="G19:I1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8"/>
  <sheetViews>
    <sheetView workbookViewId="0">
      <selection activeCell="B24" sqref="B24"/>
    </sheetView>
  </sheetViews>
  <sheetFormatPr defaultRowHeight="11.25" x14ac:dyDescent="0.2"/>
  <cols>
    <col min="1" max="1" width="20.6640625" customWidth="1"/>
    <col min="2" max="2" width="15.6640625" customWidth="1"/>
    <col min="3" max="3" width="12.33203125" customWidth="1"/>
    <col min="4" max="4" width="12.6640625" customWidth="1"/>
  </cols>
  <sheetData>
    <row r="1" spans="1:4" ht="52.5" customHeight="1" thickTop="1" x14ac:dyDescent="0.2">
      <c r="A1" s="17" t="s">
        <v>19</v>
      </c>
      <c r="B1" s="18" t="s">
        <v>33</v>
      </c>
      <c r="C1" s="18" t="s">
        <v>17</v>
      </c>
      <c r="D1" s="19" t="s">
        <v>18</v>
      </c>
    </row>
    <row r="2" spans="1:4" x14ac:dyDescent="0.2">
      <c r="A2" s="49" t="s">
        <v>30</v>
      </c>
      <c r="B2" s="45">
        <f>Mean3</f>
        <v>0.14999999999999988</v>
      </c>
      <c r="C2" s="39">
        <f>_xll.qlStatisticsMean($B$24)</f>
        <v>0.14999999999999988</v>
      </c>
      <c r="D2" s="40">
        <f>AVERAGE(Distribution3)</f>
        <v>0.14999999999999988</v>
      </c>
    </row>
    <row r="3" spans="1:4" x14ac:dyDescent="0.2">
      <c r="A3" s="49" t="s">
        <v>31</v>
      </c>
      <c r="B3" s="45">
        <f>StdDev3</f>
        <v>0.74191005161667056</v>
      </c>
      <c r="C3" s="39">
        <f>_xll.qlStatisticsStandardDeviation($B$24)</f>
        <v>0.74191005161667056</v>
      </c>
      <c r="D3" s="40">
        <f>STDEV(Distribution3)</f>
        <v>0.74191005161666901</v>
      </c>
    </row>
    <row r="4" spans="1:4" x14ac:dyDescent="0.2">
      <c r="A4" s="49" t="s">
        <v>13</v>
      </c>
      <c r="B4" s="45">
        <f>StdDev3*StdDev3</f>
        <v>0.55043052468985076</v>
      </c>
      <c r="C4" s="39">
        <f>_xll.qlStatisticsVariance($B$24)</f>
        <v>0.55043052468985076</v>
      </c>
      <c r="D4" s="40">
        <f>VAR(Distribution3)</f>
        <v>0.55043052468984854</v>
      </c>
    </row>
    <row r="5" spans="1:4" x14ac:dyDescent="0.2">
      <c r="A5" s="49" t="s">
        <v>21</v>
      </c>
      <c r="B5" s="45">
        <v>0</v>
      </c>
      <c r="C5" s="39">
        <f>_xll.qlStatisticsSkewness($B$24)</f>
        <v>-0.51355333131524616</v>
      </c>
      <c r="D5" s="40">
        <f>SKEW(Distribution3)</f>
        <v>-0.51355333131524883</v>
      </c>
    </row>
    <row r="6" spans="1:4" x14ac:dyDescent="0.2">
      <c r="A6" s="49" t="s">
        <v>24</v>
      </c>
      <c r="B6" s="45">
        <v>0</v>
      </c>
      <c r="C6" s="39">
        <f>_xll.qlStatisticsKurtosis($B$24)</f>
        <v>2.0484048038414642</v>
      </c>
      <c r="D6" s="40">
        <f>KURT(Distribution3)</f>
        <v>2.0484048038414309</v>
      </c>
    </row>
    <row r="7" spans="1:4" x14ac:dyDescent="0.2">
      <c r="A7" s="49" t="s">
        <v>22</v>
      </c>
      <c r="B7" s="46" t="s">
        <v>14</v>
      </c>
      <c r="C7" s="39">
        <f>_xll.qlStatisticsMin($B$24)</f>
        <v>-3.2971933424171898</v>
      </c>
      <c r="D7" s="40">
        <f>MIN(Distribution3)</f>
        <v>-3.2971933424171898</v>
      </c>
    </row>
    <row r="8" spans="1:4" x14ac:dyDescent="0.2">
      <c r="A8" s="49" t="s">
        <v>23</v>
      </c>
      <c r="B8" s="46" t="s">
        <v>15</v>
      </c>
      <c r="C8" s="39">
        <f>_xll.qlStatisticsMax($B$24)</f>
        <v>3.2971933424171898</v>
      </c>
      <c r="D8" s="40">
        <f>MAX(Distribution3)</f>
        <v>3.2971933424171898</v>
      </c>
    </row>
    <row r="9" spans="1:4" x14ac:dyDescent="0.2">
      <c r="A9" s="49" t="s">
        <v>11</v>
      </c>
      <c r="B9" s="45">
        <f>StdDev3</f>
        <v>0.74191005161667056</v>
      </c>
      <c r="C9" s="39">
        <f>_xll.qlStatisticsSemiDeviation(B24)</f>
        <v>0.87533935733451329</v>
      </c>
      <c r="D9" s="41"/>
    </row>
    <row r="10" spans="1:4" x14ac:dyDescent="0.2">
      <c r="A10" s="49" t="s">
        <v>10</v>
      </c>
      <c r="B10" s="45">
        <f>B4</f>
        <v>0.55043052468985076</v>
      </c>
      <c r="C10" s="39">
        <f>_xll.qlStatisticsSemiVariance($B$24)</f>
        <v>0.76621899049879882</v>
      </c>
      <c r="D10" s="41"/>
    </row>
    <row r="11" spans="1:4" x14ac:dyDescent="0.2">
      <c r="A11" s="49" t="s">
        <v>1</v>
      </c>
      <c r="B11" s="39">
        <f>_xll.qlGaussianDownsideDeviation(Mean3,StdDev3)</f>
        <v>0.68507991969680337</v>
      </c>
      <c r="C11" s="39">
        <f>_xll.qlStatisticsDownsideDeviation($B$24)</f>
        <v>0.90202130104013967</v>
      </c>
      <c r="D11" s="41"/>
    </row>
    <row r="12" spans="1:4" x14ac:dyDescent="0.2">
      <c r="A12" s="49" t="s">
        <v>0</v>
      </c>
      <c r="B12" s="39">
        <f>_xll.qlGaussianDownsideVariance(Mean3,StdDev3)</f>
        <v>0.46933449637177849</v>
      </c>
      <c r="C12" s="39">
        <f>_xll.qlStatisticsDownsideVariance($B$24)</f>
        <v>0.81364242753014626</v>
      </c>
      <c r="D12" s="41"/>
    </row>
    <row r="13" spans="1:4" x14ac:dyDescent="0.2">
      <c r="A13" s="50" t="s">
        <v>7</v>
      </c>
      <c r="B13" s="122">
        <f>Percentile</f>
        <v>0.95</v>
      </c>
      <c r="C13" s="123"/>
      <c r="D13" s="124"/>
    </row>
    <row r="14" spans="1:4" x14ac:dyDescent="0.2">
      <c r="A14" s="49" t="s">
        <v>12</v>
      </c>
      <c r="B14" s="39">
        <f>_xll.qlGaussianTopPercentile(Percentile,Mean3,StdDev3)</f>
        <v>-1.0703334379248104</v>
      </c>
      <c r="C14" s="39">
        <f>_xll.qlStatisticsTopPercentile($B$24,Percentile)</f>
        <v>-1.2809953112655841</v>
      </c>
      <c r="D14" s="40">
        <f>PERCENTILE(Distribution3,1-Percentile)</f>
        <v>-1.2791913416659693</v>
      </c>
    </row>
    <row r="15" spans="1:4" x14ac:dyDescent="0.2">
      <c r="A15" s="49" t="s">
        <v>4</v>
      </c>
      <c r="B15" s="39">
        <f>_xll.qlGaussianValueAtRisk(Percentile,Mean3,StdDev3)</f>
        <v>1.0703334379248104</v>
      </c>
      <c r="C15" s="39">
        <f>_xll.qlStatisticsValueAtRisk($B$24,Percentile)</f>
        <v>1.2809953112655841</v>
      </c>
      <c r="D15" s="4"/>
    </row>
    <row r="16" spans="1:4" x14ac:dyDescent="0.2">
      <c r="A16" s="49" t="s">
        <v>7</v>
      </c>
      <c r="B16" s="39">
        <f>_xll.qlGaussianPercentile(Percentile,Mean3,StdDev3)</f>
        <v>1.3703334379248102</v>
      </c>
      <c r="C16" s="39">
        <f>_xll.qlStatisticsPercentile($B$24,Percentile)</f>
        <v>1.2809953112655841</v>
      </c>
      <c r="D16" s="40">
        <f>PERCENTILE(Distribution3,Percentile)</f>
        <v>1.2791913416659695</v>
      </c>
    </row>
    <row r="17" spans="1:4" x14ac:dyDescent="0.2">
      <c r="A17" s="49" t="s">
        <v>5</v>
      </c>
      <c r="B17" s="39">
        <f>_xll.qlGaussianPotentialUpside(Percentile,Mean3,StdDev3)</f>
        <v>1.3703334379248102</v>
      </c>
      <c r="C17" s="39">
        <f>_xll.qlStatisticsPotentialUpside($B$24,Percentile)</f>
        <v>1.2809953112655841</v>
      </c>
      <c r="D17" s="41"/>
    </row>
    <row r="18" spans="1:4" x14ac:dyDescent="0.2">
      <c r="A18" s="49" t="s">
        <v>3</v>
      </c>
      <c r="B18" s="39">
        <f>_xll.qlGaussianExpectedShortfall(Percentile,Mean3,StdDev3)</f>
        <v>1.380347370063896</v>
      </c>
      <c r="C18" s="39">
        <f>_xll.qlStatisticsExpectedShortfall($B$24,Percentile)</f>
        <v>1.7507201015187259</v>
      </c>
      <c r="D18" s="41"/>
    </row>
    <row r="19" spans="1:4" x14ac:dyDescent="0.2">
      <c r="A19" s="50" t="s">
        <v>6</v>
      </c>
      <c r="B19" s="125">
        <f>Target</f>
        <v>0</v>
      </c>
      <c r="C19" s="126"/>
      <c r="D19" s="127"/>
    </row>
    <row r="20" spans="1:4" x14ac:dyDescent="0.2">
      <c r="A20" s="49" t="s">
        <v>9</v>
      </c>
      <c r="B20" s="43">
        <f>_xll.qlGaussianShortfall(Target,Mean3,StdDev3)</f>
        <v>0.41988767429471546</v>
      </c>
      <c r="C20" s="43">
        <f>_xll.qlStatisticsShortfall($B$24,Target)</f>
        <v>0.30727894479726431</v>
      </c>
      <c r="D20" s="41"/>
    </row>
    <row r="21" spans="1:4" x14ac:dyDescent="0.2">
      <c r="A21" s="49" t="s">
        <v>2</v>
      </c>
      <c r="B21" s="39">
        <f>_xll.qlGaussianAverageShortfall(Target,Mean3,StdDev3)</f>
        <v>0.5406401887871487</v>
      </c>
      <c r="C21" s="39">
        <f>_xll.qlStatisticsAverageShortfall($B$24,Target)</f>
        <v>0.67054582700097942</v>
      </c>
      <c r="D21" s="41"/>
    </row>
    <row r="22" spans="1:4" ht="12" thickBot="1" x14ac:dyDescent="0.25">
      <c r="A22" s="51" t="s">
        <v>8</v>
      </c>
      <c r="B22" s="44">
        <f>_xll.qlGaussianRegret(Target,Mean3,StdDev3)</f>
        <v>0.46933449637177849</v>
      </c>
      <c r="C22" s="44">
        <f>_xll.qlStatisticsRegret($B$24,Target)</f>
        <v>0.81364242753014615</v>
      </c>
      <c r="D22" s="42"/>
    </row>
    <row r="23" spans="1:4" ht="12.75" thickTop="1" thickBot="1" x14ac:dyDescent="0.25"/>
    <row r="24" spans="1:4" ht="23.25" thickBot="1" x14ac:dyDescent="0.25">
      <c r="A24" s="21" t="s">
        <v>20</v>
      </c>
      <c r="B24" s="22" t="str">
        <f>_xll.qlStatistics("distr3",Distribution3)</f>
        <v>distr3#0001</v>
      </c>
    </row>
    <row r="25" spans="1:4" x14ac:dyDescent="0.2">
      <c r="A25" s="3">
        <f>'Gaussian Distributions'!A25</f>
        <v>0</v>
      </c>
    </row>
    <row r="26" spans="1:4" x14ac:dyDescent="0.2">
      <c r="A26" s="3">
        <f>'Gaussian Distributions'!A26</f>
        <v>0.6744897502234225</v>
      </c>
    </row>
    <row r="27" spans="1:4" x14ac:dyDescent="0.2">
      <c r="A27" s="3">
        <f>'Gaussian Distributions'!A27</f>
        <v>-0.6744897502234225</v>
      </c>
    </row>
    <row r="28" spans="1:4" x14ac:dyDescent="0.2">
      <c r="A28" s="3">
        <f>'Gaussian Distributions'!A28</f>
        <v>-0.3186393636454069</v>
      </c>
    </row>
    <row r="29" spans="1:4" x14ac:dyDescent="0.2">
      <c r="A29" s="3">
        <f>'Gaussian Distributions'!A29</f>
        <v>1.1503493805157545</v>
      </c>
    </row>
    <row r="30" spans="1:4" x14ac:dyDescent="0.2">
      <c r="A30" s="3">
        <f>'Gaussian Distributions'!A30</f>
        <v>0.3186393636454069</v>
      </c>
    </row>
    <row r="31" spans="1:4" x14ac:dyDescent="0.2">
      <c r="A31" s="3">
        <f>'Gaussian Distributions'!A31</f>
        <v>-1.1503493805157545</v>
      </c>
    </row>
    <row r="32" spans="1:4" x14ac:dyDescent="0.2">
      <c r="A32" s="3">
        <f>'Gaussian Distributions'!A32</f>
        <v>-0.88714655852426472</v>
      </c>
    </row>
    <row r="33" spans="1:1" x14ac:dyDescent="0.2">
      <c r="A33" s="3">
        <f>'Gaussian Distributions'!A33</f>
        <v>0.4887764115418613</v>
      </c>
    </row>
    <row r="34" spans="1:1" x14ac:dyDescent="0.2">
      <c r="A34" s="3">
        <f>'Gaussian Distributions'!A34</f>
        <v>1.5341205449145758</v>
      </c>
    </row>
    <row r="35" spans="1:1" x14ac:dyDescent="0.2">
      <c r="A35" s="3">
        <f>'Gaussian Distributions'!A35</f>
        <v>-0.1573106845731409</v>
      </c>
    </row>
    <row r="36" spans="1:1" x14ac:dyDescent="0.2">
      <c r="A36" s="3">
        <f>'Gaussian Distributions'!A36</f>
        <v>-0.4887764115418613</v>
      </c>
    </row>
    <row r="37" spans="1:1" x14ac:dyDescent="0.2">
      <c r="A37" s="3">
        <f>'Gaussian Distributions'!A37</f>
        <v>0.88714655852426472</v>
      </c>
    </row>
    <row r="38" spans="1:1" x14ac:dyDescent="0.2">
      <c r="A38" s="3">
        <f>'Gaussian Distributions'!A38</f>
        <v>0.1573106845731409</v>
      </c>
    </row>
    <row r="39" spans="1:1" x14ac:dyDescent="0.2">
      <c r="A39" s="3">
        <f>'Gaussian Distributions'!A39</f>
        <v>-1.5341205449145758</v>
      </c>
    </row>
    <row r="40" spans="1:1" x14ac:dyDescent="0.2">
      <c r="A40" s="3">
        <f>'Gaussian Distributions'!A40</f>
        <v>-1.3180108962656691</v>
      </c>
    </row>
    <row r="41" spans="1:1" x14ac:dyDescent="0.2">
      <c r="A41" s="3">
        <f>'Gaussian Distributions'!A41</f>
        <v>0.23720210908790892</v>
      </c>
    </row>
    <row r="42" spans="1:1" x14ac:dyDescent="0.2">
      <c r="A42" s="3">
        <f>'Gaussian Distributions'!A42</f>
        <v>1.0099901702646175</v>
      </c>
    </row>
    <row r="43" spans="1:1" x14ac:dyDescent="0.2">
      <c r="A43" s="3">
        <f>'Gaussian Distributions'!A43</f>
        <v>-0.40225006526515522</v>
      </c>
    </row>
    <row r="44" spans="1:1" x14ac:dyDescent="0.2">
      <c r="A44" s="3">
        <f>'Gaussian Distributions'!A44</f>
        <v>-7.8412412789017796E-2</v>
      </c>
    </row>
    <row r="45" spans="1:1" x14ac:dyDescent="0.2">
      <c r="A45" s="3">
        <f>'Gaussian Distributions'!A45</f>
        <v>1.8627318658102858</v>
      </c>
    </row>
    <row r="46" spans="1:1" x14ac:dyDescent="0.2">
      <c r="A46" s="3">
        <f>'Gaussian Distributions'!A46</f>
        <v>0.57913216286144431</v>
      </c>
    </row>
    <row r="47" spans="1:1" x14ac:dyDescent="0.2">
      <c r="A47" s="3">
        <f>'Gaussian Distributions'!A47</f>
        <v>-0.77642176032464216</v>
      </c>
    </row>
    <row r="48" spans="1:1" x14ac:dyDescent="0.2">
      <c r="A48" s="3">
        <f>'Gaussian Distributions'!A48</f>
        <v>-1.0099901702646175</v>
      </c>
    </row>
    <row r="49" spans="1:1" x14ac:dyDescent="0.2">
      <c r="A49" s="3">
        <f>'Gaussian Distributions'!A49</f>
        <v>0.40225006526515522</v>
      </c>
    </row>
    <row r="50" spans="1:1" x14ac:dyDescent="0.2">
      <c r="A50" s="3">
        <f>'Gaussian Distributions'!A50</f>
        <v>1.3180108962656691</v>
      </c>
    </row>
    <row r="51" spans="1:1" x14ac:dyDescent="0.2">
      <c r="A51" s="3">
        <f>'Gaussian Distributions'!A51</f>
        <v>-0.23720210908790892</v>
      </c>
    </row>
    <row r="52" spans="1:1" x14ac:dyDescent="0.2">
      <c r="A52" s="3">
        <f>'Gaussian Distributions'!A52</f>
        <v>-0.57913216286144431</v>
      </c>
    </row>
    <row r="53" spans="1:1" x14ac:dyDescent="0.2">
      <c r="A53" s="3">
        <f>'Gaussian Distributions'!A53</f>
        <v>0.77642176032464216</v>
      </c>
    </row>
    <row r="54" spans="1:1" x14ac:dyDescent="0.2">
      <c r="A54" s="3">
        <f>'Gaussian Distributions'!A54</f>
        <v>7.8412412789017796E-2</v>
      </c>
    </row>
    <row r="55" spans="1:1" x14ac:dyDescent="0.2">
      <c r="A55" s="3">
        <f>'Gaussian Distributions'!A55</f>
        <v>-1.8627318658102858</v>
      </c>
    </row>
    <row r="56" spans="1:1" x14ac:dyDescent="0.2">
      <c r="A56" s="3">
        <f>'Gaussian Distributions'!A56</f>
        <v>-1.6759397215193093</v>
      </c>
    </row>
    <row r="57" spans="1:1" x14ac:dyDescent="0.2">
      <c r="A57" s="3">
        <f>'Gaussian Distributions'!A57</f>
        <v>0.11776987461046268</v>
      </c>
    </row>
    <row r="58" spans="1:1" x14ac:dyDescent="0.2">
      <c r="A58" s="3">
        <f>'Gaussian Distributions'!A58</f>
        <v>0.8305108773187132</v>
      </c>
    </row>
    <row r="59" spans="1:1" x14ac:dyDescent="0.2">
      <c r="A59" s="3">
        <f>'Gaussian Distributions'!A59</f>
        <v>-0.53340970683585054</v>
      </c>
    </row>
    <row r="60" spans="1:1" x14ac:dyDescent="0.2">
      <c r="A60" s="3">
        <f>'Gaussian Distributions'!A60</f>
        <v>-0.19709908415753177</v>
      </c>
    </row>
    <row r="61" spans="1:1" x14ac:dyDescent="0.2">
      <c r="A61" s="3">
        <f>'Gaussian Distributions'!A61</f>
        <v>1.4177971391610227</v>
      </c>
    </row>
    <row r="62" spans="1:1" x14ac:dyDescent="0.2">
      <c r="A62" s="3">
        <f>'Gaussian Distributions'!A62</f>
        <v>0.44509652516900666</v>
      </c>
    </row>
    <row r="63" spans="1:1" x14ac:dyDescent="0.2">
      <c r="A63" s="3">
        <f>'Gaussian Distributions'!A63</f>
        <v>-0.94678175657479446</v>
      </c>
    </row>
    <row r="64" spans="1:1" x14ac:dyDescent="0.2">
      <c r="A64" s="3">
        <f>'Gaussian Distributions'!A64</f>
        <v>-0.72451438304623927</v>
      </c>
    </row>
    <row r="65" spans="1:1" x14ac:dyDescent="0.2">
      <c r="A65" s="3">
        <f>'Gaussian Distributions'!A65</f>
        <v>0.62609901275838398</v>
      </c>
    </row>
    <row r="66" spans="1:1" x14ac:dyDescent="0.2">
      <c r="A66" s="3">
        <f>'Gaussian Distributions'!A66</f>
        <v>2.1538746917937099</v>
      </c>
    </row>
    <row r="67" spans="1:1" x14ac:dyDescent="0.2">
      <c r="A67" s="3">
        <f>'Gaussian Distributions'!A67</f>
        <v>-3.9176085543034304E-2</v>
      </c>
    </row>
    <row r="68" spans="1:1" x14ac:dyDescent="0.2">
      <c r="A68" s="3">
        <f>'Gaussian Distributions'!A68</f>
        <v>-0.36012989155586422</v>
      </c>
    </row>
    <row r="69" spans="1:1" x14ac:dyDescent="0.2">
      <c r="A69" s="3">
        <f>'Gaussian Distributions'!A69</f>
        <v>1.077515568138065</v>
      </c>
    </row>
    <row r="70" spans="1:1" x14ac:dyDescent="0.2">
      <c r="A70" s="3">
        <f>'Gaussian Distributions'!A70</f>
        <v>0.27769043950813699</v>
      </c>
    </row>
    <row r="71" spans="1:1" x14ac:dyDescent="0.2">
      <c r="A71" s="3">
        <f>'Gaussian Distributions'!A71</f>
        <v>-1.2298587580185305</v>
      </c>
    </row>
    <row r="72" spans="1:1" x14ac:dyDescent="0.2">
      <c r="A72" s="3">
        <f>'Gaussian Distributions'!A72</f>
        <v>-1.4177971391610227</v>
      </c>
    </row>
    <row r="73" spans="1:1" x14ac:dyDescent="0.2">
      <c r="A73" s="3">
        <f>'Gaussian Distributions'!A73</f>
        <v>0.19709908415753177</v>
      </c>
    </row>
    <row r="74" spans="1:1" x14ac:dyDescent="0.2">
      <c r="A74" s="3">
        <f>'Gaussian Distributions'!A74</f>
        <v>0.94678175657479446</v>
      </c>
    </row>
    <row r="75" spans="1:1" x14ac:dyDescent="0.2">
      <c r="A75" s="3">
        <f>'Gaussian Distributions'!A75</f>
        <v>-0.44509652516900666</v>
      </c>
    </row>
    <row r="76" spans="1:1" x14ac:dyDescent="0.2">
      <c r="A76" s="3">
        <f>'Gaussian Distributions'!A76</f>
        <v>-0.11776987461046268</v>
      </c>
    </row>
    <row r="77" spans="1:1" x14ac:dyDescent="0.2">
      <c r="A77" s="3">
        <f>'Gaussian Distributions'!A77</f>
        <v>1.6759397215193093</v>
      </c>
    </row>
    <row r="78" spans="1:1" x14ac:dyDescent="0.2">
      <c r="A78" s="3">
        <f>'Gaussian Distributions'!A78</f>
        <v>0.53340970683585054</v>
      </c>
    </row>
    <row r="79" spans="1:1" x14ac:dyDescent="0.2">
      <c r="A79" s="3">
        <f>'Gaussian Distributions'!A79</f>
        <v>-0.8305108773187132</v>
      </c>
    </row>
    <row r="80" spans="1:1" x14ac:dyDescent="0.2">
      <c r="A80" s="3">
        <f>'Gaussian Distributions'!A80</f>
        <v>-1.077515568138065</v>
      </c>
    </row>
    <row r="81" spans="1:1" x14ac:dyDescent="0.2">
      <c r="A81" s="3">
        <f>'Gaussian Distributions'!A81</f>
        <v>0.36012989155586422</v>
      </c>
    </row>
    <row r="82" spans="1:1" x14ac:dyDescent="0.2">
      <c r="A82" s="3">
        <f>'Gaussian Distributions'!A82</f>
        <v>1.2298587580185305</v>
      </c>
    </row>
    <row r="83" spans="1:1" x14ac:dyDescent="0.2">
      <c r="A83" s="3">
        <f>'Gaussian Distributions'!A83</f>
        <v>-0.27769043950813699</v>
      </c>
    </row>
    <row r="84" spans="1:1" x14ac:dyDescent="0.2">
      <c r="A84" s="3">
        <f>'Gaussian Distributions'!A84</f>
        <v>-0.62609901275838398</v>
      </c>
    </row>
    <row r="85" spans="1:1" x14ac:dyDescent="0.2">
      <c r="A85" s="3">
        <f>'Gaussian Distributions'!A85</f>
        <v>0.72451438304623927</v>
      </c>
    </row>
    <row r="86" spans="1:1" x14ac:dyDescent="0.2">
      <c r="A86" s="3">
        <f>'Gaussian Distributions'!A86</f>
        <v>3.9176085543034304E-2</v>
      </c>
    </row>
    <row r="87" spans="1:1" x14ac:dyDescent="0.2">
      <c r="A87" s="3">
        <f>'Gaussian Distributions'!A87</f>
        <v>-2.1538746917937099</v>
      </c>
    </row>
    <row r="88" spans="1:1" x14ac:dyDescent="0.2">
      <c r="A88" s="3">
        <f>'Gaussian Distributions'!A88</f>
        <v>-1.9874278871379036</v>
      </c>
    </row>
    <row r="89" spans="1:1" x14ac:dyDescent="0.2">
      <c r="A89" s="3">
        <f>'Gaussian Distributions'!A89</f>
        <v>5.8782936121147496E-2</v>
      </c>
    </row>
    <row r="90" spans="1:1" x14ac:dyDescent="0.2">
      <c r="A90" s="3">
        <f>'Gaussian Distributions'!A90</f>
        <v>0.75021537480737299</v>
      </c>
    </row>
    <row r="91" spans="1:1" x14ac:dyDescent="0.2">
      <c r="A91" s="3">
        <f>'Gaussian Distributions'!A91</f>
        <v>-0.6024494536999514</v>
      </c>
    </row>
    <row r="92" spans="1:1" x14ac:dyDescent="0.2">
      <c r="A92" s="3">
        <f>'Gaussian Distributions'!A92</f>
        <v>-0.25739352581748132</v>
      </c>
    </row>
    <row r="93" spans="1:1" x14ac:dyDescent="0.2">
      <c r="A93" s="3">
        <f>'Gaussian Distributions'!A93</f>
        <v>1.2726986397624169</v>
      </c>
    </row>
    <row r="94" spans="1:1" x14ac:dyDescent="0.2">
      <c r="A94" s="3">
        <f>'Gaussian Distributions'!A94</f>
        <v>0.38110545460799405</v>
      </c>
    </row>
    <row r="95" spans="1:1" x14ac:dyDescent="0.2">
      <c r="A95" s="3">
        <f>'Gaussian Distributions'!A95</f>
        <v>-1.0431582644955883</v>
      </c>
    </row>
    <row r="96" spans="1:1" x14ac:dyDescent="0.2">
      <c r="A96" s="3">
        <f>'Gaussian Distributions'!A96</f>
        <v>-0.80317256469144704</v>
      </c>
    </row>
    <row r="97" spans="1:1" x14ac:dyDescent="0.2">
      <c r="A97" s="3">
        <f>'Gaussian Distributions'!A97</f>
        <v>0.55612559424261676</v>
      </c>
    </row>
    <row r="98" spans="1:1" x14ac:dyDescent="0.2">
      <c r="A98" s="3">
        <f>'Gaussian Distributions'!A98</f>
        <v>1.7616704122226696</v>
      </c>
    </row>
    <row r="99" spans="1:1" x14ac:dyDescent="0.2">
      <c r="A99" s="3">
        <f>'Gaussian Distributions'!A99</f>
        <v>-9.8072152537928808E-2</v>
      </c>
    </row>
    <row r="100" spans="1:1" x14ac:dyDescent="0.2">
      <c r="A100" s="3">
        <f>'Gaussian Distributions'!A100</f>
        <v>-0.42357608425984716</v>
      </c>
    </row>
    <row r="101" spans="1:1" x14ac:dyDescent="0.2">
      <c r="A101" s="3">
        <f>'Gaussian Distributions'!A101</f>
        <v>0.97789754462582013</v>
      </c>
    </row>
    <row r="102" spans="1:1" x14ac:dyDescent="0.2">
      <c r="A102" s="3">
        <f>'Gaussian Distributions'!A102</f>
        <v>0.21710694701971522</v>
      </c>
    </row>
    <row r="103" spans="1:1" x14ac:dyDescent="0.2">
      <c r="A103" s="3">
        <f>'Gaussian Distributions'!A103</f>
        <v>-1.3662038163445549</v>
      </c>
    </row>
    <row r="104" spans="1:1" x14ac:dyDescent="0.2">
      <c r="A104" s="3">
        <f>'Gaussian Distributions'!A104</f>
        <v>-1.1891643496181157</v>
      </c>
    </row>
    <row r="105" spans="1:1" x14ac:dyDescent="0.2">
      <c r="A105" s="3">
        <f>'Gaussian Distributions'!A105</f>
        <v>0.29810241260400633</v>
      </c>
    </row>
    <row r="106" spans="1:1" x14ac:dyDescent="0.2">
      <c r="A106" s="3">
        <f>'Gaussian Distributions'!A106</f>
        <v>1.1131942779021766</v>
      </c>
    </row>
    <row r="107" spans="1:1" x14ac:dyDescent="0.2">
      <c r="A107" s="3">
        <f>'Gaussian Distributions'!A107</f>
        <v>-0.33931160625042034</v>
      </c>
    </row>
    <row r="108" spans="1:1" x14ac:dyDescent="0.2">
      <c r="A108" s="3">
        <f>'Gaussian Distributions'!A108</f>
        <v>-1.95842852516845E-2</v>
      </c>
    </row>
    <row r="109" spans="1:1" x14ac:dyDescent="0.2">
      <c r="A109" s="3">
        <f>'Gaussian Distributions'!A109</f>
        <v>2.417559017978693</v>
      </c>
    </row>
    <row r="110" spans="1:1" x14ac:dyDescent="0.2">
      <c r="A110" s="3">
        <f>'Gaussian Distributions'!A110</f>
        <v>0.65010407088730182</v>
      </c>
    </row>
    <row r="111" spans="1:1" x14ac:dyDescent="0.2">
      <c r="A111" s="3">
        <f>'Gaussian Distributions'!A111</f>
        <v>-0.69928330217498813</v>
      </c>
    </row>
    <row r="112" spans="1:1" x14ac:dyDescent="0.2">
      <c r="A112" s="3">
        <f>'Gaussian Distributions'!A112</f>
        <v>-0.91655666739292307</v>
      </c>
    </row>
    <row r="113" spans="1:1" x14ac:dyDescent="0.2">
      <c r="A113" s="3">
        <f>'Gaussian Distributions'!A113</f>
        <v>0.46682512316217911</v>
      </c>
    </row>
    <row r="114" spans="1:1" x14ac:dyDescent="0.2">
      <c r="A114" s="3">
        <f>'Gaussian Distributions'!A114</f>
        <v>1.4734675795843861</v>
      </c>
    </row>
    <row r="115" spans="1:1" x14ac:dyDescent="0.2">
      <c r="A115" s="3">
        <f>'Gaussian Distributions'!A115</f>
        <v>-0.17716982090736025</v>
      </c>
    </row>
    <row r="116" spans="1:1" x14ac:dyDescent="0.2">
      <c r="A116" s="3">
        <f>'Gaussian Distributions'!A116</f>
        <v>-0.51096580726397711</v>
      </c>
    </row>
    <row r="117" spans="1:1" x14ac:dyDescent="0.2">
      <c r="A117" s="3">
        <f>'Gaussian Distributions'!A117</f>
        <v>0.85848447339230582</v>
      </c>
    </row>
    <row r="118" spans="1:1" x14ac:dyDescent="0.2">
      <c r="A118" s="3">
        <f>'Gaussian Distributions'!A118</f>
        <v>0.13751340214658234</v>
      </c>
    </row>
    <row r="119" spans="1:1" x14ac:dyDescent="0.2">
      <c r="A119" s="3">
        <f>'Gaussian Distributions'!A119</f>
        <v>-1.6010086634573073</v>
      </c>
    </row>
    <row r="120" spans="1:1" x14ac:dyDescent="0.2">
      <c r="A120" s="3">
        <f>'Gaussian Distributions'!A120</f>
        <v>-1.7616704122226696</v>
      </c>
    </row>
    <row r="121" spans="1:1" x14ac:dyDescent="0.2">
      <c r="A121" s="3">
        <f>'Gaussian Distributions'!A121</f>
        <v>9.8072152537928808E-2</v>
      </c>
    </row>
    <row r="122" spans="1:1" x14ac:dyDescent="0.2">
      <c r="A122" s="3">
        <f>'Gaussian Distributions'!A122</f>
        <v>0.80317256469144704</v>
      </c>
    </row>
    <row r="123" spans="1:1" x14ac:dyDescent="0.2">
      <c r="A123" s="3">
        <f>'Gaussian Distributions'!A123</f>
        <v>-0.55612559424261676</v>
      </c>
    </row>
    <row r="124" spans="1:1" x14ac:dyDescent="0.2">
      <c r="A124" s="3">
        <f>'Gaussian Distributions'!A124</f>
        <v>-0.21710694701971522</v>
      </c>
    </row>
    <row r="125" spans="1:1" x14ac:dyDescent="0.2">
      <c r="A125" s="3">
        <f>'Gaussian Distributions'!A125</f>
        <v>1.3662038163445549</v>
      </c>
    </row>
    <row r="126" spans="1:1" x14ac:dyDescent="0.2">
      <c r="A126" s="3">
        <f>'Gaussian Distributions'!A126</f>
        <v>0.42357608425984716</v>
      </c>
    </row>
    <row r="127" spans="1:1" x14ac:dyDescent="0.2">
      <c r="A127" s="3">
        <f>'Gaussian Distributions'!A127</f>
        <v>-0.97789754462582013</v>
      </c>
    </row>
    <row r="128" spans="1:1" x14ac:dyDescent="0.2">
      <c r="A128" s="3">
        <f>'Gaussian Distributions'!A128</f>
        <v>-0.75021537480737299</v>
      </c>
    </row>
    <row r="129" spans="1:1" x14ac:dyDescent="0.2">
      <c r="A129" s="3">
        <f>'Gaussian Distributions'!A129</f>
        <v>0.6024494536999514</v>
      </c>
    </row>
    <row r="130" spans="1:1" x14ac:dyDescent="0.2">
      <c r="A130" s="3">
        <f>'Gaussian Distributions'!A130</f>
        <v>1.9874278871379036</v>
      </c>
    </row>
    <row r="131" spans="1:1" x14ac:dyDescent="0.2">
      <c r="A131" s="3">
        <f>'Gaussian Distributions'!A131</f>
        <v>-5.8782936121147496E-2</v>
      </c>
    </row>
    <row r="132" spans="1:1" x14ac:dyDescent="0.2">
      <c r="A132" s="3">
        <f>'Gaussian Distributions'!A132</f>
        <v>-0.38110545460799405</v>
      </c>
    </row>
    <row r="133" spans="1:1" x14ac:dyDescent="0.2">
      <c r="A133" s="3">
        <f>'Gaussian Distributions'!A133</f>
        <v>1.0431582644955883</v>
      </c>
    </row>
    <row r="134" spans="1:1" x14ac:dyDescent="0.2">
      <c r="A134" s="3">
        <f>'Gaussian Distributions'!A134</f>
        <v>0.25739352581748132</v>
      </c>
    </row>
    <row r="135" spans="1:1" x14ac:dyDescent="0.2">
      <c r="A135" s="3">
        <f>'Gaussian Distributions'!A135</f>
        <v>-1.2726986397624169</v>
      </c>
    </row>
    <row r="136" spans="1:1" x14ac:dyDescent="0.2">
      <c r="A136" s="3">
        <f>'Gaussian Distributions'!A136</f>
        <v>-1.4734675795843861</v>
      </c>
    </row>
    <row r="137" spans="1:1" x14ac:dyDescent="0.2">
      <c r="A137" s="3">
        <f>'Gaussian Distributions'!A137</f>
        <v>0.17716982090736025</v>
      </c>
    </row>
    <row r="138" spans="1:1" x14ac:dyDescent="0.2">
      <c r="A138" s="3">
        <f>'Gaussian Distributions'!A138</f>
        <v>0.91655666739292307</v>
      </c>
    </row>
    <row r="139" spans="1:1" x14ac:dyDescent="0.2">
      <c r="A139" s="3">
        <f>'Gaussian Distributions'!A139</f>
        <v>-0.46682512316217911</v>
      </c>
    </row>
    <row r="140" spans="1:1" x14ac:dyDescent="0.2">
      <c r="A140" s="3">
        <f>'Gaussian Distributions'!A140</f>
        <v>-0.13751340214658234</v>
      </c>
    </row>
    <row r="141" spans="1:1" x14ac:dyDescent="0.2">
      <c r="A141" s="3">
        <f>'Gaussian Distributions'!A141</f>
        <v>1.6010086634573073</v>
      </c>
    </row>
    <row r="142" spans="1:1" x14ac:dyDescent="0.2">
      <c r="A142" s="3">
        <f>'Gaussian Distributions'!A142</f>
        <v>0.51096580726397711</v>
      </c>
    </row>
    <row r="143" spans="1:1" x14ac:dyDescent="0.2">
      <c r="A143" s="3">
        <f>'Gaussian Distributions'!A143</f>
        <v>-0.85848447339230582</v>
      </c>
    </row>
    <row r="144" spans="1:1" x14ac:dyDescent="0.2">
      <c r="A144" s="3">
        <f>'Gaussian Distributions'!A144</f>
        <v>-1.1131942779021766</v>
      </c>
    </row>
    <row r="145" spans="1:1" x14ac:dyDescent="0.2">
      <c r="A145" s="3">
        <f>'Gaussian Distributions'!A145</f>
        <v>0.33931160625042034</v>
      </c>
    </row>
    <row r="146" spans="1:1" x14ac:dyDescent="0.2">
      <c r="A146" s="3">
        <f>'Gaussian Distributions'!A146</f>
        <v>1.1891643496181157</v>
      </c>
    </row>
    <row r="147" spans="1:1" x14ac:dyDescent="0.2">
      <c r="A147" s="3">
        <f>'Gaussian Distributions'!A147</f>
        <v>-0.29810241260400633</v>
      </c>
    </row>
    <row r="148" spans="1:1" x14ac:dyDescent="0.2">
      <c r="A148" s="3">
        <f>'Gaussian Distributions'!A148</f>
        <v>-0.65010407088730182</v>
      </c>
    </row>
    <row r="149" spans="1:1" x14ac:dyDescent="0.2">
      <c r="A149" s="3">
        <f>'Gaussian Distributions'!A149</f>
        <v>0.69928330217498813</v>
      </c>
    </row>
    <row r="150" spans="1:1" x14ac:dyDescent="0.2">
      <c r="A150" s="3">
        <f>'Gaussian Distributions'!A150</f>
        <v>1.95842852516845E-2</v>
      </c>
    </row>
    <row r="151" spans="1:1" x14ac:dyDescent="0.2">
      <c r="A151" s="3">
        <f>'Gaussian Distributions'!A151</f>
        <v>-2.417559017978693</v>
      </c>
    </row>
    <row r="152" spans="1:1" x14ac:dyDescent="0.2">
      <c r="A152" s="3">
        <f>'Gaussian Distributions'!A152</f>
        <v>-2.2662268084968296</v>
      </c>
    </row>
    <row r="153" spans="1:1" x14ac:dyDescent="0.2">
      <c r="A153" s="3">
        <f>'Gaussian Distributions'!A153</f>
        <v>2.9378775775493367E-2</v>
      </c>
    </row>
    <row r="154" spans="1:1" x14ac:dyDescent="0.2">
      <c r="A154" s="3">
        <f>'Gaussian Distributions'!A154</f>
        <v>0.71184219561100637</v>
      </c>
    </row>
    <row r="155" spans="1:1" x14ac:dyDescent="0.2">
      <c r="A155" s="3">
        <f>'Gaussian Distributions'!A155</f>
        <v>-0.63805558125381501</v>
      </c>
    </row>
    <row r="156" spans="1:1" x14ac:dyDescent="0.2">
      <c r="A156" s="3">
        <f>'Gaussian Distributions'!A156</f>
        <v>-0.28788143250868659</v>
      </c>
    </row>
    <row r="157" spans="1:1" x14ac:dyDescent="0.2">
      <c r="A157" s="3">
        <f>'Gaussian Distributions'!A157</f>
        <v>1.2092612307893393</v>
      </c>
    </row>
    <row r="158" spans="1:1" x14ac:dyDescent="0.2">
      <c r="A158" s="3">
        <f>'Gaussian Distributions'!A158</f>
        <v>0.34970180328982764</v>
      </c>
    </row>
    <row r="159" spans="1:1" x14ac:dyDescent="0.2">
      <c r="A159" s="3">
        <f>'Gaussian Distributions'!A159</f>
        <v>-1.0951806537154818</v>
      </c>
    </row>
    <row r="160" spans="1:1" x14ac:dyDescent="0.2">
      <c r="A160" s="3">
        <f>'Gaussian Distributions'!A160</f>
        <v>-0.84441507654206893</v>
      </c>
    </row>
    <row r="161" spans="1:1" x14ac:dyDescent="0.2">
      <c r="A161" s="3">
        <f>'Gaussian Distributions'!A161</f>
        <v>0.52215487816250661</v>
      </c>
    </row>
    <row r="162" spans="1:1" x14ac:dyDescent="0.2">
      <c r="A162" s="3">
        <f>'Gaussian Distributions'!A162</f>
        <v>1.6373253809226449</v>
      </c>
    </row>
    <row r="163" spans="1:1" x14ac:dyDescent="0.2">
      <c r="A163" s="3">
        <f>'Gaussian Distributions'!A163</f>
        <v>-0.12763541908443743</v>
      </c>
    </row>
    <row r="164" spans="1:1" x14ac:dyDescent="0.2">
      <c r="A164" s="3">
        <f>'Gaussian Distributions'!A164</f>
        <v>-0.4559339158601044</v>
      </c>
    </row>
    <row r="165" spans="1:1" x14ac:dyDescent="0.2">
      <c r="A165" s="3">
        <f>'Gaussian Distributions'!A165</f>
        <v>0.93156283006983576</v>
      </c>
    </row>
    <row r="166" spans="1:1" x14ac:dyDescent="0.2">
      <c r="A166" s="3">
        <f>'Gaussian Distributions'!A166</f>
        <v>0.18712516211555003</v>
      </c>
    </row>
    <row r="167" spans="1:1" x14ac:dyDescent="0.2">
      <c r="A167" s="3">
        <f>'Gaussian Distributions'!A167</f>
        <v>-1.4450725813747292</v>
      </c>
    </row>
    <row r="168" spans="1:1" x14ac:dyDescent="0.2">
      <c r="A168" s="3">
        <f>'Gaussian Distributions'!A168</f>
        <v>-1.2509917140835378</v>
      </c>
    </row>
    <row r="169" spans="1:1" x14ac:dyDescent="0.2">
      <c r="A169" s="3">
        <f>'Gaussian Distributions'!A169</f>
        <v>0.2675282058007899</v>
      </c>
    </row>
    <row r="170" spans="1:1" x14ac:dyDescent="0.2">
      <c r="A170" s="3">
        <f>'Gaussian Distributions'!A170</f>
        <v>1.0601804806064681</v>
      </c>
    </row>
    <row r="171" spans="1:1" x14ac:dyDescent="0.2">
      <c r="A171" s="3">
        <f>'Gaussian Distributions'!A171</f>
        <v>-0.37059729091217963</v>
      </c>
    </row>
    <row r="172" spans="1:1" x14ac:dyDescent="0.2">
      <c r="A172" s="3">
        <f>'Gaussian Distributions'!A172</f>
        <v>-4.8977157249133624E-2</v>
      </c>
    </row>
    <row r="173" spans="1:1" x14ac:dyDescent="0.2">
      <c r="A173" s="3">
        <f>'Gaussian Distributions'!A173</f>
        <v>2.0635278964703927</v>
      </c>
    </row>
    <row r="174" spans="1:1" x14ac:dyDescent="0.2">
      <c r="A174" s="3">
        <f>'Gaussian Distributions'!A174</f>
        <v>0.61423128954051065</v>
      </c>
    </row>
    <row r="175" spans="1:1" x14ac:dyDescent="0.2">
      <c r="A175" s="3">
        <f>'Gaussian Distributions'!A175</f>
        <v>-0.73730399988063766</v>
      </c>
    </row>
    <row r="176" spans="1:1" x14ac:dyDescent="0.2">
      <c r="A176" s="3">
        <f>'Gaussian Distributions'!A176</f>
        <v>-0.96222319577988036</v>
      </c>
    </row>
    <row r="177" spans="1:1" x14ac:dyDescent="0.2">
      <c r="A177" s="3">
        <f>'Gaussian Distributions'!A177</f>
        <v>0.43431116129556069</v>
      </c>
    </row>
    <row r="178" spans="1:1" x14ac:dyDescent="0.2">
      <c r="A178" s="3">
        <f>'Gaussian Distributions'!A178</f>
        <v>1.3915374885896366</v>
      </c>
    </row>
    <row r="179" spans="1:1" x14ac:dyDescent="0.2">
      <c r="A179" s="3">
        <f>'Gaussian Distributions'!A179</f>
        <v>-0.20709265256065251</v>
      </c>
    </row>
    <row r="180" spans="1:1" x14ac:dyDescent="0.2">
      <c r="A180" s="3">
        <f>'Gaussian Distributions'!A180</f>
        <v>-0.54473251360291008</v>
      </c>
    </row>
    <row r="181" spans="1:1" x14ac:dyDescent="0.2">
      <c r="A181" s="3">
        <f>'Gaussian Distributions'!A181</f>
        <v>0.81676541440447048</v>
      </c>
    </row>
    <row r="182" spans="1:1" x14ac:dyDescent="0.2">
      <c r="A182" s="3">
        <f>'Gaussian Distributions'!A182</f>
        <v>0.10791577953093293</v>
      </c>
    </row>
    <row r="183" spans="1:1" x14ac:dyDescent="0.2">
      <c r="A183" s="3">
        <f>'Gaussian Distributions'!A183</f>
        <v>-1.7172281178372986</v>
      </c>
    </row>
    <row r="184" spans="1:1" x14ac:dyDescent="0.2">
      <c r="A184" s="3">
        <f>'Gaussian Distributions'!A184</f>
        <v>-1.5666885856066144</v>
      </c>
    </row>
    <row r="185" spans="1:1" x14ac:dyDescent="0.2">
      <c r="A185" s="3">
        <f>'Gaussian Distributions'!A185</f>
        <v>0.14740482159612572</v>
      </c>
    </row>
    <row r="186" spans="1:1" x14ac:dyDescent="0.2">
      <c r="A186" s="3">
        <f>'Gaussian Distributions'!A186</f>
        <v>0.87272589399090905</v>
      </c>
    </row>
    <row r="187" spans="1:1" x14ac:dyDescent="0.2">
      <c r="A187" s="3">
        <f>'Gaussian Distributions'!A187</f>
        <v>-0.49984034536325195</v>
      </c>
    </row>
    <row r="188" spans="1:1" x14ac:dyDescent="0.2">
      <c r="A188" s="3">
        <f>'Gaussian Distributions'!A188</f>
        <v>-0.16723200831098639</v>
      </c>
    </row>
    <row r="189" spans="1:1" x14ac:dyDescent="0.2">
      <c r="A189" s="3">
        <f>'Gaussian Distributions'!A189</f>
        <v>1.5031029444380797</v>
      </c>
    </row>
    <row r="190" spans="1:1" x14ac:dyDescent="0.2">
      <c r="A190" s="3">
        <f>'Gaussian Distributions'!A190</f>
        <v>0.47777198927398806</v>
      </c>
    </row>
    <row r="191" spans="1:1" x14ac:dyDescent="0.2">
      <c r="A191" s="3">
        <f>'Gaussian Distributions'!A191</f>
        <v>-0.90175411350222989</v>
      </c>
    </row>
    <row r="192" spans="1:1" x14ac:dyDescent="0.2">
      <c r="A192" s="3">
        <f>'Gaussian Distributions'!A192</f>
        <v>-0.68683374848602752</v>
      </c>
    </row>
    <row r="193" spans="1:1" x14ac:dyDescent="0.2">
      <c r="A193" s="3">
        <f>'Gaussian Distributions'!A193</f>
        <v>0.66224768262580824</v>
      </c>
    </row>
    <row r="194" spans="1:1" x14ac:dyDescent="0.2">
      <c r="A194" s="3">
        <f>'Gaussian Distributions'!A194</f>
        <v>2.6600674714237402</v>
      </c>
    </row>
    <row r="195" spans="1:1" x14ac:dyDescent="0.2">
      <c r="A195" s="3">
        <f>'Gaussian Distributions'!A195</f>
        <v>-9.7916731723257031E-3</v>
      </c>
    </row>
    <row r="196" spans="1:1" x14ac:dyDescent="0.2">
      <c r="A196" s="3">
        <f>'Gaussian Distributions'!A196</f>
        <v>-0.32895791233382227</v>
      </c>
    </row>
    <row r="197" spans="1:1" x14ac:dyDescent="0.2">
      <c r="A197" s="3">
        <f>'Gaussian Distributions'!A197</f>
        <v>1.1315765588518545</v>
      </c>
    </row>
    <row r="198" spans="1:1" x14ac:dyDescent="0.2">
      <c r="A198" s="3">
        <f>'Gaussian Distributions'!A198</f>
        <v>0.30835463101935706</v>
      </c>
    </row>
    <row r="199" spans="1:1" x14ac:dyDescent="0.2">
      <c r="A199" s="3">
        <f>'Gaussian Distributions'!A199</f>
        <v>-1.1695366099894859</v>
      </c>
    </row>
    <row r="200" spans="1:1" x14ac:dyDescent="0.2">
      <c r="A200" s="3">
        <f>'Gaussian Distributions'!A200</f>
        <v>-1.3417178404852361</v>
      </c>
    </row>
    <row r="201" spans="1:1" x14ac:dyDescent="0.2">
      <c r="A201" s="3">
        <f>'Gaussian Distributions'!A201</f>
        <v>0.22714306228638148</v>
      </c>
    </row>
    <row r="202" spans="1:1" x14ac:dyDescent="0.2">
      <c r="A202" s="3">
        <f>'Gaussian Distributions'!A202</f>
        <v>0.99381590872665593</v>
      </c>
    </row>
    <row r="203" spans="1:1" x14ac:dyDescent="0.2">
      <c r="A203" s="3">
        <f>'Gaussian Distributions'!A203</f>
        <v>-0.41288960144303261</v>
      </c>
    </row>
    <row r="204" spans="1:1" x14ac:dyDescent="0.2">
      <c r="A204" s="3">
        <f>'Gaussian Distributions'!A204</f>
        <v>-8.8238019503882756E-2</v>
      </c>
    </row>
    <row r="205" spans="1:1" x14ac:dyDescent="0.2">
      <c r="A205" s="3">
        <f>'Gaussian Distributions'!A205</f>
        <v>1.8098922397862229</v>
      </c>
    </row>
    <row r="206" spans="1:1" x14ac:dyDescent="0.2">
      <c r="A206" s="3">
        <f>'Gaussian Distributions'!A206</f>
        <v>0.56759132416579106</v>
      </c>
    </row>
    <row r="207" spans="1:1" x14ac:dyDescent="0.2">
      <c r="A207" s="3">
        <f>'Gaussian Distributions'!A207</f>
        <v>-0.78972651906682712</v>
      </c>
    </row>
    <row r="208" spans="1:1" x14ac:dyDescent="0.2">
      <c r="A208" s="3">
        <f>'Gaussian Distributions'!A208</f>
        <v>-1.0264330642601192</v>
      </c>
    </row>
    <row r="209" spans="1:1" x14ac:dyDescent="0.2">
      <c r="A209" s="3">
        <f>'Gaussian Distributions'!A209</f>
        <v>0.39165587098416038</v>
      </c>
    </row>
    <row r="210" spans="1:1" x14ac:dyDescent="0.2">
      <c r="A210" s="3">
        <f>'Gaussian Distributions'!A210</f>
        <v>1.2950224053872323</v>
      </c>
    </row>
    <row r="211" spans="1:1" x14ac:dyDescent="0.2">
      <c r="A211" s="3">
        <f>'Gaussian Distributions'!A211</f>
        <v>-0.24728521507735271</v>
      </c>
    </row>
    <row r="212" spans="1:1" x14ac:dyDescent="0.2">
      <c r="A212" s="3">
        <f>'Gaussian Distributions'!A212</f>
        <v>-0.59075065864022935</v>
      </c>
    </row>
    <row r="213" spans="1:1" x14ac:dyDescent="0.2">
      <c r="A213" s="3">
        <f>'Gaussian Distributions'!A213</f>
        <v>0.76325304298238794</v>
      </c>
    </row>
    <row r="214" spans="1:1" x14ac:dyDescent="0.2">
      <c r="A214" s="3">
        <f>'Gaussian Distributions'!A214</f>
        <v>6.8594370560372889E-2</v>
      </c>
    </row>
    <row r="215" spans="1:1" x14ac:dyDescent="0.2">
      <c r="A215" s="3">
        <f>'Gaussian Distributions'!A215</f>
        <v>-1.9213507742331704</v>
      </c>
    </row>
    <row r="216" spans="1:1" x14ac:dyDescent="0.2">
      <c r="A216" s="3">
        <f>'Gaussian Distributions'!A216</f>
        <v>-2.0635278964703927</v>
      </c>
    </row>
    <row r="217" spans="1:1" x14ac:dyDescent="0.2">
      <c r="A217" s="3">
        <f>'Gaussian Distributions'!A217</f>
        <v>4.8977157249133624E-2</v>
      </c>
    </row>
    <row r="218" spans="1:1" x14ac:dyDescent="0.2">
      <c r="A218" s="3">
        <f>'Gaussian Distributions'!A218</f>
        <v>0.73730399988063766</v>
      </c>
    </row>
    <row r="219" spans="1:1" x14ac:dyDescent="0.2">
      <c r="A219" s="3">
        <f>'Gaussian Distributions'!A219</f>
        <v>-0.61423128954051065</v>
      </c>
    </row>
    <row r="220" spans="1:1" x14ac:dyDescent="0.2">
      <c r="A220" s="3">
        <f>'Gaussian Distributions'!A220</f>
        <v>-0.2675282058007899</v>
      </c>
    </row>
    <row r="221" spans="1:1" x14ac:dyDescent="0.2">
      <c r="A221" s="3">
        <f>'Gaussian Distributions'!A221</f>
        <v>1.2509917140835378</v>
      </c>
    </row>
    <row r="222" spans="1:1" x14ac:dyDescent="0.2">
      <c r="A222" s="3">
        <f>'Gaussian Distributions'!A222</f>
        <v>0.37059729091217963</v>
      </c>
    </row>
    <row r="223" spans="1:1" x14ac:dyDescent="0.2">
      <c r="A223" s="3">
        <f>'Gaussian Distributions'!A223</f>
        <v>-1.0601804806064681</v>
      </c>
    </row>
    <row r="224" spans="1:1" x14ac:dyDescent="0.2">
      <c r="A224" s="3">
        <f>'Gaussian Distributions'!A224</f>
        <v>-0.81676541440447048</v>
      </c>
    </row>
    <row r="225" spans="1:1" x14ac:dyDescent="0.2">
      <c r="A225" s="3">
        <f>'Gaussian Distributions'!A225</f>
        <v>0.54473251360291008</v>
      </c>
    </row>
    <row r="226" spans="1:1" x14ac:dyDescent="0.2">
      <c r="A226" s="3">
        <f>'Gaussian Distributions'!A226</f>
        <v>1.7172281178372986</v>
      </c>
    </row>
    <row r="227" spans="1:1" x14ac:dyDescent="0.2">
      <c r="A227" s="3">
        <f>'Gaussian Distributions'!A227</f>
        <v>-0.10791577953093293</v>
      </c>
    </row>
    <row r="228" spans="1:1" x14ac:dyDescent="0.2">
      <c r="A228" s="3">
        <f>'Gaussian Distributions'!A228</f>
        <v>-0.43431116129556069</v>
      </c>
    </row>
    <row r="229" spans="1:1" x14ac:dyDescent="0.2">
      <c r="A229" s="3">
        <f>'Gaussian Distributions'!A229</f>
        <v>0.96222319577988036</v>
      </c>
    </row>
    <row r="230" spans="1:1" x14ac:dyDescent="0.2">
      <c r="A230" s="3">
        <f>'Gaussian Distributions'!A230</f>
        <v>0.20709265256065251</v>
      </c>
    </row>
    <row r="231" spans="1:1" x14ac:dyDescent="0.2">
      <c r="A231" s="3">
        <f>'Gaussian Distributions'!A231</f>
        <v>-1.3915374885896366</v>
      </c>
    </row>
    <row r="232" spans="1:1" x14ac:dyDescent="0.2">
      <c r="A232" s="3">
        <f>'Gaussian Distributions'!A232</f>
        <v>-1.2092612307893393</v>
      </c>
    </row>
    <row r="233" spans="1:1" x14ac:dyDescent="0.2">
      <c r="A233" s="3">
        <f>'Gaussian Distributions'!A233</f>
        <v>0.28788143250868659</v>
      </c>
    </row>
    <row r="234" spans="1:1" x14ac:dyDescent="0.2">
      <c r="A234" s="3">
        <f>'Gaussian Distributions'!A234</f>
        <v>1.0951806537154818</v>
      </c>
    </row>
    <row r="235" spans="1:1" x14ac:dyDescent="0.2">
      <c r="A235" s="3">
        <f>'Gaussian Distributions'!A235</f>
        <v>-0.34970180328982764</v>
      </c>
    </row>
    <row r="236" spans="1:1" x14ac:dyDescent="0.2">
      <c r="A236" s="3">
        <f>'Gaussian Distributions'!A236</f>
        <v>-2.9378775775493367E-2</v>
      </c>
    </row>
    <row r="237" spans="1:1" x14ac:dyDescent="0.2">
      <c r="A237" s="3">
        <f>'Gaussian Distributions'!A237</f>
        <v>2.2662268084968296</v>
      </c>
    </row>
    <row r="238" spans="1:1" x14ac:dyDescent="0.2">
      <c r="A238" s="3">
        <f>'Gaussian Distributions'!A238</f>
        <v>0.63805558125381501</v>
      </c>
    </row>
    <row r="239" spans="1:1" x14ac:dyDescent="0.2">
      <c r="A239" s="3">
        <f>'Gaussian Distributions'!A239</f>
        <v>-0.71184219561100637</v>
      </c>
    </row>
    <row r="240" spans="1:1" x14ac:dyDescent="0.2">
      <c r="A240" s="3">
        <f>'Gaussian Distributions'!A240</f>
        <v>-0.93156283006983576</v>
      </c>
    </row>
    <row r="241" spans="1:1" x14ac:dyDescent="0.2">
      <c r="A241" s="3">
        <f>'Gaussian Distributions'!A241</f>
        <v>0.4559339158601044</v>
      </c>
    </row>
    <row r="242" spans="1:1" x14ac:dyDescent="0.2">
      <c r="A242" s="3">
        <f>'Gaussian Distributions'!A242</f>
        <v>1.4450725813747292</v>
      </c>
    </row>
    <row r="243" spans="1:1" x14ac:dyDescent="0.2">
      <c r="A243" s="3">
        <f>'Gaussian Distributions'!A243</f>
        <v>-0.18712516211555003</v>
      </c>
    </row>
    <row r="244" spans="1:1" x14ac:dyDescent="0.2">
      <c r="A244" s="3">
        <f>'Gaussian Distributions'!A244</f>
        <v>-0.52215487816250661</v>
      </c>
    </row>
    <row r="245" spans="1:1" x14ac:dyDescent="0.2">
      <c r="A245" s="3">
        <f>'Gaussian Distributions'!A245</f>
        <v>0.84441507654206893</v>
      </c>
    </row>
    <row r="246" spans="1:1" x14ac:dyDescent="0.2">
      <c r="A246" s="3">
        <f>'Gaussian Distributions'!A246</f>
        <v>0.12763541908443743</v>
      </c>
    </row>
    <row r="247" spans="1:1" x14ac:dyDescent="0.2">
      <c r="A247" s="3">
        <f>'Gaussian Distributions'!A247</f>
        <v>-1.6373253809226449</v>
      </c>
    </row>
    <row r="248" spans="1:1" x14ac:dyDescent="0.2">
      <c r="A248" s="3">
        <f>'Gaussian Distributions'!A248</f>
        <v>-1.8098922397862229</v>
      </c>
    </row>
    <row r="249" spans="1:1" x14ac:dyDescent="0.2">
      <c r="A249" s="3">
        <f>'Gaussian Distributions'!A249</f>
        <v>8.8238019503882756E-2</v>
      </c>
    </row>
    <row r="250" spans="1:1" x14ac:dyDescent="0.2">
      <c r="A250" s="3">
        <f>'Gaussian Distributions'!A250</f>
        <v>0.78972651906682712</v>
      </c>
    </row>
    <row r="251" spans="1:1" x14ac:dyDescent="0.2">
      <c r="A251" s="3">
        <f>'Gaussian Distributions'!A251</f>
        <v>-0.56759132416579106</v>
      </c>
    </row>
    <row r="252" spans="1:1" x14ac:dyDescent="0.2">
      <c r="A252" s="3">
        <f>'Gaussian Distributions'!A252</f>
        <v>-0.22714306228638148</v>
      </c>
    </row>
    <row r="253" spans="1:1" x14ac:dyDescent="0.2">
      <c r="A253" s="3">
        <f>'Gaussian Distributions'!A253</f>
        <v>1.3417178404852361</v>
      </c>
    </row>
    <row r="254" spans="1:1" x14ac:dyDescent="0.2">
      <c r="A254" s="3">
        <f>'Gaussian Distributions'!A254</f>
        <v>0.41288960144303261</v>
      </c>
    </row>
    <row r="255" spans="1:1" x14ac:dyDescent="0.2">
      <c r="A255" s="3">
        <f>'Gaussian Distributions'!A255</f>
        <v>-0.99381590872665593</v>
      </c>
    </row>
    <row r="256" spans="1:1" x14ac:dyDescent="0.2">
      <c r="A256" s="3">
        <f>'Gaussian Distributions'!A256</f>
        <v>-0.76325304298238794</v>
      </c>
    </row>
    <row r="257" spans="1:1" x14ac:dyDescent="0.2">
      <c r="A257" s="3">
        <f>'Gaussian Distributions'!A257</f>
        <v>0.59075065864022935</v>
      </c>
    </row>
    <row r="258" spans="1:1" x14ac:dyDescent="0.2">
      <c r="A258" s="3">
        <f>'Gaussian Distributions'!A258</f>
        <v>1.9213507742331704</v>
      </c>
    </row>
    <row r="259" spans="1:1" x14ac:dyDescent="0.2">
      <c r="A259" s="3">
        <f>'Gaussian Distributions'!A259</f>
        <v>-6.8594370560372889E-2</v>
      </c>
    </row>
    <row r="260" spans="1:1" x14ac:dyDescent="0.2">
      <c r="A260" s="3">
        <f>'Gaussian Distributions'!A260</f>
        <v>-0.39165587098416038</v>
      </c>
    </row>
    <row r="261" spans="1:1" x14ac:dyDescent="0.2">
      <c r="A261" s="3">
        <f>'Gaussian Distributions'!A261</f>
        <v>1.0264330642601192</v>
      </c>
    </row>
    <row r="262" spans="1:1" x14ac:dyDescent="0.2">
      <c r="A262" s="3">
        <f>'Gaussian Distributions'!A262</f>
        <v>0.24728521507735271</v>
      </c>
    </row>
    <row r="263" spans="1:1" x14ac:dyDescent="0.2">
      <c r="A263" s="3">
        <f>'Gaussian Distributions'!A263</f>
        <v>-1.2950224053872323</v>
      </c>
    </row>
    <row r="264" spans="1:1" x14ac:dyDescent="0.2">
      <c r="A264" s="3">
        <f>'Gaussian Distributions'!A264</f>
        <v>-1.5031029444380797</v>
      </c>
    </row>
    <row r="265" spans="1:1" x14ac:dyDescent="0.2">
      <c r="A265" s="3">
        <f>'Gaussian Distributions'!A265</f>
        <v>0.16723200831098639</v>
      </c>
    </row>
    <row r="266" spans="1:1" x14ac:dyDescent="0.2">
      <c r="A266" s="3">
        <f>'Gaussian Distributions'!A266</f>
        <v>0.90175411350222989</v>
      </c>
    </row>
    <row r="267" spans="1:1" x14ac:dyDescent="0.2">
      <c r="A267" s="3">
        <f>'Gaussian Distributions'!A267</f>
        <v>-0.47777198927398806</v>
      </c>
    </row>
    <row r="268" spans="1:1" x14ac:dyDescent="0.2">
      <c r="A268" s="3">
        <f>'Gaussian Distributions'!A268</f>
        <v>-0.14740482159612572</v>
      </c>
    </row>
    <row r="269" spans="1:1" x14ac:dyDescent="0.2">
      <c r="A269" s="3">
        <f>'Gaussian Distributions'!A269</f>
        <v>1.5666885856066144</v>
      </c>
    </row>
    <row r="270" spans="1:1" x14ac:dyDescent="0.2">
      <c r="A270" s="3">
        <f>'Gaussian Distributions'!A270</f>
        <v>0.49984034536325195</v>
      </c>
    </row>
    <row r="271" spans="1:1" x14ac:dyDescent="0.2">
      <c r="A271" s="3">
        <f>'Gaussian Distributions'!A271</f>
        <v>-0.87272589399090905</v>
      </c>
    </row>
    <row r="272" spans="1:1" x14ac:dyDescent="0.2">
      <c r="A272" s="3">
        <f>'Gaussian Distributions'!A272</f>
        <v>-1.1315765588518545</v>
      </c>
    </row>
    <row r="273" spans="1:1" x14ac:dyDescent="0.2">
      <c r="A273" s="3">
        <f>'Gaussian Distributions'!A273</f>
        <v>0.32895791233382227</v>
      </c>
    </row>
    <row r="274" spans="1:1" x14ac:dyDescent="0.2">
      <c r="A274" s="3">
        <f>'Gaussian Distributions'!A274</f>
        <v>1.1695366099894859</v>
      </c>
    </row>
    <row r="275" spans="1:1" x14ac:dyDescent="0.2">
      <c r="A275" s="3">
        <f>'Gaussian Distributions'!A275</f>
        <v>-0.30835463101935706</v>
      </c>
    </row>
    <row r="276" spans="1:1" x14ac:dyDescent="0.2">
      <c r="A276" s="3">
        <f>'Gaussian Distributions'!A276</f>
        <v>-0.66224768262580824</v>
      </c>
    </row>
    <row r="277" spans="1:1" x14ac:dyDescent="0.2">
      <c r="A277" s="3">
        <f>'Gaussian Distributions'!A277</f>
        <v>0.68683374848602752</v>
      </c>
    </row>
    <row r="278" spans="1:1" x14ac:dyDescent="0.2">
      <c r="A278" s="3">
        <f>'Gaussian Distributions'!A278</f>
        <v>9.7916731723257031E-3</v>
      </c>
    </row>
    <row r="279" spans="1:1" x14ac:dyDescent="0.2">
      <c r="A279" s="3">
        <f>'Gaussian Distributions'!A279</f>
        <v>-2.6600674714237402</v>
      </c>
    </row>
    <row r="280" spans="1:1" x14ac:dyDescent="0.2">
      <c r="A280" s="3">
        <f>'Gaussian Distributions'!A280</f>
        <v>-2.5205022198859286</v>
      </c>
    </row>
    <row r="281" spans="1:1" x14ac:dyDescent="0.2">
      <c r="A281" s="3">
        <f>'Gaussian Distributions'!A281</f>
        <v>1.4687803149704156E-2</v>
      </c>
    </row>
    <row r="282" spans="1:1" x14ac:dyDescent="0.2">
      <c r="A282" s="3">
        <f>'Gaussian Distributions'!A282</f>
        <v>0.6930450982394617</v>
      </c>
    </row>
    <row r="283" spans="1:1" x14ac:dyDescent="0.2">
      <c r="A283" s="3">
        <f>'Gaussian Distributions'!A283</f>
        <v>-0.65616378133986708</v>
      </c>
    </row>
    <row r="284" spans="1:1" x14ac:dyDescent="0.2">
      <c r="A284" s="3">
        <f>'Gaussian Distributions'!A284</f>
        <v>-0.30322453787151743</v>
      </c>
    </row>
    <row r="285" spans="1:1" x14ac:dyDescent="0.2">
      <c r="A285" s="3">
        <f>'Gaussian Distributions'!A285</f>
        <v>1.1792936896101551</v>
      </c>
    </row>
    <row r="286" spans="1:1" x14ac:dyDescent="0.2">
      <c r="A286" s="3">
        <f>'Gaussian Distributions'!A286</f>
        <v>0.33413028196053235</v>
      </c>
    </row>
    <row r="287" spans="1:1" x14ac:dyDescent="0.2">
      <c r="A287" s="3">
        <f>'Gaussian Distributions'!A287</f>
        <v>-1.1223380123128348</v>
      </c>
    </row>
    <row r="288" spans="1:1" x14ac:dyDescent="0.2">
      <c r="A288" s="3">
        <f>'Gaussian Distributions'!A288</f>
        <v>-0.86558323905983436</v>
      </c>
    </row>
    <row r="289" spans="1:1" x14ac:dyDescent="0.2">
      <c r="A289" s="3">
        <f>'Gaussian Distributions'!A289</f>
        <v>0.50539525679509034</v>
      </c>
    </row>
    <row r="290" spans="1:1" x14ac:dyDescent="0.2">
      <c r="A290" s="3">
        <f>'Gaussian Distributions'!A290</f>
        <v>1.5836154748210307</v>
      </c>
    </row>
    <row r="291" spans="1:1" x14ac:dyDescent="0.2">
      <c r="A291" s="3">
        <f>'Gaussian Distributions'!A291</f>
        <v>-0.1424573696043312</v>
      </c>
    </row>
    <row r="292" spans="1:1" x14ac:dyDescent="0.2">
      <c r="A292" s="3">
        <f>'Gaussian Distributions'!A292</f>
        <v>-0.47229148160845136</v>
      </c>
    </row>
    <row r="293" spans="1:1" x14ac:dyDescent="0.2">
      <c r="A293" s="3">
        <f>'Gaussian Distributions'!A293</f>
        <v>0.9091304897085225</v>
      </c>
    </row>
    <row r="294" spans="1:1" x14ac:dyDescent="0.2">
      <c r="A294" s="3">
        <f>'Gaussian Distributions'!A294</f>
        <v>0.17219878879987235</v>
      </c>
    </row>
    <row r="295" spans="1:1" x14ac:dyDescent="0.2">
      <c r="A295" s="3">
        <f>'Gaussian Distributions'!A295</f>
        <v>-1.4881218975509347</v>
      </c>
    </row>
    <row r="296" spans="1:1" x14ac:dyDescent="0.2">
      <c r="A296" s="3">
        <f>'Gaussian Distributions'!A296</f>
        <v>-1.2837805512137801</v>
      </c>
    </row>
    <row r="297" spans="1:1" x14ac:dyDescent="0.2">
      <c r="A297" s="3">
        <f>'Gaussian Distributions'!A297</f>
        <v>0.25233614752867684</v>
      </c>
    </row>
    <row r="298" spans="1:1" x14ac:dyDescent="0.2">
      <c r="A298" s="3">
        <f>'Gaussian Distributions'!A298</f>
        <v>1.0347594822450368</v>
      </c>
    </row>
    <row r="299" spans="1:1" x14ac:dyDescent="0.2">
      <c r="A299" s="3">
        <f>'Gaussian Distributions'!A299</f>
        <v>-0.38637528677057659</v>
      </c>
    </row>
    <row r="300" spans="1:1" x14ac:dyDescent="0.2">
      <c r="A300" s="3">
        <f>'Gaussian Distributions'!A300</f>
        <v>-6.3687886978148062E-2</v>
      </c>
    </row>
    <row r="301" spans="1:1" x14ac:dyDescent="0.2">
      <c r="A301" s="3">
        <f>'Gaussian Distributions'!A301</f>
        <v>1.953323709892012</v>
      </c>
    </row>
    <row r="302" spans="1:1" x14ac:dyDescent="0.2">
      <c r="A302" s="3">
        <f>'Gaussian Distributions'!A302</f>
        <v>0.59658984980959573</v>
      </c>
    </row>
    <row r="303" spans="1:1" x14ac:dyDescent="0.2">
      <c r="A303" s="3">
        <f>'Gaussian Distributions'!A303</f>
        <v>-0.75671813034386071</v>
      </c>
    </row>
    <row r="304" spans="1:1" x14ac:dyDescent="0.2">
      <c r="A304" s="3">
        <f>'Gaussian Distributions'!A304</f>
        <v>-0.98582550118380308</v>
      </c>
    </row>
    <row r="305" spans="1:1" x14ac:dyDescent="0.2">
      <c r="A305" s="3">
        <f>'Gaussian Distributions'!A305</f>
        <v>0.41822687257705982</v>
      </c>
    </row>
    <row r="306" spans="1:1" x14ac:dyDescent="0.2">
      <c r="A306" s="3">
        <f>'Gaussian Distributions'!A306</f>
        <v>1.3538593637518648</v>
      </c>
    </row>
    <row r="307" spans="1:1" x14ac:dyDescent="0.2">
      <c r="A307" s="3">
        <f>'Gaussian Distributions'!A307</f>
        <v>-0.22212220801704849</v>
      </c>
    </row>
    <row r="308" spans="1:1" x14ac:dyDescent="0.2">
      <c r="A308" s="3">
        <f>'Gaussian Distributions'!A308</f>
        <v>-0.56184922635036794</v>
      </c>
    </row>
    <row r="309" spans="1:1" x14ac:dyDescent="0.2">
      <c r="A309" s="3">
        <f>'Gaussian Distributions'!A309</f>
        <v>0.79643154278970396</v>
      </c>
    </row>
    <row r="310" spans="1:1" x14ac:dyDescent="0.2">
      <c r="A310" s="3">
        <f>'Gaussian Distributions'!A310</f>
        <v>9.315395989754606E-2</v>
      </c>
    </row>
    <row r="311" spans="1:1" x14ac:dyDescent="0.2">
      <c r="A311" s="3">
        <f>'Gaussian Distributions'!A311</f>
        <v>-1.7852624923987401</v>
      </c>
    </row>
    <row r="312" spans="1:1" x14ac:dyDescent="0.2">
      <c r="A312" s="3">
        <f>'Gaussian Distributions'!A312</f>
        <v>-1.6189001417981368</v>
      </c>
    </row>
    <row r="313" spans="1:1" x14ac:dyDescent="0.2">
      <c r="A313" s="3">
        <f>'Gaussian Distributions'!A313</f>
        <v>0.13257279363976571</v>
      </c>
    </row>
    <row r="314" spans="1:1" x14ac:dyDescent="0.2">
      <c r="A314" s="3">
        <f>'Gaussian Distributions'!A314</f>
        <v>0.85142870751044453</v>
      </c>
    </row>
    <row r="315" spans="1:1" x14ac:dyDescent="0.2">
      <c r="A315" s="3">
        <f>'Gaussian Distributions'!A315</f>
        <v>-0.51655225892244949</v>
      </c>
    </row>
    <row r="316" spans="1:1" x14ac:dyDescent="0.2">
      <c r="A316" s="3">
        <f>'Gaussian Distributions'!A316</f>
        <v>-0.1821452349730249</v>
      </c>
    </row>
    <row r="317" spans="1:1" x14ac:dyDescent="0.2">
      <c r="A317" s="3">
        <f>'Gaussian Distributions'!A317</f>
        <v>1.4591230266649389</v>
      </c>
    </row>
    <row r="318" spans="1:1" x14ac:dyDescent="0.2">
      <c r="A318" s="3">
        <f>'Gaussian Distributions'!A318</f>
        <v>0.46137267855697456</v>
      </c>
    </row>
    <row r="319" spans="1:1" x14ac:dyDescent="0.2">
      <c r="A319" s="3">
        <f>'Gaussian Distributions'!A319</f>
        <v>-0.92403373876516171</v>
      </c>
    </row>
    <row r="320" spans="1:1" x14ac:dyDescent="0.2">
      <c r="A320" s="3">
        <f>'Gaussian Distributions'!A320</f>
        <v>-0.70554883839374549</v>
      </c>
    </row>
    <row r="321" spans="1:1" x14ac:dyDescent="0.2">
      <c r="A321" s="3">
        <f>'Gaussian Distributions'!A321</f>
        <v>0.6440681388873315</v>
      </c>
    </row>
    <row r="322" spans="1:1" x14ac:dyDescent="0.2">
      <c r="A322" s="3">
        <f>'Gaussian Distributions'!A322</f>
        <v>2.3352330405679611</v>
      </c>
    </row>
    <row r="323" spans="1:1" x14ac:dyDescent="0.2">
      <c r="A323" s="3">
        <f>'Gaussian Distributions'!A323</f>
        <v>-2.4481236945065009E-2</v>
      </c>
    </row>
    <row r="324" spans="1:1" x14ac:dyDescent="0.2">
      <c r="A324" s="3">
        <f>'Gaussian Distributions'!A324</f>
        <v>-0.34450205584912907</v>
      </c>
    </row>
    <row r="325" spans="1:1" x14ac:dyDescent="0.2">
      <c r="A325" s="3">
        <f>'Gaussian Distributions'!A325</f>
        <v>1.1041426801482732</v>
      </c>
    </row>
    <row r="326" spans="1:1" x14ac:dyDescent="0.2">
      <c r="A326" s="3">
        <f>'Gaussian Distributions'!A326</f>
        <v>0.29298809653121111</v>
      </c>
    </row>
    <row r="327" spans="1:1" x14ac:dyDescent="0.2">
      <c r="A327" s="3">
        <f>'Gaussian Distributions'!A327</f>
        <v>-1.1991522502374994</v>
      </c>
    </row>
    <row r="328" spans="1:1" x14ac:dyDescent="0.2">
      <c r="A328" s="3">
        <f>'Gaussian Distributions'!A328</f>
        <v>-1.3787600435040754</v>
      </c>
    </row>
    <row r="329" spans="1:1" x14ac:dyDescent="0.2">
      <c r="A329" s="3">
        <f>'Gaussian Distributions'!A329</f>
        <v>0.21209714097472551</v>
      </c>
    </row>
    <row r="330" spans="1:1" x14ac:dyDescent="0.2">
      <c r="A330" s="3">
        <f>'Gaussian Distributions'!A330</f>
        <v>0.97003057976398277</v>
      </c>
    </row>
    <row r="331" spans="1:1" x14ac:dyDescent="0.2">
      <c r="A331" s="3">
        <f>'Gaussian Distributions'!A331</f>
        <v>-0.42893744379386367</v>
      </c>
    </row>
    <row r="332" spans="1:1" x14ac:dyDescent="0.2">
      <c r="A332" s="3">
        <f>'Gaussian Distributions'!A332</f>
        <v>-0.10299271856670196</v>
      </c>
    </row>
    <row r="333" spans="1:1" x14ac:dyDescent="0.2">
      <c r="A333" s="3">
        <f>'Gaussian Distributions'!A333</f>
        <v>1.7390199729485372</v>
      </c>
    </row>
    <row r="334" spans="1:1" x14ac:dyDescent="0.2">
      <c r="A334" s="3">
        <f>'Gaussian Distributions'!A334</f>
        <v>0.55042012314259059</v>
      </c>
    </row>
    <row r="335" spans="1:1" x14ac:dyDescent="0.2">
      <c r="A335" s="3">
        <f>'Gaussian Distributions'!A335</f>
        <v>-0.80995028305795835</v>
      </c>
    </row>
    <row r="336" spans="1:1" x14ac:dyDescent="0.2">
      <c r="A336" s="3">
        <f>'Gaussian Distributions'!A336</f>
        <v>-1.0516312828395415</v>
      </c>
    </row>
    <row r="337" spans="1:1" x14ac:dyDescent="0.2">
      <c r="A337" s="3">
        <f>'Gaussian Distributions'!A337</f>
        <v>0.37584618503937234</v>
      </c>
    </row>
    <row r="338" spans="1:1" x14ac:dyDescent="0.2">
      <c r="A338" s="3">
        <f>'Gaussian Distributions'!A338</f>
        <v>1.2617708602140048</v>
      </c>
    </row>
    <row r="339" spans="1:1" x14ac:dyDescent="0.2">
      <c r="A339" s="3">
        <f>'Gaussian Distributions'!A339</f>
        <v>-0.2624574961048432</v>
      </c>
    </row>
    <row r="340" spans="1:1" x14ac:dyDescent="0.2">
      <c r="A340" s="3">
        <f>'Gaussian Distributions'!A340</f>
        <v>-0.60832981614418735</v>
      </c>
    </row>
    <row r="341" spans="1:1" x14ac:dyDescent="0.2">
      <c r="A341" s="3">
        <f>'Gaussian Distributions'!A341</f>
        <v>0.74374418913597029</v>
      </c>
    </row>
    <row r="342" spans="1:1" x14ac:dyDescent="0.2">
      <c r="A342" s="3">
        <f>'Gaussian Distributions'!A342</f>
        <v>5.387939909626116E-2</v>
      </c>
    </row>
    <row r="343" spans="1:1" x14ac:dyDescent="0.2">
      <c r="A343" s="3">
        <f>'Gaussian Distributions'!A343</f>
        <v>-2.0240136230391226</v>
      </c>
    </row>
    <row r="344" spans="1:1" x14ac:dyDescent="0.2">
      <c r="A344" s="3">
        <f>'Gaussian Distributions'!A344</f>
        <v>-1.8912292357770628</v>
      </c>
    </row>
    <row r="345" spans="1:1" x14ac:dyDescent="0.2">
      <c r="A345" s="3">
        <f>'Gaussian Distributions'!A345</f>
        <v>7.3502506020052483E-2</v>
      </c>
    </row>
    <row r="346" spans="1:1" x14ac:dyDescent="0.2">
      <c r="A346" s="3">
        <f>'Gaussian Distributions'!A346</f>
        <v>0.76982071422302356</v>
      </c>
    </row>
    <row r="347" spans="1:1" x14ac:dyDescent="0.2">
      <c r="A347" s="3">
        <f>'Gaussian Distributions'!A347</f>
        <v>-0.58493154074024245</v>
      </c>
    </row>
    <row r="348" spans="1:1" x14ac:dyDescent="0.2">
      <c r="A348" s="3">
        <f>'Gaussian Distributions'!A348</f>
        <v>-0.24224058351799815</v>
      </c>
    </row>
    <row r="349" spans="1:1" x14ac:dyDescent="0.2">
      <c r="A349" s="3">
        <f>'Gaussian Distributions'!A349</f>
        <v>1.306430349927916</v>
      </c>
    </row>
    <row r="350" spans="1:1" x14ac:dyDescent="0.2">
      <c r="A350" s="3">
        <f>'Gaussian Distributions'!A350</f>
        <v>0.39694739906840015</v>
      </c>
    </row>
    <row r="351" spans="1:1" x14ac:dyDescent="0.2">
      <c r="A351" s="3">
        <f>'Gaussian Distributions'!A351</f>
        <v>-1.0181772066752104</v>
      </c>
    </row>
    <row r="352" spans="1:1" x14ac:dyDescent="0.2">
      <c r="A352" s="3">
        <f>'Gaussian Distributions'!A352</f>
        <v>-0.78305681282221196</v>
      </c>
    </row>
    <row r="353" spans="1:1" x14ac:dyDescent="0.2">
      <c r="A353" s="3">
        <f>'Gaussian Distributions'!A353</f>
        <v>0.57335219778712398</v>
      </c>
    </row>
    <row r="354" spans="1:1" x14ac:dyDescent="0.2">
      <c r="A354" s="3">
        <f>'Gaussian Distributions'!A354</f>
        <v>1.8356715368367589</v>
      </c>
    </row>
    <row r="355" spans="1:1" x14ac:dyDescent="0.2">
      <c r="A355" s="3">
        <f>'Gaussian Distributions'!A355</f>
        <v>-8.332421059930338E-2</v>
      </c>
    </row>
    <row r="356" spans="1:1" x14ac:dyDescent="0.2">
      <c r="A356" s="3">
        <f>'Gaussian Distributions'!A356</f>
        <v>-0.407564066299618</v>
      </c>
    </row>
    <row r="357" spans="1:1" x14ac:dyDescent="0.2">
      <c r="A357" s="3">
        <f>'Gaussian Distributions'!A357</f>
        <v>1.0018702773219772</v>
      </c>
    </row>
    <row r="358" spans="1:1" x14ac:dyDescent="0.2">
      <c r="A358" s="3">
        <f>'Gaussian Distributions'!A358</f>
        <v>0.23216964917502994</v>
      </c>
    </row>
    <row r="359" spans="1:1" x14ac:dyDescent="0.2">
      <c r="A359" s="3">
        <f>'Gaussian Distributions'!A359</f>
        <v>-1.3297709493461043</v>
      </c>
    </row>
    <row r="360" spans="1:1" x14ac:dyDescent="0.2">
      <c r="A360" s="3">
        <f>'Gaussian Distributions'!A360</f>
        <v>-1.1598896184888243</v>
      </c>
    </row>
    <row r="361" spans="1:1" x14ac:dyDescent="0.2">
      <c r="A361" s="3">
        <f>'Gaussian Distributions'!A361</f>
        <v>0.31349285231434321</v>
      </c>
    </row>
    <row r="362" spans="1:1" x14ac:dyDescent="0.2">
      <c r="A362" s="3">
        <f>'Gaussian Distributions'!A362</f>
        <v>1.1409127096502889</v>
      </c>
    </row>
    <row r="363" spans="1:1" x14ac:dyDescent="0.2">
      <c r="A363" s="3">
        <f>'Gaussian Distributions'!A363</f>
        <v>-0.32379432856539847</v>
      </c>
    </row>
    <row r="364" spans="1:1" x14ac:dyDescent="0.2">
      <c r="A364" s="3">
        <f>'Gaussian Distributions'!A364</f>
        <v>-4.8957779118579178E-3</v>
      </c>
    </row>
    <row r="365" spans="1:1" x14ac:dyDescent="0.2">
      <c r="A365" s="3">
        <f>'Gaussian Distributions'!A365</f>
        <v>2.8856349133557848</v>
      </c>
    </row>
    <row r="366" spans="1:1" x14ac:dyDescent="0.2">
      <c r="A366" s="3">
        <f>'Gaussian Distributions'!A366</f>
        <v>0.66835619567383808</v>
      </c>
    </row>
    <row r="367" spans="1:1" x14ac:dyDescent="0.2">
      <c r="A367" s="3">
        <f>'Gaussian Distributions'!A367</f>
        <v>-0.68064878509756543</v>
      </c>
    </row>
    <row r="368" spans="1:1" x14ac:dyDescent="0.2">
      <c r="A368" s="3">
        <f>'Gaussian Distributions'!A368</f>
        <v>-0.89442647919806428</v>
      </c>
    </row>
    <row r="369" spans="1:1" x14ac:dyDescent="0.2">
      <c r="A369" s="3">
        <f>'Gaussian Distributions'!A369</f>
        <v>0.48326688507183102</v>
      </c>
    </row>
    <row r="370" spans="1:1" x14ac:dyDescent="0.2">
      <c r="A370" s="3">
        <f>'Gaussian Distributions'!A370</f>
        <v>1.5184291421356837</v>
      </c>
    </row>
    <row r="371" spans="1:1" x14ac:dyDescent="0.2">
      <c r="A371" s="3">
        <f>'Gaussian Distributions'!A371</f>
        <v>-0.16226934985465657</v>
      </c>
    </row>
    <row r="372" spans="1:1" x14ac:dyDescent="0.2">
      <c r="A372" s="3">
        <f>'Gaussian Distributions'!A372</f>
        <v>-0.49430081494550537</v>
      </c>
    </row>
    <row r="373" spans="1:1" x14ac:dyDescent="0.2">
      <c r="A373" s="3">
        <f>'Gaussian Distributions'!A373</f>
        <v>0.87991335325094355</v>
      </c>
    </row>
    <row r="374" spans="1:1" x14ac:dyDescent="0.2">
      <c r="A374" s="3">
        <f>'Gaussian Distributions'!A374</f>
        <v>0.15235588431211694</v>
      </c>
    </row>
    <row r="375" spans="1:1" x14ac:dyDescent="0.2">
      <c r="A375" s="3">
        <f>'Gaussian Distributions'!A375</f>
        <v>-1.5501990408603525</v>
      </c>
    </row>
    <row r="376" spans="1:1" x14ac:dyDescent="0.2">
      <c r="A376" s="3">
        <f>'Gaussian Distributions'!A376</f>
        <v>-1.6962225044568113</v>
      </c>
    </row>
    <row r="377" spans="1:1" x14ac:dyDescent="0.2">
      <c r="A377" s="3">
        <f>'Gaussian Distributions'!A377</f>
        <v>0.11284145740462745</v>
      </c>
    </row>
    <row r="378" spans="1:1" x14ac:dyDescent="0.2">
      <c r="A378" s="3">
        <f>'Gaussian Distributions'!A378</f>
        <v>0.82361869414925848</v>
      </c>
    </row>
    <row r="379" spans="1:1" x14ac:dyDescent="0.2">
      <c r="A379" s="3">
        <f>'Gaussian Distributions'!A379</f>
        <v>-0.53906247128767859</v>
      </c>
    </row>
    <row r="380" spans="1:1" x14ac:dyDescent="0.2">
      <c r="A380" s="3">
        <f>'Gaussian Distributions'!A380</f>
        <v>-0.20209334542535884</v>
      </c>
    </row>
    <row r="381" spans="1:1" x14ac:dyDescent="0.2">
      <c r="A381" s="3">
        <f>'Gaussian Distributions'!A381</f>
        <v>1.4045462490520488</v>
      </c>
    </row>
    <row r="382" spans="1:1" x14ac:dyDescent="0.2">
      <c r="A382" s="3">
        <f>'Gaussian Distributions'!A382</f>
        <v>0.43969744976692787</v>
      </c>
    </row>
    <row r="383" spans="1:1" x14ac:dyDescent="0.2">
      <c r="A383" s="3">
        <f>'Gaussian Distributions'!A383</f>
        <v>-0.95447402814715998</v>
      </c>
    </row>
    <row r="384" spans="1:1" x14ac:dyDescent="0.2">
      <c r="A384" s="3">
        <f>'Gaussian Distributions'!A384</f>
        <v>-0.73089424692461269</v>
      </c>
    </row>
    <row r="385" spans="1:1" x14ac:dyDescent="0.2">
      <c r="A385" s="3">
        <f>'Gaussian Distributions'!A385</f>
        <v>0.62015423304291739</v>
      </c>
    </row>
    <row r="386" spans="1:1" x14ac:dyDescent="0.2">
      <c r="A386" s="3">
        <f>'Gaussian Distributions'!A386</f>
        <v>2.1065540858118856</v>
      </c>
    </row>
    <row r="387" spans="1:1" x14ac:dyDescent="0.2">
      <c r="A387" s="3">
        <f>'Gaussian Distributions'!A387</f>
        <v>-4.4076092143902741E-2</v>
      </c>
    </row>
    <row r="388" spans="1:1" x14ac:dyDescent="0.2">
      <c r="A388" s="3">
        <f>'Gaussian Distributions'!A388</f>
        <v>-0.36535858732172261</v>
      </c>
    </row>
    <row r="389" spans="1:1" x14ac:dyDescent="0.2">
      <c r="A389" s="3">
        <f>'Gaussian Distributions'!A389</f>
        <v>1.0688078764023408</v>
      </c>
    </row>
    <row r="390" spans="1:1" x14ac:dyDescent="0.2">
      <c r="A390" s="3">
        <f>'Gaussian Distributions'!A390</f>
        <v>0.27260580359832759</v>
      </c>
    </row>
    <row r="391" spans="1:1" x14ac:dyDescent="0.2">
      <c r="A391" s="3">
        <f>'Gaussian Distributions'!A391</f>
        <v>-1.240355992927701</v>
      </c>
    </row>
    <row r="392" spans="1:1" x14ac:dyDescent="0.2">
      <c r="A392" s="3">
        <f>'Gaussian Distributions'!A392</f>
        <v>-1.4313017604941038</v>
      </c>
    </row>
    <row r="393" spans="1:1" x14ac:dyDescent="0.2">
      <c r="A393" s="3">
        <f>'Gaussian Distributions'!A393</f>
        <v>0.19210973425867631</v>
      </c>
    </row>
    <row r="394" spans="1:1" x14ac:dyDescent="0.2">
      <c r="A394" s="3">
        <f>'Gaussian Distributions'!A394</f>
        <v>0.93914510306378052</v>
      </c>
    </row>
    <row r="395" spans="1:1" x14ac:dyDescent="0.2">
      <c r="A395" s="3">
        <f>'Gaussian Distributions'!A395</f>
        <v>-0.45050860649743674</v>
      </c>
    </row>
    <row r="396" spans="1:1" x14ac:dyDescent="0.2">
      <c r="A396" s="3">
        <f>'Gaussian Distributions'!A396</f>
        <v>-0.12270115404172122</v>
      </c>
    </row>
    <row r="397" spans="1:1" x14ac:dyDescent="0.2">
      <c r="A397" s="3">
        <f>'Gaussian Distributions'!A397</f>
        <v>1.6563238636479969</v>
      </c>
    </row>
    <row r="398" spans="1:1" x14ac:dyDescent="0.2">
      <c r="A398" s="3">
        <f>'Gaussian Distributions'!A398</f>
        <v>0.52777393572888331</v>
      </c>
    </row>
    <row r="399" spans="1:1" x14ac:dyDescent="0.2">
      <c r="A399" s="3">
        <f>'Gaussian Distributions'!A399</f>
        <v>-0.83744273928555246</v>
      </c>
    </row>
    <row r="400" spans="1:1" x14ac:dyDescent="0.2">
      <c r="A400" s="3">
        <f>'Gaussian Distributions'!A400</f>
        <v>-1.0863057373328728</v>
      </c>
    </row>
    <row r="401" spans="1:1" x14ac:dyDescent="0.2">
      <c r="A401" s="3">
        <f>'Gaussian Distributions'!A401</f>
        <v>0.3549110230410828</v>
      </c>
    </row>
    <row r="402" spans="1:1" x14ac:dyDescent="0.2">
      <c r="A402" s="3">
        <f>'Gaussian Distributions'!A402</f>
        <v>1.2194953217774305</v>
      </c>
    </row>
    <row r="403" spans="1:1" x14ac:dyDescent="0.2">
      <c r="A403" s="3">
        <f>'Gaussian Distributions'!A403</f>
        <v>-0.2827822648939578</v>
      </c>
    </row>
    <row r="404" spans="1:1" x14ac:dyDescent="0.2">
      <c r="A404" s="3">
        <f>'Gaussian Distributions'!A404</f>
        <v>-0.63206600195106644</v>
      </c>
    </row>
    <row r="405" spans="1:1" x14ac:dyDescent="0.2">
      <c r="A405" s="3">
        <f>'Gaussian Distributions'!A405</f>
        <v>0.71816387349944777</v>
      </c>
    </row>
    <row r="406" spans="1:1" x14ac:dyDescent="0.2">
      <c r="A406" s="3">
        <f>'Gaussian Distributions'!A406</f>
        <v>3.4277019387243313E-2</v>
      </c>
    </row>
    <row r="407" spans="1:1" x14ac:dyDescent="0.2">
      <c r="A407" s="3">
        <f>'Gaussian Distributions'!A407</f>
        <v>-2.2065752148526188</v>
      </c>
    </row>
    <row r="408" spans="1:1" x14ac:dyDescent="0.2">
      <c r="A408" s="3">
        <f>'Gaussian Distributions'!A408</f>
        <v>-2.3352330405679611</v>
      </c>
    </row>
    <row r="409" spans="1:1" x14ac:dyDescent="0.2">
      <c r="A409" s="3">
        <f>'Gaussian Distributions'!A409</f>
        <v>2.4481236945065009E-2</v>
      </c>
    </row>
    <row r="410" spans="1:1" x14ac:dyDescent="0.2">
      <c r="A410" s="3">
        <f>'Gaussian Distributions'!A410</f>
        <v>0.70554883839374549</v>
      </c>
    </row>
    <row r="411" spans="1:1" x14ac:dyDescent="0.2">
      <c r="A411" s="3">
        <f>'Gaussian Distributions'!A411</f>
        <v>-0.6440681388873315</v>
      </c>
    </row>
    <row r="412" spans="1:1" x14ac:dyDescent="0.2">
      <c r="A412" s="3">
        <f>'Gaussian Distributions'!A412</f>
        <v>-0.29298809653121111</v>
      </c>
    </row>
    <row r="413" spans="1:1" x14ac:dyDescent="0.2">
      <c r="A413" s="3">
        <f>'Gaussian Distributions'!A413</f>
        <v>1.1991522502374994</v>
      </c>
    </row>
    <row r="414" spans="1:1" x14ac:dyDescent="0.2">
      <c r="A414" s="3">
        <f>'Gaussian Distributions'!A414</f>
        <v>0.34450205584912907</v>
      </c>
    </row>
    <row r="415" spans="1:1" x14ac:dyDescent="0.2">
      <c r="A415" s="3">
        <f>'Gaussian Distributions'!A415</f>
        <v>-1.1041426801482732</v>
      </c>
    </row>
    <row r="416" spans="1:1" x14ac:dyDescent="0.2">
      <c r="A416" s="3">
        <f>'Gaussian Distributions'!A416</f>
        <v>-0.85142870751044453</v>
      </c>
    </row>
    <row r="417" spans="1:1" x14ac:dyDescent="0.2">
      <c r="A417" s="3">
        <f>'Gaussian Distributions'!A417</f>
        <v>0.51655225892244949</v>
      </c>
    </row>
    <row r="418" spans="1:1" x14ac:dyDescent="0.2">
      <c r="A418" s="3">
        <f>'Gaussian Distributions'!A418</f>
        <v>1.6189001417981368</v>
      </c>
    </row>
    <row r="419" spans="1:1" x14ac:dyDescent="0.2">
      <c r="A419" s="3">
        <f>'Gaussian Distributions'!A419</f>
        <v>-0.13257279363976571</v>
      </c>
    </row>
    <row r="420" spans="1:1" x14ac:dyDescent="0.2">
      <c r="A420" s="3">
        <f>'Gaussian Distributions'!A420</f>
        <v>-0.46137267855697456</v>
      </c>
    </row>
    <row r="421" spans="1:1" x14ac:dyDescent="0.2">
      <c r="A421" s="3">
        <f>'Gaussian Distributions'!A421</f>
        <v>0.92403373876516171</v>
      </c>
    </row>
    <row r="422" spans="1:1" x14ac:dyDescent="0.2">
      <c r="A422" s="3">
        <f>'Gaussian Distributions'!A422</f>
        <v>0.1821452349730249</v>
      </c>
    </row>
    <row r="423" spans="1:1" x14ac:dyDescent="0.2">
      <c r="A423" s="3">
        <f>'Gaussian Distributions'!A423</f>
        <v>-1.4591230266649389</v>
      </c>
    </row>
    <row r="424" spans="1:1" x14ac:dyDescent="0.2">
      <c r="A424" s="3">
        <f>'Gaussian Distributions'!A424</f>
        <v>-1.2617708602140048</v>
      </c>
    </row>
    <row r="425" spans="1:1" x14ac:dyDescent="0.2">
      <c r="A425" s="3">
        <f>'Gaussian Distributions'!A425</f>
        <v>0.2624574961048432</v>
      </c>
    </row>
    <row r="426" spans="1:1" x14ac:dyDescent="0.2">
      <c r="A426" s="3">
        <f>'Gaussian Distributions'!A426</f>
        <v>1.0516312828395415</v>
      </c>
    </row>
    <row r="427" spans="1:1" x14ac:dyDescent="0.2">
      <c r="A427" s="3">
        <f>'Gaussian Distributions'!A427</f>
        <v>-0.37584618503937234</v>
      </c>
    </row>
    <row r="428" spans="1:1" x14ac:dyDescent="0.2">
      <c r="A428" s="3">
        <f>'Gaussian Distributions'!A428</f>
        <v>-5.387939909626116E-2</v>
      </c>
    </row>
    <row r="429" spans="1:1" x14ac:dyDescent="0.2">
      <c r="A429" s="3">
        <f>'Gaussian Distributions'!A429</f>
        <v>2.0240136230391226</v>
      </c>
    </row>
    <row r="430" spans="1:1" x14ac:dyDescent="0.2">
      <c r="A430" s="3">
        <f>'Gaussian Distributions'!A430</f>
        <v>0.60832981614418735</v>
      </c>
    </row>
    <row r="431" spans="1:1" x14ac:dyDescent="0.2">
      <c r="A431" s="3">
        <f>'Gaussian Distributions'!A431</f>
        <v>-0.74374418913597029</v>
      </c>
    </row>
    <row r="432" spans="1:1" x14ac:dyDescent="0.2">
      <c r="A432" s="3">
        <f>'Gaussian Distributions'!A432</f>
        <v>-0.97003057976398277</v>
      </c>
    </row>
    <row r="433" spans="1:1" x14ac:dyDescent="0.2">
      <c r="A433" s="3">
        <f>'Gaussian Distributions'!A433</f>
        <v>0.42893744379386367</v>
      </c>
    </row>
    <row r="434" spans="1:1" x14ac:dyDescent="0.2">
      <c r="A434" s="3">
        <f>'Gaussian Distributions'!A434</f>
        <v>1.3787600435040754</v>
      </c>
    </row>
    <row r="435" spans="1:1" x14ac:dyDescent="0.2">
      <c r="A435" s="3">
        <f>'Gaussian Distributions'!A435</f>
        <v>-0.21209714097472551</v>
      </c>
    </row>
    <row r="436" spans="1:1" x14ac:dyDescent="0.2">
      <c r="A436" s="3">
        <f>'Gaussian Distributions'!A436</f>
        <v>-0.55042012314259059</v>
      </c>
    </row>
    <row r="437" spans="1:1" x14ac:dyDescent="0.2">
      <c r="A437" s="3">
        <f>'Gaussian Distributions'!A437</f>
        <v>0.80995028305795835</v>
      </c>
    </row>
    <row r="438" spans="1:1" x14ac:dyDescent="0.2">
      <c r="A438" s="3">
        <f>'Gaussian Distributions'!A438</f>
        <v>0.10299271856670196</v>
      </c>
    </row>
    <row r="439" spans="1:1" x14ac:dyDescent="0.2">
      <c r="A439" s="3">
        <f>'Gaussian Distributions'!A439</f>
        <v>-1.7390199729485372</v>
      </c>
    </row>
    <row r="440" spans="1:1" x14ac:dyDescent="0.2">
      <c r="A440" s="3">
        <f>'Gaussian Distributions'!A440</f>
        <v>-1.5836154748210307</v>
      </c>
    </row>
    <row r="441" spans="1:1" x14ac:dyDescent="0.2">
      <c r="A441" s="3">
        <f>'Gaussian Distributions'!A441</f>
        <v>0.1424573696043312</v>
      </c>
    </row>
    <row r="442" spans="1:1" x14ac:dyDescent="0.2">
      <c r="A442" s="3">
        <f>'Gaussian Distributions'!A442</f>
        <v>0.86558323905983436</v>
      </c>
    </row>
    <row r="443" spans="1:1" x14ac:dyDescent="0.2">
      <c r="A443" s="3">
        <f>'Gaussian Distributions'!A443</f>
        <v>-0.50539525679509034</v>
      </c>
    </row>
    <row r="444" spans="1:1" x14ac:dyDescent="0.2">
      <c r="A444" s="3">
        <f>'Gaussian Distributions'!A444</f>
        <v>-0.17219878879987235</v>
      </c>
    </row>
    <row r="445" spans="1:1" x14ac:dyDescent="0.2">
      <c r="A445" s="3">
        <f>'Gaussian Distributions'!A445</f>
        <v>1.4881218975509347</v>
      </c>
    </row>
    <row r="446" spans="1:1" x14ac:dyDescent="0.2">
      <c r="A446" s="3">
        <f>'Gaussian Distributions'!A446</f>
        <v>0.47229148160845136</v>
      </c>
    </row>
    <row r="447" spans="1:1" x14ac:dyDescent="0.2">
      <c r="A447" s="3">
        <f>'Gaussian Distributions'!A447</f>
        <v>-0.9091304897085225</v>
      </c>
    </row>
    <row r="448" spans="1:1" x14ac:dyDescent="0.2">
      <c r="A448" s="3">
        <f>'Gaussian Distributions'!A448</f>
        <v>-0.6930450982394617</v>
      </c>
    </row>
    <row r="449" spans="1:1" x14ac:dyDescent="0.2">
      <c r="A449" s="3">
        <f>'Gaussian Distributions'!A449</f>
        <v>0.65616378133986708</v>
      </c>
    </row>
    <row r="450" spans="1:1" x14ac:dyDescent="0.2">
      <c r="A450" s="3">
        <f>'Gaussian Distributions'!A450</f>
        <v>2.5205022198859286</v>
      </c>
    </row>
    <row r="451" spans="1:1" x14ac:dyDescent="0.2">
      <c r="A451" s="3">
        <f>'Gaussian Distributions'!A451</f>
        <v>-1.4687803149704156E-2</v>
      </c>
    </row>
    <row r="452" spans="1:1" x14ac:dyDescent="0.2">
      <c r="A452" s="3">
        <f>'Gaussian Distributions'!A452</f>
        <v>-0.33413028196053235</v>
      </c>
    </row>
    <row r="453" spans="1:1" x14ac:dyDescent="0.2">
      <c r="A453" s="3">
        <f>'Gaussian Distributions'!A453</f>
        <v>1.1223380123128348</v>
      </c>
    </row>
    <row r="454" spans="1:1" x14ac:dyDescent="0.2">
      <c r="A454" s="3">
        <f>'Gaussian Distributions'!A454</f>
        <v>0.30322453787151743</v>
      </c>
    </row>
    <row r="455" spans="1:1" x14ac:dyDescent="0.2">
      <c r="A455" s="3">
        <f>'Gaussian Distributions'!A455</f>
        <v>-1.1792936896101551</v>
      </c>
    </row>
    <row r="456" spans="1:1" x14ac:dyDescent="0.2">
      <c r="A456" s="3">
        <f>'Gaussian Distributions'!A456</f>
        <v>-1.3538593637518648</v>
      </c>
    </row>
    <row r="457" spans="1:1" x14ac:dyDescent="0.2">
      <c r="A457" s="3">
        <f>'Gaussian Distributions'!A457</f>
        <v>0.22212220801704849</v>
      </c>
    </row>
    <row r="458" spans="1:1" x14ac:dyDescent="0.2">
      <c r="A458" s="3">
        <f>'Gaussian Distributions'!A458</f>
        <v>0.98582550118380308</v>
      </c>
    </row>
    <row r="459" spans="1:1" x14ac:dyDescent="0.2">
      <c r="A459" s="3">
        <f>'Gaussian Distributions'!A459</f>
        <v>-0.41822687257705982</v>
      </c>
    </row>
    <row r="460" spans="1:1" x14ac:dyDescent="0.2">
      <c r="A460" s="3">
        <f>'Gaussian Distributions'!A460</f>
        <v>-9.315395989754606E-2</v>
      </c>
    </row>
    <row r="461" spans="1:1" x14ac:dyDescent="0.2">
      <c r="A461" s="3">
        <f>'Gaussian Distributions'!A461</f>
        <v>1.7852624923987401</v>
      </c>
    </row>
    <row r="462" spans="1:1" x14ac:dyDescent="0.2">
      <c r="A462" s="3">
        <f>'Gaussian Distributions'!A462</f>
        <v>0.56184922635036794</v>
      </c>
    </row>
    <row r="463" spans="1:1" x14ac:dyDescent="0.2">
      <c r="A463" s="3">
        <f>'Gaussian Distributions'!A463</f>
        <v>-0.79643154278970396</v>
      </c>
    </row>
    <row r="464" spans="1:1" x14ac:dyDescent="0.2">
      <c r="A464" s="3">
        <f>'Gaussian Distributions'!A464</f>
        <v>-1.0347594822450368</v>
      </c>
    </row>
    <row r="465" spans="1:1" x14ac:dyDescent="0.2">
      <c r="A465" s="3">
        <f>'Gaussian Distributions'!A465</f>
        <v>0.38637528677057659</v>
      </c>
    </row>
    <row r="466" spans="1:1" x14ac:dyDescent="0.2">
      <c r="A466" s="3">
        <f>'Gaussian Distributions'!A466</f>
        <v>1.2837805512137801</v>
      </c>
    </row>
    <row r="467" spans="1:1" x14ac:dyDescent="0.2">
      <c r="A467" s="3">
        <f>'Gaussian Distributions'!A467</f>
        <v>-0.25233614752867684</v>
      </c>
    </row>
    <row r="468" spans="1:1" x14ac:dyDescent="0.2">
      <c r="A468" s="3">
        <f>'Gaussian Distributions'!A468</f>
        <v>-0.59658984980959573</v>
      </c>
    </row>
    <row r="469" spans="1:1" x14ac:dyDescent="0.2">
      <c r="A469" s="3">
        <f>'Gaussian Distributions'!A469</f>
        <v>0.75671813034386071</v>
      </c>
    </row>
    <row r="470" spans="1:1" x14ac:dyDescent="0.2">
      <c r="A470" s="3">
        <f>'Gaussian Distributions'!A470</f>
        <v>6.3687886978148062E-2</v>
      </c>
    </row>
    <row r="471" spans="1:1" x14ac:dyDescent="0.2">
      <c r="A471" s="3">
        <f>'Gaussian Distributions'!A471</f>
        <v>-1.953323709892012</v>
      </c>
    </row>
    <row r="472" spans="1:1" x14ac:dyDescent="0.2">
      <c r="A472" s="3">
        <f>'Gaussian Distributions'!A472</f>
        <v>-2.1065540858118856</v>
      </c>
    </row>
    <row r="473" spans="1:1" x14ac:dyDescent="0.2">
      <c r="A473" s="3">
        <f>'Gaussian Distributions'!A473</f>
        <v>4.4076092143902741E-2</v>
      </c>
    </row>
    <row r="474" spans="1:1" x14ac:dyDescent="0.2">
      <c r="A474" s="3">
        <f>'Gaussian Distributions'!A474</f>
        <v>0.73089424692461269</v>
      </c>
    </row>
    <row r="475" spans="1:1" x14ac:dyDescent="0.2">
      <c r="A475" s="3">
        <f>'Gaussian Distributions'!A475</f>
        <v>-0.62015423304291739</v>
      </c>
    </row>
    <row r="476" spans="1:1" x14ac:dyDescent="0.2">
      <c r="A476" s="3">
        <f>'Gaussian Distributions'!A476</f>
        <v>-0.27260580359832759</v>
      </c>
    </row>
    <row r="477" spans="1:1" x14ac:dyDescent="0.2">
      <c r="A477" s="3">
        <f>'Gaussian Distributions'!A477</f>
        <v>1.240355992927701</v>
      </c>
    </row>
    <row r="478" spans="1:1" x14ac:dyDescent="0.2">
      <c r="A478" s="3">
        <f>'Gaussian Distributions'!A478</f>
        <v>0.36535858732172261</v>
      </c>
    </row>
    <row r="479" spans="1:1" x14ac:dyDescent="0.2">
      <c r="A479" s="3">
        <f>'Gaussian Distributions'!A479</f>
        <v>-1.0688078764023408</v>
      </c>
    </row>
    <row r="480" spans="1:1" x14ac:dyDescent="0.2">
      <c r="A480" s="3">
        <f>'Gaussian Distributions'!A480</f>
        <v>-0.82361869414925848</v>
      </c>
    </row>
    <row r="481" spans="1:1" x14ac:dyDescent="0.2">
      <c r="A481" s="3">
        <f>'Gaussian Distributions'!A481</f>
        <v>0.53906247128767859</v>
      </c>
    </row>
    <row r="482" spans="1:1" x14ac:dyDescent="0.2">
      <c r="A482" s="3">
        <f>'Gaussian Distributions'!A482</f>
        <v>1.6962225044568113</v>
      </c>
    </row>
    <row r="483" spans="1:1" x14ac:dyDescent="0.2">
      <c r="A483" s="3">
        <f>'Gaussian Distributions'!A483</f>
        <v>-0.11284145740462745</v>
      </c>
    </row>
    <row r="484" spans="1:1" x14ac:dyDescent="0.2">
      <c r="A484" s="3">
        <f>'Gaussian Distributions'!A484</f>
        <v>-0.43969744976692787</v>
      </c>
    </row>
    <row r="485" spans="1:1" x14ac:dyDescent="0.2">
      <c r="A485" s="3">
        <f>'Gaussian Distributions'!A485</f>
        <v>0.95447402814715998</v>
      </c>
    </row>
    <row r="486" spans="1:1" x14ac:dyDescent="0.2">
      <c r="A486" s="3">
        <f>'Gaussian Distributions'!A486</f>
        <v>0.20209334542535884</v>
      </c>
    </row>
    <row r="487" spans="1:1" x14ac:dyDescent="0.2">
      <c r="A487" s="3">
        <f>'Gaussian Distributions'!A487</f>
        <v>-1.4045462490520488</v>
      </c>
    </row>
    <row r="488" spans="1:1" x14ac:dyDescent="0.2">
      <c r="A488" s="3">
        <f>'Gaussian Distributions'!A488</f>
        <v>-1.2194953217774305</v>
      </c>
    </row>
    <row r="489" spans="1:1" x14ac:dyDescent="0.2">
      <c r="A489" s="3">
        <f>'Gaussian Distributions'!A489</f>
        <v>0.2827822648939578</v>
      </c>
    </row>
    <row r="490" spans="1:1" x14ac:dyDescent="0.2">
      <c r="A490" s="3">
        <f>'Gaussian Distributions'!A490</f>
        <v>1.0863057373328728</v>
      </c>
    </row>
    <row r="491" spans="1:1" x14ac:dyDescent="0.2">
      <c r="A491" s="3">
        <f>'Gaussian Distributions'!A491</f>
        <v>-0.3549110230410828</v>
      </c>
    </row>
    <row r="492" spans="1:1" x14ac:dyDescent="0.2">
      <c r="A492" s="3">
        <f>'Gaussian Distributions'!A492</f>
        <v>-3.4277019387243313E-2</v>
      </c>
    </row>
    <row r="493" spans="1:1" x14ac:dyDescent="0.2">
      <c r="A493" s="3">
        <f>'Gaussian Distributions'!A493</f>
        <v>2.2065752148526188</v>
      </c>
    </row>
    <row r="494" spans="1:1" x14ac:dyDescent="0.2">
      <c r="A494" s="3">
        <f>'Gaussian Distributions'!A494</f>
        <v>0.63206600195106644</v>
      </c>
    </row>
    <row r="495" spans="1:1" x14ac:dyDescent="0.2">
      <c r="A495" s="3">
        <f>'Gaussian Distributions'!A495</f>
        <v>-0.71816387349944777</v>
      </c>
    </row>
    <row r="496" spans="1:1" x14ac:dyDescent="0.2">
      <c r="A496" s="3">
        <f>'Gaussian Distributions'!A496</f>
        <v>-0.93914510306378052</v>
      </c>
    </row>
    <row r="497" spans="1:1" x14ac:dyDescent="0.2">
      <c r="A497" s="3">
        <f>'Gaussian Distributions'!A497</f>
        <v>0.45050860649743674</v>
      </c>
    </row>
    <row r="498" spans="1:1" x14ac:dyDescent="0.2">
      <c r="A498" s="3">
        <f>'Gaussian Distributions'!A498</f>
        <v>1.4313017604941038</v>
      </c>
    </row>
    <row r="499" spans="1:1" x14ac:dyDescent="0.2">
      <c r="A499" s="3">
        <f>'Gaussian Distributions'!A499</f>
        <v>-0.19210973425867631</v>
      </c>
    </row>
    <row r="500" spans="1:1" x14ac:dyDescent="0.2">
      <c r="A500" s="3">
        <f>'Gaussian Distributions'!A500</f>
        <v>-0.52777393572888331</v>
      </c>
    </row>
    <row r="501" spans="1:1" x14ac:dyDescent="0.2">
      <c r="A501" s="3">
        <f>'Gaussian Distributions'!A501</f>
        <v>0.83744273928555246</v>
      </c>
    </row>
    <row r="502" spans="1:1" x14ac:dyDescent="0.2">
      <c r="A502" s="3">
        <f>'Gaussian Distributions'!A502</f>
        <v>0.12270115404172122</v>
      </c>
    </row>
    <row r="503" spans="1:1" x14ac:dyDescent="0.2">
      <c r="A503" s="3">
        <f>'Gaussian Distributions'!A503</f>
        <v>-1.6563238636479969</v>
      </c>
    </row>
    <row r="504" spans="1:1" x14ac:dyDescent="0.2">
      <c r="A504" s="3">
        <f>'Gaussian Distributions'!A504</f>
        <v>-1.8356715368367589</v>
      </c>
    </row>
    <row r="505" spans="1:1" x14ac:dyDescent="0.2">
      <c r="A505" s="3">
        <f>'Gaussian Distributions'!A505</f>
        <v>8.332421059930338E-2</v>
      </c>
    </row>
    <row r="506" spans="1:1" x14ac:dyDescent="0.2">
      <c r="A506" s="3">
        <f>'Gaussian Distributions'!A506</f>
        <v>0.78305681282221196</v>
      </c>
    </row>
    <row r="507" spans="1:1" x14ac:dyDescent="0.2">
      <c r="A507" s="3">
        <f>'Gaussian Distributions'!A507</f>
        <v>-0.57335219778712398</v>
      </c>
    </row>
    <row r="508" spans="1:1" x14ac:dyDescent="0.2">
      <c r="A508" s="3">
        <f>'Gaussian Distributions'!A508</f>
        <v>-0.23216964917502994</v>
      </c>
    </row>
    <row r="509" spans="1:1" x14ac:dyDescent="0.2">
      <c r="A509" s="3">
        <f>'Gaussian Distributions'!A509</f>
        <v>1.3297709493461043</v>
      </c>
    </row>
    <row r="510" spans="1:1" x14ac:dyDescent="0.2">
      <c r="A510" s="3">
        <f>'Gaussian Distributions'!A510</f>
        <v>0.407564066299618</v>
      </c>
    </row>
    <row r="511" spans="1:1" x14ac:dyDescent="0.2">
      <c r="A511" s="3">
        <f>'Gaussian Distributions'!A511</f>
        <v>-1.0018702773219772</v>
      </c>
    </row>
    <row r="512" spans="1:1" x14ac:dyDescent="0.2">
      <c r="A512" s="3">
        <f>'Gaussian Distributions'!A512</f>
        <v>-0.76982071422302356</v>
      </c>
    </row>
    <row r="513" spans="1:1" x14ac:dyDescent="0.2">
      <c r="A513" s="3">
        <f>'Gaussian Distributions'!A513</f>
        <v>0.58493154074024245</v>
      </c>
    </row>
    <row r="514" spans="1:1" x14ac:dyDescent="0.2">
      <c r="A514" s="3">
        <f>'Gaussian Distributions'!A514</f>
        <v>1.8912292357770628</v>
      </c>
    </row>
    <row r="515" spans="1:1" x14ac:dyDescent="0.2">
      <c r="A515" s="3">
        <f>'Gaussian Distributions'!A515</f>
        <v>-7.3502506020052483E-2</v>
      </c>
    </row>
    <row r="516" spans="1:1" x14ac:dyDescent="0.2">
      <c r="A516" s="3">
        <f>'Gaussian Distributions'!A516</f>
        <v>-0.39694739906840015</v>
      </c>
    </row>
    <row r="517" spans="1:1" x14ac:dyDescent="0.2">
      <c r="A517" s="3">
        <f>'Gaussian Distributions'!A517</f>
        <v>1.0181772066752104</v>
      </c>
    </row>
    <row r="518" spans="1:1" x14ac:dyDescent="0.2">
      <c r="A518" s="3">
        <f>'Gaussian Distributions'!A518</f>
        <v>0.24224058351799815</v>
      </c>
    </row>
    <row r="519" spans="1:1" x14ac:dyDescent="0.2">
      <c r="A519" s="3">
        <f>'Gaussian Distributions'!A519</f>
        <v>-1.306430349927916</v>
      </c>
    </row>
    <row r="520" spans="1:1" x14ac:dyDescent="0.2">
      <c r="A520" s="3">
        <f>'Gaussian Distributions'!A520</f>
        <v>-1.5184291421356837</v>
      </c>
    </row>
    <row r="521" spans="1:1" x14ac:dyDescent="0.2">
      <c r="A521" s="3">
        <f>'Gaussian Distributions'!A521</f>
        <v>0.16226934985465657</v>
      </c>
    </row>
    <row r="522" spans="1:1" x14ac:dyDescent="0.2">
      <c r="A522" s="3">
        <f>'Gaussian Distributions'!A522</f>
        <v>0.89442647919806428</v>
      </c>
    </row>
    <row r="523" spans="1:1" x14ac:dyDescent="0.2">
      <c r="A523" s="3">
        <f>'Gaussian Distributions'!A523</f>
        <v>-0.48326688507183102</v>
      </c>
    </row>
    <row r="524" spans="1:1" x14ac:dyDescent="0.2">
      <c r="A524" s="3">
        <f>'Gaussian Distributions'!A524</f>
        <v>-0.15235588431211694</v>
      </c>
    </row>
    <row r="525" spans="1:1" x14ac:dyDescent="0.2">
      <c r="A525" s="3">
        <f>'Gaussian Distributions'!A525</f>
        <v>1.5501990408603525</v>
      </c>
    </row>
    <row r="526" spans="1:1" x14ac:dyDescent="0.2">
      <c r="A526" s="3">
        <f>'Gaussian Distributions'!A526</f>
        <v>0.49430081494550537</v>
      </c>
    </row>
    <row r="527" spans="1:1" x14ac:dyDescent="0.2">
      <c r="A527" s="3">
        <f>'Gaussian Distributions'!A527</f>
        <v>-0.87991335325094355</v>
      </c>
    </row>
    <row r="528" spans="1:1" x14ac:dyDescent="0.2">
      <c r="A528" s="3">
        <f>'Gaussian Distributions'!A528</f>
        <v>-1.1409127096502889</v>
      </c>
    </row>
    <row r="529" spans="1:1" x14ac:dyDescent="0.2">
      <c r="A529" s="3">
        <f>'Gaussian Distributions'!A529</f>
        <v>0.32379432856539847</v>
      </c>
    </row>
    <row r="530" spans="1:1" x14ac:dyDescent="0.2">
      <c r="A530" s="3">
        <f>'Gaussian Distributions'!A530</f>
        <v>1.1598896184888243</v>
      </c>
    </row>
    <row r="531" spans="1:1" x14ac:dyDescent="0.2">
      <c r="A531" s="3">
        <f>'Gaussian Distributions'!A531</f>
        <v>-0.31349285231434321</v>
      </c>
    </row>
    <row r="532" spans="1:1" x14ac:dyDescent="0.2">
      <c r="A532" s="3">
        <f>'Gaussian Distributions'!A532</f>
        <v>-0.66835619567383808</v>
      </c>
    </row>
    <row r="533" spans="1:1" x14ac:dyDescent="0.2">
      <c r="A533" s="3">
        <f>'Gaussian Distributions'!A533</f>
        <v>0.68064878509756543</v>
      </c>
    </row>
    <row r="534" spans="1:1" x14ac:dyDescent="0.2">
      <c r="A534" s="3">
        <f>'Gaussian Distributions'!A534</f>
        <v>4.8957779118579178E-3</v>
      </c>
    </row>
    <row r="535" spans="1:1" x14ac:dyDescent="0.2">
      <c r="A535" s="3">
        <f>'Gaussian Distributions'!A535</f>
        <v>-2.8856349133557848</v>
      </c>
    </row>
    <row r="536" spans="1:1" x14ac:dyDescent="0.2">
      <c r="A536" s="3">
        <f>'Gaussian Distributions'!A536</f>
        <v>-2.7555488756869502</v>
      </c>
    </row>
    <row r="537" spans="1:1" x14ac:dyDescent="0.2">
      <c r="A537" s="3">
        <f>'Gaussian Distributions'!A537</f>
        <v>7.3437035386890743E-3</v>
      </c>
    </row>
    <row r="538" spans="1:1" x14ac:dyDescent="0.2">
      <c r="A538" s="3">
        <f>'Gaussian Distributions'!A538</f>
        <v>0.68373799734179175</v>
      </c>
    </row>
    <row r="539" spans="1:1" x14ac:dyDescent="0.2">
      <c r="A539" s="3">
        <f>'Gaussian Distributions'!A539</f>
        <v>-0.66529883603049433</v>
      </c>
    </row>
    <row r="540" spans="1:1" x14ac:dyDescent="0.2">
      <c r="A540" s="3">
        <f>'Gaussian Distributions'!A540</f>
        <v>-0.31092271556890227</v>
      </c>
    </row>
    <row r="541" spans="1:1" x14ac:dyDescent="0.2">
      <c r="A541" s="3">
        <f>'Gaussian Distributions'!A541</f>
        <v>1.1646995652166967</v>
      </c>
    </row>
    <row r="542" spans="1:1" x14ac:dyDescent="0.2">
      <c r="A542" s="3">
        <f>'Gaussian Distributions'!A542</f>
        <v>0.32637503269698304</v>
      </c>
    </row>
    <row r="543" spans="1:1" x14ac:dyDescent="0.2">
      <c r="A543" s="3">
        <f>'Gaussian Distributions'!A543</f>
        <v>-1.1362322544651366</v>
      </c>
    </row>
    <row r="544" spans="1:1" x14ac:dyDescent="0.2">
      <c r="A544" s="3">
        <f>'Gaussian Distributions'!A544</f>
        <v>-0.87631396486085511</v>
      </c>
    </row>
    <row r="545" spans="1:1" x14ac:dyDescent="0.2">
      <c r="A545" s="3">
        <f>'Gaussian Distributions'!A545</f>
        <v>0.49706867349567713</v>
      </c>
    </row>
    <row r="546" spans="1:1" x14ac:dyDescent="0.2">
      <c r="A546" s="3">
        <f>'Gaussian Distributions'!A546</f>
        <v>1.5583908469895758</v>
      </c>
    </row>
    <row r="547" spans="1:1" x14ac:dyDescent="0.2">
      <c r="A547" s="3">
        <f>'Gaussian Distributions'!A547</f>
        <v>-0.14987989370235522</v>
      </c>
    </row>
    <row r="548" spans="1:1" x14ac:dyDescent="0.2">
      <c r="A548" s="3">
        <f>'Gaussian Distributions'!A548</f>
        <v>-0.48051762358372907</v>
      </c>
    </row>
    <row r="549" spans="1:1" x14ac:dyDescent="0.2">
      <c r="A549" s="3">
        <f>'Gaussian Distributions'!A549</f>
        <v>0.89808426859794865</v>
      </c>
    </row>
    <row r="550" spans="1:1" x14ac:dyDescent="0.2">
      <c r="A550" s="3">
        <f>'Gaussian Distributions'!A550</f>
        <v>0.16475017189913721</v>
      </c>
    </row>
    <row r="551" spans="1:1" x14ac:dyDescent="0.2">
      <c r="A551" s="3">
        <f>'Gaussian Distributions'!A551</f>
        <v>-1.5107216865193465</v>
      </c>
    </row>
    <row r="552" spans="1:1" x14ac:dyDescent="0.2">
      <c r="A552" s="3">
        <f>'Gaussian Distributions'!A552</f>
        <v>-1.3007052182575836</v>
      </c>
    </row>
    <row r="553" spans="1:1" x14ac:dyDescent="0.2">
      <c r="A553" s="3">
        <f>'Gaussian Distributions'!A553</f>
        <v>0.24476212069869052</v>
      </c>
    </row>
    <row r="554" spans="1:1" x14ac:dyDescent="0.2">
      <c r="A554" s="3">
        <f>'Gaussian Distributions'!A554</f>
        <v>1.0222964255967519</v>
      </c>
    </row>
    <row r="555" spans="1:1" x14ac:dyDescent="0.2">
      <c r="A555" s="3">
        <f>'Gaussian Distributions'!A555</f>
        <v>-0.39430025495981119</v>
      </c>
    </row>
    <row r="556" spans="1:1" x14ac:dyDescent="0.2">
      <c r="A556" s="3">
        <f>'Gaussian Distributions'!A556</f>
        <v>-7.1048224347835351E-2</v>
      </c>
    </row>
    <row r="557" spans="1:1" x14ac:dyDescent="0.2">
      <c r="A557" s="3">
        <f>'Gaussian Distributions'!A557</f>
        <v>1.9060738478540113</v>
      </c>
    </row>
    <row r="558" spans="1:1" x14ac:dyDescent="0.2">
      <c r="A558" s="3">
        <f>'Gaussian Distributions'!A558</f>
        <v>0.58783861150292482</v>
      </c>
    </row>
    <row r="559" spans="1:1" x14ac:dyDescent="0.2">
      <c r="A559" s="3">
        <f>'Gaussian Distributions'!A559</f>
        <v>-0.76653274561312568</v>
      </c>
    </row>
    <row r="560" spans="1:1" x14ac:dyDescent="0.2">
      <c r="A560" s="3">
        <f>'Gaussian Distributions'!A560</f>
        <v>-0.99783500146403337</v>
      </c>
    </row>
    <row r="561" spans="1:1" x14ac:dyDescent="0.2">
      <c r="A561" s="3">
        <f>'Gaussian Distributions'!A561</f>
        <v>0.41022537955204996</v>
      </c>
    </row>
    <row r="562" spans="1:1" x14ac:dyDescent="0.2">
      <c r="A562" s="3">
        <f>'Gaussian Distributions'!A562</f>
        <v>1.3357205643272223</v>
      </c>
    </row>
    <row r="563" spans="1:1" x14ac:dyDescent="0.2">
      <c r="A563" s="3">
        <f>'Gaussian Distributions'!A563</f>
        <v>-0.22965563040312595</v>
      </c>
    </row>
    <row r="564" spans="1:1" x14ac:dyDescent="0.2">
      <c r="A564" s="3">
        <f>'Gaussian Distributions'!A564</f>
        <v>-0.57046939440462552</v>
      </c>
    </row>
    <row r="565" spans="1:1" x14ac:dyDescent="0.2">
      <c r="A565" s="3">
        <f>'Gaussian Distributions'!A565</f>
        <v>0.7863872931336261</v>
      </c>
    </row>
    <row r="566" spans="1:1" x14ac:dyDescent="0.2">
      <c r="A566" s="3">
        <f>'Gaussian Distributions'!A566</f>
        <v>8.5780856148388943E-2</v>
      </c>
    </row>
    <row r="567" spans="1:1" x14ac:dyDescent="0.2">
      <c r="A567" s="3">
        <f>'Gaussian Distributions'!A567</f>
        <v>-1.822630487321055</v>
      </c>
    </row>
    <row r="568" spans="1:1" x14ac:dyDescent="0.2">
      <c r="A568" s="3">
        <f>'Gaussian Distributions'!A568</f>
        <v>-1.6467503258649394</v>
      </c>
    </row>
    <row r="569" spans="1:1" x14ac:dyDescent="0.2">
      <c r="A569" s="3">
        <f>'Gaussian Distributions'!A569</f>
        <v>0.12516790563016178</v>
      </c>
    </row>
    <row r="570" spans="1:1" x14ac:dyDescent="0.2">
      <c r="A570" s="3">
        <f>'Gaussian Distributions'!A570</f>
        <v>0.8409237978749553</v>
      </c>
    </row>
    <row r="571" spans="1:1" x14ac:dyDescent="0.2">
      <c r="A571" s="3">
        <f>'Gaussian Distributions'!A571</f>
        <v>-0.52496233506016132</v>
      </c>
    </row>
    <row r="572" spans="1:1" x14ac:dyDescent="0.2">
      <c r="A572" s="3">
        <f>'Gaussian Distributions'!A572</f>
        <v>-0.18961685928463939</v>
      </c>
    </row>
    <row r="573" spans="1:1" x14ac:dyDescent="0.2">
      <c r="A573" s="3">
        <f>'Gaussian Distributions'!A573</f>
        <v>1.4381530804859501</v>
      </c>
    </row>
    <row r="574" spans="1:1" x14ac:dyDescent="0.2">
      <c r="A574" s="3">
        <f>'Gaussian Distributions'!A574</f>
        <v>0.45321959366900805</v>
      </c>
    </row>
    <row r="575" spans="1:1" x14ac:dyDescent="0.2">
      <c r="A575" s="3">
        <f>'Gaussian Distributions'!A575</f>
        <v>-0.93534724481660891</v>
      </c>
    </row>
    <row r="576" spans="1:1" x14ac:dyDescent="0.2">
      <c r="A576" s="3">
        <f>'Gaussian Distributions'!A576</f>
        <v>-0.71499946280409654</v>
      </c>
    </row>
    <row r="577" spans="1:1" x14ac:dyDescent="0.2">
      <c r="A577" s="3">
        <f>'Gaussian Distributions'!A577</f>
        <v>0.63505794375535052</v>
      </c>
    </row>
    <row r="578" spans="1:1" x14ac:dyDescent="0.2">
      <c r="A578" s="3">
        <f>'Gaussian Distributions'!A578</f>
        <v>2.2354072423172928</v>
      </c>
    </row>
    <row r="579" spans="1:1" x14ac:dyDescent="0.2">
      <c r="A579" s="3">
        <f>'Gaussian Distributions'!A579</f>
        <v>-3.1827802126541835E-2</v>
      </c>
    </row>
    <row r="580" spans="1:1" x14ac:dyDescent="0.2">
      <c r="A580" s="3">
        <f>'Gaussian Distributions'!A580</f>
        <v>-0.35230521814541665</v>
      </c>
    </row>
    <row r="581" spans="1:1" x14ac:dyDescent="0.2">
      <c r="A581" s="3">
        <f>'Gaussian Distributions'!A581</f>
        <v>1.0907324566896515</v>
      </c>
    </row>
    <row r="582" spans="1:1" x14ac:dyDescent="0.2">
      <c r="A582" s="3">
        <f>'Gaussian Distributions'!A582</f>
        <v>0.28533092132038673</v>
      </c>
    </row>
    <row r="583" spans="1:1" x14ac:dyDescent="0.2">
      <c r="A583" s="3">
        <f>'Gaussian Distributions'!A583</f>
        <v>-1.2143623777528685</v>
      </c>
    </row>
    <row r="584" spans="1:1" x14ac:dyDescent="0.2">
      <c r="A584" s="3">
        <f>'Gaussian Distributions'!A584</f>
        <v>-1.398012296092793</v>
      </c>
    </row>
    <row r="585" spans="1:1" x14ac:dyDescent="0.2">
      <c r="A585" s="3">
        <f>'Gaussian Distributions'!A585</f>
        <v>0.20459235981808549</v>
      </c>
    </row>
    <row r="586" spans="1:1" x14ac:dyDescent="0.2">
      <c r="A586" s="3">
        <f>'Gaussian Distributions'!A586</f>
        <v>0.95834141845124354</v>
      </c>
    </row>
    <row r="587" spans="1:1" x14ac:dyDescent="0.2">
      <c r="A587" s="3">
        <f>'Gaussian Distributions'!A587</f>
        <v>-0.43700272073269841</v>
      </c>
    </row>
    <row r="588" spans="1:1" x14ac:dyDescent="0.2">
      <c r="A588" s="3">
        <f>'Gaussian Distributions'!A588</f>
        <v>-0.11037828371345171</v>
      </c>
    </row>
    <row r="589" spans="1:1" x14ac:dyDescent="0.2">
      <c r="A589" s="3">
        <f>'Gaussian Distributions'!A589</f>
        <v>1.7066311852404668</v>
      </c>
    </row>
    <row r="590" spans="1:1" x14ac:dyDescent="0.2">
      <c r="A590" s="3">
        <f>'Gaussian Distributions'!A590</f>
        <v>0.54189531474233021</v>
      </c>
    </row>
    <row r="591" spans="1:1" x14ac:dyDescent="0.2">
      <c r="A591" s="3">
        <f>'Gaussian Distributions'!A591</f>
        <v>-0.82018723900598012</v>
      </c>
    </row>
    <row r="592" spans="1:1" x14ac:dyDescent="0.2">
      <c r="A592" s="3">
        <f>'Gaussian Distributions'!A592</f>
        <v>-1.0644842745390986</v>
      </c>
    </row>
    <row r="593" spans="1:1" x14ac:dyDescent="0.2">
      <c r="A593" s="3">
        <f>'Gaussian Distributions'!A593</f>
        <v>0.36797667677011719</v>
      </c>
    </row>
    <row r="594" spans="1:1" x14ac:dyDescent="0.2">
      <c r="A594" s="3">
        <f>'Gaussian Distributions'!A594</f>
        <v>1.2456562401500384</v>
      </c>
    </row>
    <row r="595" spans="1:1" x14ac:dyDescent="0.2">
      <c r="A595" s="3">
        <f>'Gaussian Distributions'!A595</f>
        <v>-0.27006613434248661</v>
      </c>
    </row>
    <row r="596" spans="1:1" x14ac:dyDescent="0.2">
      <c r="A596" s="3">
        <f>'Gaussian Distributions'!A596</f>
        <v>-0.617190054812086</v>
      </c>
    </row>
    <row r="597" spans="1:1" x14ac:dyDescent="0.2">
      <c r="A597" s="3">
        <f>'Gaussian Distributions'!A597</f>
        <v>0.73409535336379439</v>
      </c>
    </row>
    <row r="598" spans="1:1" x14ac:dyDescent="0.2">
      <c r="A598" s="3">
        <f>'Gaussian Distributions'!A598</f>
        <v>4.6526484998039602E-2</v>
      </c>
    </row>
    <row r="599" spans="1:1" x14ac:dyDescent="0.2">
      <c r="A599" s="3">
        <f>'Gaussian Distributions'!A599</f>
        <v>-2.0845587162311539</v>
      </c>
    </row>
    <row r="600" spans="1:1" x14ac:dyDescent="0.2">
      <c r="A600" s="3">
        <f>'Gaussian Distributions'!A600</f>
        <v>-1.9370897380664942</v>
      </c>
    </row>
    <row r="601" spans="1:1" x14ac:dyDescent="0.2">
      <c r="A601" s="3">
        <f>'Gaussian Distributions'!A601</f>
        <v>6.6140929737905599E-2</v>
      </c>
    </row>
    <row r="602" spans="1:1" x14ac:dyDescent="0.2">
      <c r="A602" s="3">
        <f>'Gaussian Distributions'!A602</f>
        <v>0.75998152977161348</v>
      </c>
    </row>
    <row r="603" spans="1:1" x14ac:dyDescent="0.2">
      <c r="A603" s="3">
        <f>'Gaussian Distributions'!A603</f>
        <v>-0.59366772399796197</v>
      </c>
    </row>
    <row r="604" spans="1:1" x14ac:dyDescent="0.2">
      <c r="A604" s="3">
        <f>'Gaussian Distributions'!A604</f>
        <v>-0.24980988466052712</v>
      </c>
    </row>
    <row r="605" spans="1:1" x14ac:dyDescent="0.2">
      <c r="A605" s="3">
        <f>'Gaussian Distributions'!A605</f>
        <v>1.289381109429973</v>
      </c>
    </row>
    <row r="606" spans="1:1" x14ac:dyDescent="0.2">
      <c r="A606" s="3">
        <f>'Gaussian Distributions'!A606</f>
        <v>0.3890142229383296</v>
      </c>
    </row>
    <row r="607" spans="1:1" x14ac:dyDescent="0.2">
      <c r="A607" s="3">
        <f>'Gaussian Distributions'!A607</f>
        <v>-1.0305873420138845</v>
      </c>
    </row>
    <row r="608" spans="1:1" x14ac:dyDescent="0.2">
      <c r="A608" s="3">
        <f>'Gaussian Distributions'!A608</f>
        <v>-0.793074574104499</v>
      </c>
    </row>
    <row r="609" spans="1:1" x14ac:dyDescent="0.2">
      <c r="A609" s="3">
        <f>'Gaussian Distributions'!A609</f>
        <v>0.56471794779174322</v>
      </c>
    </row>
    <row r="610" spans="1:1" x14ac:dyDescent="0.2">
      <c r="A610" s="3">
        <f>'Gaussian Distributions'!A610</f>
        <v>1.7974410756858112</v>
      </c>
    </row>
    <row r="611" spans="1:1" x14ac:dyDescent="0.2">
      <c r="A611" s="3">
        <f>'Gaussian Distributions'!A611</f>
        <v>-9.0695715725978412E-2</v>
      </c>
    </row>
    <row r="612" spans="1:1" x14ac:dyDescent="0.2">
      <c r="A612" s="3">
        <f>'Gaussian Distributions'!A612</f>
        <v>-0.4155567572898517</v>
      </c>
    </row>
    <row r="613" spans="1:1" x14ac:dyDescent="0.2">
      <c r="A613" s="3">
        <f>'Gaussian Distributions'!A613</f>
        <v>0.98981280542101058</v>
      </c>
    </row>
    <row r="614" spans="1:1" x14ac:dyDescent="0.2">
      <c r="A614" s="3">
        <f>'Gaussian Distributions'!A614</f>
        <v>0.22463192730794188</v>
      </c>
    </row>
    <row r="615" spans="1:1" x14ac:dyDescent="0.2">
      <c r="A615" s="3">
        <f>'Gaussian Distributions'!A615</f>
        <v>-1.3477637668225402</v>
      </c>
    </row>
    <row r="616" spans="1:1" x14ac:dyDescent="0.2">
      <c r="A616" s="3">
        <f>'Gaussian Distributions'!A616</f>
        <v>-1.1744011743301221</v>
      </c>
    </row>
    <row r="617" spans="1:1" x14ac:dyDescent="0.2">
      <c r="A617" s="3">
        <f>'Gaussian Distributions'!A617</f>
        <v>0.30578857848125462</v>
      </c>
    </row>
    <row r="618" spans="1:1" x14ac:dyDescent="0.2">
      <c r="A618" s="3">
        <f>'Gaussian Distributions'!A618</f>
        <v>1.1269452623720295</v>
      </c>
    </row>
    <row r="619" spans="1:1" x14ac:dyDescent="0.2">
      <c r="A619" s="3">
        <f>'Gaussian Distributions'!A619</f>
        <v>-0.33154298840718766</v>
      </c>
    </row>
    <row r="620" spans="1:1" x14ac:dyDescent="0.2">
      <c r="A620" s="3">
        <f>'Gaussian Distributions'!A620</f>
        <v>-1.223970148457456E-2</v>
      </c>
    </row>
    <row r="621" spans="1:1" x14ac:dyDescent="0.2">
      <c r="A621" s="3">
        <f>'Gaussian Distributions'!A621</f>
        <v>2.5840195835058992</v>
      </c>
    </row>
    <row r="622" spans="1:1" x14ac:dyDescent="0.2">
      <c r="A622" s="3">
        <f>'Gaussian Distributions'!A622</f>
        <v>0.65920268202399546</v>
      </c>
    </row>
    <row r="623" spans="1:1" x14ac:dyDescent="0.2">
      <c r="A623" s="3">
        <f>'Gaussian Distributions'!A623</f>
        <v>-0.68993609606580375</v>
      </c>
    </row>
    <row r="624" spans="1:1" x14ac:dyDescent="0.2">
      <c r="A624" s="3">
        <f>'Gaussian Distributions'!A624</f>
        <v>-0.90543614339304612</v>
      </c>
    </row>
    <row r="625" spans="1:1" x14ac:dyDescent="0.2">
      <c r="A625" s="3">
        <f>'Gaussian Distributions'!A625</f>
        <v>0.47502995194065945</v>
      </c>
    </row>
    <row r="626" spans="1:1" x14ac:dyDescent="0.2">
      <c r="A626" s="3">
        <f>'Gaussian Distributions'!A626</f>
        <v>1.4955704646060703</v>
      </c>
    </row>
    <row r="627" spans="1:1" x14ac:dyDescent="0.2">
      <c r="A627" s="3">
        <f>'Gaussian Distributions'!A627</f>
        <v>-0.16971487521959552</v>
      </c>
    </row>
    <row r="628" spans="1:1" x14ac:dyDescent="0.2">
      <c r="A628" s="3">
        <f>'Gaussian Distributions'!A628</f>
        <v>-0.50261586242149692</v>
      </c>
    </row>
    <row r="629" spans="1:1" x14ac:dyDescent="0.2">
      <c r="A629" s="3">
        <f>'Gaussian Distributions'!A629</f>
        <v>0.86914902378738568</v>
      </c>
    </row>
    <row r="630" spans="1:1" x14ac:dyDescent="0.2">
      <c r="A630" s="3">
        <f>'Gaussian Distributions'!A630</f>
        <v>0.14493065216109149</v>
      </c>
    </row>
    <row r="631" spans="1:1" x14ac:dyDescent="0.2">
      <c r="A631" s="3">
        <f>'Gaussian Distributions'!A631</f>
        <v>-1.5750956188995022</v>
      </c>
    </row>
    <row r="632" spans="1:1" x14ac:dyDescent="0.2">
      <c r="A632" s="3">
        <f>'Gaussian Distributions'!A632</f>
        <v>-1.7280214720074567</v>
      </c>
    </row>
    <row r="633" spans="1:1" x14ac:dyDescent="0.2">
      <c r="A633" s="3">
        <f>'Gaussian Distributions'!A633</f>
        <v>0.10545392956876994</v>
      </c>
    </row>
    <row r="634" spans="1:1" x14ac:dyDescent="0.2">
      <c r="A634" s="3">
        <f>'Gaussian Distributions'!A634</f>
        <v>0.81335312659621783</v>
      </c>
    </row>
    <row r="635" spans="1:1" x14ac:dyDescent="0.2">
      <c r="A635" s="3">
        <f>'Gaussian Distributions'!A635</f>
        <v>-0.54757410419187857</v>
      </c>
    </row>
    <row r="636" spans="1:1" x14ac:dyDescent="0.2">
      <c r="A636" s="3">
        <f>'Gaussian Distributions'!A636</f>
        <v>-0.20959424060821494</v>
      </c>
    </row>
    <row r="637" spans="1:1" x14ac:dyDescent="0.2">
      <c r="A637" s="3">
        <f>'Gaussian Distributions'!A637</f>
        <v>1.3851204987455259</v>
      </c>
    </row>
    <row r="638" spans="1:1" x14ac:dyDescent="0.2">
      <c r="A638" s="3">
        <f>'Gaussian Distributions'!A638</f>
        <v>0.43162274455460925</v>
      </c>
    </row>
    <row r="639" spans="1:1" x14ac:dyDescent="0.2">
      <c r="A639" s="3">
        <f>'Gaussian Distributions'!A639</f>
        <v>-0.96611952650540545</v>
      </c>
    </row>
    <row r="640" spans="1:1" x14ac:dyDescent="0.2">
      <c r="A640" s="3">
        <f>'Gaussian Distributions'!A640</f>
        <v>-0.74052025527085685</v>
      </c>
    </row>
    <row r="641" spans="1:1" x14ac:dyDescent="0.2">
      <c r="A641" s="3">
        <f>'Gaussian Distributions'!A641</f>
        <v>0.61127789168682956</v>
      </c>
    </row>
    <row r="642" spans="1:1" x14ac:dyDescent="0.2">
      <c r="A642" s="3">
        <f>'Gaussian Distributions'!A642</f>
        <v>2.0433720195930549</v>
      </c>
    </row>
    <row r="643" spans="1:1" x14ac:dyDescent="0.2">
      <c r="A643" s="3">
        <f>'Gaussian Distributions'!A643</f>
        <v>-5.1428123682603098E-2</v>
      </c>
    </row>
    <row r="644" spans="1:1" x14ac:dyDescent="0.2">
      <c r="A644" s="3">
        <f>'Gaussian Distributions'!A644</f>
        <v>-0.37322045265416992</v>
      </c>
    </row>
    <row r="645" spans="1:1" x14ac:dyDescent="0.2">
      <c r="A645" s="3">
        <f>'Gaussian Distributions'!A645</f>
        <v>1.0558962349424692</v>
      </c>
    </row>
    <row r="646" spans="1:1" x14ac:dyDescent="0.2">
      <c r="A646" s="3">
        <f>'Gaussian Distributions'!A646</f>
        <v>0.26499199926390365</v>
      </c>
    </row>
    <row r="647" spans="1:1" x14ac:dyDescent="0.2">
      <c r="A647" s="3">
        <f>'Gaussian Distributions'!A647</f>
        <v>-1.2563630400498227</v>
      </c>
    </row>
    <row r="648" spans="1:1" x14ac:dyDescent="0.2">
      <c r="A648" s="3">
        <f>'Gaussian Distributions'!A648</f>
        <v>-1.4520619718563277</v>
      </c>
    </row>
    <row r="649" spans="1:1" x14ac:dyDescent="0.2">
      <c r="A649" s="3">
        <f>'Gaussian Distributions'!A649</f>
        <v>0.18463462618362128</v>
      </c>
    </row>
    <row r="650" spans="1:1" x14ac:dyDescent="0.2">
      <c r="A650" s="3">
        <f>'Gaussian Distributions'!A650</f>
        <v>0.92779171016631701</v>
      </c>
    </row>
    <row r="651" spans="1:1" x14ac:dyDescent="0.2">
      <c r="A651" s="3">
        <f>'Gaussian Distributions'!A651</f>
        <v>-0.45865160133359706</v>
      </c>
    </row>
    <row r="652" spans="1:1" x14ac:dyDescent="0.2">
      <c r="A652" s="3">
        <f>'Gaussian Distributions'!A652</f>
        <v>-0.13010370990846468</v>
      </c>
    </row>
    <row r="653" spans="1:1" x14ac:dyDescent="0.2">
      <c r="A653" s="3">
        <f>'Gaussian Distributions'!A653</f>
        <v>1.6280436745008464</v>
      </c>
    </row>
    <row r="654" spans="1:1" x14ac:dyDescent="0.2">
      <c r="A654" s="3">
        <f>'Gaussian Distributions'!A654</f>
        <v>0.51935153077660257</v>
      </c>
    </row>
    <row r="655" spans="1:1" x14ac:dyDescent="0.2">
      <c r="A655" s="3">
        <f>'Gaussian Distributions'!A655</f>
        <v>-0.84791667828129924</v>
      </c>
    </row>
    <row r="656" spans="1:1" x14ac:dyDescent="0.2">
      <c r="A656" s="3">
        <f>'Gaussian Distributions'!A656</f>
        <v>-1.0996506267169632</v>
      </c>
    </row>
    <row r="657" spans="1:1" x14ac:dyDescent="0.2">
      <c r="A657" s="3">
        <f>'Gaussian Distributions'!A657</f>
        <v>0.34710075648087374</v>
      </c>
    </row>
    <row r="658" spans="1:1" x14ac:dyDescent="0.2">
      <c r="A658" s="3">
        <f>'Gaussian Distributions'!A658</f>
        <v>1.2041913582447326</v>
      </c>
    </row>
    <row r="659" spans="1:1" x14ac:dyDescent="0.2">
      <c r="A659" s="3">
        <f>'Gaussian Distributions'!A659</f>
        <v>-0.29043381777606841</v>
      </c>
    </row>
    <row r="660" spans="1:1" x14ac:dyDescent="0.2">
      <c r="A660" s="3">
        <f>'Gaussian Distributions'!A660</f>
        <v>-0.64105896321287847</v>
      </c>
    </row>
    <row r="661" spans="1:1" x14ac:dyDescent="0.2">
      <c r="A661" s="3">
        <f>'Gaussian Distributions'!A661</f>
        <v>0.70869200840895052</v>
      </c>
    </row>
    <row r="662" spans="1:1" x14ac:dyDescent="0.2">
      <c r="A662" s="3">
        <f>'Gaussian Distributions'!A662</f>
        <v>2.6929925617924677E-2</v>
      </c>
    </row>
    <row r="663" spans="1:1" x14ac:dyDescent="0.2">
      <c r="A663" s="3">
        <f>'Gaussian Distributions'!A663</f>
        <v>-2.2993622972775936</v>
      </c>
    </row>
    <row r="664" spans="1:1" x14ac:dyDescent="0.2">
      <c r="A664" s="3">
        <f>'Gaussian Distributions'!A664</f>
        <v>-2.179468595756791</v>
      </c>
    </row>
    <row r="665" spans="1:1" x14ac:dyDescent="0.2">
      <c r="A665" s="3">
        <f>'Gaussian Distributions'!A665</f>
        <v>3.6726442281793968E-2</v>
      </c>
    </row>
    <row r="666" spans="1:1" x14ac:dyDescent="0.2">
      <c r="A666" s="3">
        <f>'Gaussian Distributions'!A666</f>
        <v>0.72133549192682145</v>
      </c>
    </row>
    <row r="667" spans="1:1" x14ac:dyDescent="0.2">
      <c r="A667" s="3">
        <f>'Gaussian Distributions'!A667</f>
        <v>-0.62907970755575382</v>
      </c>
    </row>
    <row r="668" spans="1:1" x14ac:dyDescent="0.2">
      <c r="A668" s="3">
        <f>'Gaussian Distributions'!A668</f>
        <v>-0.2802354440024763</v>
      </c>
    </row>
    <row r="669" spans="1:1" x14ac:dyDescent="0.2">
      <c r="A669" s="3">
        <f>'Gaussian Distributions'!A669</f>
        <v>1.2246605987021382</v>
      </c>
    </row>
    <row r="670" spans="1:1" x14ac:dyDescent="0.2">
      <c r="A670" s="3">
        <f>'Gaussian Distributions'!A670</f>
        <v>0.35751924009584252</v>
      </c>
    </row>
    <row r="671" spans="1:1" x14ac:dyDescent="0.2">
      <c r="A671" s="3">
        <f>'Gaussian Distributions'!A671</f>
        <v>-1.0819002033185112</v>
      </c>
    </row>
    <row r="672" spans="1:1" x14ac:dyDescent="0.2">
      <c r="A672" s="3">
        <f>'Gaussian Distributions'!A672</f>
        <v>-0.83397179917599074</v>
      </c>
    </row>
    <row r="673" spans="1:1" x14ac:dyDescent="0.2">
      <c r="A673" s="3">
        <f>'Gaussian Distributions'!A673</f>
        <v>0.53058971471104166</v>
      </c>
    </row>
    <row r="674" spans="1:1" x14ac:dyDescent="0.2">
      <c r="A674" s="3">
        <f>'Gaussian Distributions'!A674</f>
        <v>1.6660516608791263</v>
      </c>
    </row>
    <row r="675" spans="1:1" x14ac:dyDescent="0.2">
      <c r="A675" s="3">
        <f>'Gaussian Distributions'!A675</f>
        <v>-0.12023514884809676</v>
      </c>
    </row>
    <row r="676" spans="1:1" x14ac:dyDescent="0.2">
      <c r="A676" s="3">
        <f>'Gaussian Distributions'!A676</f>
        <v>-0.44780092628455292</v>
      </c>
    </row>
    <row r="677" spans="1:1" x14ac:dyDescent="0.2">
      <c r="A677" s="3">
        <f>'Gaussian Distributions'!A677</f>
        <v>0.9429565558354549</v>
      </c>
    </row>
    <row r="678" spans="1:1" x14ac:dyDescent="0.2">
      <c r="A678" s="3">
        <f>'Gaussian Distributions'!A678</f>
        <v>0.19460380365823826</v>
      </c>
    </row>
    <row r="679" spans="1:1" x14ac:dyDescent="0.2">
      <c r="A679" s="3">
        <f>'Gaussian Distributions'!A679</f>
        <v>-1.4245169754666067</v>
      </c>
    </row>
    <row r="680" spans="1:1" x14ac:dyDescent="0.2">
      <c r="A680" s="3">
        <f>'Gaussian Distributions'!A680</f>
        <v>-1.2350903633459007</v>
      </c>
    </row>
    <row r="681" spans="1:1" x14ac:dyDescent="0.2">
      <c r="A681" s="3">
        <f>'Gaussian Distributions'!A681</f>
        <v>0.27514723236109645</v>
      </c>
    </row>
    <row r="682" spans="1:1" x14ac:dyDescent="0.2">
      <c r="A682" s="3">
        <f>'Gaussian Distributions'!A682</f>
        <v>1.0731515509447456</v>
      </c>
    </row>
    <row r="683" spans="1:1" x14ac:dyDescent="0.2">
      <c r="A683" s="3">
        <f>'Gaussian Distributions'!A683</f>
        <v>-0.36274299979606434</v>
      </c>
    </row>
    <row r="684" spans="1:1" x14ac:dyDescent="0.2">
      <c r="A684" s="3">
        <f>'Gaussian Distributions'!A684</f>
        <v>-4.1625963913071509E-2</v>
      </c>
    </row>
    <row r="685" spans="1:1" x14ac:dyDescent="0.2">
      <c r="A685" s="3">
        <f>'Gaussian Distributions'!A685</f>
        <v>2.1296184667420155</v>
      </c>
    </row>
    <row r="686" spans="1:1" x14ac:dyDescent="0.2">
      <c r="A686" s="3">
        <f>'Gaussian Distributions'!A686</f>
        <v>0.623123870215197</v>
      </c>
    </row>
    <row r="687" spans="1:1" x14ac:dyDescent="0.2">
      <c r="A687" s="3">
        <f>'Gaussian Distributions'!A687</f>
        <v>-0.727700612559946</v>
      </c>
    </row>
    <row r="688" spans="1:1" x14ac:dyDescent="0.2">
      <c r="A688" s="3">
        <f>'Gaussian Distributions'!A688</f>
        <v>-0.95062086119755973</v>
      </c>
    </row>
    <row r="689" spans="1:1" x14ac:dyDescent="0.2">
      <c r="A689" s="3">
        <f>'Gaussian Distributions'!A689</f>
        <v>0.44239537548642371</v>
      </c>
    </row>
    <row r="690" spans="1:1" x14ac:dyDescent="0.2">
      <c r="A690" s="3">
        <f>'Gaussian Distributions'!A690</f>
        <v>1.4111407221386778</v>
      </c>
    </row>
    <row r="691" spans="1:1" x14ac:dyDescent="0.2">
      <c r="A691" s="3">
        <f>'Gaussian Distributions'!A691</f>
        <v>-0.19959559248523695</v>
      </c>
    </row>
    <row r="692" spans="1:1" x14ac:dyDescent="0.2">
      <c r="A692" s="3">
        <f>'Gaussian Distributions'!A692</f>
        <v>-0.53623394722322182</v>
      </c>
    </row>
    <row r="693" spans="1:1" x14ac:dyDescent="0.2">
      <c r="A693" s="3">
        <f>'Gaussian Distributions'!A693</f>
        <v>0.82705987483086008</v>
      </c>
    </row>
    <row r="694" spans="1:1" x14ac:dyDescent="0.2">
      <c r="A694" s="3">
        <f>'Gaussian Distributions'!A694</f>
        <v>0.11530531592148559</v>
      </c>
    </row>
    <row r="695" spans="1:1" x14ac:dyDescent="0.2">
      <c r="A695" s="3">
        <f>'Gaussian Distributions'!A695</f>
        <v>-1.6859944145341723</v>
      </c>
    </row>
    <row r="696" spans="1:1" x14ac:dyDescent="0.2">
      <c r="A696" s="3">
        <f>'Gaussian Distributions'!A696</f>
        <v>-1.5421099604589512</v>
      </c>
    </row>
    <row r="697" spans="1:1" x14ac:dyDescent="0.2">
      <c r="A697" s="3">
        <f>'Gaussian Distributions'!A697</f>
        <v>0.15483280929790894</v>
      </c>
    </row>
    <row r="698" spans="1:1" x14ac:dyDescent="0.2">
      <c r="A698" s="3">
        <f>'Gaussian Distributions'!A698</f>
        <v>0.88352417771160563</v>
      </c>
    </row>
    <row r="699" spans="1:1" x14ac:dyDescent="0.2">
      <c r="A699" s="3">
        <f>'Gaussian Distributions'!A699</f>
        <v>-0.49153673808762294</v>
      </c>
    </row>
    <row r="700" spans="1:1" x14ac:dyDescent="0.2">
      <c r="A700" s="3">
        <f>'Gaussian Distributions'!A700</f>
        <v>-0.15978952609288918</v>
      </c>
    </row>
    <row r="701" spans="1:1" x14ac:dyDescent="0.2">
      <c r="A701" s="3">
        <f>'Gaussian Distributions'!A701</f>
        <v>1.5262278704317453</v>
      </c>
    </row>
    <row r="702" spans="1:1" x14ac:dyDescent="0.2">
      <c r="A702" s="3">
        <f>'Gaussian Distributions'!A702</f>
        <v>0.48601980416983603</v>
      </c>
    </row>
    <row r="703" spans="1:1" x14ac:dyDescent="0.2">
      <c r="A703" s="3">
        <f>'Gaussian Distributions'!A703</f>
        <v>-0.89078061773649164</v>
      </c>
    </row>
    <row r="704" spans="1:1" x14ac:dyDescent="0.2">
      <c r="A704" s="3">
        <f>'Gaussian Distributions'!A704</f>
        <v>-0.67756605483098986</v>
      </c>
    </row>
    <row r="705" spans="1:1" x14ac:dyDescent="0.2">
      <c r="A705" s="3">
        <f>'Gaussian Distributions'!A705</f>
        <v>0.67141981555066044</v>
      </c>
    </row>
    <row r="706" spans="1:1" x14ac:dyDescent="0.2">
      <c r="A706" s="3">
        <f>'Gaussian Distributions'!A706</f>
        <v>3.097269076663749</v>
      </c>
    </row>
    <row r="707" spans="1:1" x14ac:dyDescent="0.2">
      <c r="A707" s="3">
        <f>'Gaussian Distributions'!A707</f>
        <v>-2.4478816218715745E-3</v>
      </c>
    </row>
    <row r="708" spans="1:1" x14ac:dyDescent="0.2">
      <c r="A708" s="3">
        <f>'Gaussian Distributions'!A708</f>
        <v>-0.32121577911857468</v>
      </c>
    </row>
    <row r="709" spans="1:1" x14ac:dyDescent="0.2">
      <c r="A709" s="3">
        <f>'Gaussian Distributions'!A709</f>
        <v>1.1456182928028278</v>
      </c>
    </row>
    <row r="710" spans="1:1" x14ac:dyDescent="0.2">
      <c r="A710" s="3">
        <f>'Gaussian Distributions'!A710</f>
        <v>0.3160650615428065</v>
      </c>
    </row>
    <row r="711" spans="1:1" x14ac:dyDescent="0.2">
      <c r="A711" s="3">
        <f>'Gaussian Distributions'!A711</f>
        <v>-1.1551063578290344</v>
      </c>
    </row>
    <row r="712" spans="1:1" x14ac:dyDescent="0.2">
      <c r="A712" s="3">
        <f>'Gaussian Distributions'!A712</f>
        <v>-1.3238680366569224</v>
      </c>
    </row>
    <row r="713" spans="1:1" x14ac:dyDescent="0.2">
      <c r="A713" s="3">
        <f>'Gaussian Distributions'!A713</f>
        <v>0.2346851361859916</v>
      </c>
    </row>
    <row r="714" spans="1:1" x14ac:dyDescent="0.2">
      <c r="A714" s="3">
        <f>'Gaussian Distributions'!A714</f>
        <v>1.0059219333947855</v>
      </c>
    </row>
    <row r="715" spans="1:1" x14ac:dyDescent="0.2">
      <c r="A715" s="3">
        <f>'Gaussian Distributions'!A715</f>
        <v>-0.40490563653363959</v>
      </c>
    </row>
    <row r="716" spans="1:1" x14ac:dyDescent="0.2">
      <c r="A716" s="3">
        <f>'Gaussian Distributions'!A716</f>
        <v>-8.0868067818450656E-2</v>
      </c>
    </row>
    <row r="717" spans="1:1" x14ac:dyDescent="0.2">
      <c r="A717" s="3">
        <f>'Gaussian Distributions'!A717</f>
        <v>1.849032464281434</v>
      </c>
    </row>
    <row r="718" spans="1:1" x14ac:dyDescent="0.2">
      <c r="A718" s="3">
        <f>'Gaussian Distributions'!A718</f>
        <v>0.57623977394374837</v>
      </c>
    </row>
    <row r="719" spans="1:1" x14ac:dyDescent="0.2">
      <c r="A719" s="3">
        <f>'Gaussian Distributions'!A719</f>
        <v>-0.77973499569166937</v>
      </c>
    </row>
    <row r="720" spans="1:1" x14ac:dyDescent="0.2">
      <c r="A720" s="3">
        <f>'Gaussian Distributions'!A720</f>
        <v>-1.014075192086374</v>
      </c>
    </row>
    <row r="721" spans="1:1" x14ac:dyDescent="0.2">
      <c r="A721" s="3">
        <f>'Gaussian Distributions'!A721</f>
        <v>0.39959732766631889</v>
      </c>
    </row>
    <row r="722" spans="1:1" x14ac:dyDescent="0.2">
      <c r="A722" s="3">
        <f>'Gaussian Distributions'!A722</f>
        <v>1.3121986259049196</v>
      </c>
    </row>
    <row r="723" spans="1:1" x14ac:dyDescent="0.2">
      <c r="A723" s="3">
        <f>'Gaussian Distributions'!A723</f>
        <v>-0.23972058560164436</v>
      </c>
    </row>
    <row r="724" spans="1:1" x14ac:dyDescent="0.2">
      <c r="A724" s="3">
        <f>'Gaussian Distributions'!A724</f>
        <v>-0.58202940488862653</v>
      </c>
    </row>
    <row r="725" spans="1:1" x14ac:dyDescent="0.2">
      <c r="A725" s="3">
        <f>'Gaussian Distributions'!A725</f>
        <v>0.77311702630952273</v>
      </c>
    </row>
    <row r="726" spans="1:1" x14ac:dyDescent="0.2">
      <c r="A726" s="3">
        <f>'Gaussian Distributions'!A726</f>
        <v>7.5957230514900609E-2</v>
      </c>
    </row>
    <row r="727" spans="1:1" x14ac:dyDescent="0.2">
      <c r="A727" s="3">
        <f>'Gaussian Distributions'!A727</f>
        <v>-1.8767900459165325</v>
      </c>
    </row>
    <row r="728" spans="1:1" x14ac:dyDescent="0.2">
      <c r="A728" s="3">
        <f>'Gaussian Distributions'!A728</f>
        <v>-2.0053852720951046</v>
      </c>
    </row>
    <row r="729" spans="1:1" x14ac:dyDescent="0.2">
      <c r="A729" s="3">
        <f>'Gaussian Distributions'!A729</f>
        <v>5.6330998300945137E-2</v>
      </c>
    </row>
    <row r="730" spans="1:1" x14ac:dyDescent="0.2">
      <c r="A730" s="3">
        <f>'Gaussian Distributions'!A730</f>
        <v>0.74697587189682124</v>
      </c>
    </row>
    <row r="731" spans="1:1" x14ac:dyDescent="0.2">
      <c r="A731" s="3">
        <f>'Gaussian Distributions'!A731</f>
        <v>-0.60538701823402108</v>
      </c>
    </row>
    <row r="732" spans="1:1" x14ac:dyDescent="0.2">
      <c r="A732" s="3">
        <f>'Gaussian Distributions'!A732</f>
        <v>-0.25992467777788369</v>
      </c>
    </row>
    <row r="733" spans="1:1" x14ac:dyDescent="0.2">
      <c r="A733" s="3">
        <f>'Gaussian Distributions'!A733</f>
        <v>1.2672158342046149</v>
      </c>
    </row>
    <row r="734" spans="1:1" x14ac:dyDescent="0.2">
      <c r="A734" s="3">
        <f>'Gaussian Distributions'!A734</f>
        <v>0.37847451124981224</v>
      </c>
    </row>
    <row r="735" spans="1:1" x14ac:dyDescent="0.2">
      <c r="A735" s="3">
        <f>'Gaussian Distributions'!A735</f>
        <v>-1.0473853744166566</v>
      </c>
    </row>
    <row r="736" spans="1:1" x14ac:dyDescent="0.2">
      <c r="A736" s="3">
        <f>'Gaussian Distributions'!A736</f>
        <v>-0.80655679246940115</v>
      </c>
    </row>
    <row r="737" spans="1:1" x14ac:dyDescent="0.2">
      <c r="A737" s="3">
        <f>'Gaussian Distributions'!A737</f>
        <v>0.55327060740353073</v>
      </c>
    </row>
    <row r="738" spans="1:1" x14ac:dyDescent="0.2">
      <c r="A738" s="3">
        <f>'Gaussian Distributions'!A738</f>
        <v>1.7502329534280081</v>
      </c>
    </row>
    <row r="739" spans="1:1" x14ac:dyDescent="0.2">
      <c r="A739" s="3">
        <f>'Gaussian Distributions'!A739</f>
        <v>-0.10053213129182789</v>
      </c>
    </row>
    <row r="740" spans="1:1" x14ac:dyDescent="0.2">
      <c r="A740" s="3">
        <f>'Gaussian Distributions'!A740</f>
        <v>-0.42625523247995545</v>
      </c>
    </row>
    <row r="741" spans="1:1" x14ac:dyDescent="0.2">
      <c r="A741" s="3">
        <f>'Gaussian Distributions'!A741</f>
        <v>0.97395652751891648</v>
      </c>
    </row>
    <row r="742" spans="1:1" x14ac:dyDescent="0.2">
      <c r="A742" s="3">
        <f>'Gaussian Distributions'!A742</f>
        <v>0.21460137073382113</v>
      </c>
    </row>
    <row r="743" spans="1:1" x14ac:dyDescent="0.2">
      <c r="A743" s="3">
        <f>'Gaussian Distributions'!A743</f>
        <v>-1.3724548825371128</v>
      </c>
    </row>
    <row r="744" spans="1:1" x14ac:dyDescent="0.2">
      <c r="A744" s="3">
        <f>'Gaussian Distributions'!A744</f>
        <v>-1.1941434092281802</v>
      </c>
    </row>
    <row r="745" spans="1:1" x14ac:dyDescent="0.2">
      <c r="A745" s="3">
        <f>'Gaussian Distributions'!A745</f>
        <v>0.29554428827545481</v>
      </c>
    </row>
    <row r="746" spans="1:1" x14ac:dyDescent="0.2">
      <c r="A746" s="3">
        <f>'Gaussian Distributions'!A746</f>
        <v>1.1086571247846602</v>
      </c>
    </row>
    <row r="747" spans="1:1" x14ac:dyDescent="0.2">
      <c r="A747" s="3">
        <f>'Gaussian Distributions'!A747</f>
        <v>-0.34190567964764351</v>
      </c>
    </row>
    <row r="748" spans="1:1" x14ac:dyDescent="0.2">
      <c r="A748" s="3">
        <f>'Gaussian Distributions'!A748</f>
        <v>-2.203269505492636E-2</v>
      </c>
    </row>
    <row r="749" spans="1:1" x14ac:dyDescent="0.2">
      <c r="A749" s="3">
        <f>'Gaussian Distributions'!A749</f>
        <v>2.3743868071872596</v>
      </c>
    </row>
    <row r="750" spans="1:1" x14ac:dyDescent="0.2">
      <c r="A750" s="3">
        <f>'Gaussian Distributions'!A750</f>
        <v>0.64708315802762673</v>
      </c>
    </row>
    <row r="751" spans="1:1" x14ac:dyDescent="0.2">
      <c r="A751" s="3">
        <f>'Gaussian Distributions'!A751</f>
        <v>-0.70241262345698408</v>
      </c>
    </row>
    <row r="752" spans="1:1" x14ac:dyDescent="0.2">
      <c r="A752" s="3">
        <f>'Gaussian Distributions'!A752</f>
        <v>-0.92028877179239676</v>
      </c>
    </row>
    <row r="753" spans="1:1" x14ac:dyDescent="0.2">
      <c r="A753" s="3">
        <f>'Gaussian Distributions'!A753</f>
        <v>0.46409717620496216</v>
      </c>
    </row>
    <row r="754" spans="1:1" x14ac:dyDescent="0.2">
      <c r="A754" s="3">
        <f>'Gaussian Distributions'!A754</f>
        <v>1.4662575900659311</v>
      </c>
    </row>
    <row r="755" spans="1:1" x14ac:dyDescent="0.2">
      <c r="A755" s="3">
        <f>'Gaussian Distributions'!A755</f>
        <v>-0.17965697201906539</v>
      </c>
    </row>
    <row r="756" spans="1:1" x14ac:dyDescent="0.2">
      <c r="A756" s="3">
        <f>'Gaussian Distributions'!A756</f>
        <v>-0.51375702889568808</v>
      </c>
    </row>
    <row r="757" spans="1:1" x14ac:dyDescent="0.2">
      <c r="A757" s="3">
        <f>'Gaussian Distributions'!A757</f>
        <v>0.85495127009819438</v>
      </c>
    </row>
    <row r="758" spans="1:1" x14ac:dyDescent="0.2">
      <c r="A758" s="3">
        <f>'Gaussian Distributions'!A758</f>
        <v>0.13504268585018048</v>
      </c>
    </row>
    <row r="759" spans="1:1" x14ac:dyDescent="0.2">
      <c r="A759" s="3">
        <f>'Gaussian Distributions'!A759</f>
        <v>-1.6098899868132754</v>
      </c>
    </row>
    <row r="760" spans="1:1" x14ac:dyDescent="0.2">
      <c r="A760" s="3">
        <f>'Gaussian Distributions'!A760</f>
        <v>-1.7733430798066336</v>
      </c>
    </row>
    <row r="761" spans="1:1" x14ac:dyDescent="0.2">
      <c r="A761" s="3">
        <f>'Gaussian Distributions'!A761</f>
        <v>9.5612767124793371E-2</v>
      </c>
    </row>
    <row r="762" spans="1:1" x14ac:dyDescent="0.2">
      <c r="A762" s="3">
        <f>'Gaussian Distributions'!A762</f>
        <v>0.79979751074490979</v>
      </c>
    </row>
    <row r="763" spans="1:1" x14ac:dyDescent="0.2">
      <c r="A763" s="3">
        <f>'Gaussian Distributions'!A763</f>
        <v>-0.55898512125157185</v>
      </c>
    </row>
    <row r="764" spans="1:1" x14ac:dyDescent="0.2">
      <c r="A764" s="3">
        <f>'Gaussian Distributions'!A764</f>
        <v>-0.21961388702809889</v>
      </c>
    </row>
    <row r="765" spans="1:1" x14ac:dyDescent="0.2">
      <c r="A765" s="3">
        <f>'Gaussian Distributions'!A765</f>
        <v>1.3600056844595989</v>
      </c>
    </row>
    <row r="766" spans="1:1" x14ac:dyDescent="0.2">
      <c r="A766" s="3">
        <f>'Gaussian Distributions'!A766</f>
        <v>0.42089997295858145</v>
      </c>
    </row>
    <row r="767" spans="1:1" x14ac:dyDescent="0.2">
      <c r="A767" s="3">
        <f>'Gaussian Distributions'!A767</f>
        <v>-0.98185380889966756</v>
      </c>
    </row>
    <row r="768" spans="1:1" x14ac:dyDescent="0.2">
      <c r="A768" s="3">
        <f>'Gaussian Distributions'!A768</f>
        <v>-0.75346276996879735</v>
      </c>
    </row>
    <row r="769" spans="1:1" x14ac:dyDescent="0.2">
      <c r="A769" s="3">
        <f>'Gaussian Distributions'!A769</f>
        <v>0.59951707870178128</v>
      </c>
    </row>
    <row r="770" spans="1:1" x14ac:dyDescent="0.2">
      <c r="A770" s="3">
        <f>'Gaussian Distributions'!A770</f>
        <v>1.9700894037704764</v>
      </c>
    </row>
    <row r="771" spans="1:1" x14ac:dyDescent="0.2">
      <c r="A771" s="3">
        <f>'Gaussian Distributions'!A771</f>
        <v>-6.1235227395648059E-2</v>
      </c>
    </row>
    <row r="772" spans="1:1" x14ac:dyDescent="0.2">
      <c r="A772" s="3">
        <f>'Gaussian Distributions'!A772</f>
        <v>-0.38373903857866082</v>
      </c>
    </row>
    <row r="773" spans="1:1" x14ac:dyDescent="0.2">
      <c r="A773" s="3">
        <f>'Gaussian Distributions'!A773</f>
        <v>1.0389497124811125</v>
      </c>
    </row>
    <row r="774" spans="1:1" x14ac:dyDescent="0.2">
      <c r="A774" s="3">
        <f>'Gaussian Distributions'!A774</f>
        <v>0.25486402183720469</v>
      </c>
    </row>
    <row r="775" spans="1:1" x14ac:dyDescent="0.2">
      <c r="A775" s="3">
        <f>'Gaussian Distributions'!A775</f>
        <v>-1.2782199734200235</v>
      </c>
    </row>
    <row r="776" spans="1:1" x14ac:dyDescent="0.2">
      <c r="A776" s="3">
        <f>'Gaussian Distributions'!A776</f>
        <v>-1.4807549899887564</v>
      </c>
    </row>
    <row r="777" spans="1:1" x14ac:dyDescent="0.2">
      <c r="A777" s="3">
        <f>'Gaussian Distributions'!A777</f>
        <v>0.17468376527302648</v>
      </c>
    </row>
    <row r="778" spans="1:1" x14ac:dyDescent="0.2">
      <c r="A778" s="3">
        <f>'Gaussian Distributions'!A778</f>
        <v>0.91283728588376334</v>
      </c>
    </row>
    <row r="779" spans="1:1" x14ac:dyDescent="0.2">
      <c r="A779" s="3">
        <f>'Gaussian Distributions'!A779</f>
        <v>-0.46955654852583234</v>
      </c>
    </row>
    <row r="780" spans="1:1" x14ac:dyDescent="0.2">
      <c r="A780" s="3">
        <f>'Gaussian Distributions'!A780</f>
        <v>-0.13998495817159792</v>
      </c>
    </row>
    <row r="781" spans="1:1" x14ac:dyDescent="0.2">
      <c r="A781" s="3">
        <f>'Gaussian Distributions'!A781</f>
        <v>1.5922518583056591</v>
      </c>
    </row>
    <row r="782" spans="1:1" x14ac:dyDescent="0.2">
      <c r="A782" s="3">
        <f>'Gaussian Distributions'!A782</f>
        <v>0.5081785608634275</v>
      </c>
    </row>
    <row r="783" spans="1:1" x14ac:dyDescent="0.2">
      <c r="A783" s="3">
        <f>'Gaussian Distributions'!A783</f>
        <v>-0.86202842624846154</v>
      </c>
    </row>
    <row r="784" spans="1:1" x14ac:dyDescent="0.2">
      <c r="A784" s="3">
        <f>'Gaussian Distributions'!A784</f>
        <v>-1.1177544634638896</v>
      </c>
    </row>
    <row r="785" spans="1:1" x14ac:dyDescent="0.2">
      <c r="A785" s="3">
        <f>'Gaussian Distributions'!A785</f>
        <v>0.33671981415091196</v>
      </c>
    </row>
    <row r="786" spans="1:1" x14ac:dyDescent="0.2">
      <c r="A786" s="3">
        <f>'Gaussian Distributions'!A786</f>
        <v>1.1842145973643612</v>
      </c>
    </row>
    <row r="787" spans="1:1" x14ac:dyDescent="0.2">
      <c r="A787" s="3">
        <f>'Gaussian Distributions'!A787</f>
        <v>-0.30066248920715777</v>
      </c>
    </row>
    <row r="788" spans="1:1" x14ac:dyDescent="0.2">
      <c r="A788" s="3">
        <f>'Gaussian Distributions'!A788</f>
        <v>-0.65313092823053964</v>
      </c>
    </row>
    <row r="789" spans="1:1" x14ac:dyDescent="0.2">
      <c r="A789" s="3">
        <f>'Gaussian Distributions'!A789</f>
        <v>0.69616081379797967</v>
      </c>
    </row>
    <row r="790" spans="1:1" x14ac:dyDescent="0.2">
      <c r="A790" s="3">
        <f>'Gaussian Distributions'!A790</f>
        <v>1.7135992845060729E-2</v>
      </c>
    </row>
    <row r="791" spans="1:1" x14ac:dyDescent="0.2">
      <c r="A791" s="3">
        <f>'Gaussian Distributions'!A791</f>
        <v>-2.4657708979784108</v>
      </c>
    </row>
    <row r="792" spans="1:1" x14ac:dyDescent="0.2">
      <c r="A792" s="3">
        <f>'Gaussian Distributions'!A792</f>
        <v>-2.5840195835058992</v>
      </c>
    </row>
    <row r="793" spans="1:1" x14ac:dyDescent="0.2">
      <c r="A793" s="3">
        <f>'Gaussian Distributions'!A793</f>
        <v>1.223970148457456E-2</v>
      </c>
    </row>
    <row r="794" spans="1:1" x14ac:dyDescent="0.2">
      <c r="A794" s="3">
        <f>'Gaussian Distributions'!A794</f>
        <v>0.68993609606580375</v>
      </c>
    </row>
    <row r="795" spans="1:1" x14ac:dyDescent="0.2">
      <c r="A795" s="3">
        <f>'Gaussian Distributions'!A795</f>
        <v>-0.65920268202399546</v>
      </c>
    </row>
    <row r="796" spans="1:1" x14ac:dyDescent="0.2">
      <c r="A796" s="3">
        <f>'Gaussian Distributions'!A796</f>
        <v>-0.30578857848125462</v>
      </c>
    </row>
    <row r="797" spans="1:1" x14ac:dyDescent="0.2">
      <c r="A797" s="3">
        <f>'Gaussian Distributions'!A797</f>
        <v>1.1744011743301221</v>
      </c>
    </row>
    <row r="798" spans="1:1" x14ac:dyDescent="0.2">
      <c r="A798" s="3">
        <f>'Gaussian Distributions'!A798</f>
        <v>0.33154298840718766</v>
      </c>
    </row>
    <row r="799" spans="1:1" x14ac:dyDescent="0.2">
      <c r="A799" s="3">
        <f>'Gaussian Distributions'!A799</f>
        <v>-1.1269452623720295</v>
      </c>
    </row>
    <row r="800" spans="1:1" x14ac:dyDescent="0.2">
      <c r="A800" s="3">
        <f>'Gaussian Distributions'!A800</f>
        <v>-0.86914902378738568</v>
      </c>
    </row>
    <row r="801" spans="1:1" x14ac:dyDescent="0.2">
      <c r="A801" s="3">
        <f>'Gaussian Distributions'!A801</f>
        <v>0.50261586242149692</v>
      </c>
    </row>
    <row r="802" spans="1:1" x14ac:dyDescent="0.2">
      <c r="A802" s="3">
        <f>'Gaussian Distributions'!A802</f>
        <v>1.5750956188995022</v>
      </c>
    </row>
    <row r="803" spans="1:1" x14ac:dyDescent="0.2">
      <c r="A803" s="3">
        <f>'Gaussian Distributions'!A803</f>
        <v>-0.14493065216109149</v>
      </c>
    </row>
    <row r="804" spans="1:1" x14ac:dyDescent="0.2">
      <c r="A804" s="3">
        <f>'Gaussian Distributions'!A804</f>
        <v>-0.47502995194065945</v>
      </c>
    </row>
    <row r="805" spans="1:1" x14ac:dyDescent="0.2">
      <c r="A805" s="3">
        <f>'Gaussian Distributions'!A805</f>
        <v>0.90543614339304612</v>
      </c>
    </row>
    <row r="806" spans="1:1" x14ac:dyDescent="0.2">
      <c r="A806" s="3">
        <f>'Gaussian Distributions'!A806</f>
        <v>0.16971487521959552</v>
      </c>
    </row>
    <row r="807" spans="1:1" x14ac:dyDescent="0.2">
      <c r="A807" s="3">
        <f>'Gaussian Distributions'!A807</f>
        <v>-1.4955704646060703</v>
      </c>
    </row>
    <row r="808" spans="1:1" x14ac:dyDescent="0.2">
      <c r="A808" s="3">
        <f>'Gaussian Distributions'!A808</f>
        <v>-1.289381109429973</v>
      </c>
    </row>
    <row r="809" spans="1:1" x14ac:dyDescent="0.2">
      <c r="A809" s="3">
        <f>'Gaussian Distributions'!A809</f>
        <v>0.24980988466052712</v>
      </c>
    </row>
    <row r="810" spans="1:1" x14ac:dyDescent="0.2">
      <c r="A810" s="3">
        <f>'Gaussian Distributions'!A810</f>
        <v>1.0305873420138845</v>
      </c>
    </row>
    <row r="811" spans="1:1" x14ac:dyDescent="0.2">
      <c r="A811" s="3">
        <f>'Gaussian Distributions'!A811</f>
        <v>-0.3890142229383296</v>
      </c>
    </row>
    <row r="812" spans="1:1" x14ac:dyDescent="0.2">
      <c r="A812" s="3">
        <f>'Gaussian Distributions'!A812</f>
        <v>-6.6140929737905599E-2</v>
      </c>
    </row>
    <row r="813" spans="1:1" x14ac:dyDescent="0.2">
      <c r="A813" s="3">
        <f>'Gaussian Distributions'!A813</f>
        <v>1.9370897380664942</v>
      </c>
    </row>
    <row r="814" spans="1:1" x14ac:dyDescent="0.2">
      <c r="A814" s="3">
        <f>'Gaussian Distributions'!A814</f>
        <v>0.59366772399796197</v>
      </c>
    </row>
    <row r="815" spans="1:1" x14ac:dyDescent="0.2">
      <c r="A815" s="3">
        <f>'Gaussian Distributions'!A815</f>
        <v>-0.75998152977161348</v>
      </c>
    </row>
    <row r="816" spans="1:1" x14ac:dyDescent="0.2">
      <c r="A816" s="3">
        <f>'Gaussian Distributions'!A816</f>
        <v>-0.98981280542101058</v>
      </c>
    </row>
    <row r="817" spans="1:1" x14ac:dyDescent="0.2">
      <c r="A817" s="3">
        <f>'Gaussian Distributions'!A817</f>
        <v>0.4155567572898517</v>
      </c>
    </row>
    <row r="818" spans="1:1" x14ac:dyDescent="0.2">
      <c r="A818" s="3">
        <f>'Gaussian Distributions'!A818</f>
        <v>1.3477637668225402</v>
      </c>
    </row>
    <row r="819" spans="1:1" x14ac:dyDescent="0.2">
      <c r="A819" s="3">
        <f>'Gaussian Distributions'!A819</f>
        <v>-0.22463192730794188</v>
      </c>
    </row>
    <row r="820" spans="1:1" x14ac:dyDescent="0.2">
      <c r="A820" s="3">
        <f>'Gaussian Distributions'!A820</f>
        <v>-0.56471794779174322</v>
      </c>
    </row>
    <row r="821" spans="1:1" x14ac:dyDescent="0.2">
      <c r="A821" s="3">
        <f>'Gaussian Distributions'!A821</f>
        <v>0.793074574104499</v>
      </c>
    </row>
    <row r="822" spans="1:1" x14ac:dyDescent="0.2">
      <c r="A822" s="3">
        <f>'Gaussian Distributions'!A822</f>
        <v>9.0695715725978412E-2</v>
      </c>
    </row>
    <row r="823" spans="1:1" x14ac:dyDescent="0.2">
      <c r="A823" s="3">
        <f>'Gaussian Distributions'!A823</f>
        <v>-1.7974410756858112</v>
      </c>
    </row>
    <row r="824" spans="1:1" x14ac:dyDescent="0.2">
      <c r="A824" s="3">
        <f>'Gaussian Distributions'!A824</f>
        <v>-1.6280436745008464</v>
      </c>
    </row>
    <row r="825" spans="1:1" x14ac:dyDescent="0.2">
      <c r="A825" s="3">
        <f>'Gaussian Distributions'!A825</f>
        <v>0.13010370990846468</v>
      </c>
    </row>
    <row r="826" spans="1:1" x14ac:dyDescent="0.2">
      <c r="A826" s="3">
        <f>'Gaussian Distributions'!A826</f>
        <v>0.84791667828129924</v>
      </c>
    </row>
    <row r="827" spans="1:1" x14ac:dyDescent="0.2">
      <c r="A827" s="3">
        <f>'Gaussian Distributions'!A827</f>
        <v>-0.51935153077660257</v>
      </c>
    </row>
    <row r="828" spans="1:1" x14ac:dyDescent="0.2">
      <c r="A828" s="3">
        <f>'Gaussian Distributions'!A828</f>
        <v>-0.18463462618362128</v>
      </c>
    </row>
    <row r="829" spans="1:1" x14ac:dyDescent="0.2">
      <c r="A829" s="3">
        <f>'Gaussian Distributions'!A829</f>
        <v>1.4520619718563277</v>
      </c>
    </row>
    <row r="830" spans="1:1" x14ac:dyDescent="0.2">
      <c r="A830" s="3">
        <f>'Gaussian Distributions'!A830</f>
        <v>0.45865160133359706</v>
      </c>
    </row>
    <row r="831" spans="1:1" x14ac:dyDescent="0.2">
      <c r="A831" s="3">
        <f>'Gaussian Distributions'!A831</f>
        <v>-0.92779171016631701</v>
      </c>
    </row>
    <row r="832" spans="1:1" x14ac:dyDescent="0.2">
      <c r="A832" s="3">
        <f>'Gaussian Distributions'!A832</f>
        <v>-0.70869200840895052</v>
      </c>
    </row>
    <row r="833" spans="1:1" x14ac:dyDescent="0.2">
      <c r="A833" s="3">
        <f>'Gaussian Distributions'!A833</f>
        <v>0.64105896321287847</v>
      </c>
    </row>
    <row r="834" spans="1:1" x14ac:dyDescent="0.2">
      <c r="A834" s="3">
        <f>'Gaussian Distributions'!A834</f>
        <v>2.2993622972775936</v>
      </c>
    </row>
    <row r="835" spans="1:1" x14ac:dyDescent="0.2">
      <c r="A835" s="3">
        <f>'Gaussian Distributions'!A835</f>
        <v>-2.6929925617924677E-2</v>
      </c>
    </row>
    <row r="836" spans="1:1" x14ac:dyDescent="0.2">
      <c r="A836" s="3">
        <f>'Gaussian Distributions'!A836</f>
        <v>-0.34710075648087374</v>
      </c>
    </row>
    <row r="837" spans="1:1" x14ac:dyDescent="0.2">
      <c r="A837" s="3">
        <f>'Gaussian Distributions'!A837</f>
        <v>1.0996506267169632</v>
      </c>
    </row>
    <row r="838" spans="1:1" x14ac:dyDescent="0.2">
      <c r="A838" s="3">
        <f>'Gaussian Distributions'!A838</f>
        <v>0.29043381777606841</v>
      </c>
    </row>
    <row r="839" spans="1:1" x14ac:dyDescent="0.2">
      <c r="A839" s="3">
        <f>'Gaussian Distributions'!A839</f>
        <v>-1.2041913582447326</v>
      </c>
    </row>
    <row r="840" spans="1:1" x14ac:dyDescent="0.2">
      <c r="A840" s="3">
        <f>'Gaussian Distributions'!A840</f>
        <v>-1.3851204987455259</v>
      </c>
    </row>
    <row r="841" spans="1:1" x14ac:dyDescent="0.2">
      <c r="A841" s="3">
        <f>'Gaussian Distributions'!A841</f>
        <v>0.20959424060821494</v>
      </c>
    </row>
    <row r="842" spans="1:1" x14ac:dyDescent="0.2">
      <c r="A842" s="3">
        <f>'Gaussian Distributions'!A842</f>
        <v>0.96611952650540545</v>
      </c>
    </row>
    <row r="843" spans="1:1" x14ac:dyDescent="0.2">
      <c r="A843" s="3">
        <f>'Gaussian Distributions'!A843</f>
        <v>-0.43162274455460925</v>
      </c>
    </row>
    <row r="844" spans="1:1" x14ac:dyDescent="0.2">
      <c r="A844" s="3">
        <f>'Gaussian Distributions'!A844</f>
        <v>-0.10545392956876994</v>
      </c>
    </row>
    <row r="845" spans="1:1" x14ac:dyDescent="0.2">
      <c r="A845" s="3">
        <f>'Gaussian Distributions'!A845</f>
        <v>1.7280214720074567</v>
      </c>
    </row>
    <row r="846" spans="1:1" x14ac:dyDescent="0.2">
      <c r="A846" s="3">
        <f>'Gaussian Distributions'!A846</f>
        <v>0.54757410419187857</v>
      </c>
    </row>
    <row r="847" spans="1:1" x14ac:dyDescent="0.2">
      <c r="A847" s="3">
        <f>'Gaussian Distributions'!A847</f>
        <v>-0.81335312659621783</v>
      </c>
    </row>
    <row r="848" spans="1:1" x14ac:dyDescent="0.2">
      <c r="A848" s="3">
        <f>'Gaussian Distributions'!A848</f>
        <v>-1.0558962349424692</v>
      </c>
    </row>
    <row r="849" spans="1:1" x14ac:dyDescent="0.2">
      <c r="A849" s="3">
        <f>'Gaussian Distributions'!A849</f>
        <v>0.37322045265416992</v>
      </c>
    </row>
    <row r="850" spans="1:1" x14ac:dyDescent="0.2">
      <c r="A850" s="3">
        <f>'Gaussian Distributions'!A850</f>
        <v>1.2563630400498227</v>
      </c>
    </row>
    <row r="851" spans="1:1" x14ac:dyDescent="0.2">
      <c r="A851" s="3">
        <f>'Gaussian Distributions'!A851</f>
        <v>-0.26499199926390365</v>
      </c>
    </row>
    <row r="852" spans="1:1" x14ac:dyDescent="0.2">
      <c r="A852" s="3">
        <f>'Gaussian Distributions'!A852</f>
        <v>-0.61127789168682956</v>
      </c>
    </row>
    <row r="853" spans="1:1" x14ac:dyDescent="0.2">
      <c r="A853" s="3">
        <f>'Gaussian Distributions'!A853</f>
        <v>0.74052025527085685</v>
      </c>
    </row>
    <row r="854" spans="1:1" x14ac:dyDescent="0.2">
      <c r="A854" s="3">
        <f>'Gaussian Distributions'!A854</f>
        <v>5.1428123682603098E-2</v>
      </c>
    </row>
    <row r="855" spans="1:1" x14ac:dyDescent="0.2">
      <c r="A855" s="3">
        <f>'Gaussian Distributions'!A855</f>
        <v>-2.0433720195930549</v>
      </c>
    </row>
    <row r="856" spans="1:1" x14ac:dyDescent="0.2">
      <c r="A856" s="3">
        <f>'Gaussian Distributions'!A856</f>
        <v>-1.9060738478540113</v>
      </c>
    </row>
    <row r="857" spans="1:1" x14ac:dyDescent="0.2">
      <c r="A857" s="3">
        <f>'Gaussian Distributions'!A857</f>
        <v>7.1048224347835351E-2</v>
      </c>
    </row>
    <row r="858" spans="1:1" x14ac:dyDescent="0.2">
      <c r="A858" s="3">
        <f>'Gaussian Distributions'!A858</f>
        <v>0.76653274561312568</v>
      </c>
    </row>
    <row r="859" spans="1:1" x14ac:dyDescent="0.2">
      <c r="A859" s="3">
        <f>'Gaussian Distributions'!A859</f>
        <v>-0.58783861150292482</v>
      </c>
    </row>
    <row r="860" spans="1:1" x14ac:dyDescent="0.2">
      <c r="A860" s="3">
        <f>'Gaussian Distributions'!A860</f>
        <v>-0.24476212069869052</v>
      </c>
    </row>
    <row r="861" spans="1:1" x14ac:dyDescent="0.2">
      <c r="A861" s="3">
        <f>'Gaussian Distributions'!A861</f>
        <v>1.3007052182575836</v>
      </c>
    </row>
    <row r="862" spans="1:1" x14ac:dyDescent="0.2">
      <c r="A862" s="3">
        <f>'Gaussian Distributions'!A862</f>
        <v>0.39430025495981119</v>
      </c>
    </row>
    <row r="863" spans="1:1" x14ac:dyDescent="0.2">
      <c r="A863" s="3">
        <f>'Gaussian Distributions'!A863</f>
        <v>-1.0222964255967519</v>
      </c>
    </row>
    <row r="864" spans="1:1" x14ac:dyDescent="0.2">
      <c r="A864" s="3">
        <f>'Gaussian Distributions'!A864</f>
        <v>-0.7863872931336261</v>
      </c>
    </row>
    <row r="865" spans="1:1" x14ac:dyDescent="0.2">
      <c r="A865" s="3">
        <f>'Gaussian Distributions'!A865</f>
        <v>0.57046939440462552</v>
      </c>
    </row>
    <row r="866" spans="1:1" x14ac:dyDescent="0.2">
      <c r="A866" s="3">
        <f>'Gaussian Distributions'!A866</f>
        <v>1.822630487321055</v>
      </c>
    </row>
    <row r="867" spans="1:1" x14ac:dyDescent="0.2">
      <c r="A867" s="3">
        <f>'Gaussian Distributions'!A867</f>
        <v>-8.5780856148388943E-2</v>
      </c>
    </row>
    <row r="868" spans="1:1" x14ac:dyDescent="0.2">
      <c r="A868" s="3">
        <f>'Gaussian Distributions'!A868</f>
        <v>-0.41022537955204996</v>
      </c>
    </row>
    <row r="869" spans="1:1" x14ac:dyDescent="0.2">
      <c r="A869" s="3">
        <f>'Gaussian Distributions'!A869</f>
        <v>0.99783500146403337</v>
      </c>
    </row>
    <row r="870" spans="1:1" x14ac:dyDescent="0.2">
      <c r="A870" s="3">
        <f>'Gaussian Distributions'!A870</f>
        <v>0.22965563040312595</v>
      </c>
    </row>
    <row r="871" spans="1:1" x14ac:dyDescent="0.2">
      <c r="A871" s="3">
        <f>'Gaussian Distributions'!A871</f>
        <v>-1.3357205643272223</v>
      </c>
    </row>
    <row r="872" spans="1:1" x14ac:dyDescent="0.2">
      <c r="A872" s="3">
        <f>'Gaussian Distributions'!A872</f>
        <v>-1.1646995652166967</v>
      </c>
    </row>
    <row r="873" spans="1:1" x14ac:dyDescent="0.2">
      <c r="A873" s="3">
        <f>'Gaussian Distributions'!A873</f>
        <v>0.31092271556890227</v>
      </c>
    </row>
    <row r="874" spans="1:1" x14ac:dyDescent="0.2">
      <c r="A874" s="3">
        <f>'Gaussian Distributions'!A874</f>
        <v>1.1362322544651366</v>
      </c>
    </row>
    <row r="875" spans="1:1" x14ac:dyDescent="0.2">
      <c r="A875" s="3">
        <f>'Gaussian Distributions'!A875</f>
        <v>-0.32637503269698304</v>
      </c>
    </row>
    <row r="876" spans="1:1" x14ac:dyDescent="0.2">
      <c r="A876" s="3">
        <f>'Gaussian Distributions'!A876</f>
        <v>-7.3437035386890743E-3</v>
      </c>
    </row>
    <row r="877" spans="1:1" x14ac:dyDescent="0.2">
      <c r="A877" s="3">
        <f>'Gaussian Distributions'!A877</f>
        <v>2.7555488756869502</v>
      </c>
    </row>
    <row r="878" spans="1:1" x14ac:dyDescent="0.2">
      <c r="A878" s="3">
        <f>'Gaussian Distributions'!A878</f>
        <v>0.66529883603049433</v>
      </c>
    </row>
    <row r="879" spans="1:1" x14ac:dyDescent="0.2">
      <c r="A879" s="3">
        <f>'Gaussian Distributions'!A879</f>
        <v>-0.68373799734179175</v>
      </c>
    </row>
    <row r="880" spans="1:1" x14ac:dyDescent="0.2">
      <c r="A880" s="3">
        <f>'Gaussian Distributions'!A880</f>
        <v>-0.89808426859794865</v>
      </c>
    </row>
    <row r="881" spans="1:1" x14ac:dyDescent="0.2">
      <c r="A881" s="3">
        <f>'Gaussian Distributions'!A881</f>
        <v>0.48051762358372907</v>
      </c>
    </row>
    <row r="882" spans="1:1" x14ac:dyDescent="0.2">
      <c r="A882" s="3">
        <f>'Gaussian Distributions'!A882</f>
        <v>1.5107216865193465</v>
      </c>
    </row>
    <row r="883" spans="1:1" x14ac:dyDescent="0.2">
      <c r="A883" s="3">
        <f>'Gaussian Distributions'!A883</f>
        <v>-0.16475017189913721</v>
      </c>
    </row>
    <row r="884" spans="1:1" x14ac:dyDescent="0.2">
      <c r="A884" s="3">
        <f>'Gaussian Distributions'!A884</f>
        <v>-0.49706867349567713</v>
      </c>
    </row>
    <row r="885" spans="1:1" x14ac:dyDescent="0.2">
      <c r="A885" s="3">
        <f>'Gaussian Distributions'!A885</f>
        <v>0.87631396486085511</v>
      </c>
    </row>
    <row r="886" spans="1:1" x14ac:dyDescent="0.2">
      <c r="A886" s="3">
        <f>'Gaussian Distributions'!A886</f>
        <v>0.14987989370235522</v>
      </c>
    </row>
    <row r="887" spans="1:1" x14ac:dyDescent="0.2">
      <c r="A887" s="3">
        <f>'Gaussian Distributions'!A887</f>
        <v>-1.5583908469895758</v>
      </c>
    </row>
    <row r="888" spans="1:1" x14ac:dyDescent="0.2">
      <c r="A888" s="3">
        <f>'Gaussian Distributions'!A888</f>
        <v>-1.7066311852404668</v>
      </c>
    </row>
    <row r="889" spans="1:1" x14ac:dyDescent="0.2">
      <c r="A889" s="3">
        <f>'Gaussian Distributions'!A889</f>
        <v>0.11037828371345171</v>
      </c>
    </row>
    <row r="890" spans="1:1" x14ac:dyDescent="0.2">
      <c r="A890" s="3">
        <f>'Gaussian Distributions'!A890</f>
        <v>0.82018723900598012</v>
      </c>
    </row>
    <row r="891" spans="1:1" x14ac:dyDescent="0.2">
      <c r="A891" s="3">
        <f>'Gaussian Distributions'!A891</f>
        <v>-0.54189531474233021</v>
      </c>
    </row>
    <row r="892" spans="1:1" x14ac:dyDescent="0.2">
      <c r="A892" s="3">
        <f>'Gaussian Distributions'!A892</f>
        <v>-0.20459235981808549</v>
      </c>
    </row>
    <row r="893" spans="1:1" x14ac:dyDescent="0.2">
      <c r="A893" s="3">
        <f>'Gaussian Distributions'!A893</f>
        <v>1.398012296092793</v>
      </c>
    </row>
    <row r="894" spans="1:1" x14ac:dyDescent="0.2">
      <c r="A894" s="3">
        <f>'Gaussian Distributions'!A894</f>
        <v>0.43700272073269841</v>
      </c>
    </row>
    <row r="895" spans="1:1" x14ac:dyDescent="0.2">
      <c r="A895" s="3">
        <f>'Gaussian Distributions'!A895</f>
        <v>-0.95834141845124354</v>
      </c>
    </row>
    <row r="896" spans="1:1" x14ac:dyDescent="0.2">
      <c r="A896" s="3">
        <f>'Gaussian Distributions'!A896</f>
        <v>-0.73409535336379439</v>
      </c>
    </row>
    <row r="897" spans="1:1" x14ac:dyDescent="0.2">
      <c r="A897" s="3">
        <f>'Gaussian Distributions'!A897</f>
        <v>0.617190054812086</v>
      </c>
    </row>
    <row r="898" spans="1:1" x14ac:dyDescent="0.2">
      <c r="A898" s="3">
        <f>'Gaussian Distributions'!A898</f>
        <v>2.0845587162311539</v>
      </c>
    </row>
    <row r="899" spans="1:1" x14ac:dyDescent="0.2">
      <c r="A899" s="3">
        <f>'Gaussian Distributions'!A899</f>
        <v>-4.6526484998039602E-2</v>
      </c>
    </row>
    <row r="900" spans="1:1" x14ac:dyDescent="0.2">
      <c r="A900" s="3">
        <f>'Gaussian Distributions'!A900</f>
        <v>-0.36797667677011719</v>
      </c>
    </row>
    <row r="901" spans="1:1" x14ac:dyDescent="0.2">
      <c r="A901" s="3">
        <f>'Gaussian Distributions'!A901</f>
        <v>1.0644842745390986</v>
      </c>
    </row>
    <row r="902" spans="1:1" x14ac:dyDescent="0.2">
      <c r="A902" s="3">
        <f>'Gaussian Distributions'!A902</f>
        <v>0.27006613434248661</v>
      </c>
    </row>
    <row r="903" spans="1:1" x14ac:dyDescent="0.2">
      <c r="A903" s="3">
        <f>'Gaussian Distributions'!A903</f>
        <v>-1.2456562401500384</v>
      </c>
    </row>
    <row r="904" spans="1:1" x14ac:dyDescent="0.2">
      <c r="A904" s="3">
        <f>'Gaussian Distributions'!A904</f>
        <v>-1.4381530804859501</v>
      </c>
    </row>
    <row r="905" spans="1:1" x14ac:dyDescent="0.2">
      <c r="A905" s="3">
        <f>'Gaussian Distributions'!A905</f>
        <v>0.18961685928463939</v>
      </c>
    </row>
    <row r="906" spans="1:1" x14ac:dyDescent="0.2">
      <c r="A906" s="3">
        <f>'Gaussian Distributions'!A906</f>
        <v>0.93534724481660891</v>
      </c>
    </row>
    <row r="907" spans="1:1" x14ac:dyDescent="0.2">
      <c r="A907" s="3">
        <f>'Gaussian Distributions'!A907</f>
        <v>-0.45321959366900805</v>
      </c>
    </row>
    <row r="908" spans="1:1" x14ac:dyDescent="0.2">
      <c r="A908" s="3">
        <f>'Gaussian Distributions'!A908</f>
        <v>-0.12516790563016178</v>
      </c>
    </row>
    <row r="909" spans="1:1" x14ac:dyDescent="0.2">
      <c r="A909" s="3">
        <f>'Gaussian Distributions'!A909</f>
        <v>1.6467503258649394</v>
      </c>
    </row>
    <row r="910" spans="1:1" x14ac:dyDescent="0.2">
      <c r="A910" s="3">
        <f>'Gaussian Distributions'!A910</f>
        <v>0.52496233506016132</v>
      </c>
    </row>
    <row r="911" spans="1:1" x14ac:dyDescent="0.2">
      <c r="A911" s="3">
        <f>'Gaussian Distributions'!A911</f>
        <v>-0.8409237978749553</v>
      </c>
    </row>
    <row r="912" spans="1:1" x14ac:dyDescent="0.2">
      <c r="A912" s="3">
        <f>'Gaussian Distributions'!A912</f>
        <v>-1.0907324566896515</v>
      </c>
    </row>
    <row r="913" spans="1:1" x14ac:dyDescent="0.2">
      <c r="A913" s="3">
        <f>'Gaussian Distributions'!A913</f>
        <v>0.35230521814541665</v>
      </c>
    </row>
    <row r="914" spans="1:1" x14ac:dyDescent="0.2">
      <c r="A914" s="3">
        <f>'Gaussian Distributions'!A914</f>
        <v>1.2143623777528685</v>
      </c>
    </row>
    <row r="915" spans="1:1" x14ac:dyDescent="0.2">
      <c r="A915" s="3">
        <f>'Gaussian Distributions'!A915</f>
        <v>-0.28533092132038673</v>
      </c>
    </row>
    <row r="916" spans="1:1" x14ac:dyDescent="0.2">
      <c r="A916" s="3">
        <f>'Gaussian Distributions'!A916</f>
        <v>-0.63505794375535052</v>
      </c>
    </row>
    <row r="917" spans="1:1" x14ac:dyDescent="0.2">
      <c r="A917" s="3">
        <f>'Gaussian Distributions'!A917</f>
        <v>0.71499946280409654</v>
      </c>
    </row>
    <row r="918" spans="1:1" x14ac:dyDescent="0.2">
      <c r="A918" s="3">
        <f>'Gaussian Distributions'!A918</f>
        <v>3.1827802126541835E-2</v>
      </c>
    </row>
    <row r="919" spans="1:1" x14ac:dyDescent="0.2">
      <c r="A919" s="3">
        <f>'Gaussian Distributions'!A919</f>
        <v>-2.2354072423172928</v>
      </c>
    </row>
    <row r="920" spans="1:1" x14ac:dyDescent="0.2">
      <c r="A920" s="3">
        <f>'Gaussian Distributions'!A920</f>
        <v>-2.3743868071872596</v>
      </c>
    </row>
    <row r="921" spans="1:1" x14ac:dyDescent="0.2">
      <c r="A921" s="3">
        <f>'Gaussian Distributions'!A921</f>
        <v>2.203269505492636E-2</v>
      </c>
    </row>
    <row r="922" spans="1:1" x14ac:dyDescent="0.2">
      <c r="A922" s="3">
        <f>'Gaussian Distributions'!A922</f>
        <v>0.70241262345698408</v>
      </c>
    </row>
    <row r="923" spans="1:1" x14ac:dyDescent="0.2">
      <c r="A923" s="3">
        <f>'Gaussian Distributions'!A923</f>
        <v>-0.64708315802762673</v>
      </c>
    </row>
    <row r="924" spans="1:1" x14ac:dyDescent="0.2">
      <c r="A924" s="3">
        <f>'Gaussian Distributions'!A924</f>
        <v>-0.29554428827545481</v>
      </c>
    </row>
    <row r="925" spans="1:1" x14ac:dyDescent="0.2">
      <c r="A925" s="3">
        <f>'Gaussian Distributions'!A925</f>
        <v>1.1941434092281802</v>
      </c>
    </row>
    <row r="926" spans="1:1" x14ac:dyDescent="0.2">
      <c r="A926" s="3">
        <f>'Gaussian Distributions'!A926</f>
        <v>0.34190567964764351</v>
      </c>
    </row>
    <row r="927" spans="1:1" x14ac:dyDescent="0.2">
      <c r="A927" s="3">
        <f>'Gaussian Distributions'!A927</f>
        <v>-1.1086571247846602</v>
      </c>
    </row>
    <row r="928" spans="1:1" x14ac:dyDescent="0.2">
      <c r="A928" s="3">
        <f>'Gaussian Distributions'!A928</f>
        <v>-0.85495127009819438</v>
      </c>
    </row>
    <row r="929" spans="1:1" x14ac:dyDescent="0.2">
      <c r="A929" s="3">
        <f>'Gaussian Distributions'!A929</f>
        <v>0.51375702889568808</v>
      </c>
    </row>
    <row r="930" spans="1:1" x14ac:dyDescent="0.2">
      <c r="A930" s="3">
        <f>'Gaussian Distributions'!A930</f>
        <v>1.6098899868132754</v>
      </c>
    </row>
    <row r="931" spans="1:1" x14ac:dyDescent="0.2">
      <c r="A931" s="3">
        <f>'Gaussian Distributions'!A931</f>
        <v>-0.13504268585018048</v>
      </c>
    </row>
    <row r="932" spans="1:1" x14ac:dyDescent="0.2">
      <c r="A932" s="3">
        <f>'Gaussian Distributions'!A932</f>
        <v>-0.46409717620496216</v>
      </c>
    </row>
    <row r="933" spans="1:1" x14ac:dyDescent="0.2">
      <c r="A933" s="3">
        <f>'Gaussian Distributions'!A933</f>
        <v>0.92028877179239676</v>
      </c>
    </row>
    <row r="934" spans="1:1" x14ac:dyDescent="0.2">
      <c r="A934" s="3">
        <f>'Gaussian Distributions'!A934</f>
        <v>0.17965697201906539</v>
      </c>
    </row>
    <row r="935" spans="1:1" x14ac:dyDescent="0.2">
      <c r="A935" s="3">
        <f>'Gaussian Distributions'!A935</f>
        <v>-1.4662575900659311</v>
      </c>
    </row>
    <row r="936" spans="1:1" x14ac:dyDescent="0.2">
      <c r="A936" s="3">
        <f>'Gaussian Distributions'!A936</f>
        <v>-1.2672158342046149</v>
      </c>
    </row>
    <row r="937" spans="1:1" x14ac:dyDescent="0.2">
      <c r="A937" s="3">
        <f>'Gaussian Distributions'!A937</f>
        <v>0.25992467777788369</v>
      </c>
    </row>
    <row r="938" spans="1:1" x14ac:dyDescent="0.2">
      <c r="A938" s="3">
        <f>'Gaussian Distributions'!A938</f>
        <v>1.0473853744166566</v>
      </c>
    </row>
    <row r="939" spans="1:1" x14ac:dyDescent="0.2">
      <c r="A939" s="3">
        <f>'Gaussian Distributions'!A939</f>
        <v>-0.37847451124981224</v>
      </c>
    </row>
    <row r="940" spans="1:1" x14ac:dyDescent="0.2">
      <c r="A940" s="3">
        <f>'Gaussian Distributions'!A940</f>
        <v>-5.6330998300945137E-2</v>
      </c>
    </row>
    <row r="941" spans="1:1" x14ac:dyDescent="0.2">
      <c r="A941" s="3">
        <f>'Gaussian Distributions'!A941</f>
        <v>2.0053852720951046</v>
      </c>
    </row>
    <row r="942" spans="1:1" x14ac:dyDescent="0.2">
      <c r="A942" s="3">
        <f>'Gaussian Distributions'!A942</f>
        <v>0.60538701823402108</v>
      </c>
    </row>
    <row r="943" spans="1:1" x14ac:dyDescent="0.2">
      <c r="A943" s="3">
        <f>'Gaussian Distributions'!A943</f>
        <v>-0.74697587189682124</v>
      </c>
    </row>
    <row r="944" spans="1:1" x14ac:dyDescent="0.2">
      <c r="A944" s="3">
        <f>'Gaussian Distributions'!A944</f>
        <v>-0.97395652751891648</v>
      </c>
    </row>
    <row r="945" spans="1:1" x14ac:dyDescent="0.2">
      <c r="A945" s="3">
        <f>'Gaussian Distributions'!A945</f>
        <v>0.42625523247995545</v>
      </c>
    </row>
    <row r="946" spans="1:1" x14ac:dyDescent="0.2">
      <c r="A946" s="3">
        <f>'Gaussian Distributions'!A946</f>
        <v>1.3724548825371128</v>
      </c>
    </row>
    <row r="947" spans="1:1" x14ac:dyDescent="0.2">
      <c r="A947" s="3">
        <f>'Gaussian Distributions'!A947</f>
        <v>-0.21460137073382113</v>
      </c>
    </row>
    <row r="948" spans="1:1" x14ac:dyDescent="0.2">
      <c r="A948" s="3">
        <f>'Gaussian Distributions'!A948</f>
        <v>-0.55327060740353073</v>
      </c>
    </row>
    <row r="949" spans="1:1" x14ac:dyDescent="0.2">
      <c r="A949" s="3">
        <f>'Gaussian Distributions'!A949</f>
        <v>0.80655679246940115</v>
      </c>
    </row>
    <row r="950" spans="1:1" x14ac:dyDescent="0.2">
      <c r="A950" s="3">
        <f>'Gaussian Distributions'!A950</f>
        <v>0.10053213129182789</v>
      </c>
    </row>
    <row r="951" spans="1:1" x14ac:dyDescent="0.2">
      <c r="A951" s="3">
        <f>'Gaussian Distributions'!A951</f>
        <v>-1.7502329534280081</v>
      </c>
    </row>
    <row r="952" spans="1:1" x14ac:dyDescent="0.2">
      <c r="A952" s="3">
        <f>'Gaussian Distributions'!A952</f>
        <v>-1.5922518583056591</v>
      </c>
    </row>
    <row r="953" spans="1:1" x14ac:dyDescent="0.2">
      <c r="A953" s="3">
        <f>'Gaussian Distributions'!A953</f>
        <v>0.13998495817159792</v>
      </c>
    </row>
    <row r="954" spans="1:1" x14ac:dyDescent="0.2">
      <c r="A954" s="3">
        <f>'Gaussian Distributions'!A954</f>
        <v>0.86202842624846154</v>
      </c>
    </row>
    <row r="955" spans="1:1" x14ac:dyDescent="0.2">
      <c r="A955" s="3">
        <f>'Gaussian Distributions'!A955</f>
        <v>-0.5081785608634275</v>
      </c>
    </row>
    <row r="956" spans="1:1" x14ac:dyDescent="0.2">
      <c r="A956" s="3">
        <f>'Gaussian Distributions'!A956</f>
        <v>-0.17468376527302648</v>
      </c>
    </row>
    <row r="957" spans="1:1" x14ac:dyDescent="0.2">
      <c r="A957" s="3">
        <f>'Gaussian Distributions'!A957</f>
        <v>1.4807549899887564</v>
      </c>
    </row>
    <row r="958" spans="1:1" x14ac:dyDescent="0.2">
      <c r="A958" s="3">
        <f>'Gaussian Distributions'!A958</f>
        <v>0.46955654852583234</v>
      </c>
    </row>
    <row r="959" spans="1:1" x14ac:dyDescent="0.2">
      <c r="A959" s="3">
        <f>'Gaussian Distributions'!A959</f>
        <v>-0.91283728588376334</v>
      </c>
    </row>
    <row r="960" spans="1:1" x14ac:dyDescent="0.2">
      <c r="A960" s="3">
        <f>'Gaussian Distributions'!A960</f>
        <v>-0.69616081379797967</v>
      </c>
    </row>
    <row r="961" spans="1:1" x14ac:dyDescent="0.2">
      <c r="A961" s="3">
        <f>'Gaussian Distributions'!A961</f>
        <v>0.65313092823053964</v>
      </c>
    </row>
    <row r="962" spans="1:1" x14ac:dyDescent="0.2">
      <c r="A962" s="3">
        <f>'Gaussian Distributions'!A962</f>
        <v>2.4657708979784108</v>
      </c>
    </row>
    <row r="963" spans="1:1" x14ac:dyDescent="0.2">
      <c r="A963" s="3">
        <f>'Gaussian Distributions'!A963</f>
        <v>-1.7135992845060729E-2</v>
      </c>
    </row>
    <row r="964" spans="1:1" x14ac:dyDescent="0.2">
      <c r="A964" s="3">
        <f>'Gaussian Distributions'!A964</f>
        <v>-0.33671981415091196</v>
      </c>
    </row>
    <row r="965" spans="1:1" x14ac:dyDescent="0.2">
      <c r="A965" s="3">
        <f>'Gaussian Distributions'!A965</f>
        <v>1.1177544634638896</v>
      </c>
    </row>
    <row r="966" spans="1:1" x14ac:dyDescent="0.2">
      <c r="A966" s="3">
        <f>'Gaussian Distributions'!A966</f>
        <v>0.30066248920715777</v>
      </c>
    </row>
    <row r="967" spans="1:1" x14ac:dyDescent="0.2">
      <c r="A967" s="3">
        <f>'Gaussian Distributions'!A967</f>
        <v>-1.1842145973643612</v>
      </c>
    </row>
    <row r="968" spans="1:1" x14ac:dyDescent="0.2">
      <c r="A968" s="3">
        <f>'Gaussian Distributions'!A968</f>
        <v>-1.3600056844595989</v>
      </c>
    </row>
    <row r="969" spans="1:1" x14ac:dyDescent="0.2">
      <c r="A969" s="3">
        <f>'Gaussian Distributions'!A969</f>
        <v>0.21961388702809889</v>
      </c>
    </row>
    <row r="970" spans="1:1" x14ac:dyDescent="0.2">
      <c r="A970" s="3">
        <f>'Gaussian Distributions'!A970</f>
        <v>0.98185380889966756</v>
      </c>
    </row>
    <row r="971" spans="1:1" x14ac:dyDescent="0.2">
      <c r="A971" s="3">
        <f>'Gaussian Distributions'!A971</f>
        <v>-0.42089997295858145</v>
      </c>
    </row>
    <row r="972" spans="1:1" x14ac:dyDescent="0.2">
      <c r="A972" s="3">
        <f>'Gaussian Distributions'!A972</f>
        <v>-9.5612767124793371E-2</v>
      </c>
    </row>
    <row r="973" spans="1:1" x14ac:dyDescent="0.2">
      <c r="A973" s="3">
        <f>'Gaussian Distributions'!A973</f>
        <v>1.7733430798066336</v>
      </c>
    </row>
    <row r="974" spans="1:1" x14ac:dyDescent="0.2">
      <c r="A974" s="3">
        <f>'Gaussian Distributions'!A974</f>
        <v>0.55898512125157185</v>
      </c>
    </row>
    <row r="975" spans="1:1" x14ac:dyDescent="0.2">
      <c r="A975" s="3">
        <f>'Gaussian Distributions'!A975</f>
        <v>-0.79979751074490979</v>
      </c>
    </row>
    <row r="976" spans="1:1" x14ac:dyDescent="0.2">
      <c r="A976" s="3">
        <f>'Gaussian Distributions'!A976</f>
        <v>-1.0389497124811125</v>
      </c>
    </row>
    <row r="977" spans="1:1" x14ac:dyDescent="0.2">
      <c r="A977" s="3">
        <f>'Gaussian Distributions'!A977</f>
        <v>0.38373903857866082</v>
      </c>
    </row>
    <row r="978" spans="1:1" x14ac:dyDescent="0.2">
      <c r="A978" s="3">
        <f>'Gaussian Distributions'!A978</f>
        <v>1.2782199734200235</v>
      </c>
    </row>
    <row r="979" spans="1:1" x14ac:dyDescent="0.2">
      <c r="A979" s="3">
        <f>'Gaussian Distributions'!A979</f>
        <v>-0.25486402183720469</v>
      </c>
    </row>
    <row r="980" spans="1:1" x14ac:dyDescent="0.2">
      <c r="A980" s="3">
        <f>'Gaussian Distributions'!A980</f>
        <v>-0.59951707870178128</v>
      </c>
    </row>
    <row r="981" spans="1:1" x14ac:dyDescent="0.2">
      <c r="A981" s="3">
        <f>'Gaussian Distributions'!A981</f>
        <v>0.75346276996879735</v>
      </c>
    </row>
    <row r="982" spans="1:1" x14ac:dyDescent="0.2">
      <c r="A982" s="3">
        <f>'Gaussian Distributions'!A982</f>
        <v>6.1235227395648059E-2</v>
      </c>
    </row>
    <row r="983" spans="1:1" x14ac:dyDescent="0.2">
      <c r="A983" s="3">
        <f>'Gaussian Distributions'!A983</f>
        <v>-1.9700894037704764</v>
      </c>
    </row>
    <row r="984" spans="1:1" x14ac:dyDescent="0.2">
      <c r="A984" s="3">
        <f>'Gaussian Distributions'!A984</f>
        <v>-2.1296184667420155</v>
      </c>
    </row>
    <row r="985" spans="1:1" x14ac:dyDescent="0.2">
      <c r="A985" s="3">
        <f>'Gaussian Distributions'!A985</f>
        <v>4.1625963913071509E-2</v>
      </c>
    </row>
    <row r="986" spans="1:1" x14ac:dyDescent="0.2">
      <c r="A986" s="3">
        <f>'Gaussian Distributions'!A986</f>
        <v>0.727700612559946</v>
      </c>
    </row>
    <row r="987" spans="1:1" x14ac:dyDescent="0.2">
      <c r="A987" s="3">
        <f>'Gaussian Distributions'!A987</f>
        <v>-0.623123870215197</v>
      </c>
    </row>
    <row r="988" spans="1:1" x14ac:dyDescent="0.2">
      <c r="A988" s="3">
        <f>'Gaussian Distributions'!A988</f>
        <v>-0.27514723236109645</v>
      </c>
    </row>
    <row r="989" spans="1:1" x14ac:dyDescent="0.2">
      <c r="A989" s="3">
        <f>'Gaussian Distributions'!A989</f>
        <v>1.2350903633459007</v>
      </c>
    </row>
    <row r="990" spans="1:1" x14ac:dyDescent="0.2">
      <c r="A990" s="3">
        <f>'Gaussian Distributions'!A990</f>
        <v>0.36274299979606434</v>
      </c>
    </row>
    <row r="991" spans="1:1" x14ac:dyDescent="0.2">
      <c r="A991" s="3">
        <f>'Gaussian Distributions'!A991</f>
        <v>-1.0731515509447456</v>
      </c>
    </row>
    <row r="992" spans="1:1" x14ac:dyDescent="0.2">
      <c r="A992" s="3">
        <f>'Gaussian Distributions'!A992</f>
        <v>-0.82705987483086008</v>
      </c>
    </row>
    <row r="993" spans="1:1" x14ac:dyDescent="0.2">
      <c r="A993" s="3">
        <f>'Gaussian Distributions'!A993</f>
        <v>0.53623394722322182</v>
      </c>
    </row>
    <row r="994" spans="1:1" x14ac:dyDescent="0.2">
      <c r="A994" s="3">
        <f>'Gaussian Distributions'!A994</f>
        <v>1.6859944145341723</v>
      </c>
    </row>
    <row r="995" spans="1:1" x14ac:dyDescent="0.2">
      <c r="A995" s="3">
        <f>'Gaussian Distributions'!A995</f>
        <v>-0.11530531592148559</v>
      </c>
    </row>
    <row r="996" spans="1:1" x14ac:dyDescent="0.2">
      <c r="A996" s="3">
        <f>'Gaussian Distributions'!A996</f>
        <v>-0.44239537548642371</v>
      </c>
    </row>
    <row r="997" spans="1:1" x14ac:dyDescent="0.2">
      <c r="A997" s="3">
        <f>'Gaussian Distributions'!A997</f>
        <v>0.95062086119755973</v>
      </c>
    </row>
    <row r="998" spans="1:1" x14ac:dyDescent="0.2">
      <c r="A998" s="3">
        <f>'Gaussian Distributions'!A998</f>
        <v>0.19959559248523695</v>
      </c>
    </row>
    <row r="999" spans="1:1" x14ac:dyDescent="0.2">
      <c r="A999" s="3">
        <f>'Gaussian Distributions'!A999</f>
        <v>-1.4111407221386778</v>
      </c>
    </row>
    <row r="1000" spans="1:1" x14ac:dyDescent="0.2">
      <c r="A1000" s="3">
        <f>'Gaussian Distributions'!A1000</f>
        <v>-1.2246605987021382</v>
      </c>
    </row>
    <row r="1001" spans="1:1" x14ac:dyDescent="0.2">
      <c r="A1001" s="3">
        <f>'Gaussian Distributions'!A1001</f>
        <v>0.2802354440024763</v>
      </c>
    </row>
    <row r="1002" spans="1:1" x14ac:dyDescent="0.2">
      <c r="A1002" s="3">
        <f>'Gaussian Distributions'!A1002</f>
        <v>1.0819002033185112</v>
      </c>
    </row>
    <row r="1003" spans="1:1" x14ac:dyDescent="0.2">
      <c r="A1003" s="3">
        <f>'Gaussian Distributions'!A1003</f>
        <v>-0.35751924009584252</v>
      </c>
    </row>
    <row r="1004" spans="1:1" x14ac:dyDescent="0.2">
      <c r="A1004" s="3">
        <f>'Gaussian Distributions'!A1004</f>
        <v>-3.6726442281793968E-2</v>
      </c>
    </row>
    <row r="1005" spans="1:1" x14ac:dyDescent="0.2">
      <c r="A1005" s="3">
        <f>'Gaussian Distributions'!A1005</f>
        <v>2.179468595756791</v>
      </c>
    </row>
    <row r="1006" spans="1:1" x14ac:dyDescent="0.2">
      <c r="A1006" s="3">
        <f>'Gaussian Distributions'!A1006</f>
        <v>0.62907970755575382</v>
      </c>
    </row>
    <row r="1007" spans="1:1" x14ac:dyDescent="0.2">
      <c r="A1007" s="3">
        <f>'Gaussian Distributions'!A1007</f>
        <v>-0.72133549192682145</v>
      </c>
    </row>
    <row r="1008" spans="1:1" x14ac:dyDescent="0.2">
      <c r="A1008" s="3">
        <f>'Gaussian Distributions'!A1008</f>
        <v>-0.9429565558354549</v>
      </c>
    </row>
    <row r="1009" spans="1:1" x14ac:dyDescent="0.2">
      <c r="A1009" s="3">
        <f>'Gaussian Distributions'!A1009</f>
        <v>0.44780092628455292</v>
      </c>
    </row>
    <row r="1010" spans="1:1" x14ac:dyDescent="0.2">
      <c r="A1010" s="3">
        <f>'Gaussian Distributions'!A1010</f>
        <v>1.4245169754666067</v>
      </c>
    </row>
    <row r="1011" spans="1:1" x14ac:dyDescent="0.2">
      <c r="A1011" s="3">
        <f>'Gaussian Distributions'!A1011</f>
        <v>-0.19460380365823826</v>
      </c>
    </row>
    <row r="1012" spans="1:1" x14ac:dyDescent="0.2">
      <c r="A1012" s="3">
        <f>'Gaussian Distributions'!A1012</f>
        <v>-0.53058971471104166</v>
      </c>
    </row>
    <row r="1013" spans="1:1" x14ac:dyDescent="0.2">
      <c r="A1013" s="3">
        <f>'Gaussian Distributions'!A1013</f>
        <v>0.83397179917599074</v>
      </c>
    </row>
    <row r="1014" spans="1:1" x14ac:dyDescent="0.2">
      <c r="A1014" s="3">
        <f>'Gaussian Distributions'!A1014</f>
        <v>0.12023514884809676</v>
      </c>
    </row>
    <row r="1015" spans="1:1" x14ac:dyDescent="0.2">
      <c r="A1015" s="3">
        <f>'Gaussian Distributions'!A1015</f>
        <v>-1.6660516608791263</v>
      </c>
    </row>
    <row r="1016" spans="1:1" x14ac:dyDescent="0.2">
      <c r="A1016" s="3">
        <f>'Gaussian Distributions'!A1016</f>
        <v>-1.849032464281434</v>
      </c>
    </row>
    <row r="1017" spans="1:1" x14ac:dyDescent="0.2">
      <c r="A1017" s="3">
        <f>'Gaussian Distributions'!A1017</f>
        <v>8.0868067818450656E-2</v>
      </c>
    </row>
    <row r="1018" spans="1:1" x14ac:dyDescent="0.2">
      <c r="A1018" s="3">
        <f>'Gaussian Distributions'!A1018</f>
        <v>0.77973499569166937</v>
      </c>
    </row>
    <row r="1019" spans="1:1" x14ac:dyDescent="0.2">
      <c r="A1019" s="3">
        <f>'Gaussian Distributions'!A1019</f>
        <v>-0.57623977394374837</v>
      </c>
    </row>
    <row r="1020" spans="1:1" x14ac:dyDescent="0.2">
      <c r="A1020" s="3">
        <f>'Gaussian Distributions'!A1020</f>
        <v>-0.2346851361859916</v>
      </c>
    </row>
    <row r="1021" spans="1:1" x14ac:dyDescent="0.2">
      <c r="A1021" s="3">
        <f>'Gaussian Distributions'!A1021</f>
        <v>1.3238680366569224</v>
      </c>
    </row>
    <row r="1022" spans="1:1" x14ac:dyDescent="0.2">
      <c r="A1022" s="3">
        <f>'Gaussian Distributions'!A1022</f>
        <v>0.40490563653363959</v>
      </c>
    </row>
    <row r="1023" spans="1:1" x14ac:dyDescent="0.2">
      <c r="A1023" s="3">
        <f>'Gaussian Distributions'!A1023</f>
        <v>-1.0059219333947855</v>
      </c>
    </row>
    <row r="1024" spans="1:1" x14ac:dyDescent="0.2">
      <c r="A1024" s="3">
        <f>'Gaussian Distributions'!A1024</f>
        <v>-0.77311702630952273</v>
      </c>
    </row>
    <row r="1025" spans="1:1" x14ac:dyDescent="0.2">
      <c r="A1025" s="3">
        <f>'Gaussian Distributions'!A1025</f>
        <v>0.58202940488862653</v>
      </c>
    </row>
    <row r="1026" spans="1:1" x14ac:dyDescent="0.2">
      <c r="A1026" s="3">
        <f>'Gaussian Distributions'!A1026</f>
        <v>1.8767900459165325</v>
      </c>
    </row>
    <row r="1027" spans="1:1" x14ac:dyDescent="0.2">
      <c r="A1027" s="3">
        <f>'Gaussian Distributions'!A1027</f>
        <v>-7.5957230514900609E-2</v>
      </c>
    </row>
    <row r="1028" spans="1:1" x14ac:dyDescent="0.2">
      <c r="A1028" s="3">
        <f>'Gaussian Distributions'!A1028</f>
        <v>-0.39959732766631889</v>
      </c>
    </row>
    <row r="1029" spans="1:1" x14ac:dyDescent="0.2">
      <c r="A1029" s="3">
        <f>'Gaussian Distributions'!A1029</f>
        <v>1.014075192086374</v>
      </c>
    </row>
    <row r="1030" spans="1:1" x14ac:dyDescent="0.2">
      <c r="A1030" s="3">
        <f>'Gaussian Distributions'!A1030</f>
        <v>0.23972058560164436</v>
      </c>
    </row>
    <row r="1031" spans="1:1" x14ac:dyDescent="0.2">
      <c r="A1031" s="3">
        <f>'Gaussian Distributions'!A1031</f>
        <v>-1.3121986259049196</v>
      </c>
    </row>
    <row r="1032" spans="1:1" x14ac:dyDescent="0.2">
      <c r="A1032" s="3">
        <f>'Gaussian Distributions'!A1032</f>
        <v>-1.5262278704317453</v>
      </c>
    </row>
    <row r="1033" spans="1:1" x14ac:dyDescent="0.2">
      <c r="A1033" s="3">
        <f>'Gaussian Distributions'!A1033</f>
        <v>0.15978952609288918</v>
      </c>
    </row>
    <row r="1034" spans="1:1" x14ac:dyDescent="0.2">
      <c r="A1034" s="3">
        <f>'Gaussian Distributions'!A1034</f>
        <v>0.89078061773649164</v>
      </c>
    </row>
    <row r="1035" spans="1:1" x14ac:dyDescent="0.2">
      <c r="A1035" s="3">
        <f>'Gaussian Distributions'!A1035</f>
        <v>-0.48601980416983603</v>
      </c>
    </row>
    <row r="1036" spans="1:1" x14ac:dyDescent="0.2">
      <c r="A1036" s="3">
        <f>'Gaussian Distributions'!A1036</f>
        <v>-0.15483280929790894</v>
      </c>
    </row>
    <row r="1037" spans="1:1" x14ac:dyDescent="0.2">
      <c r="A1037" s="3">
        <f>'Gaussian Distributions'!A1037</f>
        <v>1.5421099604589512</v>
      </c>
    </row>
    <row r="1038" spans="1:1" x14ac:dyDescent="0.2">
      <c r="A1038" s="3">
        <f>'Gaussian Distributions'!A1038</f>
        <v>0.49153673808762294</v>
      </c>
    </row>
    <row r="1039" spans="1:1" x14ac:dyDescent="0.2">
      <c r="A1039" s="3">
        <f>'Gaussian Distributions'!A1039</f>
        <v>-0.88352417771160563</v>
      </c>
    </row>
    <row r="1040" spans="1:1" x14ac:dyDescent="0.2">
      <c r="A1040" s="3">
        <f>'Gaussian Distributions'!A1040</f>
        <v>-1.1456182928028278</v>
      </c>
    </row>
    <row r="1041" spans="1:1" x14ac:dyDescent="0.2">
      <c r="A1041" s="3">
        <f>'Gaussian Distributions'!A1041</f>
        <v>0.32121577911857468</v>
      </c>
    </row>
    <row r="1042" spans="1:1" x14ac:dyDescent="0.2">
      <c r="A1042" s="3">
        <f>'Gaussian Distributions'!A1042</f>
        <v>1.1551063578290344</v>
      </c>
    </row>
    <row r="1043" spans="1:1" x14ac:dyDescent="0.2">
      <c r="A1043" s="3">
        <f>'Gaussian Distributions'!A1043</f>
        <v>-0.3160650615428065</v>
      </c>
    </row>
    <row r="1044" spans="1:1" x14ac:dyDescent="0.2">
      <c r="A1044" s="3">
        <f>'Gaussian Distributions'!A1044</f>
        <v>-0.67141981555066044</v>
      </c>
    </row>
    <row r="1045" spans="1:1" x14ac:dyDescent="0.2">
      <c r="A1045" s="3">
        <f>'Gaussian Distributions'!A1045</f>
        <v>0.67756605483098986</v>
      </c>
    </row>
    <row r="1046" spans="1:1" x14ac:dyDescent="0.2">
      <c r="A1046" s="3">
        <f>'Gaussian Distributions'!A1046</f>
        <v>2.4478816218715745E-3</v>
      </c>
    </row>
    <row r="1047" spans="1:1" x14ac:dyDescent="0.2">
      <c r="A1047" s="3">
        <f>'Gaussian Distributions'!A1047</f>
        <v>-3.097269076663749</v>
      </c>
    </row>
    <row r="1048" spans="1:1" x14ac:dyDescent="0.2">
      <c r="A1048" s="3">
        <f>'Gaussian Distributions'!A1048</f>
        <v>-2.9750207289576047</v>
      </c>
    </row>
    <row r="1049" spans="1:1" x14ac:dyDescent="0.2">
      <c r="A1049" s="3">
        <f>'Gaussian Distributions'!A1049</f>
        <v>3.6718270165764029E-3</v>
      </c>
    </row>
    <row r="1050" spans="1:1" x14ac:dyDescent="0.2">
      <c r="A1050" s="3">
        <f>'Gaussian Distributions'!A1050</f>
        <v>0.67910661325102661</v>
      </c>
    </row>
    <row r="1051" spans="1:1" x14ac:dyDescent="0.2">
      <c r="A1051" s="3">
        <f>'Gaussian Distributions'!A1051</f>
        <v>-0.66988721968631659</v>
      </c>
    </row>
    <row r="1052" spans="1:1" x14ac:dyDescent="0.2">
      <c r="A1052" s="3">
        <f>'Gaussian Distributions'!A1052</f>
        <v>-0.314778696596205</v>
      </c>
    </row>
    <row r="1053" spans="1:1" x14ac:dyDescent="0.2">
      <c r="A1053" s="3">
        <f>'Gaussian Distributions'!A1053</f>
        <v>1.1574946777841038</v>
      </c>
    </row>
    <row r="1054" spans="1:1" x14ac:dyDescent="0.2">
      <c r="A1054" s="3">
        <f>'Gaussian Distributions'!A1054</f>
        <v>0.3225047858033831</v>
      </c>
    </row>
    <row r="1055" spans="1:1" x14ac:dyDescent="0.2">
      <c r="A1055" s="3">
        <f>'Gaussian Distributions'!A1055</f>
        <v>-1.1432623368885784</v>
      </c>
    </row>
    <row r="1056" spans="1:1" x14ac:dyDescent="0.2">
      <c r="A1056" s="3">
        <f>'Gaussian Distributions'!A1056</f>
        <v>-0.88171732849584183</v>
      </c>
    </row>
    <row r="1057" spans="1:1" x14ac:dyDescent="0.2">
      <c r="A1057" s="3">
        <f>'Gaussian Distributions'!A1057</f>
        <v>0.49291830577199203</v>
      </c>
    </row>
    <row r="1058" spans="1:1" x14ac:dyDescent="0.2">
      <c r="A1058" s="3">
        <f>'Gaussian Distributions'!A1058</f>
        <v>1.5461418545607104</v>
      </c>
    </row>
    <row r="1059" spans="1:1" x14ac:dyDescent="0.2">
      <c r="A1059" s="3">
        <f>'Gaussian Distributions'!A1059</f>
        <v>-0.15359422901438868</v>
      </c>
    </row>
    <row r="1060" spans="1:1" x14ac:dyDescent="0.2">
      <c r="A1060" s="3">
        <f>'Gaussian Distributions'!A1060</f>
        <v>-0.48464288550857448</v>
      </c>
    </row>
    <row r="1061" spans="1:1" x14ac:dyDescent="0.2">
      <c r="A1061" s="3">
        <f>'Gaussian Distributions'!A1061</f>
        <v>0.89260206537409503</v>
      </c>
    </row>
    <row r="1062" spans="1:1" x14ac:dyDescent="0.2">
      <c r="A1062" s="3">
        <f>'Gaussian Distributions'!A1062</f>
        <v>0.16102931419199842</v>
      </c>
    </row>
    <row r="1063" spans="1:1" x14ac:dyDescent="0.2">
      <c r="A1063" s="3">
        <f>'Gaussian Distributions'!A1063</f>
        <v>-1.5223169328644608</v>
      </c>
    </row>
    <row r="1064" spans="1:1" x14ac:dyDescent="0.2">
      <c r="A1064" s="3">
        <f>'Gaussian Distributions'!A1064</f>
        <v>-1.3093090423356046</v>
      </c>
    </row>
    <row r="1065" spans="1:1" x14ac:dyDescent="0.2">
      <c r="A1065" s="3">
        <f>'Gaussian Distributions'!A1065</f>
        <v>0.24098039326981019</v>
      </c>
    </row>
    <row r="1066" spans="1:1" x14ac:dyDescent="0.2">
      <c r="A1066" s="3">
        <f>'Gaussian Distributions'!A1066</f>
        <v>1.0161240621510335</v>
      </c>
    </row>
    <row r="1067" spans="1:1" x14ac:dyDescent="0.2">
      <c r="A1067" s="3">
        <f>'Gaussian Distributions'!A1067</f>
        <v>-0.39827201377787913</v>
      </c>
    </row>
    <row r="1068" spans="1:1" x14ac:dyDescent="0.2">
      <c r="A1068" s="3">
        <f>'Gaussian Distributions'!A1068</f>
        <v>-7.4729811980305094E-2</v>
      </c>
    </row>
    <row r="1069" spans="1:1" x14ac:dyDescent="0.2">
      <c r="A1069" s="3">
        <f>'Gaussian Distributions'!A1069</f>
        <v>1.8839605432342656</v>
      </c>
    </row>
    <row r="1070" spans="1:1" x14ac:dyDescent="0.2">
      <c r="A1070" s="3">
        <f>'Gaussian Distributions'!A1070</f>
        <v>0.58347985852723794</v>
      </c>
    </row>
    <row r="1071" spans="1:1" x14ac:dyDescent="0.2">
      <c r="A1071" s="3">
        <f>'Gaussian Distributions'!A1071</f>
        <v>-0.77146782245101364</v>
      </c>
    </row>
    <row r="1072" spans="1:1" x14ac:dyDescent="0.2">
      <c r="A1072" s="3">
        <f>'Gaussian Distributions'!A1072</f>
        <v>-1.0038940453778651</v>
      </c>
    </row>
    <row r="1073" spans="1:1" x14ac:dyDescent="0.2">
      <c r="A1073" s="3">
        <f>'Gaussian Distributions'!A1073</f>
        <v>0.40623449254643174</v>
      </c>
    </row>
    <row r="1074" spans="1:1" x14ac:dyDescent="0.2">
      <c r="A1074" s="3">
        <f>'Gaussian Distributions'!A1074</f>
        <v>1.3268137140028371</v>
      </c>
    </row>
    <row r="1075" spans="1:1" x14ac:dyDescent="0.2">
      <c r="A1075" s="3">
        <f>'Gaussian Distributions'!A1075</f>
        <v>-0.23342720804898992</v>
      </c>
    </row>
    <row r="1076" spans="1:1" x14ac:dyDescent="0.2">
      <c r="A1076" s="3">
        <f>'Gaussian Distributions'!A1076</f>
        <v>-0.57479538677789932</v>
      </c>
    </row>
    <row r="1077" spans="1:1" x14ac:dyDescent="0.2">
      <c r="A1077" s="3">
        <f>'Gaussian Distributions'!A1077</f>
        <v>0.78139482647169567</v>
      </c>
    </row>
    <row r="1078" spans="1:1" x14ac:dyDescent="0.2">
      <c r="A1078" s="3">
        <f>'Gaussian Distributions'!A1078</f>
        <v>8.2096077301891737E-2</v>
      </c>
    </row>
    <row r="1079" spans="1:1" x14ac:dyDescent="0.2">
      <c r="A1079" s="3">
        <f>'Gaussian Distributions'!A1079</f>
        <v>-1.842310891258395</v>
      </c>
    </row>
    <row r="1080" spans="1:1" x14ac:dyDescent="0.2">
      <c r="A1080" s="3">
        <f>'Gaussian Distributions'!A1080</f>
        <v>-1.6611681128024378</v>
      </c>
    </row>
    <row r="1081" spans="1:1" x14ac:dyDescent="0.2">
      <c r="A1081" s="3">
        <f>'Gaussian Distributions'!A1081</f>
        <v>0.12146805911122988</v>
      </c>
    </row>
    <row r="1082" spans="1:1" x14ac:dyDescent="0.2">
      <c r="A1082" s="3">
        <f>'Gaussian Distributions'!A1082</f>
        <v>0.83570601071682715</v>
      </c>
    </row>
    <row r="1083" spans="1:1" x14ac:dyDescent="0.2">
      <c r="A1083" s="3">
        <f>'Gaussian Distributions'!A1083</f>
        <v>-0.529181300760725</v>
      </c>
    </row>
    <row r="1084" spans="1:1" x14ac:dyDescent="0.2">
      <c r="A1084" s="3">
        <f>'Gaussian Distributions'!A1084</f>
        <v>-0.19335661861439551</v>
      </c>
    </row>
    <row r="1085" spans="1:1" x14ac:dyDescent="0.2">
      <c r="A1085" s="3">
        <f>'Gaussian Distributions'!A1085</f>
        <v>1.4279011516142592</v>
      </c>
    </row>
    <row r="1086" spans="1:1" x14ac:dyDescent="0.2">
      <c r="A1086" s="3">
        <f>'Gaussian Distributions'!A1086</f>
        <v>0.44915435476713905</v>
      </c>
    </row>
    <row r="1087" spans="1:1" x14ac:dyDescent="0.2">
      <c r="A1087" s="3">
        <f>'Gaussian Distributions'!A1087</f>
        <v>-0.9410491206011744</v>
      </c>
    </row>
    <row r="1088" spans="1:1" x14ac:dyDescent="0.2">
      <c r="A1088" s="3">
        <f>'Gaussian Distributions'!A1088</f>
        <v>-0.7197487777038849</v>
      </c>
    </row>
    <row r="1089" spans="1:1" x14ac:dyDescent="0.2">
      <c r="A1089" s="3">
        <f>'Gaussian Distributions'!A1089</f>
        <v>0.63057215182650994</v>
      </c>
    </row>
    <row r="1090" spans="1:1" x14ac:dyDescent="0.2">
      <c r="A1090" s="3">
        <f>'Gaussian Distributions'!A1090</f>
        <v>2.1928205236828036</v>
      </c>
    </row>
    <row r="1091" spans="1:1" x14ac:dyDescent="0.2">
      <c r="A1091" s="3">
        <f>'Gaussian Distributions'!A1091</f>
        <v>-3.5501704209694854E-2</v>
      </c>
    </row>
    <row r="1092" spans="1:1" x14ac:dyDescent="0.2">
      <c r="A1092" s="3">
        <f>'Gaussian Distributions'!A1092</f>
        <v>-0.35621482866118914</v>
      </c>
    </row>
    <row r="1093" spans="1:1" x14ac:dyDescent="0.2">
      <c r="A1093" s="3">
        <f>'Gaussian Distributions'!A1093</f>
        <v>1.0841003401991727</v>
      </c>
    </row>
    <row r="1094" spans="1:1" x14ac:dyDescent="0.2">
      <c r="A1094" s="3">
        <f>'Gaussian Distributions'!A1094</f>
        <v>0.28150862620453654</v>
      </c>
    </row>
    <row r="1095" spans="1:1" x14ac:dyDescent="0.2">
      <c r="A1095" s="3">
        <f>'Gaussian Distributions'!A1095</f>
        <v>-1.2220738846094934</v>
      </c>
    </row>
    <row r="1096" spans="1:1" x14ac:dyDescent="0.2">
      <c r="A1096" s="3">
        <f>'Gaussian Distributions'!A1096</f>
        <v>-1.4078358327705327</v>
      </c>
    </row>
    <row r="1097" spans="1:1" x14ac:dyDescent="0.2">
      <c r="A1097" s="3">
        <f>'Gaussian Distributions'!A1097</f>
        <v>0.20084431232756089</v>
      </c>
    </row>
    <row r="1098" spans="1:1" x14ac:dyDescent="0.2">
      <c r="A1098" s="3">
        <f>'Gaussian Distributions'!A1098</f>
        <v>0.9525456768785191</v>
      </c>
    </row>
    <row r="1099" spans="1:1" x14ac:dyDescent="0.2">
      <c r="A1099" s="3">
        <f>'Gaussian Distributions'!A1099</f>
        <v>-0.4410460113406266</v>
      </c>
    </row>
    <row r="1100" spans="1:1" x14ac:dyDescent="0.2">
      <c r="A1100" s="3">
        <f>'Gaussian Distributions'!A1100</f>
        <v>-0.11407330010139134</v>
      </c>
    </row>
    <row r="1101" spans="1:1" x14ac:dyDescent="0.2">
      <c r="A1101" s="3">
        <f>'Gaussian Distributions'!A1101</f>
        <v>1.6910863457455116</v>
      </c>
    </row>
    <row r="1102" spans="1:1" x14ac:dyDescent="0.2">
      <c r="A1102" s="3">
        <f>'Gaussian Distributions'!A1102</f>
        <v>0.5376476715707903</v>
      </c>
    </row>
    <row r="1103" spans="1:1" x14ac:dyDescent="0.2">
      <c r="A1103" s="3">
        <f>'Gaussian Distributions'!A1103</f>
        <v>-0.82533806281109767</v>
      </c>
    </row>
    <row r="1104" spans="1:1" x14ac:dyDescent="0.2">
      <c r="A1104" s="3">
        <f>'Gaussian Distributions'!A1104</f>
        <v>-1.0709771878394652</v>
      </c>
    </row>
    <row r="1105" spans="1:1" x14ac:dyDescent="0.2">
      <c r="A1105" s="3">
        <f>'Gaussian Distributions'!A1105</f>
        <v>0.36405048223649428</v>
      </c>
    </row>
    <row r="1106" spans="1:1" x14ac:dyDescent="0.2">
      <c r="A1106" s="3">
        <f>'Gaussian Distributions'!A1106</f>
        <v>1.2377188883795058</v>
      </c>
    </row>
    <row r="1107" spans="1:1" x14ac:dyDescent="0.2">
      <c r="A1107" s="3">
        <f>'Gaussian Distributions'!A1107</f>
        <v>-0.27387629686350701</v>
      </c>
    </row>
    <row r="1108" spans="1:1" x14ac:dyDescent="0.2">
      <c r="A1108" s="3">
        <f>'Gaussian Distributions'!A1108</f>
        <v>-0.62163836637009406</v>
      </c>
    </row>
    <row r="1109" spans="1:1" x14ac:dyDescent="0.2">
      <c r="A1109" s="3">
        <f>'Gaussian Distributions'!A1109</f>
        <v>0.72929649995255896</v>
      </c>
    </row>
    <row r="1110" spans="1:1" x14ac:dyDescent="0.2">
      <c r="A1110" s="3">
        <f>'Gaussian Distributions'!A1110</f>
        <v>4.2850995873484655E-2</v>
      </c>
    </row>
    <row r="1111" spans="1:1" x14ac:dyDescent="0.2">
      <c r="A1111" s="3">
        <f>'Gaussian Distributions'!A1111</f>
        <v>-2.1179454512954639</v>
      </c>
    </row>
    <row r="1112" spans="1:1" x14ac:dyDescent="0.2">
      <c r="A1112" s="3">
        <f>'Gaussian Distributions'!A1112</f>
        <v>-1.9616376352190741</v>
      </c>
    </row>
    <row r="1113" spans="1:1" x14ac:dyDescent="0.2">
      <c r="A1113" s="3">
        <f>'Gaussian Distributions'!A1113</f>
        <v>6.2461510219441581E-2</v>
      </c>
    </row>
    <row r="1114" spans="1:1" x14ac:dyDescent="0.2">
      <c r="A1114" s="3">
        <f>'Gaussian Distributions'!A1114</f>
        <v>0.75508944991039528</v>
      </c>
    </row>
    <row r="1115" spans="1:1" x14ac:dyDescent="0.2">
      <c r="A1115" s="3">
        <f>'Gaussian Distributions'!A1115</f>
        <v>-0.5980528236909427</v>
      </c>
    </row>
    <row r="1116" spans="1:1" x14ac:dyDescent="0.2">
      <c r="A1116" s="3">
        <f>'Gaussian Distributions'!A1116</f>
        <v>-0.25359988211522544</v>
      </c>
    </row>
    <row r="1117" spans="1:1" x14ac:dyDescent="0.2">
      <c r="A1117" s="3">
        <f>'Gaussian Distributions'!A1117</f>
        <v>1.2809953112655841</v>
      </c>
    </row>
    <row r="1118" spans="1:1" x14ac:dyDescent="0.2">
      <c r="A1118" s="3">
        <f>'Gaussian Distributions'!A1118</f>
        <v>0.38505682816573988</v>
      </c>
    </row>
    <row r="1119" spans="1:1" x14ac:dyDescent="0.2">
      <c r="A1119" s="3">
        <f>'Gaussian Distributions'!A1119</f>
        <v>-1.0368523217273855</v>
      </c>
    </row>
    <row r="1120" spans="1:1" x14ac:dyDescent="0.2">
      <c r="A1120" s="3">
        <f>'Gaussian Distributions'!A1120</f>
        <v>-0.79811339646445889</v>
      </c>
    </row>
    <row r="1121" spans="1:1" x14ac:dyDescent="0.2">
      <c r="A1121" s="3">
        <f>'Gaussian Distributions'!A1121</f>
        <v>0.5604165991567962</v>
      </c>
    </row>
    <row r="1122" spans="1:1" x14ac:dyDescent="0.2">
      <c r="A1122" s="3">
        <f>'Gaussian Distributions'!A1122</f>
        <v>1.7792711882718304</v>
      </c>
    </row>
    <row r="1123" spans="1:1" x14ac:dyDescent="0.2">
      <c r="A1123" s="3">
        <f>'Gaussian Distributions'!A1123</f>
        <v>-9.4383292184142056E-2</v>
      </c>
    </row>
    <row r="1124" spans="1:1" x14ac:dyDescent="0.2">
      <c r="A1124" s="3">
        <f>'Gaussian Distributions'!A1124</f>
        <v>-0.41956304802098693</v>
      </c>
    </row>
    <row r="1125" spans="1:1" x14ac:dyDescent="0.2">
      <c r="A1125" s="3">
        <f>'Gaussian Distributions'!A1125</f>
        <v>0.98383771511751439</v>
      </c>
    </row>
    <row r="1126" spans="1:1" x14ac:dyDescent="0.2">
      <c r="A1126" s="3">
        <f>'Gaussian Distributions'!A1126</f>
        <v>0.22086787381891124</v>
      </c>
    </row>
    <row r="1127" spans="1:1" x14ac:dyDescent="0.2">
      <c r="A1127" s="3">
        <f>'Gaussian Distributions'!A1127</f>
        <v>-1.3569261164902502</v>
      </c>
    </row>
    <row r="1128" spans="1:1" x14ac:dyDescent="0.2">
      <c r="A1128" s="3">
        <f>'Gaussian Distributions'!A1128</f>
        <v>-1.1817505664262027</v>
      </c>
    </row>
    <row r="1129" spans="1:1" x14ac:dyDescent="0.2">
      <c r="A1129" s="3">
        <f>'Gaussian Distributions'!A1129</f>
        <v>0.30194326579122727</v>
      </c>
    </row>
    <row r="1130" spans="1:1" x14ac:dyDescent="0.2">
      <c r="A1130" s="3">
        <f>'Gaussian Distributions'!A1130</f>
        <v>1.1200432965255982</v>
      </c>
    </row>
    <row r="1131" spans="1:1" x14ac:dyDescent="0.2">
      <c r="A1131" s="3">
        <f>'Gaussian Distributions'!A1131</f>
        <v>-0.33542476689930012</v>
      </c>
    </row>
    <row r="1132" spans="1:1" x14ac:dyDescent="0.2">
      <c r="A1132" s="3">
        <f>'Gaussian Distributions'!A1132</f>
        <v>-1.5911886076132864E-2</v>
      </c>
    </row>
    <row r="1133" spans="1:1" x14ac:dyDescent="0.2">
      <c r="A1133" s="3">
        <f>'Gaussian Distributions'!A1133</f>
        <v>2.4922039273045642</v>
      </c>
    </row>
    <row r="1134" spans="1:1" x14ac:dyDescent="0.2">
      <c r="A1134" s="3">
        <f>'Gaussian Distributions'!A1134</f>
        <v>0.65464660208882308</v>
      </c>
    </row>
    <row r="1135" spans="1:1" x14ac:dyDescent="0.2">
      <c r="A1135" s="3">
        <f>'Gaussian Distributions'!A1135</f>
        <v>-0.69460211314619236</v>
      </c>
    </row>
    <row r="1136" spans="1:1" x14ac:dyDescent="0.2">
      <c r="A1136" s="3">
        <f>'Gaussian Distributions'!A1136</f>
        <v>-0.91098232314482908</v>
      </c>
    </row>
    <row r="1137" spans="1:1" x14ac:dyDescent="0.2">
      <c r="A1137" s="3">
        <f>'Gaussian Distributions'!A1137</f>
        <v>0.47092357476175151</v>
      </c>
    </row>
    <row r="1138" spans="1:1" x14ac:dyDescent="0.2">
      <c r="A1138" s="3">
        <f>'Gaussian Distributions'!A1138</f>
        <v>1.4844283735518953</v>
      </c>
    </row>
    <row r="1139" spans="1:1" x14ac:dyDescent="0.2">
      <c r="A1139" s="3">
        <f>'Gaussian Distributions'!A1139</f>
        <v>-0.17344114315918394</v>
      </c>
    </row>
    <row r="1140" spans="1:1" x14ac:dyDescent="0.2">
      <c r="A1140" s="3">
        <f>'Gaussian Distributions'!A1140</f>
        <v>-0.50678641808366254</v>
      </c>
    </row>
    <row r="1141" spans="1:1" x14ac:dyDescent="0.2">
      <c r="A1141" s="3">
        <f>'Gaussian Distributions'!A1141</f>
        <v>0.8638044681992908</v>
      </c>
    </row>
    <row r="1142" spans="1:1" x14ac:dyDescent="0.2">
      <c r="A1142" s="3">
        <f>'Gaussian Distributions'!A1142</f>
        <v>0.14122105598061108</v>
      </c>
    </row>
    <row r="1143" spans="1:1" x14ac:dyDescent="0.2">
      <c r="A1143" s="3">
        <f>'Gaussian Distributions'!A1143</f>
        <v>-1.5879188618200284</v>
      </c>
    </row>
    <row r="1144" spans="1:1" x14ac:dyDescent="0.2">
      <c r="A1144" s="3">
        <f>'Gaussian Distributions'!A1144</f>
        <v>-1.7445990446638373</v>
      </c>
    </row>
    <row r="1145" spans="1:1" x14ac:dyDescent="0.2">
      <c r="A1145" s="3">
        <f>'Gaussian Distributions'!A1145</f>
        <v>0.1017623479143718</v>
      </c>
    </row>
    <row r="1146" spans="1:1" x14ac:dyDescent="0.2">
      <c r="A1146" s="3">
        <f>'Gaussian Distributions'!A1146</f>
        <v>0.8082523743060932</v>
      </c>
    </row>
    <row r="1147" spans="1:1" x14ac:dyDescent="0.2">
      <c r="A1147" s="3">
        <f>'Gaussian Distributions'!A1147</f>
        <v>-0.55184480478757469</v>
      </c>
    </row>
    <row r="1148" spans="1:1" x14ac:dyDescent="0.2">
      <c r="A1148" s="3">
        <f>'Gaussian Distributions'!A1148</f>
        <v>-0.21334908861074212</v>
      </c>
    </row>
    <row r="1149" spans="1:1" x14ac:dyDescent="0.2">
      <c r="A1149" s="3">
        <f>'Gaussian Distributions'!A1149</f>
        <v>1.375600627140412</v>
      </c>
    </row>
    <row r="1150" spans="1:1" x14ac:dyDescent="0.2">
      <c r="A1150" s="3">
        <f>'Gaussian Distributions'!A1150</f>
        <v>0.42759595360731961</v>
      </c>
    </row>
    <row r="1151" spans="1:1" x14ac:dyDescent="0.2">
      <c r="A1151" s="3">
        <f>'Gaussian Distributions'!A1151</f>
        <v>-0.9719916809694934</v>
      </c>
    </row>
    <row r="1152" spans="1:1" x14ac:dyDescent="0.2">
      <c r="A1152" s="3">
        <f>'Gaussian Distributions'!A1152</f>
        <v>-0.74535905747074649</v>
      </c>
    </row>
    <row r="1153" spans="1:1" x14ac:dyDescent="0.2">
      <c r="A1153" s="3">
        <f>'Gaussian Distributions'!A1153</f>
        <v>0.60685776026089255</v>
      </c>
    </row>
    <row r="1154" spans="1:1" x14ac:dyDescent="0.2">
      <c r="A1154" s="3">
        <f>'Gaussian Distributions'!A1154</f>
        <v>2.0146120630778772</v>
      </c>
    </row>
    <row r="1155" spans="1:1" x14ac:dyDescent="0.2">
      <c r="A1155" s="3">
        <f>'Gaussian Distributions'!A1155</f>
        <v>-5.5105157298521577E-2</v>
      </c>
    </row>
    <row r="1156" spans="1:1" x14ac:dyDescent="0.2">
      <c r="A1156" s="3">
        <f>'Gaussian Distributions'!A1156</f>
        <v>-0.37716002246209407</v>
      </c>
    </row>
    <row r="1157" spans="1:1" x14ac:dyDescent="0.2">
      <c r="A1157" s="3">
        <f>'Gaussian Distributions'!A1157</f>
        <v>1.0495059636005302</v>
      </c>
    </row>
    <row r="1158" spans="1:1" x14ac:dyDescent="0.2">
      <c r="A1158" s="3">
        <f>'Gaussian Distributions'!A1158</f>
        <v>0.26119087749331393</v>
      </c>
    </row>
    <row r="1159" spans="1:1" x14ac:dyDescent="0.2">
      <c r="A1159" s="3">
        <f>'Gaussian Distributions'!A1159</f>
        <v>-1.2644886610545281</v>
      </c>
    </row>
    <row r="1160" spans="1:1" x14ac:dyDescent="0.2">
      <c r="A1160" s="3">
        <f>'Gaussian Distributions'!A1160</f>
        <v>-1.4626810017085092</v>
      </c>
    </row>
    <row r="1161" spans="1:1" x14ac:dyDescent="0.2">
      <c r="A1161" s="3">
        <f>'Gaussian Distributions'!A1161</f>
        <v>0.1809009634910341</v>
      </c>
    </row>
    <row r="1162" spans="1:1" x14ac:dyDescent="0.2">
      <c r="A1162" s="3">
        <f>'Gaussian Distributions'!A1162</f>
        <v>0.92215963864262507</v>
      </c>
    </row>
    <row r="1163" spans="1:1" x14ac:dyDescent="0.2">
      <c r="A1163" s="3">
        <f>'Gaussian Distributions'!A1163</f>
        <v>-0.46273449802755412</v>
      </c>
    </row>
    <row r="1164" spans="1:1" x14ac:dyDescent="0.2">
      <c r="A1164" s="3">
        <f>'Gaussian Distributions'!A1164</f>
        <v>-0.13380763771048382</v>
      </c>
    </row>
    <row r="1165" spans="1:1" x14ac:dyDescent="0.2">
      <c r="A1165" s="3">
        <f>'Gaussian Distributions'!A1165</f>
        <v>1.614378681869179</v>
      </c>
    </row>
    <row r="1166" spans="1:1" x14ac:dyDescent="0.2">
      <c r="A1166" s="3">
        <f>'Gaussian Distributions'!A1166</f>
        <v>0.51515414077649957</v>
      </c>
    </row>
    <row r="1167" spans="1:1" x14ac:dyDescent="0.2">
      <c r="A1167" s="3">
        <f>'Gaussian Distributions'!A1167</f>
        <v>-0.85318866546025884</v>
      </c>
    </row>
    <row r="1168" spans="1:1" x14ac:dyDescent="0.2">
      <c r="A1168" s="3">
        <f>'Gaussian Distributions'!A1168</f>
        <v>-1.1063970838905917</v>
      </c>
    </row>
    <row r="1169" spans="1:1" x14ac:dyDescent="0.2">
      <c r="A1169" s="3">
        <f>'Gaussian Distributions'!A1169</f>
        <v>0.34320357854904587</v>
      </c>
    </row>
    <row r="1170" spans="1:1" x14ac:dyDescent="0.2">
      <c r="A1170" s="3">
        <f>'Gaussian Distributions'!A1170</f>
        <v>1.196644076983288</v>
      </c>
    </row>
    <row r="1171" spans="1:1" x14ac:dyDescent="0.2">
      <c r="A1171" s="3">
        <f>'Gaussian Distributions'!A1171</f>
        <v>-0.29426595205720918</v>
      </c>
    </row>
    <row r="1172" spans="1:1" x14ac:dyDescent="0.2">
      <c r="A1172" s="3">
        <f>'Gaussian Distributions'!A1172</f>
        <v>-0.64557491489528174</v>
      </c>
    </row>
    <row r="1173" spans="1:1" x14ac:dyDescent="0.2">
      <c r="A1173" s="3">
        <f>'Gaussian Distributions'!A1173</f>
        <v>0.70397986539545998</v>
      </c>
    </row>
    <row r="1174" spans="1:1" x14ac:dyDescent="0.2">
      <c r="A1174" s="3">
        <f>'Gaussian Distributions'!A1174</f>
        <v>2.3256948570781786E-2</v>
      </c>
    </row>
    <row r="1175" spans="1:1" x14ac:dyDescent="0.2">
      <c r="A1175" s="3">
        <f>'Gaussian Distributions'!A1175</f>
        <v>-2.3543588812299121</v>
      </c>
    </row>
    <row r="1176" spans="1:1" x14ac:dyDescent="0.2">
      <c r="A1176" s="3">
        <f>'Gaussian Distributions'!A1176</f>
        <v>-2.2207604951734954</v>
      </c>
    </row>
    <row r="1177" spans="1:1" x14ac:dyDescent="0.2">
      <c r="A1177" s="3">
        <f>'Gaussian Distributions'!A1177</f>
        <v>3.3052385973119006E-2</v>
      </c>
    </row>
    <row r="1178" spans="1:1" x14ac:dyDescent="0.2">
      <c r="A1178" s="3">
        <f>'Gaussian Distributions'!A1178</f>
        <v>0.71658077121660635</v>
      </c>
    </row>
    <row r="1179" spans="1:1" x14ac:dyDescent="0.2">
      <c r="A1179" s="3">
        <f>'Gaussian Distributions'!A1179</f>
        <v>-0.63356126392045686</v>
      </c>
    </row>
    <row r="1180" spans="1:1" x14ac:dyDescent="0.2">
      <c r="A1180" s="3">
        <f>'Gaussian Distributions'!A1180</f>
        <v>-0.28405636246572341</v>
      </c>
    </row>
    <row r="1181" spans="1:1" x14ac:dyDescent="0.2">
      <c r="A1181" s="3">
        <f>'Gaussian Distributions'!A1181</f>
        <v>1.2169248419571208</v>
      </c>
    </row>
    <row r="1182" spans="1:1" x14ac:dyDescent="0.2">
      <c r="A1182" s="3">
        <f>'Gaussian Distributions'!A1182</f>
        <v>0.35360782045876304</v>
      </c>
    </row>
    <row r="1183" spans="1:1" x14ac:dyDescent="0.2">
      <c r="A1183" s="3">
        <f>'Gaussian Distributions'!A1183</f>
        <v>-1.0885164307112796</v>
      </c>
    </row>
    <row r="1184" spans="1:1" x14ac:dyDescent="0.2">
      <c r="A1184" s="3">
        <f>'Gaussian Distributions'!A1184</f>
        <v>-0.83918199745282773</v>
      </c>
    </row>
    <row r="1185" spans="1:1" x14ac:dyDescent="0.2">
      <c r="A1185" s="3">
        <f>'Gaussian Distributions'!A1185</f>
        <v>0.52636761527091902</v>
      </c>
    </row>
    <row r="1186" spans="1:1" x14ac:dyDescent="0.2">
      <c r="A1186" s="3">
        <f>'Gaussian Distributions'!A1186</f>
        <v>1.6515181740896192</v>
      </c>
    </row>
    <row r="1187" spans="1:1" x14ac:dyDescent="0.2">
      <c r="A1187" s="3">
        <f>'Gaussian Distributions'!A1187</f>
        <v>-0.12393443557041359</v>
      </c>
    </row>
    <row r="1188" spans="1:1" x14ac:dyDescent="0.2">
      <c r="A1188" s="3">
        <f>'Gaussian Distributions'!A1188</f>
        <v>-0.45186368496428936</v>
      </c>
    </row>
    <row r="1189" spans="1:1" x14ac:dyDescent="0.2">
      <c r="A1189" s="3">
        <f>'Gaussian Distributions'!A1189</f>
        <v>0.93724448411971684</v>
      </c>
    </row>
    <row r="1190" spans="1:1" x14ac:dyDescent="0.2">
      <c r="A1190" s="3">
        <f>'Gaussian Distributions'!A1190</f>
        <v>0.19086314850850036</v>
      </c>
    </row>
    <row r="1191" spans="1:1" x14ac:dyDescent="0.2">
      <c r="A1191" s="3">
        <f>'Gaussian Distributions'!A1191</f>
        <v>-1.4347190021827529</v>
      </c>
    </row>
    <row r="1192" spans="1:1" x14ac:dyDescent="0.2">
      <c r="A1192" s="3">
        <f>'Gaussian Distributions'!A1192</f>
        <v>-1.2430017516410099</v>
      </c>
    </row>
    <row r="1193" spans="1:1" x14ac:dyDescent="0.2">
      <c r="A1193" s="3">
        <f>'Gaussian Distributions'!A1193</f>
        <v>0.27133575020855893</v>
      </c>
    </row>
    <row r="1194" spans="1:1" x14ac:dyDescent="0.2">
      <c r="A1194" s="3">
        <f>'Gaussian Distributions'!A1194</f>
        <v>1.0666435830534038</v>
      </c>
    </row>
    <row r="1195" spans="1:1" x14ac:dyDescent="0.2">
      <c r="A1195" s="3">
        <f>'Gaussian Distributions'!A1195</f>
        <v>-0.36666731788554668</v>
      </c>
    </row>
    <row r="1196" spans="1:1" x14ac:dyDescent="0.2">
      <c r="A1196" s="3">
        <f>'Gaussian Distributions'!A1196</f>
        <v>-4.5301254569973179E-2</v>
      </c>
    </row>
    <row r="1197" spans="1:1" x14ac:dyDescent="0.2">
      <c r="A1197" s="3">
        <f>'Gaussian Distributions'!A1197</f>
        <v>2.0954296882479246</v>
      </c>
    </row>
    <row r="1198" spans="1:1" x14ac:dyDescent="0.2">
      <c r="A1198" s="3">
        <f>'Gaussian Distributions'!A1198</f>
        <v>0.61867146444411436</v>
      </c>
    </row>
    <row r="1199" spans="1:1" x14ac:dyDescent="0.2">
      <c r="A1199" s="3">
        <f>'Gaussian Distributions'!A1199</f>
        <v>-0.73249386190311494</v>
      </c>
    </row>
    <row r="1200" spans="1:1" x14ac:dyDescent="0.2">
      <c r="A1200" s="3">
        <f>'Gaussian Distributions'!A1200</f>
        <v>-0.95640593521313766</v>
      </c>
    </row>
    <row r="1201" spans="1:1" x14ac:dyDescent="0.2">
      <c r="A1201" s="3">
        <f>'Gaussian Distributions'!A1201</f>
        <v>0.43834968736158253</v>
      </c>
    </row>
    <row r="1202" spans="1:1" x14ac:dyDescent="0.2">
      <c r="A1202" s="3">
        <f>'Gaussian Distributions'!A1202</f>
        <v>1.4012717945979234</v>
      </c>
    </row>
    <row r="1203" spans="1:1" x14ac:dyDescent="0.2">
      <c r="A1203" s="3">
        <f>'Gaussian Distributions'!A1203</f>
        <v>-0.20334269388541656</v>
      </c>
    </row>
    <row r="1204" spans="1:1" x14ac:dyDescent="0.2">
      <c r="A1204" s="3">
        <f>'Gaussian Distributions'!A1204</f>
        <v>-0.54047835084738727</v>
      </c>
    </row>
    <row r="1205" spans="1:1" x14ac:dyDescent="0.2">
      <c r="A1205" s="3">
        <f>'Gaussian Distributions'!A1205</f>
        <v>0.82190175685213551</v>
      </c>
    </row>
    <row r="1206" spans="1:1" x14ac:dyDescent="0.2">
      <c r="A1206" s="3">
        <f>'Gaussian Distributions'!A1206</f>
        <v>0.11160978591382463</v>
      </c>
    </row>
    <row r="1207" spans="1:1" x14ac:dyDescent="0.2">
      <c r="A1207" s="3">
        <f>'Gaussian Distributions'!A1207</f>
        <v>-1.7014038035947754</v>
      </c>
    </row>
    <row r="1208" spans="1:1" x14ac:dyDescent="0.2">
      <c r="A1208" s="3">
        <f>'Gaussian Distributions'!A1208</f>
        <v>-1.5542819063138122</v>
      </c>
    </row>
    <row r="1209" spans="1:1" x14ac:dyDescent="0.2">
      <c r="A1209" s="3">
        <f>'Gaussian Distributions'!A1209</f>
        <v>0.15111777320321346</v>
      </c>
    </row>
    <row r="1210" spans="1:1" x14ac:dyDescent="0.2">
      <c r="A1210" s="3">
        <f>'Gaussian Distributions'!A1210</f>
        <v>0.87811223699664365</v>
      </c>
    </row>
    <row r="1211" spans="1:1" x14ac:dyDescent="0.2">
      <c r="A1211" s="3">
        <f>'Gaussian Distributions'!A1211</f>
        <v>-0.49568426953826372</v>
      </c>
    </row>
    <row r="1212" spans="1:1" x14ac:dyDescent="0.2">
      <c r="A1212" s="3">
        <f>'Gaussian Distributions'!A1212</f>
        <v>-0.1635096350873062</v>
      </c>
    </row>
    <row r="1213" spans="1:1" x14ac:dyDescent="0.2">
      <c r="A1213" s="3">
        <f>'Gaussian Distributions'!A1213</f>
        <v>1.514564167790917</v>
      </c>
    </row>
    <row r="1214" spans="1:1" x14ac:dyDescent="0.2">
      <c r="A1214" s="3">
        <f>'Gaussian Distributions'!A1214</f>
        <v>0.48189179903392931</v>
      </c>
    </row>
    <row r="1215" spans="1:1" x14ac:dyDescent="0.2">
      <c r="A1215" s="3">
        <f>'Gaussian Distributions'!A1215</f>
        <v>-0.89625387497728382</v>
      </c>
    </row>
    <row r="1216" spans="1:1" x14ac:dyDescent="0.2">
      <c r="A1216" s="3">
        <f>'Gaussian Distributions'!A1216</f>
        <v>-0.68219257742908446</v>
      </c>
    </row>
    <row r="1217" spans="1:1" x14ac:dyDescent="0.2">
      <c r="A1217" s="3">
        <f>'Gaussian Distributions'!A1217</f>
        <v>0.66682673671086024</v>
      </c>
    </row>
    <row r="1218" spans="1:1" x14ac:dyDescent="0.2">
      <c r="A1218" s="3">
        <f>'Gaussian Distributions'!A1218</f>
        <v>2.8146648660905971</v>
      </c>
    </row>
    <row r="1219" spans="1:1" x14ac:dyDescent="0.2">
      <c r="A1219" s="3">
        <f>'Gaussian Distributions'!A1219</f>
        <v>-6.1197361413314081E-3</v>
      </c>
    </row>
    <row r="1220" spans="1:1" x14ac:dyDescent="0.2">
      <c r="A1220" s="3">
        <f>'Gaussian Distributions'!A1220</f>
        <v>-0.32508440999689481</v>
      </c>
    </row>
    <row r="1221" spans="1:1" x14ac:dyDescent="0.2">
      <c r="A1221" s="3">
        <f>'Gaussian Distributions'!A1221</f>
        <v>1.1385693642757768</v>
      </c>
    </row>
    <row r="1222" spans="1:1" x14ac:dyDescent="0.2">
      <c r="A1222" s="3">
        <f>'Gaussian Distributions'!A1222</f>
        <v>0.31220752615161218</v>
      </c>
    </row>
    <row r="1223" spans="1:1" x14ac:dyDescent="0.2">
      <c r="A1223" s="3">
        <f>'Gaussian Distributions'!A1223</f>
        <v>-1.1622912305659723</v>
      </c>
    </row>
    <row r="1224" spans="1:1" x14ac:dyDescent="0.2">
      <c r="A1224" s="3">
        <f>'Gaussian Distributions'!A1224</f>
        <v>-1.332739859811064</v>
      </c>
    </row>
    <row r="1225" spans="1:1" x14ac:dyDescent="0.2">
      <c r="A1225" s="3">
        <f>'Gaussian Distributions'!A1225</f>
        <v>0.23091245735977189</v>
      </c>
    </row>
    <row r="1226" spans="1:1" x14ac:dyDescent="0.2">
      <c r="A1226" s="3">
        <f>'Gaussian Distributions'!A1226</f>
        <v>0.99985060426530903</v>
      </c>
    </row>
    <row r="1227" spans="1:1" x14ac:dyDescent="0.2">
      <c r="A1227" s="3">
        <f>'Gaussian Distributions'!A1227</f>
        <v>-0.4088943609218687</v>
      </c>
    </row>
    <row r="1228" spans="1:1" x14ac:dyDescent="0.2">
      <c r="A1228" s="3">
        <f>'Gaussian Distributions'!A1228</f>
        <v>-8.4552469588439441E-2</v>
      </c>
    </row>
    <row r="1229" spans="1:1" x14ac:dyDescent="0.2">
      <c r="A1229" s="3">
        <f>'Gaussian Distributions'!A1229</f>
        <v>1.8291121281935261</v>
      </c>
    </row>
    <row r="1230" spans="1:1" x14ac:dyDescent="0.2">
      <c r="A1230" s="3">
        <f>'Gaussian Distributions'!A1230</f>
        <v>0.57191020198431031</v>
      </c>
    </row>
    <row r="1231" spans="1:1" x14ac:dyDescent="0.2">
      <c r="A1231" s="3">
        <f>'Gaussian Distributions'!A1231</f>
        <v>-0.78472096495195409</v>
      </c>
    </row>
    <row r="1232" spans="1:1" x14ac:dyDescent="0.2">
      <c r="A1232" s="3">
        <f>'Gaussian Distributions'!A1232</f>
        <v>-1.0202346522225154</v>
      </c>
    </row>
    <row r="1233" spans="1:1" x14ac:dyDescent="0.2">
      <c r="A1233" s="3">
        <f>'Gaussian Distributions'!A1233</f>
        <v>0.39562348047882867</v>
      </c>
    </row>
    <row r="1234" spans="1:1" x14ac:dyDescent="0.2">
      <c r="A1234" s="3">
        <f>'Gaussian Distributions'!A1234</f>
        <v>1.3035624432130821</v>
      </c>
    </row>
    <row r="1235" spans="1:1" x14ac:dyDescent="0.2">
      <c r="A1235" s="3">
        <f>'Gaussian Distributions'!A1235</f>
        <v>-0.24350115858114718</v>
      </c>
    </row>
    <row r="1236" spans="1:1" x14ac:dyDescent="0.2">
      <c r="A1236" s="3">
        <f>'Gaussian Distributions'!A1236</f>
        <v>-0.58638445667512429</v>
      </c>
    </row>
    <row r="1237" spans="1:1" x14ac:dyDescent="0.2">
      <c r="A1237" s="3">
        <f>'Gaussian Distributions'!A1237</f>
        <v>0.76817569184926948</v>
      </c>
    </row>
    <row r="1238" spans="1:1" x14ac:dyDescent="0.2">
      <c r="A1238" s="3">
        <f>'Gaussian Distributions'!A1238</f>
        <v>7.2275310765164469E-2</v>
      </c>
    </row>
    <row r="1239" spans="1:1" x14ac:dyDescent="0.2">
      <c r="A1239" s="3">
        <f>'Gaussian Distributions'!A1239</f>
        <v>-1.8985992452326952</v>
      </c>
    </row>
    <row r="1240" spans="1:1" x14ac:dyDescent="0.2">
      <c r="A1240" s="3">
        <f>'Gaussian Distributions'!A1240</f>
        <v>-2.0335975645027404</v>
      </c>
    </row>
    <row r="1241" spans="1:1" x14ac:dyDescent="0.2">
      <c r="A1241" s="3">
        <f>'Gaussian Distributions'!A1241</f>
        <v>5.2653721841543863E-2</v>
      </c>
    </row>
    <row r="1242" spans="1:1" x14ac:dyDescent="0.2">
      <c r="A1242" s="3">
        <f>'Gaussian Distributions'!A1242</f>
        <v>0.74213125801211233</v>
      </c>
    </row>
    <row r="1243" spans="1:1" x14ac:dyDescent="0.2">
      <c r="A1243" s="3">
        <f>'Gaussian Distributions'!A1243</f>
        <v>-0.60980319142900474</v>
      </c>
    </row>
    <row r="1244" spans="1:1" x14ac:dyDescent="0.2">
      <c r="A1244" s="3">
        <f>'Gaussian Distributions'!A1244</f>
        <v>-0.26372453592314488</v>
      </c>
    </row>
    <row r="1245" spans="1:1" x14ac:dyDescent="0.2">
      <c r="A1245" s="3">
        <f>'Gaussian Distributions'!A1245</f>
        <v>1.2590623475471558</v>
      </c>
    </row>
    <row r="1246" spans="1:1" x14ac:dyDescent="0.2">
      <c r="A1246" s="3">
        <f>'Gaussian Distributions'!A1246</f>
        <v>0.37453299607076501</v>
      </c>
    </row>
    <row r="1247" spans="1:1" x14ac:dyDescent="0.2">
      <c r="A1247" s="3">
        <f>'Gaussian Distributions'!A1247</f>
        <v>-1.0537613629250877</v>
      </c>
    </row>
    <row r="1248" spans="1:1" x14ac:dyDescent="0.2">
      <c r="A1248" s="3">
        <f>'Gaussian Distributions'!A1248</f>
        <v>-0.81165053002879417</v>
      </c>
    </row>
    <row r="1249" spans="1:1" x14ac:dyDescent="0.2">
      <c r="A1249" s="3">
        <f>'Gaussian Distributions'!A1249</f>
        <v>0.5489965578201722</v>
      </c>
    </row>
    <row r="1250" spans="1:1" x14ac:dyDescent="0.2">
      <c r="A1250" s="3">
        <f>'Gaussian Distributions'!A1250</f>
        <v>1.7334945107254491</v>
      </c>
    </row>
    <row r="1251" spans="1:1" x14ac:dyDescent="0.2">
      <c r="A1251" s="3">
        <f>'Gaussian Distributions'!A1251</f>
        <v>-0.10422324515041369</v>
      </c>
    </row>
    <row r="1252" spans="1:1" x14ac:dyDescent="0.2">
      <c r="A1252" s="3">
        <f>'Gaussian Distributions'!A1252</f>
        <v>-0.43027970633929941</v>
      </c>
    </row>
    <row r="1253" spans="1:1" x14ac:dyDescent="0.2">
      <c r="A1253" s="3">
        <f>'Gaussian Distributions'!A1253</f>
        <v>0.96807320213737269</v>
      </c>
    </row>
    <row r="1254" spans="1:1" x14ac:dyDescent="0.2">
      <c r="A1254" s="3">
        <f>'Gaussian Distributions'!A1254</f>
        <v>0.2108455256859087</v>
      </c>
    </row>
    <row r="1255" spans="1:1" x14ac:dyDescent="0.2">
      <c r="A1255" s="3">
        <f>'Gaussian Distributions'!A1255</f>
        <v>-1.3819332827986177</v>
      </c>
    </row>
    <row r="1256" spans="1:1" x14ac:dyDescent="0.2">
      <c r="A1256" s="3">
        <f>'Gaussian Distributions'!A1256</f>
        <v>-1.2016679900546445</v>
      </c>
    </row>
    <row r="1257" spans="1:1" x14ac:dyDescent="0.2">
      <c r="A1257" s="3">
        <f>'Gaussian Distributions'!A1257</f>
        <v>0.29171071925102177</v>
      </c>
    </row>
    <row r="1258" spans="1:1" x14ac:dyDescent="0.2">
      <c r="A1258" s="3">
        <f>'Gaussian Distributions'!A1258</f>
        <v>1.1018938741056643</v>
      </c>
    </row>
    <row r="1259" spans="1:1" x14ac:dyDescent="0.2">
      <c r="A1259" s="3">
        <f>'Gaussian Distributions'!A1259</f>
        <v>-0.34580111425488724</v>
      </c>
    </row>
    <row r="1260" spans="1:1" x14ac:dyDescent="0.2">
      <c r="A1260" s="3">
        <f>'Gaussian Distributions'!A1260</f>
        <v>-2.5705562014932182E-2</v>
      </c>
    </row>
    <row r="1261" spans="1:1" x14ac:dyDescent="0.2">
      <c r="A1261" s="3">
        <f>'Gaussian Distributions'!A1261</f>
        <v>2.3169250948022859</v>
      </c>
    </row>
    <row r="1262" spans="1:1" x14ac:dyDescent="0.2">
      <c r="A1262" s="3">
        <f>'Gaussian Distributions'!A1262</f>
        <v>0.64256282373798146</v>
      </c>
    </row>
    <row r="1263" spans="1:1" x14ac:dyDescent="0.2">
      <c r="A1263" s="3">
        <f>'Gaussian Distributions'!A1263</f>
        <v>-0.70711955015094385</v>
      </c>
    </row>
    <row r="1264" spans="1:1" x14ac:dyDescent="0.2">
      <c r="A1264" s="3">
        <f>'Gaussian Distributions'!A1264</f>
        <v>-0.92591108996012994</v>
      </c>
    </row>
    <row r="1265" spans="1:1" x14ac:dyDescent="0.2">
      <c r="A1265" s="3">
        <f>'Gaussian Distributions'!A1265</f>
        <v>0.46001171418926784</v>
      </c>
    </row>
    <row r="1266" spans="1:1" x14ac:dyDescent="0.2">
      <c r="A1266" s="3">
        <f>'Gaussian Distributions'!A1266</f>
        <v>1.4555834276253186</v>
      </c>
    </row>
    <row r="1267" spans="1:1" x14ac:dyDescent="0.2">
      <c r="A1267" s="3">
        <f>'Gaussian Distributions'!A1267</f>
        <v>-0.1833897885183888</v>
      </c>
    </row>
    <row r="1268" spans="1:1" x14ac:dyDescent="0.2">
      <c r="A1268" s="3">
        <f>'Gaussian Distributions'!A1268</f>
        <v>-0.51795138752099723</v>
      </c>
    </row>
    <row r="1269" spans="1:1" x14ac:dyDescent="0.2">
      <c r="A1269" s="3">
        <f>'Gaussian Distributions'!A1269</f>
        <v>0.84967138287717126</v>
      </c>
    </row>
    <row r="1270" spans="1:1" x14ac:dyDescent="0.2">
      <c r="A1270" s="3">
        <f>'Gaussian Distributions'!A1270</f>
        <v>0.1313381516882787</v>
      </c>
    </row>
    <row r="1271" spans="1:1" x14ac:dyDescent="0.2">
      <c r="A1271" s="3">
        <f>'Gaussian Distributions'!A1271</f>
        <v>-1.623454942254946</v>
      </c>
    </row>
    <row r="1272" spans="1:1" x14ac:dyDescent="0.2">
      <c r="A1272" s="3">
        <f>'Gaussian Distributions'!A1272</f>
        <v>-1.7913185738431843</v>
      </c>
    </row>
    <row r="1273" spans="1:1" x14ac:dyDescent="0.2">
      <c r="A1273" s="3">
        <f>'Gaussian Distributions'!A1273</f>
        <v>9.1924768374495008E-2</v>
      </c>
    </row>
    <row r="1274" spans="1:1" x14ac:dyDescent="0.2">
      <c r="A1274" s="3">
        <f>'Gaussian Distributions'!A1274</f>
        <v>0.79475193891528007</v>
      </c>
    </row>
    <row r="1275" spans="1:1" x14ac:dyDescent="0.2">
      <c r="A1275" s="3">
        <f>'Gaussian Distributions'!A1275</f>
        <v>-0.56328300762431338</v>
      </c>
    </row>
    <row r="1276" spans="1:1" x14ac:dyDescent="0.2">
      <c r="A1276" s="3">
        <f>'Gaussian Distributions'!A1276</f>
        <v>-0.22337689178966824</v>
      </c>
    </row>
    <row r="1277" spans="1:1" x14ac:dyDescent="0.2">
      <c r="A1277" s="3">
        <f>'Gaussian Distributions'!A1277</f>
        <v>1.3508052914236701</v>
      </c>
    </row>
    <row r="1278" spans="1:1" x14ac:dyDescent="0.2">
      <c r="A1278" s="3">
        <f>'Gaussian Distributions'!A1278</f>
        <v>0.41689144340403139</v>
      </c>
    </row>
    <row r="1279" spans="1:1" x14ac:dyDescent="0.2">
      <c r="A1279" s="3">
        <f>'Gaussian Distributions'!A1279</f>
        <v>-0.98781719018879355</v>
      </c>
    </row>
    <row r="1280" spans="1:1" x14ac:dyDescent="0.2">
      <c r="A1280" s="3">
        <f>'Gaussian Distributions'!A1280</f>
        <v>-0.75834882052657238</v>
      </c>
    </row>
    <row r="1281" spans="1:1" x14ac:dyDescent="0.2">
      <c r="A1281" s="3">
        <f>'Gaussian Distributions'!A1281</f>
        <v>0.59512815169215572</v>
      </c>
    </row>
    <row r="1282" spans="1:1" x14ac:dyDescent="0.2">
      <c r="A1282" s="3">
        <f>'Gaussian Distributions'!A1282</f>
        <v>1.9451426475273457</v>
      </c>
    </row>
    <row r="1283" spans="1:1" x14ac:dyDescent="0.2">
      <c r="A1283" s="3">
        <f>'Gaussian Distributions'!A1283</f>
        <v>-6.4914359530915913E-2</v>
      </c>
    </row>
    <row r="1284" spans="1:1" x14ac:dyDescent="0.2">
      <c r="A1284" s="3">
        <f>'Gaussian Distributions'!A1284</f>
        <v>-0.38769441736706556</v>
      </c>
    </row>
    <row r="1285" spans="1:1" x14ac:dyDescent="0.2">
      <c r="A1285" s="3">
        <f>'Gaussian Distributions'!A1285</f>
        <v>1.0326711651975762</v>
      </c>
    </row>
    <row r="1286" spans="1:1" x14ac:dyDescent="0.2">
      <c r="A1286" s="3">
        <f>'Gaussian Distributions'!A1286</f>
        <v>0.2510728158010358</v>
      </c>
    </row>
    <row r="1287" spans="1:1" x14ac:dyDescent="0.2">
      <c r="A1287" s="3">
        <f>'Gaussian Distributions'!A1287</f>
        <v>-1.2865757859390314</v>
      </c>
    </row>
    <row r="1288" spans="1:1" x14ac:dyDescent="0.2">
      <c r="A1288" s="3">
        <f>'Gaussian Distributions'!A1288</f>
        <v>-1.4918358350028698</v>
      </c>
    </row>
    <row r="1289" spans="1:1" x14ac:dyDescent="0.2">
      <c r="A1289" s="3">
        <f>'Gaussian Distributions'!A1289</f>
        <v>0.17095670016304432</v>
      </c>
    </row>
    <row r="1290" spans="1:1" x14ac:dyDescent="0.2">
      <c r="A1290" s="3">
        <f>'Gaussian Distributions'!A1290</f>
        <v>0.90728176870530053</v>
      </c>
    </row>
    <row r="1291" spans="1:1" x14ac:dyDescent="0.2">
      <c r="A1291" s="3">
        <f>'Gaussian Distributions'!A1291</f>
        <v>-0.47366027276409672</v>
      </c>
    </row>
    <row r="1292" spans="1:1" x14ac:dyDescent="0.2">
      <c r="A1292" s="3">
        <f>'Gaussian Distributions'!A1292</f>
        <v>-0.14369390100846532</v>
      </c>
    </row>
    <row r="1293" spans="1:1" x14ac:dyDescent="0.2">
      <c r="A1293" s="3">
        <f>'Gaussian Distributions'!A1293</f>
        <v>1.5793412167591636</v>
      </c>
    </row>
    <row r="1294" spans="1:1" x14ac:dyDescent="0.2">
      <c r="A1294" s="3">
        <f>'Gaussian Distributions'!A1294</f>
        <v>0.50400507292617192</v>
      </c>
    </row>
    <row r="1295" spans="1:1" x14ac:dyDescent="0.2">
      <c r="A1295" s="3">
        <f>'Gaussian Distributions'!A1295</f>
        <v>-0.86736475287444237</v>
      </c>
    </row>
    <row r="1296" spans="1:1" x14ac:dyDescent="0.2">
      <c r="A1296" s="3">
        <f>'Gaussian Distributions'!A1296</f>
        <v>-1.1246386532887855</v>
      </c>
    </row>
    <row r="1297" spans="1:1" x14ac:dyDescent="0.2">
      <c r="A1297" s="3">
        <f>'Gaussian Distributions'!A1297</f>
        <v>0.33283635667922595</v>
      </c>
    </row>
    <row r="1298" spans="1:1" x14ac:dyDescent="0.2">
      <c r="A1298" s="3">
        <f>'Gaussian Distributions'!A1298</f>
        <v>1.1768439107487676</v>
      </c>
    </row>
    <row r="1299" spans="1:1" x14ac:dyDescent="0.2">
      <c r="A1299" s="3">
        <f>'Gaussian Distributions'!A1299</f>
        <v>-0.30450630793660799</v>
      </c>
    </row>
    <row r="1300" spans="1:1" x14ac:dyDescent="0.2">
      <c r="A1300" s="3">
        <f>'Gaussian Distributions'!A1300</f>
        <v>-0.65768247247626521</v>
      </c>
    </row>
    <row r="1301" spans="1:1" x14ac:dyDescent="0.2">
      <c r="A1301" s="3">
        <f>'Gaussian Distributions'!A1301</f>
        <v>0.6914897616689053</v>
      </c>
    </row>
    <row r="1302" spans="1:1" x14ac:dyDescent="0.2">
      <c r="A1302" s="3">
        <f>'Gaussian Distributions'!A1302</f>
        <v>1.346374223077448E-2</v>
      </c>
    </row>
    <row r="1303" spans="1:1" x14ac:dyDescent="0.2">
      <c r="A1303" s="3">
        <f>'Gaussian Distributions'!A1303</f>
        <v>-2.5509755091480351</v>
      </c>
    </row>
    <row r="1304" spans="1:1" x14ac:dyDescent="0.2">
      <c r="A1304" s="3">
        <f>'Gaussian Distributions'!A1304</f>
        <v>-2.4409560488046367</v>
      </c>
    </row>
    <row r="1305" spans="1:1" x14ac:dyDescent="0.2">
      <c r="A1305" s="3">
        <f>'Gaussian Distributions'!A1305</f>
        <v>1.8360125291738045E-2</v>
      </c>
    </row>
    <row r="1306" spans="1:1" x14ac:dyDescent="0.2">
      <c r="A1306" s="3">
        <f>'Gaussian Distributions'!A1306</f>
        <v>0.6977212076441891</v>
      </c>
    </row>
    <row r="1307" spans="1:1" x14ac:dyDescent="0.2">
      <c r="A1307" s="3">
        <f>'Gaussian Distributions'!A1307</f>
        <v>-0.65161675330555735</v>
      </c>
    </row>
    <row r="1308" spans="1:1" x14ac:dyDescent="0.2">
      <c r="A1308" s="3">
        <f>'Gaussian Distributions'!A1308</f>
        <v>-0.29938220563686591</v>
      </c>
    </row>
    <row r="1309" spans="1:1" x14ac:dyDescent="0.2">
      <c r="A1309" s="3">
        <f>'Gaussian Distributions'!A1309</f>
        <v>1.1866858392581932</v>
      </c>
    </row>
    <row r="1310" spans="1:1" x14ac:dyDescent="0.2">
      <c r="A1310" s="3">
        <f>'Gaussian Distributions'!A1310</f>
        <v>0.33801542637798587</v>
      </c>
    </row>
    <row r="1311" spans="1:1" x14ac:dyDescent="0.2">
      <c r="A1311" s="3">
        <f>'Gaussian Distributions'!A1311</f>
        <v>-1.115471471113376</v>
      </c>
    </row>
    <row r="1312" spans="1:1" x14ac:dyDescent="0.2">
      <c r="A1312" s="3">
        <f>'Gaussian Distributions'!A1312</f>
        <v>-0.8602550992619421</v>
      </c>
    </row>
    <row r="1313" spans="1:1" x14ac:dyDescent="0.2">
      <c r="A1313" s="3">
        <f>'Gaussian Distributions'!A1313</f>
        <v>0.50957168922216023</v>
      </c>
    </row>
    <row r="1314" spans="1:1" x14ac:dyDescent="0.2">
      <c r="A1314" s="3">
        <f>'Gaussian Distributions'!A1314</f>
        <v>1.5966149570472727</v>
      </c>
    </row>
    <row r="1315" spans="1:1" x14ac:dyDescent="0.2">
      <c r="A1315" s="3">
        <f>'Gaussian Distributions'!A1315</f>
        <v>-0.13874907421393284</v>
      </c>
    </row>
    <row r="1316" spans="1:1" x14ac:dyDescent="0.2">
      <c r="A1316" s="3">
        <f>'Gaussian Distributions'!A1316</f>
        <v>-0.46819039921624689</v>
      </c>
    </row>
    <row r="1317" spans="1:1" x14ac:dyDescent="0.2">
      <c r="A1317" s="3">
        <f>'Gaussian Distributions'!A1317</f>
        <v>0.91469539492364427</v>
      </c>
    </row>
    <row r="1318" spans="1:1" x14ac:dyDescent="0.2">
      <c r="A1318" s="3">
        <f>'Gaussian Distributions'!A1318</f>
        <v>0.1759266571764157</v>
      </c>
    </row>
    <row r="1319" spans="1:1" x14ac:dyDescent="0.2">
      <c r="A1319" s="3">
        <f>'Gaussian Distributions'!A1319</f>
        <v>-1.477101479370996</v>
      </c>
    </row>
    <row r="1320" spans="1:1" x14ac:dyDescent="0.2">
      <c r="A1320" s="3">
        <f>'Gaussian Distributions'!A1320</f>
        <v>-1.2754544462921593</v>
      </c>
    </row>
    <row r="1321" spans="1:1" x14ac:dyDescent="0.2">
      <c r="A1321" s="3">
        <f>'Gaussian Distributions'!A1321</f>
        <v>0.25612856897591796</v>
      </c>
    </row>
    <row r="1322" spans="1:1" x14ac:dyDescent="0.2">
      <c r="A1322" s="3">
        <f>'Gaussian Distributions'!A1322</f>
        <v>1.041051683611401</v>
      </c>
    </row>
    <row r="1323" spans="1:1" x14ac:dyDescent="0.2">
      <c r="A1323" s="3">
        <f>'Gaussian Distributions'!A1323</f>
        <v>-0.38242191504461559</v>
      </c>
    </row>
    <row r="1324" spans="1:1" x14ac:dyDescent="0.2">
      <c r="A1324" s="3">
        <f>'Gaussian Distributions'!A1324</f>
        <v>-6.0009036648611326E-2</v>
      </c>
    </row>
    <row r="1325" spans="1:1" x14ac:dyDescent="0.2">
      <c r="A1325" s="3">
        <f>'Gaussian Distributions'!A1325</f>
        <v>1.978684294659061</v>
      </c>
    </row>
    <row r="1326" spans="1:1" x14ac:dyDescent="0.2">
      <c r="A1326" s="3">
        <f>'Gaussian Distributions'!A1326</f>
        <v>0.60098262023279603</v>
      </c>
    </row>
    <row r="1327" spans="1:1" x14ac:dyDescent="0.2">
      <c r="A1327" s="3">
        <f>'Gaussian Distributions'!A1327</f>
        <v>-0.75183808131691743</v>
      </c>
    </row>
    <row r="1328" spans="1:1" x14ac:dyDescent="0.2">
      <c r="A1328" s="3">
        <f>'Gaussian Distributions'!A1328</f>
        <v>-0.97987375963596723</v>
      </c>
    </row>
    <row r="1329" spans="1:1" x14ac:dyDescent="0.2">
      <c r="A1329" s="3">
        <f>'Gaussian Distributions'!A1329</f>
        <v>0.42223765062339857</v>
      </c>
    </row>
    <row r="1330" spans="1:1" x14ac:dyDescent="0.2">
      <c r="A1330" s="3">
        <f>'Gaussian Distributions'!A1330</f>
        <v>1.3630982046651037</v>
      </c>
    </row>
    <row r="1331" spans="1:1" x14ac:dyDescent="0.2">
      <c r="A1331" s="3">
        <f>'Gaussian Distributions'!A1331</f>
        <v>-0.2183602454814389</v>
      </c>
    </row>
    <row r="1332" spans="1:1" x14ac:dyDescent="0.2">
      <c r="A1332" s="3">
        <f>'Gaussian Distributions'!A1332</f>
        <v>-0.55755478786360835</v>
      </c>
    </row>
    <row r="1333" spans="1:1" x14ac:dyDescent="0.2">
      <c r="A1333" s="3">
        <f>'Gaussian Distributions'!A1333</f>
        <v>0.8014838965057135</v>
      </c>
    </row>
    <row r="1334" spans="1:1" x14ac:dyDescent="0.2">
      <c r="A1334" s="3">
        <f>'Gaussian Distributions'!A1334</f>
        <v>9.6842386611531314E-2</v>
      </c>
    </row>
    <row r="1335" spans="1:1" x14ac:dyDescent="0.2">
      <c r="A1335" s="3">
        <f>'Gaussian Distributions'!A1335</f>
        <v>-1.7674766437172833</v>
      </c>
    </row>
    <row r="1336" spans="1:1" x14ac:dyDescent="0.2">
      <c r="A1336" s="3">
        <f>'Gaussian Distributions'!A1336</f>
        <v>-1.6054334960320631</v>
      </c>
    </row>
    <row r="1337" spans="1:1" x14ac:dyDescent="0.2">
      <c r="A1337" s="3">
        <f>'Gaussian Distributions'!A1337</f>
        <v>0.13627794001081528</v>
      </c>
    </row>
    <row r="1338" spans="1:1" x14ac:dyDescent="0.2">
      <c r="A1338" s="3">
        <f>'Gaussian Distributions'!A1338</f>
        <v>0.85671653488915889</v>
      </c>
    </row>
    <row r="1339" spans="1:1" x14ac:dyDescent="0.2">
      <c r="A1339" s="3">
        <f>'Gaussian Distributions'!A1339</f>
        <v>-0.51236091910944481</v>
      </c>
    </row>
    <row r="1340" spans="1:1" x14ac:dyDescent="0.2">
      <c r="A1340" s="3">
        <f>'Gaussian Distributions'!A1340</f>
        <v>-0.17841325850688683</v>
      </c>
    </row>
    <row r="1341" spans="1:1" x14ac:dyDescent="0.2">
      <c r="A1341" s="3">
        <f>'Gaussian Distributions'!A1341</f>
        <v>1.4698530337463713</v>
      </c>
    </row>
    <row r="1342" spans="1:1" x14ac:dyDescent="0.2">
      <c r="A1342" s="3">
        <f>'Gaussian Distributions'!A1342</f>
        <v>0.46546071670635586</v>
      </c>
    </row>
    <row r="1343" spans="1:1" x14ac:dyDescent="0.2">
      <c r="A1343" s="3">
        <f>'Gaussian Distributions'!A1343</f>
        <v>-0.91842112055155345</v>
      </c>
    </row>
    <row r="1344" spans="1:1" x14ac:dyDescent="0.2">
      <c r="A1344" s="3">
        <f>'Gaussian Distributions'!A1344</f>
        <v>-0.70084710492167046</v>
      </c>
    </row>
    <row r="1345" spans="1:1" x14ac:dyDescent="0.2">
      <c r="A1345" s="3">
        <f>'Gaussian Distributions'!A1345</f>
        <v>0.64859287458183801</v>
      </c>
    </row>
    <row r="1346" spans="1:1" x14ac:dyDescent="0.2">
      <c r="A1346" s="3">
        <f>'Gaussian Distributions'!A1346</f>
        <v>2.3954150125111608</v>
      </c>
    </row>
    <row r="1347" spans="1:1" x14ac:dyDescent="0.2">
      <c r="A1347" s="3">
        <f>'Gaussian Distributions'!A1347</f>
        <v>-2.080847456070848E-2</v>
      </c>
    </row>
    <row r="1348" spans="1:1" x14ac:dyDescent="0.2">
      <c r="A1348" s="3">
        <f>'Gaussian Distributions'!A1348</f>
        <v>-0.34060835644544041</v>
      </c>
    </row>
    <row r="1349" spans="1:1" x14ac:dyDescent="0.2">
      <c r="A1349" s="3">
        <f>'Gaussian Distributions'!A1349</f>
        <v>1.1109228426945352</v>
      </c>
    </row>
    <row r="1350" spans="1:1" x14ac:dyDescent="0.2">
      <c r="A1350" s="3">
        <f>'Gaussian Distributions'!A1350</f>
        <v>0.29682310763829184</v>
      </c>
    </row>
    <row r="1351" spans="1:1" x14ac:dyDescent="0.2">
      <c r="A1351" s="3">
        <f>'Gaussian Distributions'!A1351</f>
        <v>-1.191650186642359</v>
      </c>
    </row>
    <row r="1352" spans="1:1" x14ac:dyDescent="0.2">
      <c r="A1352" s="3">
        <f>'Gaussian Distributions'!A1352</f>
        <v>-1.3693226610176934</v>
      </c>
    </row>
    <row r="1353" spans="1:1" x14ac:dyDescent="0.2">
      <c r="A1353" s="3">
        <f>'Gaussian Distributions'!A1353</f>
        <v>0.21585398948763915</v>
      </c>
    </row>
    <row r="1354" spans="1:1" x14ac:dyDescent="0.2">
      <c r="A1354" s="3">
        <f>'Gaussian Distributions'!A1354</f>
        <v>0.97592514136009623</v>
      </c>
    </row>
    <row r="1355" spans="1:1" x14ac:dyDescent="0.2">
      <c r="A1355" s="3">
        <f>'Gaussian Distributions'!A1355</f>
        <v>-0.42491527712325872</v>
      </c>
    </row>
    <row r="1356" spans="1:1" x14ac:dyDescent="0.2">
      <c r="A1356" s="3">
        <f>'Gaussian Distributions'!A1356</f>
        <v>-9.9302066799121347E-2</v>
      </c>
    </row>
    <row r="1357" spans="1:1" x14ac:dyDescent="0.2">
      <c r="A1357" s="3">
        <f>'Gaussian Distributions'!A1357</f>
        <v>1.7559229703543342</v>
      </c>
    </row>
    <row r="1358" spans="1:1" x14ac:dyDescent="0.2">
      <c r="A1358" s="3">
        <f>'Gaussian Distributions'!A1358</f>
        <v>0.55469753565896374</v>
      </c>
    </row>
    <row r="1359" spans="1:1" x14ac:dyDescent="0.2">
      <c r="A1359" s="3">
        <f>'Gaussian Distributions'!A1359</f>
        <v>-0.80486352631723657</v>
      </c>
    </row>
    <row r="1360" spans="1:1" x14ac:dyDescent="0.2">
      <c r="A1360" s="3">
        <f>'Gaussian Distributions'!A1360</f>
        <v>-1.045269484786634</v>
      </c>
    </row>
    <row r="1361" spans="1:1" x14ac:dyDescent="0.2">
      <c r="A1361" s="3">
        <f>'Gaussian Distributions'!A1361</f>
        <v>0.37978965432224343</v>
      </c>
    </row>
    <row r="1362" spans="1:1" x14ac:dyDescent="0.2">
      <c r="A1362" s="3">
        <f>'Gaussian Distributions'!A1362</f>
        <v>1.2699524649529397</v>
      </c>
    </row>
    <row r="1363" spans="1:1" x14ac:dyDescent="0.2">
      <c r="A1363" s="3">
        <f>'Gaussian Distributions'!A1363</f>
        <v>-0.25865889465285657</v>
      </c>
    </row>
    <row r="1364" spans="1:1" x14ac:dyDescent="0.2">
      <c r="A1364" s="3">
        <f>'Gaussian Distributions'!A1364</f>
        <v>-0.60391758454467115</v>
      </c>
    </row>
    <row r="1365" spans="1:1" x14ac:dyDescent="0.2">
      <c r="A1365" s="3">
        <f>'Gaussian Distributions'!A1365</f>
        <v>0.74859464134708498</v>
      </c>
    </row>
    <row r="1366" spans="1:1" x14ac:dyDescent="0.2">
      <c r="A1366" s="3">
        <f>'Gaussian Distributions'!A1366</f>
        <v>5.7556923957025052E-2</v>
      </c>
    </row>
    <row r="1367" spans="1:1" x14ac:dyDescent="0.2">
      <c r="A1367" s="3">
        <f>'Gaussian Distributions'!A1367</f>
        <v>-1.9963261134405712</v>
      </c>
    </row>
    <row r="1368" spans="1:1" x14ac:dyDescent="0.2">
      <c r="A1368" s="3">
        <f>'Gaussian Distributions'!A1368</f>
        <v>-1.8697147670392591</v>
      </c>
    </row>
    <row r="1369" spans="1:1" x14ac:dyDescent="0.2">
      <c r="A1369" s="3">
        <f>'Gaussian Distributions'!A1369</f>
        <v>7.7184763494010156E-2</v>
      </c>
    </row>
    <row r="1370" spans="1:1" x14ac:dyDescent="0.2">
      <c r="A1370" s="3">
        <f>'Gaussian Distributions'!A1370</f>
        <v>0.77476833563501146</v>
      </c>
    </row>
    <row r="1371" spans="1:1" x14ac:dyDescent="0.2">
      <c r="A1371" s="3">
        <f>'Gaussian Distributions'!A1371</f>
        <v>-0.58058017470031609</v>
      </c>
    </row>
    <row r="1372" spans="1:1" x14ac:dyDescent="0.2">
      <c r="A1372" s="3">
        <f>'Gaussian Distributions'!A1372</f>
        <v>-0.238461158283025</v>
      </c>
    </row>
    <row r="1373" spans="1:1" x14ac:dyDescent="0.2">
      <c r="A1373" s="3">
        <f>'Gaussian Distributions'!A1373</f>
        <v>1.3150992076707502</v>
      </c>
    </row>
    <row r="1374" spans="1:1" x14ac:dyDescent="0.2">
      <c r="A1374" s="3">
        <f>'Gaussian Distributions'!A1374</f>
        <v>0.40092334380253275</v>
      </c>
    </row>
    <row r="1375" spans="1:1" x14ac:dyDescent="0.2">
      <c r="A1375" s="3">
        <f>'Gaussian Distributions'!A1375</f>
        <v>-1.0120305701548884</v>
      </c>
    </row>
    <row r="1376" spans="1:1" x14ac:dyDescent="0.2">
      <c r="A1376" s="3">
        <f>'Gaussian Distributions'!A1376</f>
        <v>-0.77807731033680816</v>
      </c>
    </row>
    <row r="1377" spans="1:1" x14ac:dyDescent="0.2">
      <c r="A1377" s="3">
        <f>'Gaussian Distributions'!A1377</f>
        <v>0.57768536429421724</v>
      </c>
    </row>
    <row r="1378" spans="1:1" x14ac:dyDescent="0.2">
      <c r="A1378" s="3">
        <f>'Gaussian Distributions'!A1378</f>
        <v>1.8558386291916547</v>
      </c>
    </row>
    <row r="1379" spans="1:1" x14ac:dyDescent="0.2">
      <c r="A1379" s="3">
        <f>'Gaussian Distributions'!A1379</f>
        <v>-7.9640180272540981E-2</v>
      </c>
    </row>
    <row r="1380" spans="1:1" x14ac:dyDescent="0.2">
      <c r="A1380" s="3">
        <f>'Gaussian Distributions'!A1380</f>
        <v>-0.40357749514270358</v>
      </c>
    </row>
    <row r="1381" spans="1:1" x14ac:dyDescent="0.2">
      <c r="A1381" s="3">
        <f>'Gaussian Distributions'!A1381</f>
        <v>1.0079539665551405</v>
      </c>
    </row>
    <row r="1382" spans="1:1" x14ac:dyDescent="0.2">
      <c r="A1382" s="3">
        <f>'Gaussian Distributions'!A1382</f>
        <v>0.23594343579465463</v>
      </c>
    </row>
    <row r="1383" spans="1:1" x14ac:dyDescent="0.2">
      <c r="A1383" s="3">
        <f>'Gaussian Distributions'!A1383</f>
        <v>-1.320933801952372</v>
      </c>
    </row>
    <row r="1384" spans="1:1" x14ac:dyDescent="0.2">
      <c r="A1384" s="3">
        <f>'Gaussian Distributions'!A1384</f>
        <v>-1.1527246085703706</v>
      </c>
    </row>
    <row r="1385" spans="1:1" x14ac:dyDescent="0.2">
      <c r="A1385" s="3">
        <f>'Gaussian Distributions'!A1385</f>
        <v>0.31735194970629671</v>
      </c>
    </row>
    <row r="1386" spans="1:1" x14ac:dyDescent="0.2">
      <c r="A1386" s="3">
        <f>'Gaussian Distributions'!A1386</f>
        <v>1.1479806247252096</v>
      </c>
    </row>
    <row r="1387" spans="1:1" x14ac:dyDescent="0.2">
      <c r="A1387" s="3">
        <f>'Gaussian Distributions'!A1387</f>
        <v>-0.31992730592549251</v>
      </c>
    </row>
    <row r="1388" spans="1:1" x14ac:dyDescent="0.2">
      <c r="A1388" s="3">
        <f>'Gaussian Distributions'!A1388</f>
        <v>-1.2239398941858244E-3</v>
      </c>
    </row>
    <row r="1389" spans="1:1" x14ac:dyDescent="0.2">
      <c r="A1389" s="3">
        <f>'Gaussian Distributions'!A1389</f>
        <v>3.2971933424171898</v>
      </c>
    </row>
    <row r="1390" spans="1:1" x14ac:dyDescent="0.2">
      <c r="A1390" s="3">
        <f>'Gaussian Distributions'!A1390</f>
        <v>0.67295399010498314</v>
      </c>
    </row>
    <row r="1391" spans="1:1" x14ac:dyDescent="0.2">
      <c r="A1391" s="3">
        <f>'Gaussian Distributions'!A1391</f>
        <v>-0.6760271028164172</v>
      </c>
    </row>
    <row r="1392" spans="1:1" x14ac:dyDescent="0.2">
      <c r="A1392" s="3">
        <f>'Gaussian Distributions'!A1392</f>
        <v>-0.88896212063248881</v>
      </c>
    </row>
    <row r="1393" spans="1:1" x14ac:dyDescent="0.2">
      <c r="A1393" s="3">
        <f>'Gaussian Distributions'!A1393</f>
        <v>0.48739764489592158</v>
      </c>
    </row>
    <row r="1394" spans="1:1" x14ac:dyDescent="0.2">
      <c r="A1394" s="3">
        <f>'Gaussian Distributions'!A1394</f>
        <v>1.5301622926504026</v>
      </c>
    </row>
    <row r="1395" spans="1:1" x14ac:dyDescent="0.2">
      <c r="A1395" s="3">
        <f>'Gaussian Distributions'!A1395</f>
        <v>-0.15854998355360991</v>
      </c>
    </row>
    <row r="1396" spans="1:1" x14ac:dyDescent="0.2">
      <c r="A1396" s="3">
        <f>'Gaussian Distributions'!A1396</f>
        <v>-0.49015610797750608</v>
      </c>
    </row>
    <row r="1397" spans="1:1" x14ac:dyDescent="0.2">
      <c r="A1397" s="3">
        <f>'Gaussian Distributions'!A1397</f>
        <v>0.88533391598777467</v>
      </c>
    </row>
    <row r="1398" spans="1:1" x14ac:dyDescent="0.2">
      <c r="A1398" s="3">
        <f>'Gaussian Distributions'!A1398</f>
        <v>0.15607162715313808</v>
      </c>
    </row>
    <row r="1399" spans="1:1" x14ac:dyDescent="0.2">
      <c r="A1399" s="3">
        <f>'Gaussian Distributions'!A1399</f>
        <v>-1.5381029804309283</v>
      </c>
    </row>
    <row r="1400" spans="1:1" x14ac:dyDescent="0.2">
      <c r="A1400" s="3">
        <f>'Gaussian Distributions'!A1400</f>
        <v>-1.6809458258473755</v>
      </c>
    </row>
    <row r="1401" spans="1:1" x14ac:dyDescent="0.2">
      <c r="A1401" s="3">
        <f>'Gaussian Distributions'!A1401</f>
        <v>0.11653750678413924</v>
      </c>
    </row>
    <row r="1402" spans="1:1" x14ac:dyDescent="0.2">
      <c r="A1402" s="3">
        <f>'Gaussian Distributions'!A1402</f>
        <v>0.82878414228194741</v>
      </c>
    </row>
    <row r="1403" spans="1:1" x14ac:dyDescent="0.2">
      <c r="A1403" s="3">
        <f>'Gaussian Distributions'!A1403</f>
        <v>-0.53482129379025933</v>
      </c>
    </row>
    <row r="1404" spans="1:1" x14ac:dyDescent="0.2">
      <c r="A1404" s="3">
        <f>'Gaussian Distributions'!A1404</f>
        <v>-0.19834718379513927</v>
      </c>
    </row>
    <row r="1405" spans="1:1" x14ac:dyDescent="0.2">
      <c r="A1405" s="3">
        <f>'Gaussian Distributions'!A1405</f>
        <v>1.4144610966857489</v>
      </c>
    </row>
    <row r="1406" spans="1:1" x14ac:dyDescent="0.2">
      <c r="A1406" s="3">
        <f>'Gaussian Distributions'!A1406</f>
        <v>0.44374554561999191</v>
      </c>
    </row>
    <row r="1407" spans="1:1" x14ac:dyDescent="0.2">
      <c r="A1407" s="3">
        <f>'Gaussian Distributions'!A1407</f>
        <v>-0.94869956105793307</v>
      </c>
    </row>
    <row r="1408" spans="1:1" x14ac:dyDescent="0.2">
      <c r="A1408" s="3">
        <f>'Gaussian Distributions'!A1408</f>
        <v>-0.72610657636809128</v>
      </c>
    </row>
    <row r="1409" spans="1:1" x14ac:dyDescent="0.2">
      <c r="A1409" s="3">
        <f>'Gaussian Distributions'!A1409</f>
        <v>0.62461075039593617</v>
      </c>
    </row>
    <row r="1410" spans="1:1" x14ac:dyDescent="0.2">
      <c r="A1410" s="3">
        <f>'Gaussian Distributions'!A1410</f>
        <v>2.1415890868081267</v>
      </c>
    </row>
    <row r="1411" spans="1:1" x14ac:dyDescent="0.2">
      <c r="A1411" s="3">
        <f>'Gaussian Distributions'!A1411</f>
        <v>-4.0400994417692584E-2</v>
      </c>
    </row>
    <row r="1412" spans="1:1" x14ac:dyDescent="0.2">
      <c r="A1412" s="3">
        <f>'Gaussian Distributions'!A1412</f>
        <v>-0.3614361371749365</v>
      </c>
    </row>
    <row r="1413" spans="1:1" x14ac:dyDescent="0.2">
      <c r="A1413" s="3">
        <f>'Gaussian Distributions'!A1413</f>
        <v>1.0753309996289453</v>
      </c>
    </row>
    <row r="1414" spans="1:1" x14ac:dyDescent="0.2">
      <c r="A1414" s="3">
        <f>'Gaussian Distributions'!A1414</f>
        <v>0.27641861245341498</v>
      </c>
    </row>
    <row r="1415" spans="1:1" x14ac:dyDescent="0.2">
      <c r="A1415" s="3">
        <f>'Gaussian Distributions'!A1415</f>
        <v>-1.2324703441393396</v>
      </c>
    </row>
    <row r="1416" spans="1:1" x14ac:dyDescent="0.2">
      <c r="A1416" s="3">
        <f>'Gaussian Distributions'!A1416</f>
        <v>-1.4211490356122316</v>
      </c>
    </row>
    <row r="1417" spans="1:1" x14ac:dyDescent="0.2">
      <c r="A1417" s="3">
        <f>'Gaussian Distributions'!A1417</f>
        <v>0.19585129147616273</v>
      </c>
    </row>
    <row r="1418" spans="1:1" x14ac:dyDescent="0.2">
      <c r="A1418" s="3">
        <f>'Gaussian Distributions'!A1418</f>
        <v>0.94486742802302137</v>
      </c>
    </row>
    <row r="1419" spans="1:1" x14ac:dyDescent="0.2">
      <c r="A1419" s="3">
        <f>'Gaussian Distributions'!A1419</f>
        <v>-0.44644831757322345</v>
      </c>
    </row>
    <row r="1420" spans="1:1" x14ac:dyDescent="0.2">
      <c r="A1420" s="3">
        <f>'Gaussian Distributions'!A1420</f>
        <v>-0.11900242132346915</v>
      </c>
    </row>
    <row r="1421" spans="1:1" x14ac:dyDescent="0.2">
      <c r="A1421" s="3">
        <f>'Gaussian Distributions'!A1421</f>
        <v>1.6709752691107207</v>
      </c>
    </row>
    <row r="1422" spans="1:1" x14ac:dyDescent="0.2">
      <c r="A1422" s="3">
        <f>'Gaussian Distributions'!A1422</f>
        <v>0.53199918194247908</v>
      </c>
    </row>
    <row r="1423" spans="1:1" x14ac:dyDescent="0.2">
      <c r="A1423" s="3">
        <f>'Gaussian Distributions'!A1423</f>
        <v>-0.83224009217721595</v>
      </c>
    </row>
    <row r="1424" spans="1:1" x14ac:dyDescent="0.2">
      <c r="A1424" s="3">
        <f>'Gaussian Distributions'!A1424</f>
        <v>-1.0797052910578719</v>
      </c>
    </row>
    <row r="1425" spans="1:1" x14ac:dyDescent="0.2">
      <c r="A1425" s="3">
        <f>'Gaussian Distributions'!A1425</f>
        <v>0.35882426012979973</v>
      </c>
    </row>
    <row r="1426" spans="1:1" x14ac:dyDescent="0.2">
      <c r="A1426" s="3">
        <f>'Gaussian Distributions'!A1426</f>
        <v>1.2272555331719972</v>
      </c>
    </row>
    <row r="1427" spans="1:1" x14ac:dyDescent="0.2">
      <c r="A1427" s="3">
        <f>'Gaussian Distributions'!A1427</f>
        <v>-0.27896271589832722</v>
      </c>
    </row>
    <row r="1428" spans="1:1" x14ac:dyDescent="0.2">
      <c r="A1428" s="3">
        <f>'Gaussian Distributions'!A1428</f>
        <v>-0.62758866317718276</v>
      </c>
    </row>
    <row r="1429" spans="1:1" x14ac:dyDescent="0.2">
      <c r="A1429" s="3">
        <f>'Gaussian Distributions'!A1429</f>
        <v>0.72292402431117242</v>
      </c>
    </row>
    <row r="1430" spans="1:1" x14ac:dyDescent="0.2">
      <c r="A1430" s="3">
        <f>'Gaussian Distributions'!A1430</f>
        <v>3.7951235445420714E-2</v>
      </c>
    </row>
    <row r="1431" spans="1:1" x14ac:dyDescent="0.2">
      <c r="A1431" s="3">
        <f>'Gaussian Distributions'!A1431</f>
        <v>-2.1664942645307832</v>
      </c>
    </row>
    <row r="1432" spans="1:1" x14ac:dyDescent="0.2">
      <c r="A1432" s="3">
        <f>'Gaussian Distributions'!A1432</f>
        <v>-2.2824813467224372</v>
      </c>
    </row>
    <row r="1433" spans="1:1" x14ac:dyDescent="0.2">
      <c r="A1433" s="3">
        <f>'Gaussian Distributions'!A1433</f>
        <v>2.815432959198845E-2</v>
      </c>
    </row>
    <row r="1434" spans="1:1" x14ac:dyDescent="0.2">
      <c r="A1434" s="3">
        <f>'Gaussian Distributions'!A1434</f>
        <v>0.71026622095279857</v>
      </c>
    </row>
    <row r="1435" spans="1:1" x14ac:dyDescent="0.2">
      <c r="A1435" s="3">
        <f>'Gaussian Distributions'!A1435</f>
        <v>-0.63955655110887843</v>
      </c>
    </row>
    <row r="1436" spans="1:1" x14ac:dyDescent="0.2">
      <c r="A1436" s="3">
        <f>'Gaussian Distributions'!A1436</f>
        <v>-0.28915738967160748</v>
      </c>
    </row>
    <row r="1437" spans="1:1" x14ac:dyDescent="0.2">
      <c r="A1437" s="3">
        <f>'Gaussian Distributions'!A1437</f>
        <v>1.2067224173763582</v>
      </c>
    </row>
    <row r="1438" spans="1:1" x14ac:dyDescent="0.2">
      <c r="A1438" s="3">
        <f>'Gaussian Distributions'!A1438</f>
        <v>0.34840098524924895</v>
      </c>
    </row>
    <row r="1439" spans="1:1" x14ac:dyDescent="0.2">
      <c r="A1439" s="3">
        <f>'Gaussian Distributions'!A1439</f>
        <v>-1.0974128993369667</v>
      </c>
    </row>
    <row r="1440" spans="1:1" x14ac:dyDescent="0.2">
      <c r="A1440" s="3">
        <f>'Gaussian Distributions'!A1440</f>
        <v>-0.84616458053523713</v>
      </c>
    </row>
    <row r="1441" spans="1:1" x14ac:dyDescent="0.2">
      <c r="A1441" s="3">
        <f>'Gaussian Distributions'!A1441</f>
        <v>0.52075269291083881</v>
      </c>
    </row>
    <row r="1442" spans="1:1" x14ac:dyDescent="0.2">
      <c r="A1442" s="3">
        <f>'Gaussian Distributions'!A1442</f>
        <v>1.6326669459801373</v>
      </c>
    </row>
    <row r="1443" spans="1:1" x14ac:dyDescent="0.2">
      <c r="A1443" s="3">
        <f>'Gaussian Distributions'!A1443</f>
        <v>-0.12886946635493293</v>
      </c>
    </row>
    <row r="1444" spans="1:1" x14ac:dyDescent="0.2">
      <c r="A1444" s="3">
        <f>'Gaussian Distributions'!A1444</f>
        <v>-0.45729233641215944</v>
      </c>
    </row>
    <row r="1445" spans="1:1" x14ac:dyDescent="0.2">
      <c r="A1445" s="3">
        <f>'Gaussian Distributions'!A1445</f>
        <v>0.92967561746267768</v>
      </c>
    </row>
    <row r="1446" spans="1:1" x14ac:dyDescent="0.2">
      <c r="A1446" s="3">
        <f>'Gaussian Distributions'!A1446</f>
        <v>0.18587975002838791</v>
      </c>
    </row>
    <row r="1447" spans="1:1" x14ac:dyDescent="0.2">
      <c r="A1447" s="3">
        <f>'Gaussian Distributions'!A1447</f>
        <v>-1.448558431083151</v>
      </c>
    </row>
    <row r="1448" spans="1:1" x14ac:dyDescent="0.2">
      <c r="A1448" s="3">
        <f>'Gaussian Distributions'!A1448</f>
        <v>-1.2536728558291506</v>
      </c>
    </row>
    <row r="1449" spans="1:1" x14ac:dyDescent="0.2">
      <c r="A1449" s="3">
        <f>'Gaussian Distributions'!A1449</f>
        <v>0.26625988844784926</v>
      </c>
    </row>
    <row r="1450" spans="1:1" x14ac:dyDescent="0.2">
      <c r="A1450" s="3">
        <f>'Gaussian Distributions'!A1450</f>
        <v>1.0580359302747124</v>
      </c>
    </row>
    <row r="1451" spans="1:1" x14ac:dyDescent="0.2">
      <c r="A1451" s="3">
        <f>'Gaussian Distributions'!A1451</f>
        <v>-0.37190855189620997</v>
      </c>
    </row>
    <row r="1452" spans="1:1" x14ac:dyDescent="0.2">
      <c r="A1452" s="3">
        <f>'Gaussian Distributions'!A1452</f>
        <v>-5.020260276850598E-2</v>
      </c>
    </row>
    <row r="1453" spans="1:1" x14ac:dyDescent="0.2">
      <c r="A1453" s="3">
        <f>'Gaussian Distributions'!A1453</f>
        <v>2.0533456889332715</v>
      </c>
    </row>
    <row r="1454" spans="1:1" x14ac:dyDescent="0.2">
      <c r="A1454" s="3">
        <f>'Gaussian Distributions'!A1454</f>
        <v>0.61275392251572203</v>
      </c>
    </row>
    <row r="1455" spans="1:1" x14ac:dyDescent="0.2">
      <c r="A1455" s="3">
        <f>'Gaussian Distributions'!A1455</f>
        <v>-0.73891117213552338</v>
      </c>
    </row>
    <row r="1456" spans="1:1" x14ac:dyDescent="0.2">
      <c r="A1456" s="3">
        <f>'Gaussian Distributions'!A1456</f>
        <v>-0.96416953146253315</v>
      </c>
    </row>
    <row r="1457" spans="1:1" x14ac:dyDescent="0.2">
      <c r="A1457" s="3">
        <f>'Gaussian Distributions'!A1457</f>
        <v>0.43296656176211734</v>
      </c>
    </row>
    <row r="1458" spans="1:1" x14ac:dyDescent="0.2">
      <c r="A1458" s="3">
        <f>'Gaussian Distributions'!A1458</f>
        <v>1.3883218476756962</v>
      </c>
    </row>
    <row r="1459" spans="1:1" x14ac:dyDescent="0.2">
      <c r="A1459" s="3">
        <f>'Gaussian Distributions'!A1459</f>
        <v>-0.20834328360932566</v>
      </c>
    </row>
    <row r="1460" spans="1:1" x14ac:dyDescent="0.2">
      <c r="A1460" s="3">
        <f>'Gaussian Distributions'!A1460</f>
        <v>-0.5461527576490971</v>
      </c>
    </row>
    <row r="1461" spans="1:1" x14ac:dyDescent="0.2">
      <c r="A1461" s="3">
        <f>'Gaussian Distributions'!A1461</f>
        <v>0.81505808421234449</v>
      </c>
    </row>
    <row r="1462" spans="1:1" x14ac:dyDescent="0.2">
      <c r="A1462" s="3">
        <f>'Gaussian Distributions'!A1462</f>
        <v>0.10668477372672246</v>
      </c>
    </row>
    <row r="1463" spans="1:1" x14ac:dyDescent="0.2">
      <c r="A1463" s="3">
        <f>'Gaussian Distributions'!A1463</f>
        <v>-1.7225997105011521</v>
      </c>
    </row>
    <row r="1464" spans="1:1" x14ac:dyDescent="0.2">
      <c r="A1464" s="3">
        <f>'Gaussian Distributions'!A1464</f>
        <v>-1.5708782239335579</v>
      </c>
    </row>
    <row r="1465" spans="1:1" x14ac:dyDescent="0.2">
      <c r="A1465" s="3">
        <f>'Gaussian Distributions'!A1465</f>
        <v>0.14616762503268185</v>
      </c>
    </row>
    <row r="1466" spans="1:1" x14ac:dyDescent="0.2">
      <c r="A1466" s="3">
        <f>'Gaussian Distributions'!A1466</f>
        <v>0.87093606604384344</v>
      </c>
    </row>
    <row r="1467" spans="1:1" x14ac:dyDescent="0.2">
      <c r="A1467" s="3">
        <f>'Gaussian Distributions'!A1467</f>
        <v>-0.5012276212416793</v>
      </c>
    </row>
    <row r="1468" spans="1:1" x14ac:dyDescent="0.2">
      <c r="A1468" s="3">
        <f>'Gaussian Distributions'!A1468</f>
        <v>-0.1684733119433402</v>
      </c>
    </row>
    <row r="1469" spans="1:1" x14ac:dyDescent="0.2">
      <c r="A1469" s="3">
        <f>'Gaussian Distributions'!A1469</f>
        <v>1.4993260709012937</v>
      </c>
    </row>
    <row r="1470" spans="1:1" x14ac:dyDescent="0.2">
      <c r="A1470" s="3">
        <f>'Gaussian Distributions'!A1470</f>
        <v>0.47640052286400614</v>
      </c>
    </row>
    <row r="1471" spans="1:1" x14ac:dyDescent="0.2">
      <c r="A1471" s="3">
        <f>'Gaussian Distributions'!A1471</f>
        <v>-0.90359359715575704</v>
      </c>
    </row>
    <row r="1472" spans="1:1" x14ac:dyDescent="0.2">
      <c r="A1472" s="3">
        <f>'Gaussian Distributions'!A1472</f>
        <v>-0.68838409410128776</v>
      </c>
    </row>
    <row r="1473" spans="1:1" x14ac:dyDescent="0.2">
      <c r="A1473" s="3">
        <f>'Gaussian Distributions'!A1473</f>
        <v>0.66072441654267366</v>
      </c>
    </row>
    <row r="1474" spans="1:1" x14ac:dyDescent="0.2">
      <c r="A1474" s="3">
        <f>'Gaussian Distributions'!A1474</f>
        <v>2.6201518387929075</v>
      </c>
    </row>
    <row r="1475" spans="1:1" x14ac:dyDescent="0.2">
      <c r="A1475" s="3">
        <f>'Gaussian Distributions'!A1475</f>
        <v>-1.1015679076546733E-2</v>
      </c>
    </row>
    <row r="1476" spans="1:1" x14ac:dyDescent="0.2">
      <c r="A1476" s="3">
        <f>'Gaussian Distributions'!A1476</f>
        <v>-0.33025017450336919</v>
      </c>
    </row>
    <row r="1477" spans="1:1" x14ac:dyDescent="0.2">
      <c r="A1477" s="3">
        <f>'Gaussian Distributions'!A1477</f>
        <v>1.1292578829432256</v>
      </c>
    </row>
    <row r="1478" spans="1:1" x14ac:dyDescent="0.2">
      <c r="A1478" s="3">
        <f>'Gaussian Distributions'!A1478</f>
        <v>0.30707135200642871</v>
      </c>
    </row>
    <row r="1479" spans="1:1" x14ac:dyDescent="0.2">
      <c r="A1479" s="3">
        <f>'Gaussian Distributions'!A1479</f>
        <v>-1.1719654254875518</v>
      </c>
    </row>
    <row r="1480" spans="1:1" x14ac:dyDescent="0.2">
      <c r="A1480" s="3">
        <f>'Gaussian Distributions'!A1480</f>
        <v>-1.3447346593574796</v>
      </c>
    </row>
    <row r="1481" spans="1:1" x14ac:dyDescent="0.2">
      <c r="A1481" s="3">
        <f>'Gaussian Distributions'!A1481</f>
        <v>0.22588731674708404</v>
      </c>
    </row>
    <row r="1482" spans="1:1" x14ac:dyDescent="0.2">
      <c r="A1482" s="3">
        <f>'Gaussian Distributions'!A1482</f>
        <v>0.99181237036959502</v>
      </c>
    </row>
    <row r="1483" spans="1:1" x14ac:dyDescent="0.2">
      <c r="A1483" s="3">
        <f>'Gaussian Distributions'!A1483</f>
        <v>-0.41422281103312286</v>
      </c>
    </row>
    <row r="1484" spans="1:1" x14ac:dyDescent="0.2">
      <c r="A1484" s="3">
        <f>'Gaussian Distributions'!A1484</f>
        <v>-8.9466800064465182E-2</v>
      </c>
    </row>
    <row r="1485" spans="1:1" x14ac:dyDescent="0.2">
      <c r="A1485" s="3">
        <f>'Gaussian Distributions'!A1485</f>
        <v>1.803631705691404</v>
      </c>
    </row>
    <row r="1486" spans="1:1" x14ac:dyDescent="0.2">
      <c r="A1486" s="3">
        <f>'Gaussian Distributions'!A1486</f>
        <v>0.56615405168699728</v>
      </c>
    </row>
    <row r="1487" spans="1:1" x14ac:dyDescent="0.2">
      <c r="A1487" s="3">
        <f>'Gaussian Distributions'!A1487</f>
        <v>-0.79139943768873622</v>
      </c>
    </row>
    <row r="1488" spans="1:1" x14ac:dyDescent="0.2">
      <c r="A1488" s="3">
        <f>'Gaussian Distributions'!A1488</f>
        <v>-1.0285079843848479</v>
      </c>
    </row>
    <row r="1489" spans="1:1" x14ac:dyDescent="0.2">
      <c r="A1489" s="3">
        <f>'Gaussian Distributions'!A1489</f>
        <v>0.39033470647677715</v>
      </c>
    </row>
    <row r="1490" spans="1:1" x14ac:dyDescent="0.2">
      <c r="A1490" s="3">
        <f>'Gaussian Distributions'!A1490</f>
        <v>1.29219661701479</v>
      </c>
    </row>
    <row r="1491" spans="1:1" x14ac:dyDescent="0.2">
      <c r="A1491" s="3">
        <f>'Gaussian Distributions'!A1491</f>
        <v>-0.24854735184009136</v>
      </c>
    </row>
    <row r="1492" spans="1:1" x14ac:dyDescent="0.2">
      <c r="A1492" s="3">
        <f>'Gaussian Distributions'!A1492</f>
        <v>-0.59220856141110012</v>
      </c>
    </row>
    <row r="1493" spans="1:1" x14ac:dyDescent="0.2">
      <c r="A1493" s="3">
        <f>'Gaussian Distributions'!A1493</f>
        <v>0.76161626744824429</v>
      </c>
    </row>
    <row r="1494" spans="1:1" x14ac:dyDescent="0.2">
      <c r="A1494" s="3">
        <f>'Gaussian Distributions'!A1494</f>
        <v>6.7367599460309721E-2</v>
      </c>
    </row>
    <row r="1495" spans="1:1" x14ac:dyDescent="0.2">
      <c r="A1495" s="3">
        <f>'Gaussian Distributions'!A1495</f>
        <v>-1.9291605223029147</v>
      </c>
    </row>
    <row r="1496" spans="1:1" x14ac:dyDescent="0.2">
      <c r="A1496" s="3">
        <f>'Gaussian Distributions'!A1496</f>
        <v>-2.0739286511134498</v>
      </c>
    </row>
    <row r="1497" spans="1:1" x14ac:dyDescent="0.2">
      <c r="A1497" s="3">
        <f>'Gaussian Distributions'!A1497</f>
        <v>4.7751785275161461E-2</v>
      </c>
    </row>
    <row r="1498" spans="1:1" x14ac:dyDescent="0.2">
      <c r="A1498" s="3">
        <f>'Gaussian Distributions'!A1498</f>
        <v>0.73569872983150597</v>
      </c>
    </row>
    <row r="1499" spans="1:1" x14ac:dyDescent="0.2">
      <c r="A1499" s="3">
        <f>'Gaussian Distributions'!A1499</f>
        <v>-0.61570999841298357</v>
      </c>
    </row>
    <row r="1500" spans="1:1" x14ac:dyDescent="0.2">
      <c r="A1500" s="3">
        <f>'Gaussian Distributions'!A1500</f>
        <v>-0.26879695365364648</v>
      </c>
    </row>
    <row r="1501" spans="1:1" x14ac:dyDescent="0.2">
      <c r="A1501" s="3">
        <f>'Gaussian Distributions'!A1501</f>
        <v>1.2483195350829872</v>
      </c>
    </row>
    <row r="1502" spans="1:1" x14ac:dyDescent="0.2">
      <c r="A1502" s="3">
        <f>'Gaussian Distributions'!A1502</f>
        <v>0.36928666682599021</v>
      </c>
    </row>
    <row r="1503" spans="1:1" x14ac:dyDescent="0.2">
      <c r="A1503" s="3">
        <f>'Gaussian Distributions'!A1503</f>
        <v>-1.0623299179279764</v>
      </c>
    </row>
    <row r="1504" spans="1:1" x14ac:dyDescent="0.2">
      <c r="A1504" s="3">
        <f>'Gaussian Distributions'!A1504</f>
        <v>-0.81847512877576845</v>
      </c>
    </row>
    <row r="1505" spans="1:1" x14ac:dyDescent="0.2">
      <c r="A1505" s="3">
        <f>'Gaussian Distributions'!A1505</f>
        <v>0.54331336748396275</v>
      </c>
    </row>
    <row r="1506" spans="1:1" x14ac:dyDescent="0.2">
      <c r="A1506" s="3">
        <f>'Gaussian Distributions'!A1506</f>
        <v>1.7119056218988347</v>
      </c>
    </row>
    <row r="1507" spans="1:1" x14ac:dyDescent="0.2">
      <c r="A1507" s="3">
        <f>'Gaussian Distributions'!A1507</f>
        <v>-0.10914694888979419</v>
      </c>
    </row>
    <row r="1508" spans="1:1" x14ac:dyDescent="0.2">
      <c r="A1508" s="3">
        <f>'Gaussian Distributions'!A1508</f>
        <v>-0.43565654650016111</v>
      </c>
    </row>
    <row r="1509" spans="1:1" x14ac:dyDescent="0.2">
      <c r="A1509" s="3">
        <f>'Gaussian Distributions'!A1509</f>
        <v>0.96028049840326879</v>
      </c>
    </row>
    <row r="1510" spans="1:1" x14ac:dyDescent="0.2">
      <c r="A1510" s="3">
        <f>'Gaussian Distributions'!A1510</f>
        <v>0.20584234533730952</v>
      </c>
    </row>
    <row r="1511" spans="1:1" x14ac:dyDescent="0.2">
      <c r="A1511" s="3">
        <f>'Gaussian Distributions'!A1511</f>
        <v>-1.3947675832195188</v>
      </c>
    </row>
    <row r="1512" spans="1:1" x14ac:dyDescent="0.2">
      <c r="A1512" s="3">
        <f>'Gaussian Distributions'!A1512</f>
        <v>-1.2118078626077065</v>
      </c>
    </row>
    <row r="1513" spans="1:1" x14ac:dyDescent="0.2">
      <c r="A1513" s="3">
        <f>'Gaussian Distributions'!A1513</f>
        <v>0.28660594386410693</v>
      </c>
    </row>
    <row r="1514" spans="1:1" x14ac:dyDescent="0.2">
      <c r="A1514" s="3">
        <f>'Gaussian Distributions'!A1514</f>
        <v>1.0929538519918638</v>
      </c>
    </row>
    <row r="1515" spans="1:1" x14ac:dyDescent="0.2">
      <c r="A1515" s="3">
        <f>'Gaussian Distributions'!A1515</f>
        <v>-0.35100321334012746</v>
      </c>
    </row>
    <row r="1516" spans="1:1" x14ac:dyDescent="0.2">
      <c r="A1516" s="3">
        <f>'Gaussian Distributions'!A1516</f>
        <v>-3.0603266007252564E-2</v>
      </c>
    </row>
    <row r="1517" spans="1:1" x14ac:dyDescent="0.2">
      <c r="A1517" s="3">
        <f>'Gaussian Distributions'!A1517</f>
        <v>2.2505498537286557</v>
      </c>
    </row>
    <row r="1518" spans="1:1" x14ac:dyDescent="0.2">
      <c r="A1518" s="3">
        <f>'Gaussian Distributions'!A1518</f>
        <v>0.63655604750627082</v>
      </c>
    </row>
    <row r="1519" spans="1:1" x14ac:dyDescent="0.2">
      <c r="A1519" s="3">
        <f>'Gaussian Distributions'!A1519</f>
        <v>-0.71341994025592514</v>
      </c>
    </row>
    <row r="1520" spans="1:1" x14ac:dyDescent="0.2">
      <c r="A1520" s="3">
        <f>'Gaussian Distributions'!A1520</f>
        <v>-0.93345336635161802</v>
      </c>
    </row>
    <row r="1521" spans="1:1" x14ac:dyDescent="0.2">
      <c r="A1521" s="3">
        <f>'Gaussian Distributions'!A1521</f>
        <v>0.45457633612545151</v>
      </c>
    </row>
    <row r="1522" spans="1:1" x14ac:dyDescent="0.2">
      <c r="A1522" s="3">
        <f>'Gaussian Distributions'!A1522</f>
        <v>1.441604203033102</v>
      </c>
    </row>
    <row r="1523" spans="1:1" x14ac:dyDescent="0.2">
      <c r="A1523" s="3">
        <f>'Gaussian Distributions'!A1523</f>
        <v>-0.18837086451119042</v>
      </c>
    </row>
    <row r="1524" spans="1:1" x14ac:dyDescent="0.2">
      <c r="A1524" s="3">
        <f>'Gaussian Distributions'!A1524</f>
        <v>-0.52355809078774795</v>
      </c>
    </row>
    <row r="1525" spans="1:1" x14ac:dyDescent="0.2">
      <c r="A1525" s="3">
        <f>'Gaussian Distributions'!A1525</f>
        <v>0.84266815329469025</v>
      </c>
    </row>
    <row r="1526" spans="1:1" x14ac:dyDescent="0.2">
      <c r="A1526" s="3">
        <f>'Gaussian Distributions'!A1526</f>
        <v>0.12640156615585477</v>
      </c>
    </row>
    <row r="1527" spans="1:1" x14ac:dyDescent="0.2">
      <c r="A1527" s="3">
        <f>'Gaussian Distributions'!A1527</f>
        <v>-1.6420196209755165</v>
      </c>
    </row>
    <row r="1528" spans="1:1" x14ac:dyDescent="0.2">
      <c r="A1528" s="3">
        <f>'Gaussian Distributions'!A1528</f>
        <v>-1.8162245257758123</v>
      </c>
    </row>
    <row r="1529" spans="1:1" x14ac:dyDescent="0.2">
      <c r="A1529" s="3">
        <f>'Gaussian Distributions'!A1529</f>
        <v>8.700937215959649E-2</v>
      </c>
    </row>
    <row r="1530" spans="1:1" x14ac:dyDescent="0.2">
      <c r="A1530" s="3">
        <f>'Gaussian Distributions'!A1530</f>
        <v>0.78805580770446781</v>
      </c>
    </row>
    <row r="1531" spans="1:1" x14ac:dyDescent="0.2">
      <c r="A1531" s="3">
        <f>'Gaussian Distributions'!A1531</f>
        <v>-0.56902977010536349</v>
      </c>
    </row>
    <row r="1532" spans="1:1" x14ac:dyDescent="0.2">
      <c r="A1532" s="3">
        <f>'Gaussian Distributions'!A1532</f>
        <v>-0.22839916610922237</v>
      </c>
    </row>
    <row r="1533" spans="1:1" x14ac:dyDescent="0.2">
      <c r="A1533" s="3">
        <f>'Gaussian Distributions'!A1533</f>
        <v>1.3387131836671697</v>
      </c>
    </row>
    <row r="1534" spans="1:1" x14ac:dyDescent="0.2">
      <c r="A1534" s="3">
        <f>'Gaussian Distributions'!A1534</f>
        <v>0.4115571253392879</v>
      </c>
    </row>
    <row r="1535" spans="1:1" x14ac:dyDescent="0.2">
      <c r="A1535" s="3">
        <f>'Gaussian Distributions'!A1535</f>
        <v>-0.99582344438969517</v>
      </c>
    </row>
    <row r="1536" spans="1:1" x14ac:dyDescent="0.2">
      <c r="A1536" s="3">
        <f>'Gaussian Distributions'!A1536</f>
        <v>-0.76489186585711333</v>
      </c>
    </row>
    <row r="1537" spans="1:1" x14ac:dyDescent="0.2">
      <c r="A1537" s="3">
        <f>'Gaussian Distributions'!A1537</f>
        <v>0.58929401041840856</v>
      </c>
    </row>
    <row r="1538" spans="1:1" x14ac:dyDescent="0.2">
      <c r="A1538" s="3">
        <f>'Gaussian Distributions'!A1538</f>
        <v>1.9136564849413042</v>
      </c>
    </row>
    <row r="1539" spans="1:1" x14ac:dyDescent="0.2">
      <c r="A1539" s="3">
        <f>'Gaussian Distributions'!A1539</f>
        <v>-6.9821244901411839E-2</v>
      </c>
    </row>
    <row r="1540" spans="1:1" x14ac:dyDescent="0.2">
      <c r="A1540" s="3">
        <f>'Gaussian Distributions'!A1540</f>
        <v>-0.39297771947163335</v>
      </c>
    </row>
    <row r="1541" spans="1:1" x14ac:dyDescent="0.2">
      <c r="A1541" s="3">
        <f>'Gaussian Distributions'!A1541</f>
        <v>1.0243625538448966</v>
      </c>
    </row>
    <row r="1542" spans="1:1" x14ac:dyDescent="0.2">
      <c r="A1542" s="3">
        <f>'Gaussian Distributions'!A1542</f>
        <v>0.24602347211458714</v>
      </c>
    </row>
    <row r="1543" spans="1:1" x14ac:dyDescent="0.2">
      <c r="A1543" s="3">
        <f>'Gaussian Distributions'!A1543</f>
        <v>-1.2978585726331089</v>
      </c>
    </row>
    <row r="1544" spans="1:1" x14ac:dyDescent="0.2">
      <c r="A1544" s="3">
        <f>'Gaussian Distributions'!A1544</f>
        <v>-1.5069013819471255</v>
      </c>
    </row>
    <row r="1545" spans="1:1" x14ac:dyDescent="0.2">
      <c r="A1545" s="3">
        <f>'Gaussian Distributions'!A1545</f>
        <v>0.16599096230211138</v>
      </c>
    </row>
    <row r="1546" spans="1:1" x14ac:dyDescent="0.2">
      <c r="A1546" s="3">
        <f>'Gaussian Distributions'!A1546</f>
        <v>0.89991767606477568</v>
      </c>
    </row>
    <row r="1547" spans="1:1" x14ac:dyDescent="0.2">
      <c r="A1547" s="3">
        <f>'Gaussian Distributions'!A1547</f>
        <v>-0.47914435492453167</v>
      </c>
    </row>
    <row r="1548" spans="1:1" x14ac:dyDescent="0.2">
      <c r="A1548" s="3">
        <f>'Gaussian Distributions'!A1548</f>
        <v>-0.14864224382675253</v>
      </c>
    </row>
    <row r="1549" spans="1:1" x14ac:dyDescent="0.2">
      <c r="A1549" s="3">
        <f>'Gaussian Distributions'!A1549</f>
        <v>1.562526268360301</v>
      </c>
    </row>
    <row r="1550" spans="1:1" x14ac:dyDescent="0.2">
      <c r="A1550" s="3">
        <f>'Gaussian Distributions'!A1550</f>
        <v>0.49845403077856404</v>
      </c>
    </row>
    <row r="1551" spans="1:1" x14ac:dyDescent="0.2">
      <c r="A1551" s="3">
        <f>'Gaussian Distributions'!A1551</f>
        <v>-0.87451852207859182</v>
      </c>
    </row>
    <row r="1552" spans="1:1" x14ac:dyDescent="0.2">
      <c r="A1552" s="3">
        <f>'Gaussian Distributions'!A1552</f>
        <v>-1.1339013344231497</v>
      </c>
    </row>
    <row r="1553" spans="1:1" x14ac:dyDescent="0.2">
      <c r="A1553" s="3">
        <f>'Gaussian Distributions'!A1553</f>
        <v>0.32766619927165402</v>
      </c>
    </row>
    <row r="1554" spans="1:1" x14ac:dyDescent="0.2">
      <c r="A1554" s="3">
        <f>'Gaussian Distributions'!A1554</f>
        <v>1.16711467422952</v>
      </c>
    </row>
    <row r="1555" spans="1:1" x14ac:dyDescent="0.2">
      <c r="A1555" s="3">
        <f>'Gaussian Distributions'!A1555</f>
        <v>-0.30963841803356212</v>
      </c>
    </row>
    <row r="1556" spans="1:1" x14ac:dyDescent="0.2">
      <c r="A1556" s="3">
        <f>'Gaussian Distributions'!A1556</f>
        <v>-0.66377248690105828</v>
      </c>
    </row>
    <row r="1557" spans="1:1" x14ac:dyDescent="0.2">
      <c r="A1557" s="3">
        <f>'Gaussian Distributions'!A1557</f>
        <v>0.68528505196992084</v>
      </c>
    </row>
    <row r="1558" spans="1:1" x14ac:dyDescent="0.2">
      <c r="A1558" s="3">
        <f>'Gaussian Distributions'!A1558</f>
        <v>8.567681937719264E-3</v>
      </c>
    </row>
    <row r="1559" spans="1:1" x14ac:dyDescent="0.2">
      <c r="A1559" s="3">
        <f>'Gaussian Distributions'!A1559</f>
        <v>-2.7047326876777213</v>
      </c>
    </row>
    <row r="1560" spans="1:1" x14ac:dyDescent="0.2">
      <c r="A1560" s="3">
        <f>'Gaussian Distributions'!A1560</f>
        <v>-2.8146648660905971</v>
      </c>
    </row>
    <row r="1561" spans="1:1" x14ac:dyDescent="0.2">
      <c r="A1561" s="3">
        <f>'Gaussian Distributions'!A1561</f>
        <v>6.1197361413314081E-3</v>
      </c>
    </row>
    <row r="1562" spans="1:1" x14ac:dyDescent="0.2">
      <c r="A1562" s="3">
        <f>'Gaussian Distributions'!A1562</f>
        <v>0.68219257742908446</v>
      </c>
    </row>
    <row r="1563" spans="1:1" x14ac:dyDescent="0.2">
      <c r="A1563" s="3">
        <f>'Gaussian Distributions'!A1563</f>
        <v>-0.66682673671086024</v>
      </c>
    </row>
    <row r="1564" spans="1:1" x14ac:dyDescent="0.2">
      <c r="A1564" s="3">
        <f>'Gaussian Distributions'!A1564</f>
        <v>-0.31220752615161218</v>
      </c>
    </row>
    <row r="1565" spans="1:1" x14ac:dyDescent="0.2">
      <c r="A1565" s="3">
        <f>'Gaussian Distributions'!A1565</f>
        <v>1.1622912305659723</v>
      </c>
    </row>
    <row r="1566" spans="1:1" x14ac:dyDescent="0.2">
      <c r="A1566" s="3">
        <f>'Gaussian Distributions'!A1566</f>
        <v>0.32508440999689481</v>
      </c>
    </row>
    <row r="1567" spans="1:1" x14ac:dyDescent="0.2">
      <c r="A1567" s="3">
        <f>'Gaussian Distributions'!A1567</f>
        <v>-1.1385693642757768</v>
      </c>
    </row>
    <row r="1568" spans="1:1" x14ac:dyDescent="0.2">
      <c r="A1568" s="3">
        <f>'Gaussian Distributions'!A1568</f>
        <v>-0.87811223699664365</v>
      </c>
    </row>
    <row r="1569" spans="1:1" x14ac:dyDescent="0.2">
      <c r="A1569" s="3">
        <f>'Gaussian Distributions'!A1569</f>
        <v>0.49568426953826372</v>
      </c>
    </row>
    <row r="1570" spans="1:1" x14ac:dyDescent="0.2">
      <c r="A1570" s="3">
        <f>'Gaussian Distributions'!A1570</f>
        <v>1.5542819063138122</v>
      </c>
    </row>
    <row r="1571" spans="1:1" x14ac:dyDescent="0.2">
      <c r="A1571" s="3">
        <f>'Gaussian Distributions'!A1571</f>
        <v>-0.15111777320321346</v>
      </c>
    </row>
    <row r="1572" spans="1:1" x14ac:dyDescent="0.2">
      <c r="A1572" s="3">
        <f>'Gaussian Distributions'!A1572</f>
        <v>-0.48189179903392931</v>
      </c>
    </row>
    <row r="1573" spans="1:1" x14ac:dyDescent="0.2">
      <c r="A1573" s="3">
        <f>'Gaussian Distributions'!A1573</f>
        <v>0.89625387497728382</v>
      </c>
    </row>
    <row r="1574" spans="1:1" x14ac:dyDescent="0.2">
      <c r="A1574" s="3">
        <f>'Gaussian Distributions'!A1574</f>
        <v>0.1635096350873062</v>
      </c>
    </row>
    <row r="1575" spans="1:1" x14ac:dyDescent="0.2">
      <c r="A1575" s="3">
        <f>'Gaussian Distributions'!A1575</f>
        <v>-1.514564167790917</v>
      </c>
    </row>
    <row r="1576" spans="1:1" x14ac:dyDescent="0.2">
      <c r="A1576" s="3">
        <f>'Gaussian Distributions'!A1576</f>
        <v>-1.3035624432130821</v>
      </c>
    </row>
    <row r="1577" spans="1:1" x14ac:dyDescent="0.2">
      <c r="A1577" s="3">
        <f>'Gaussian Distributions'!A1577</f>
        <v>0.24350115858114718</v>
      </c>
    </row>
    <row r="1578" spans="1:1" x14ac:dyDescent="0.2">
      <c r="A1578" s="3">
        <f>'Gaussian Distributions'!A1578</f>
        <v>1.0202346522225154</v>
      </c>
    </row>
    <row r="1579" spans="1:1" x14ac:dyDescent="0.2">
      <c r="A1579" s="3">
        <f>'Gaussian Distributions'!A1579</f>
        <v>-0.39562348047882867</v>
      </c>
    </row>
    <row r="1580" spans="1:1" x14ac:dyDescent="0.2">
      <c r="A1580" s="3">
        <f>'Gaussian Distributions'!A1580</f>
        <v>-7.2275310765164469E-2</v>
      </c>
    </row>
    <row r="1581" spans="1:1" x14ac:dyDescent="0.2">
      <c r="A1581" s="3">
        <f>'Gaussian Distributions'!A1581</f>
        <v>1.8985992452326952</v>
      </c>
    </row>
    <row r="1582" spans="1:1" x14ac:dyDescent="0.2">
      <c r="A1582" s="3">
        <f>'Gaussian Distributions'!A1582</f>
        <v>0.58638445667512429</v>
      </c>
    </row>
    <row r="1583" spans="1:1" x14ac:dyDescent="0.2">
      <c r="A1583" s="3">
        <f>'Gaussian Distributions'!A1583</f>
        <v>-0.76817569184926948</v>
      </c>
    </row>
    <row r="1584" spans="1:1" x14ac:dyDescent="0.2">
      <c r="A1584" s="3">
        <f>'Gaussian Distributions'!A1584</f>
        <v>-0.99985060426530903</v>
      </c>
    </row>
    <row r="1585" spans="1:1" x14ac:dyDescent="0.2">
      <c r="A1585" s="3">
        <f>'Gaussian Distributions'!A1585</f>
        <v>0.4088943609218687</v>
      </c>
    </row>
    <row r="1586" spans="1:1" x14ac:dyDescent="0.2">
      <c r="A1586" s="3">
        <f>'Gaussian Distributions'!A1586</f>
        <v>1.332739859811064</v>
      </c>
    </row>
    <row r="1587" spans="1:1" x14ac:dyDescent="0.2">
      <c r="A1587" s="3">
        <f>'Gaussian Distributions'!A1587</f>
        <v>-0.23091245735977189</v>
      </c>
    </row>
    <row r="1588" spans="1:1" x14ac:dyDescent="0.2">
      <c r="A1588" s="3">
        <f>'Gaussian Distributions'!A1588</f>
        <v>-0.57191020198431031</v>
      </c>
    </row>
    <row r="1589" spans="1:1" x14ac:dyDescent="0.2">
      <c r="A1589" s="3">
        <f>'Gaussian Distributions'!A1589</f>
        <v>0.78472096495195409</v>
      </c>
    </row>
    <row r="1590" spans="1:1" x14ac:dyDescent="0.2">
      <c r="A1590" s="3">
        <f>'Gaussian Distributions'!A1590</f>
        <v>8.4552469588439441E-2</v>
      </c>
    </row>
    <row r="1591" spans="1:1" x14ac:dyDescent="0.2">
      <c r="A1591" s="3">
        <f>'Gaussian Distributions'!A1591</f>
        <v>-1.8291121281935261</v>
      </c>
    </row>
    <row r="1592" spans="1:1" x14ac:dyDescent="0.2">
      <c r="A1592" s="3">
        <f>'Gaussian Distributions'!A1592</f>
        <v>-1.6515181740896192</v>
      </c>
    </row>
    <row r="1593" spans="1:1" x14ac:dyDescent="0.2">
      <c r="A1593" s="3">
        <f>'Gaussian Distributions'!A1593</f>
        <v>0.12393443557041359</v>
      </c>
    </row>
    <row r="1594" spans="1:1" x14ac:dyDescent="0.2">
      <c r="A1594" s="3">
        <f>'Gaussian Distributions'!A1594</f>
        <v>0.83918199745282773</v>
      </c>
    </row>
    <row r="1595" spans="1:1" x14ac:dyDescent="0.2">
      <c r="A1595" s="3">
        <f>'Gaussian Distributions'!A1595</f>
        <v>-0.52636761527091902</v>
      </c>
    </row>
    <row r="1596" spans="1:1" x14ac:dyDescent="0.2">
      <c r="A1596" s="3">
        <f>'Gaussian Distributions'!A1596</f>
        <v>-0.19086314850850036</v>
      </c>
    </row>
    <row r="1597" spans="1:1" x14ac:dyDescent="0.2">
      <c r="A1597" s="3">
        <f>'Gaussian Distributions'!A1597</f>
        <v>1.4347190021827529</v>
      </c>
    </row>
    <row r="1598" spans="1:1" x14ac:dyDescent="0.2">
      <c r="A1598" s="3">
        <f>'Gaussian Distributions'!A1598</f>
        <v>0.45186368496428936</v>
      </c>
    </row>
    <row r="1599" spans="1:1" x14ac:dyDescent="0.2">
      <c r="A1599" s="3">
        <f>'Gaussian Distributions'!A1599</f>
        <v>-0.93724448411971684</v>
      </c>
    </row>
    <row r="1600" spans="1:1" x14ac:dyDescent="0.2">
      <c r="A1600" s="3">
        <f>'Gaussian Distributions'!A1600</f>
        <v>-0.71658077121660635</v>
      </c>
    </row>
    <row r="1601" spans="1:1" x14ac:dyDescent="0.2">
      <c r="A1601" s="3">
        <f>'Gaussian Distributions'!A1601</f>
        <v>0.63356126392045686</v>
      </c>
    </row>
    <row r="1602" spans="1:1" x14ac:dyDescent="0.2">
      <c r="A1602" s="3">
        <f>'Gaussian Distributions'!A1602</f>
        <v>2.2207604951734954</v>
      </c>
    </row>
    <row r="1603" spans="1:1" x14ac:dyDescent="0.2">
      <c r="A1603" s="3">
        <f>'Gaussian Distributions'!A1603</f>
        <v>-3.3052385973119006E-2</v>
      </c>
    </row>
    <row r="1604" spans="1:1" x14ac:dyDescent="0.2">
      <c r="A1604" s="3">
        <f>'Gaussian Distributions'!A1604</f>
        <v>-0.35360782045876304</v>
      </c>
    </row>
    <row r="1605" spans="1:1" x14ac:dyDescent="0.2">
      <c r="A1605" s="3">
        <f>'Gaussian Distributions'!A1605</f>
        <v>1.0885164307112796</v>
      </c>
    </row>
    <row r="1606" spans="1:1" x14ac:dyDescent="0.2">
      <c r="A1606" s="3">
        <f>'Gaussian Distributions'!A1606</f>
        <v>0.28405636246572341</v>
      </c>
    </row>
    <row r="1607" spans="1:1" x14ac:dyDescent="0.2">
      <c r="A1607" s="3">
        <f>'Gaussian Distributions'!A1607</f>
        <v>-1.2169248419571208</v>
      </c>
    </row>
    <row r="1608" spans="1:1" x14ac:dyDescent="0.2">
      <c r="A1608" s="3">
        <f>'Gaussian Distributions'!A1608</f>
        <v>-1.4012717945979234</v>
      </c>
    </row>
    <row r="1609" spans="1:1" x14ac:dyDescent="0.2">
      <c r="A1609" s="3">
        <f>'Gaussian Distributions'!A1609</f>
        <v>0.20334269388541656</v>
      </c>
    </row>
    <row r="1610" spans="1:1" x14ac:dyDescent="0.2">
      <c r="A1610" s="3">
        <f>'Gaussian Distributions'!A1610</f>
        <v>0.95640593521313766</v>
      </c>
    </row>
    <row r="1611" spans="1:1" x14ac:dyDescent="0.2">
      <c r="A1611" s="3">
        <f>'Gaussian Distributions'!A1611</f>
        <v>-0.43834968736158253</v>
      </c>
    </row>
    <row r="1612" spans="1:1" x14ac:dyDescent="0.2">
      <c r="A1612" s="3">
        <f>'Gaussian Distributions'!A1612</f>
        <v>-0.11160978591382463</v>
      </c>
    </row>
    <row r="1613" spans="1:1" x14ac:dyDescent="0.2">
      <c r="A1613" s="3">
        <f>'Gaussian Distributions'!A1613</f>
        <v>1.7014038035947754</v>
      </c>
    </row>
    <row r="1614" spans="1:1" x14ac:dyDescent="0.2">
      <c r="A1614" s="3">
        <f>'Gaussian Distributions'!A1614</f>
        <v>0.54047835084738727</v>
      </c>
    </row>
    <row r="1615" spans="1:1" x14ac:dyDescent="0.2">
      <c r="A1615" s="3">
        <f>'Gaussian Distributions'!A1615</f>
        <v>-0.82190175685213551</v>
      </c>
    </row>
    <row r="1616" spans="1:1" x14ac:dyDescent="0.2">
      <c r="A1616" s="3">
        <f>'Gaussian Distributions'!A1616</f>
        <v>-1.0666435830534038</v>
      </c>
    </row>
    <row r="1617" spans="1:1" x14ac:dyDescent="0.2">
      <c r="A1617" s="3">
        <f>'Gaussian Distributions'!A1617</f>
        <v>0.36666731788554668</v>
      </c>
    </row>
    <row r="1618" spans="1:1" x14ac:dyDescent="0.2">
      <c r="A1618" s="3">
        <f>'Gaussian Distributions'!A1618</f>
        <v>1.2430017516410099</v>
      </c>
    </row>
    <row r="1619" spans="1:1" x14ac:dyDescent="0.2">
      <c r="A1619" s="3">
        <f>'Gaussian Distributions'!A1619</f>
        <v>-0.27133575020855893</v>
      </c>
    </row>
    <row r="1620" spans="1:1" x14ac:dyDescent="0.2">
      <c r="A1620" s="3">
        <f>'Gaussian Distributions'!A1620</f>
        <v>-0.61867146444411436</v>
      </c>
    </row>
    <row r="1621" spans="1:1" x14ac:dyDescent="0.2">
      <c r="A1621" s="3">
        <f>'Gaussian Distributions'!A1621</f>
        <v>0.73249386190311494</v>
      </c>
    </row>
    <row r="1622" spans="1:1" x14ac:dyDescent="0.2">
      <c r="A1622" s="3">
        <f>'Gaussian Distributions'!A1622</f>
        <v>4.5301254569973179E-2</v>
      </c>
    </row>
    <row r="1623" spans="1:1" x14ac:dyDescent="0.2">
      <c r="A1623" s="3">
        <f>'Gaussian Distributions'!A1623</f>
        <v>-2.0954296882479246</v>
      </c>
    </row>
    <row r="1624" spans="1:1" x14ac:dyDescent="0.2">
      <c r="A1624" s="3">
        <f>'Gaussian Distributions'!A1624</f>
        <v>-1.9451426475273457</v>
      </c>
    </row>
    <row r="1625" spans="1:1" x14ac:dyDescent="0.2">
      <c r="A1625" s="3">
        <f>'Gaussian Distributions'!A1625</f>
        <v>6.4914359530915913E-2</v>
      </c>
    </row>
    <row r="1626" spans="1:1" x14ac:dyDescent="0.2">
      <c r="A1626" s="3">
        <f>'Gaussian Distributions'!A1626</f>
        <v>0.75834882052657238</v>
      </c>
    </row>
    <row r="1627" spans="1:1" x14ac:dyDescent="0.2">
      <c r="A1627" s="3">
        <f>'Gaussian Distributions'!A1627</f>
        <v>-0.59512815169215572</v>
      </c>
    </row>
    <row r="1628" spans="1:1" x14ac:dyDescent="0.2">
      <c r="A1628" s="3">
        <f>'Gaussian Distributions'!A1628</f>
        <v>-0.2510728158010358</v>
      </c>
    </row>
    <row r="1629" spans="1:1" x14ac:dyDescent="0.2">
      <c r="A1629" s="3">
        <f>'Gaussian Distributions'!A1629</f>
        <v>1.2865757859390314</v>
      </c>
    </row>
    <row r="1630" spans="1:1" x14ac:dyDescent="0.2">
      <c r="A1630" s="3">
        <f>'Gaussian Distributions'!A1630</f>
        <v>0.38769441736706556</v>
      </c>
    </row>
    <row r="1631" spans="1:1" x14ac:dyDescent="0.2">
      <c r="A1631" s="3">
        <f>'Gaussian Distributions'!A1631</f>
        <v>-1.0326711651975762</v>
      </c>
    </row>
    <row r="1632" spans="1:1" x14ac:dyDescent="0.2">
      <c r="A1632" s="3">
        <f>'Gaussian Distributions'!A1632</f>
        <v>-0.79475193891528007</v>
      </c>
    </row>
    <row r="1633" spans="1:1" x14ac:dyDescent="0.2">
      <c r="A1633" s="3">
        <f>'Gaussian Distributions'!A1633</f>
        <v>0.56328300762431338</v>
      </c>
    </row>
    <row r="1634" spans="1:1" x14ac:dyDescent="0.2">
      <c r="A1634" s="3">
        <f>'Gaussian Distributions'!A1634</f>
        <v>1.7913185738431843</v>
      </c>
    </row>
    <row r="1635" spans="1:1" x14ac:dyDescent="0.2">
      <c r="A1635" s="3">
        <f>'Gaussian Distributions'!A1635</f>
        <v>-9.1924768374495008E-2</v>
      </c>
    </row>
    <row r="1636" spans="1:1" x14ac:dyDescent="0.2">
      <c r="A1636" s="3">
        <f>'Gaussian Distributions'!A1636</f>
        <v>-0.41689144340403139</v>
      </c>
    </row>
    <row r="1637" spans="1:1" x14ac:dyDescent="0.2">
      <c r="A1637" s="3">
        <f>'Gaussian Distributions'!A1637</f>
        <v>0.98781719018879355</v>
      </c>
    </row>
    <row r="1638" spans="1:1" x14ac:dyDescent="0.2">
      <c r="A1638" s="3">
        <f>'Gaussian Distributions'!A1638</f>
        <v>0.22337689178966824</v>
      </c>
    </row>
    <row r="1639" spans="1:1" x14ac:dyDescent="0.2">
      <c r="A1639" s="3">
        <f>'Gaussian Distributions'!A1639</f>
        <v>-1.3508052914236701</v>
      </c>
    </row>
    <row r="1640" spans="1:1" x14ac:dyDescent="0.2">
      <c r="A1640" s="3">
        <f>'Gaussian Distributions'!A1640</f>
        <v>-1.1768439107487676</v>
      </c>
    </row>
    <row r="1641" spans="1:1" x14ac:dyDescent="0.2">
      <c r="A1641" s="3">
        <f>'Gaussian Distributions'!A1641</f>
        <v>0.30450630793660799</v>
      </c>
    </row>
    <row r="1642" spans="1:1" x14ac:dyDescent="0.2">
      <c r="A1642" s="3">
        <f>'Gaussian Distributions'!A1642</f>
        <v>1.1246386532887855</v>
      </c>
    </row>
    <row r="1643" spans="1:1" x14ac:dyDescent="0.2">
      <c r="A1643" s="3">
        <f>'Gaussian Distributions'!A1643</f>
        <v>-0.33283635667922595</v>
      </c>
    </row>
    <row r="1644" spans="1:1" x14ac:dyDescent="0.2">
      <c r="A1644" s="3">
        <f>'Gaussian Distributions'!A1644</f>
        <v>-1.346374223077448E-2</v>
      </c>
    </row>
    <row r="1645" spans="1:1" x14ac:dyDescent="0.2">
      <c r="A1645" s="3">
        <f>'Gaussian Distributions'!A1645</f>
        <v>2.5509755091480351</v>
      </c>
    </row>
    <row r="1646" spans="1:1" x14ac:dyDescent="0.2">
      <c r="A1646" s="3">
        <f>'Gaussian Distributions'!A1646</f>
        <v>0.65768247247626521</v>
      </c>
    </row>
    <row r="1647" spans="1:1" x14ac:dyDescent="0.2">
      <c r="A1647" s="3">
        <f>'Gaussian Distributions'!A1647</f>
        <v>-0.6914897616689053</v>
      </c>
    </row>
    <row r="1648" spans="1:1" x14ac:dyDescent="0.2">
      <c r="A1648" s="3">
        <f>'Gaussian Distributions'!A1648</f>
        <v>-0.90728176870530053</v>
      </c>
    </row>
    <row r="1649" spans="1:1" x14ac:dyDescent="0.2">
      <c r="A1649" s="3">
        <f>'Gaussian Distributions'!A1649</f>
        <v>0.47366027276409672</v>
      </c>
    </row>
    <row r="1650" spans="1:1" x14ac:dyDescent="0.2">
      <c r="A1650" s="3">
        <f>'Gaussian Distributions'!A1650</f>
        <v>1.4918358350028698</v>
      </c>
    </row>
    <row r="1651" spans="1:1" x14ac:dyDescent="0.2">
      <c r="A1651" s="3">
        <f>'Gaussian Distributions'!A1651</f>
        <v>-0.17095670016304432</v>
      </c>
    </row>
    <row r="1652" spans="1:1" x14ac:dyDescent="0.2">
      <c r="A1652" s="3">
        <f>'Gaussian Distributions'!A1652</f>
        <v>-0.50400507292617192</v>
      </c>
    </row>
    <row r="1653" spans="1:1" x14ac:dyDescent="0.2">
      <c r="A1653" s="3">
        <f>'Gaussian Distributions'!A1653</f>
        <v>0.86736475287444237</v>
      </c>
    </row>
    <row r="1654" spans="1:1" x14ac:dyDescent="0.2">
      <c r="A1654" s="3">
        <f>'Gaussian Distributions'!A1654</f>
        <v>0.14369390100846532</v>
      </c>
    </row>
    <row r="1655" spans="1:1" x14ac:dyDescent="0.2">
      <c r="A1655" s="3">
        <f>'Gaussian Distributions'!A1655</f>
        <v>-1.5793412167591636</v>
      </c>
    </row>
    <row r="1656" spans="1:1" x14ac:dyDescent="0.2">
      <c r="A1656" s="3">
        <f>'Gaussian Distributions'!A1656</f>
        <v>-1.7334945107254491</v>
      </c>
    </row>
    <row r="1657" spans="1:1" x14ac:dyDescent="0.2">
      <c r="A1657" s="3">
        <f>'Gaussian Distributions'!A1657</f>
        <v>0.10422324515041369</v>
      </c>
    </row>
    <row r="1658" spans="1:1" x14ac:dyDescent="0.2">
      <c r="A1658" s="3">
        <f>'Gaussian Distributions'!A1658</f>
        <v>0.81165053002879417</v>
      </c>
    </row>
    <row r="1659" spans="1:1" x14ac:dyDescent="0.2">
      <c r="A1659" s="3">
        <f>'Gaussian Distributions'!A1659</f>
        <v>-0.5489965578201722</v>
      </c>
    </row>
    <row r="1660" spans="1:1" x14ac:dyDescent="0.2">
      <c r="A1660" s="3">
        <f>'Gaussian Distributions'!A1660</f>
        <v>-0.2108455256859087</v>
      </c>
    </row>
    <row r="1661" spans="1:1" x14ac:dyDescent="0.2">
      <c r="A1661" s="3">
        <f>'Gaussian Distributions'!A1661</f>
        <v>1.3819332827986177</v>
      </c>
    </row>
    <row r="1662" spans="1:1" x14ac:dyDescent="0.2">
      <c r="A1662" s="3">
        <f>'Gaussian Distributions'!A1662</f>
        <v>0.43027970633929941</v>
      </c>
    </row>
    <row r="1663" spans="1:1" x14ac:dyDescent="0.2">
      <c r="A1663" s="3">
        <f>'Gaussian Distributions'!A1663</f>
        <v>-0.96807320213737269</v>
      </c>
    </row>
    <row r="1664" spans="1:1" x14ac:dyDescent="0.2">
      <c r="A1664" s="3">
        <f>'Gaussian Distributions'!A1664</f>
        <v>-0.74213125801211233</v>
      </c>
    </row>
    <row r="1665" spans="1:1" x14ac:dyDescent="0.2">
      <c r="A1665" s="3">
        <f>'Gaussian Distributions'!A1665</f>
        <v>0.60980319142900474</v>
      </c>
    </row>
    <row r="1666" spans="1:1" x14ac:dyDescent="0.2">
      <c r="A1666" s="3">
        <f>'Gaussian Distributions'!A1666</f>
        <v>2.0335975645027404</v>
      </c>
    </row>
    <row r="1667" spans="1:1" x14ac:dyDescent="0.2">
      <c r="A1667" s="3">
        <f>'Gaussian Distributions'!A1667</f>
        <v>-5.2653721841543863E-2</v>
      </c>
    </row>
    <row r="1668" spans="1:1" x14ac:dyDescent="0.2">
      <c r="A1668" s="3">
        <f>'Gaussian Distributions'!A1668</f>
        <v>-0.37453299607076501</v>
      </c>
    </row>
    <row r="1669" spans="1:1" x14ac:dyDescent="0.2">
      <c r="A1669" s="3">
        <f>'Gaussian Distributions'!A1669</f>
        <v>1.0537613629250877</v>
      </c>
    </row>
    <row r="1670" spans="1:1" x14ac:dyDescent="0.2">
      <c r="A1670" s="3">
        <f>'Gaussian Distributions'!A1670</f>
        <v>0.26372453592314488</v>
      </c>
    </row>
    <row r="1671" spans="1:1" x14ac:dyDescent="0.2">
      <c r="A1671" s="3">
        <f>'Gaussian Distributions'!A1671</f>
        <v>-1.2590623475471558</v>
      </c>
    </row>
    <row r="1672" spans="1:1" x14ac:dyDescent="0.2">
      <c r="A1672" s="3">
        <f>'Gaussian Distributions'!A1672</f>
        <v>-1.4555834276253186</v>
      </c>
    </row>
    <row r="1673" spans="1:1" x14ac:dyDescent="0.2">
      <c r="A1673" s="3">
        <f>'Gaussian Distributions'!A1673</f>
        <v>0.1833897885183888</v>
      </c>
    </row>
    <row r="1674" spans="1:1" x14ac:dyDescent="0.2">
      <c r="A1674" s="3">
        <f>'Gaussian Distributions'!A1674</f>
        <v>0.92591108996012994</v>
      </c>
    </row>
    <row r="1675" spans="1:1" x14ac:dyDescent="0.2">
      <c r="A1675" s="3">
        <f>'Gaussian Distributions'!A1675</f>
        <v>-0.46001171418926784</v>
      </c>
    </row>
    <row r="1676" spans="1:1" x14ac:dyDescent="0.2">
      <c r="A1676" s="3">
        <f>'Gaussian Distributions'!A1676</f>
        <v>-0.1313381516882787</v>
      </c>
    </row>
    <row r="1677" spans="1:1" x14ac:dyDescent="0.2">
      <c r="A1677" s="3">
        <f>'Gaussian Distributions'!A1677</f>
        <v>1.623454942254946</v>
      </c>
    </row>
    <row r="1678" spans="1:1" x14ac:dyDescent="0.2">
      <c r="A1678" s="3">
        <f>'Gaussian Distributions'!A1678</f>
        <v>0.51795138752099723</v>
      </c>
    </row>
    <row r="1679" spans="1:1" x14ac:dyDescent="0.2">
      <c r="A1679" s="3">
        <f>'Gaussian Distributions'!A1679</f>
        <v>-0.84967138287717126</v>
      </c>
    </row>
    <row r="1680" spans="1:1" x14ac:dyDescent="0.2">
      <c r="A1680" s="3">
        <f>'Gaussian Distributions'!A1680</f>
        <v>-1.1018938741056643</v>
      </c>
    </row>
    <row r="1681" spans="1:1" x14ac:dyDescent="0.2">
      <c r="A1681" s="3">
        <f>'Gaussian Distributions'!A1681</f>
        <v>0.34580111425488724</v>
      </c>
    </row>
    <row r="1682" spans="1:1" x14ac:dyDescent="0.2">
      <c r="A1682" s="3">
        <f>'Gaussian Distributions'!A1682</f>
        <v>1.2016679900546445</v>
      </c>
    </row>
    <row r="1683" spans="1:1" x14ac:dyDescent="0.2">
      <c r="A1683" s="3">
        <f>'Gaussian Distributions'!A1683</f>
        <v>-0.29171071925102177</v>
      </c>
    </row>
    <row r="1684" spans="1:1" x14ac:dyDescent="0.2">
      <c r="A1684" s="3">
        <f>'Gaussian Distributions'!A1684</f>
        <v>-0.64256282373798146</v>
      </c>
    </row>
    <row r="1685" spans="1:1" x14ac:dyDescent="0.2">
      <c r="A1685" s="3">
        <f>'Gaussian Distributions'!A1685</f>
        <v>0.70711955015094385</v>
      </c>
    </row>
    <row r="1686" spans="1:1" x14ac:dyDescent="0.2">
      <c r="A1686" s="3">
        <f>'Gaussian Distributions'!A1686</f>
        <v>2.5705562014932182E-2</v>
      </c>
    </row>
    <row r="1687" spans="1:1" x14ac:dyDescent="0.2">
      <c r="A1687" s="3">
        <f>'Gaussian Distributions'!A1687</f>
        <v>-2.3169250948022859</v>
      </c>
    </row>
    <row r="1688" spans="1:1" x14ac:dyDescent="0.2">
      <c r="A1688" s="3">
        <f>'Gaussian Distributions'!A1688</f>
        <v>-2.1928205236828036</v>
      </c>
    </row>
    <row r="1689" spans="1:1" x14ac:dyDescent="0.2">
      <c r="A1689" s="3">
        <f>'Gaussian Distributions'!A1689</f>
        <v>3.5501704209694854E-2</v>
      </c>
    </row>
    <row r="1690" spans="1:1" x14ac:dyDescent="0.2">
      <c r="A1690" s="3">
        <f>'Gaussian Distributions'!A1690</f>
        <v>0.7197487777038849</v>
      </c>
    </row>
    <row r="1691" spans="1:1" x14ac:dyDescent="0.2">
      <c r="A1691" s="3">
        <f>'Gaussian Distributions'!A1691</f>
        <v>-0.63057215182650994</v>
      </c>
    </row>
    <row r="1692" spans="1:1" x14ac:dyDescent="0.2">
      <c r="A1692" s="3">
        <f>'Gaussian Distributions'!A1692</f>
        <v>-0.28150862620453654</v>
      </c>
    </row>
    <row r="1693" spans="1:1" x14ac:dyDescent="0.2">
      <c r="A1693" s="3">
        <f>'Gaussian Distributions'!A1693</f>
        <v>1.2220738846094934</v>
      </c>
    </row>
    <row r="1694" spans="1:1" x14ac:dyDescent="0.2">
      <c r="A1694" s="3">
        <f>'Gaussian Distributions'!A1694</f>
        <v>0.35621482866118914</v>
      </c>
    </row>
    <row r="1695" spans="1:1" x14ac:dyDescent="0.2">
      <c r="A1695" s="3">
        <f>'Gaussian Distributions'!A1695</f>
        <v>-1.0841003401991727</v>
      </c>
    </row>
    <row r="1696" spans="1:1" x14ac:dyDescent="0.2">
      <c r="A1696" s="3">
        <f>'Gaussian Distributions'!A1696</f>
        <v>-0.83570601071682715</v>
      </c>
    </row>
    <row r="1697" spans="1:1" x14ac:dyDescent="0.2">
      <c r="A1697" s="3">
        <f>'Gaussian Distributions'!A1697</f>
        <v>0.529181300760725</v>
      </c>
    </row>
    <row r="1698" spans="1:1" x14ac:dyDescent="0.2">
      <c r="A1698" s="3">
        <f>'Gaussian Distributions'!A1698</f>
        <v>1.6611681128024378</v>
      </c>
    </row>
    <row r="1699" spans="1:1" x14ac:dyDescent="0.2">
      <c r="A1699" s="3">
        <f>'Gaussian Distributions'!A1699</f>
        <v>-0.12146805911122988</v>
      </c>
    </row>
    <row r="1700" spans="1:1" x14ac:dyDescent="0.2">
      <c r="A1700" s="3">
        <f>'Gaussian Distributions'!A1700</f>
        <v>-0.44915435476713905</v>
      </c>
    </row>
    <row r="1701" spans="1:1" x14ac:dyDescent="0.2">
      <c r="A1701" s="3">
        <f>'Gaussian Distributions'!A1701</f>
        <v>0.9410491206011744</v>
      </c>
    </row>
    <row r="1702" spans="1:1" x14ac:dyDescent="0.2">
      <c r="A1702" s="3">
        <f>'Gaussian Distributions'!A1702</f>
        <v>0.19335661861439551</v>
      </c>
    </row>
    <row r="1703" spans="1:1" x14ac:dyDescent="0.2">
      <c r="A1703" s="3">
        <f>'Gaussian Distributions'!A1703</f>
        <v>-1.4279011516142592</v>
      </c>
    </row>
    <row r="1704" spans="1:1" x14ac:dyDescent="0.2">
      <c r="A1704" s="3">
        <f>'Gaussian Distributions'!A1704</f>
        <v>-1.2377188883795058</v>
      </c>
    </row>
    <row r="1705" spans="1:1" x14ac:dyDescent="0.2">
      <c r="A1705" s="3">
        <f>'Gaussian Distributions'!A1705</f>
        <v>0.27387629686350701</v>
      </c>
    </row>
    <row r="1706" spans="1:1" x14ac:dyDescent="0.2">
      <c r="A1706" s="3">
        <f>'Gaussian Distributions'!A1706</f>
        <v>1.0709771878394652</v>
      </c>
    </row>
    <row r="1707" spans="1:1" x14ac:dyDescent="0.2">
      <c r="A1707" s="3">
        <f>'Gaussian Distributions'!A1707</f>
        <v>-0.36405048223649428</v>
      </c>
    </row>
    <row r="1708" spans="1:1" x14ac:dyDescent="0.2">
      <c r="A1708" s="3">
        <f>'Gaussian Distributions'!A1708</f>
        <v>-4.2850995873484655E-2</v>
      </c>
    </row>
    <row r="1709" spans="1:1" x14ac:dyDescent="0.2">
      <c r="A1709" s="3">
        <f>'Gaussian Distributions'!A1709</f>
        <v>2.1179454512954639</v>
      </c>
    </row>
    <row r="1710" spans="1:1" x14ac:dyDescent="0.2">
      <c r="A1710" s="3">
        <f>'Gaussian Distributions'!A1710</f>
        <v>0.62163836637009406</v>
      </c>
    </row>
    <row r="1711" spans="1:1" x14ac:dyDescent="0.2">
      <c r="A1711" s="3">
        <f>'Gaussian Distributions'!A1711</f>
        <v>-0.72929649995255896</v>
      </c>
    </row>
    <row r="1712" spans="1:1" x14ac:dyDescent="0.2">
      <c r="A1712" s="3">
        <f>'Gaussian Distributions'!A1712</f>
        <v>-0.9525456768785191</v>
      </c>
    </row>
    <row r="1713" spans="1:1" x14ac:dyDescent="0.2">
      <c r="A1713" s="3">
        <f>'Gaussian Distributions'!A1713</f>
        <v>0.4410460113406266</v>
      </c>
    </row>
    <row r="1714" spans="1:1" x14ac:dyDescent="0.2">
      <c r="A1714" s="3">
        <f>'Gaussian Distributions'!A1714</f>
        <v>1.4078358327705327</v>
      </c>
    </row>
    <row r="1715" spans="1:1" x14ac:dyDescent="0.2">
      <c r="A1715" s="3">
        <f>'Gaussian Distributions'!A1715</f>
        <v>-0.20084431232756089</v>
      </c>
    </row>
    <row r="1716" spans="1:1" x14ac:dyDescent="0.2">
      <c r="A1716" s="3">
        <f>'Gaussian Distributions'!A1716</f>
        <v>-0.5376476715707903</v>
      </c>
    </row>
    <row r="1717" spans="1:1" x14ac:dyDescent="0.2">
      <c r="A1717" s="3">
        <f>'Gaussian Distributions'!A1717</f>
        <v>0.82533806281109767</v>
      </c>
    </row>
    <row r="1718" spans="1:1" x14ac:dyDescent="0.2">
      <c r="A1718" s="3">
        <f>'Gaussian Distributions'!A1718</f>
        <v>0.11407330010139134</v>
      </c>
    </row>
    <row r="1719" spans="1:1" x14ac:dyDescent="0.2">
      <c r="A1719" s="3">
        <f>'Gaussian Distributions'!A1719</f>
        <v>-1.6910863457455116</v>
      </c>
    </row>
    <row r="1720" spans="1:1" x14ac:dyDescent="0.2">
      <c r="A1720" s="3">
        <f>'Gaussian Distributions'!A1720</f>
        <v>-1.5461418545607104</v>
      </c>
    </row>
    <row r="1721" spans="1:1" x14ac:dyDescent="0.2">
      <c r="A1721" s="3">
        <f>'Gaussian Distributions'!A1721</f>
        <v>0.15359422901438868</v>
      </c>
    </row>
    <row r="1722" spans="1:1" x14ac:dyDescent="0.2">
      <c r="A1722" s="3">
        <f>'Gaussian Distributions'!A1722</f>
        <v>0.88171732849584183</v>
      </c>
    </row>
    <row r="1723" spans="1:1" x14ac:dyDescent="0.2">
      <c r="A1723" s="3">
        <f>'Gaussian Distributions'!A1723</f>
        <v>-0.49291830577199203</v>
      </c>
    </row>
    <row r="1724" spans="1:1" x14ac:dyDescent="0.2">
      <c r="A1724" s="3">
        <f>'Gaussian Distributions'!A1724</f>
        <v>-0.16102931419199842</v>
      </c>
    </row>
    <row r="1725" spans="1:1" x14ac:dyDescent="0.2">
      <c r="A1725" s="3">
        <f>'Gaussian Distributions'!A1725</f>
        <v>1.5223169328644608</v>
      </c>
    </row>
    <row r="1726" spans="1:1" x14ac:dyDescent="0.2">
      <c r="A1726" s="3">
        <f>'Gaussian Distributions'!A1726</f>
        <v>0.48464288550857448</v>
      </c>
    </row>
    <row r="1727" spans="1:1" x14ac:dyDescent="0.2">
      <c r="A1727" s="3">
        <f>'Gaussian Distributions'!A1727</f>
        <v>-0.89260206537409503</v>
      </c>
    </row>
    <row r="1728" spans="1:1" x14ac:dyDescent="0.2">
      <c r="A1728" s="3">
        <f>'Gaussian Distributions'!A1728</f>
        <v>-0.67910661325102661</v>
      </c>
    </row>
    <row r="1729" spans="1:1" x14ac:dyDescent="0.2">
      <c r="A1729" s="3">
        <f>'Gaussian Distributions'!A1729</f>
        <v>0.66988721968631659</v>
      </c>
    </row>
    <row r="1730" spans="1:1" x14ac:dyDescent="0.2">
      <c r="A1730" s="3">
        <f>'Gaussian Distributions'!A1730</f>
        <v>2.9750207289576047</v>
      </c>
    </row>
    <row r="1731" spans="1:1" x14ac:dyDescent="0.2">
      <c r="A1731" s="3">
        <f>'Gaussian Distributions'!A1731</f>
        <v>-3.6718270165764029E-3</v>
      </c>
    </row>
    <row r="1732" spans="1:1" x14ac:dyDescent="0.2">
      <c r="A1732" s="3">
        <f>'Gaussian Distributions'!A1732</f>
        <v>-0.3225047858033831</v>
      </c>
    </row>
    <row r="1733" spans="1:1" x14ac:dyDescent="0.2">
      <c r="A1733" s="3">
        <f>'Gaussian Distributions'!A1733</f>
        <v>1.1432623368885784</v>
      </c>
    </row>
    <row r="1734" spans="1:1" x14ac:dyDescent="0.2">
      <c r="A1734" s="3">
        <f>'Gaussian Distributions'!A1734</f>
        <v>0.314778696596205</v>
      </c>
    </row>
    <row r="1735" spans="1:1" x14ac:dyDescent="0.2">
      <c r="A1735" s="3">
        <f>'Gaussian Distributions'!A1735</f>
        <v>-1.1574946777841038</v>
      </c>
    </row>
    <row r="1736" spans="1:1" x14ac:dyDescent="0.2">
      <c r="A1736" s="3">
        <f>'Gaussian Distributions'!A1736</f>
        <v>-1.3268137140028371</v>
      </c>
    </row>
    <row r="1737" spans="1:1" x14ac:dyDescent="0.2">
      <c r="A1737" s="3">
        <f>'Gaussian Distributions'!A1737</f>
        <v>0.23342720804898992</v>
      </c>
    </row>
    <row r="1738" spans="1:1" x14ac:dyDescent="0.2">
      <c r="A1738" s="3">
        <f>'Gaussian Distributions'!A1738</f>
        <v>1.0038940453778651</v>
      </c>
    </row>
    <row r="1739" spans="1:1" x14ac:dyDescent="0.2">
      <c r="A1739" s="3">
        <f>'Gaussian Distributions'!A1739</f>
        <v>-0.40623449254643174</v>
      </c>
    </row>
    <row r="1740" spans="1:1" x14ac:dyDescent="0.2">
      <c r="A1740" s="3">
        <f>'Gaussian Distributions'!A1740</f>
        <v>-8.2096077301891737E-2</v>
      </c>
    </row>
    <row r="1741" spans="1:1" x14ac:dyDescent="0.2">
      <c r="A1741" s="3">
        <f>'Gaussian Distributions'!A1741</f>
        <v>1.842310891258395</v>
      </c>
    </row>
    <row r="1742" spans="1:1" x14ac:dyDescent="0.2">
      <c r="A1742" s="3">
        <f>'Gaussian Distributions'!A1742</f>
        <v>0.57479538677789932</v>
      </c>
    </row>
    <row r="1743" spans="1:1" x14ac:dyDescent="0.2">
      <c r="A1743" s="3">
        <f>'Gaussian Distributions'!A1743</f>
        <v>-0.78139482647169567</v>
      </c>
    </row>
    <row r="1744" spans="1:1" x14ac:dyDescent="0.2">
      <c r="A1744" s="3">
        <f>'Gaussian Distributions'!A1744</f>
        <v>-1.0161240621510335</v>
      </c>
    </row>
    <row r="1745" spans="1:1" x14ac:dyDescent="0.2">
      <c r="A1745" s="3">
        <f>'Gaussian Distributions'!A1745</f>
        <v>0.39827201377787913</v>
      </c>
    </row>
    <row r="1746" spans="1:1" x14ac:dyDescent="0.2">
      <c r="A1746" s="3">
        <f>'Gaussian Distributions'!A1746</f>
        <v>1.3093090423356046</v>
      </c>
    </row>
    <row r="1747" spans="1:1" x14ac:dyDescent="0.2">
      <c r="A1747" s="3">
        <f>'Gaussian Distributions'!A1747</f>
        <v>-0.24098039326981019</v>
      </c>
    </row>
    <row r="1748" spans="1:1" x14ac:dyDescent="0.2">
      <c r="A1748" s="3">
        <f>'Gaussian Distributions'!A1748</f>
        <v>-0.58347985852723794</v>
      </c>
    </row>
    <row r="1749" spans="1:1" x14ac:dyDescent="0.2">
      <c r="A1749" s="3">
        <f>'Gaussian Distributions'!A1749</f>
        <v>0.77146782245101364</v>
      </c>
    </row>
    <row r="1750" spans="1:1" x14ac:dyDescent="0.2">
      <c r="A1750" s="3">
        <f>'Gaussian Distributions'!A1750</f>
        <v>7.4729811980305094E-2</v>
      </c>
    </row>
    <row r="1751" spans="1:1" x14ac:dyDescent="0.2">
      <c r="A1751" s="3">
        <f>'Gaussian Distributions'!A1751</f>
        <v>-1.8839605432342656</v>
      </c>
    </row>
    <row r="1752" spans="1:1" x14ac:dyDescent="0.2">
      <c r="A1752" s="3">
        <f>'Gaussian Distributions'!A1752</f>
        <v>-2.0146120630778772</v>
      </c>
    </row>
    <row r="1753" spans="1:1" x14ac:dyDescent="0.2">
      <c r="A1753" s="3">
        <f>'Gaussian Distributions'!A1753</f>
        <v>5.5105157298521577E-2</v>
      </c>
    </row>
    <row r="1754" spans="1:1" x14ac:dyDescent="0.2">
      <c r="A1754" s="3">
        <f>'Gaussian Distributions'!A1754</f>
        <v>0.74535905747074649</v>
      </c>
    </row>
    <row r="1755" spans="1:1" x14ac:dyDescent="0.2">
      <c r="A1755" s="3">
        <f>'Gaussian Distributions'!A1755</f>
        <v>-0.60685776026089255</v>
      </c>
    </row>
    <row r="1756" spans="1:1" x14ac:dyDescent="0.2">
      <c r="A1756" s="3">
        <f>'Gaussian Distributions'!A1756</f>
        <v>-0.26119087749331393</v>
      </c>
    </row>
    <row r="1757" spans="1:1" x14ac:dyDescent="0.2">
      <c r="A1757" s="3">
        <f>'Gaussian Distributions'!A1757</f>
        <v>1.2644886610545281</v>
      </c>
    </row>
    <row r="1758" spans="1:1" x14ac:dyDescent="0.2">
      <c r="A1758" s="3">
        <f>'Gaussian Distributions'!A1758</f>
        <v>0.37716002246209407</v>
      </c>
    </row>
    <row r="1759" spans="1:1" x14ac:dyDescent="0.2">
      <c r="A1759" s="3">
        <f>'Gaussian Distributions'!A1759</f>
        <v>-1.0495059636005302</v>
      </c>
    </row>
    <row r="1760" spans="1:1" x14ac:dyDescent="0.2">
      <c r="A1760" s="3">
        <f>'Gaussian Distributions'!A1760</f>
        <v>-0.8082523743060932</v>
      </c>
    </row>
    <row r="1761" spans="1:1" x14ac:dyDescent="0.2">
      <c r="A1761" s="3">
        <f>'Gaussian Distributions'!A1761</f>
        <v>0.55184480478757469</v>
      </c>
    </row>
    <row r="1762" spans="1:1" x14ac:dyDescent="0.2">
      <c r="A1762" s="3">
        <f>'Gaussian Distributions'!A1762</f>
        <v>1.7445990446638373</v>
      </c>
    </row>
    <row r="1763" spans="1:1" x14ac:dyDescent="0.2">
      <c r="A1763" s="3">
        <f>'Gaussian Distributions'!A1763</f>
        <v>-0.1017623479143718</v>
      </c>
    </row>
    <row r="1764" spans="1:1" x14ac:dyDescent="0.2">
      <c r="A1764" s="3">
        <f>'Gaussian Distributions'!A1764</f>
        <v>-0.42759595360731961</v>
      </c>
    </row>
    <row r="1765" spans="1:1" x14ac:dyDescent="0.2">
      <c r="A1765" s="3">
        <f>'Gaussian Distributions'!A1765</f>
        <v>0.9719916809694934</v>
      </c>
    </row>
    <row r="1766" spans="1:1" x14ac:dyDescent="0.2">
      <c r="A1766" s="3">
        <f>'Gaussian Distributions'!A1766</f>
        <v>0.21334908861074212</v>
      </c>
    </row>
    <row r="1767" spans="1:1" x14ac:dyDescent="0.2">
      <c r="A1767" s="3">
        <f>'Gaussian Distributions'!A1767</f>
        <v>-1.375600627140412</v>
      </c>
    </row>
    <row r="1768" spans="1:1" x14ac:dyDescent="0.2">
      <c r="A1768" s="3">
        <f>'Gaussian Distributions'!A1768</f>
        <v>-1.196644076983288</v>
      </c>
    </row>
    <row r="1769" spans="1:1" x14ac:dyDescent="0.2">
      <c r="A1769" s="3">
        <f>'Gaussian Distributions'!A1769</f>
        <v>0.29426595205720918</v>
      </c>
    </row>
    <row r="1770" spans="1:1" x14ac:dyDescent="0.2">
      <c r="A1770" s="3">
        <f>'Gaussian Distributions'!A1770</f>
        <v>1.1063970838905917</v>
      </c>
    </row>
    <row r="1771" spans="1:1" x14ac:dyDescent="0.2">
      <c r="A1771" s="3">
        <f>'Gaussian Distributions'!A1771</f>
        <v>-0.34320357854904587</v>
      </c>
    </row>
    <row r="1772" spans="1:1" x14ac:dyDescent="0.2">
      <c r="A1772" s="3">
        <f>'Gaussian Distributions'!A1772</f>
        <v>-2.3256948570781786E-2</v>
      </c>
    </row>
    <row r="1773" spans="1:1" x14ac:dyDescent="0.2">
      <c r="A1773" s="3">
        <f>'Gaussian Distributions'!A1773</f>
        <v>2.3543588812299121</v>
      </c>
    </row>
    <row r="1774" spans="1:1" x14ac:dyDescent="0.2">
      <c r="A1774" s="3">
        <f>'Gaussian Distributions'!A1774</f>
        <v>0.64557491489528174</v>
      </c>
    </row>
    <row r="1775" spans="1:1" x14ac:dyDescent="0.2">
      <c r="A1775" s="3">
        <f>'Gaussian Distributions'!A1775</f>
        <v>-0.70397986539545998</v>
      </c>
    </row>
    <row r="1776" spans="1:1" x14ac:dyDescent="0.2">
      <c r="A1776" s="3">
        <f>'Gaussian Distributions'!A1776</f>
        <v>-0.92215963864262507</v>
      </c>
    </row>
    <row r="1777" spans="1:1" x14ac:dyDescent="0.2">
      <c r="A1777" s="3">
        <f>'Gaussian Distributions'!A1777</f>
        <v>0.46273449802755412</v>
      </c>
    </row>
    <row r="1778" spans="1:1" x14ac:dyDescent="0.2">
      <c r="A1778" s="3">
        <f>'Gaussian Distributions'!A1778</f>
        <v>1.4626810017085092</v>
      </c>
    </row>
    <row r="1779" spans="1:1" x14ac:dyDescent="0.2">
      <c r="A1779" s="3">
        <f>'Gaussian Distributions'!A1779</f>
        <v>-0.1809009634910341</v>
      </c>
    </row>
    <row r="1780" spans="1:1" x14ac:dyDescent="0.2">
      <c r="A1780" s="3">
        <f>'Gaussian Distributions'!A1780</f>
        <v>-0.51515414077649957</v>
      </c>
    </row>
    <row r="1781" spans="1:1" x14ac:dyDescent="0.2">
      <c r="A1781" s="3">
        <f>'Gaussian Distributions'!A1781</f>
        <v>0.85318866546025884</v>
      </c>
    </row>
    <row r="1782" spans="1:1" x14ac:dyDescent="0.2">
      <c r="A1782" s="3">
        <f>'Gaussian Distributions'!A1782</f>
        <v>0.13380763771048382</v>
      </c>
    </row>
    <row r="1783" spans="1:1" x14ac:dyDescent="0.2">
      <c r="A1783" s="3">
        <f>'Gaussian Distributions'!A1783</f>
        <v>-1.614378681869179</v>
      </c>
    </row>
    <row r="1784" spans="1:1" x14ac:dyDescent="0.2">
      <c r="A1784" s="3">
        <f>'Gaussian Distributions'!A1784</f>
        <v>-1.7792711882718304</v>
      </c>
    </row>
    <row r="1785" spans="1:1" x14ac:dyDescent="0.2">
      <c r="A1785" s="3">
        <f>'Gaussian Distributions'!A1785</f>
        <v>9.4383292184142056E-2</v>
      </c>
    </row>
    <row r="1786" spans="1:1" x14ac:dyDescent="0.2">
      <c r="A1786" s="3">
        <f>'Gaussian Distributions'!A1786</f>
        <v>0.79811339646445889</v>
      </c>
    </row>
    <row r="1787" spans="1:1" x14ac:dyDescent="0.2">
      <c r="A1787" s="3">
        <f>'Gaussian Distributions'!A1787</f>
        <v>-0.5604165991567962</v>
      </c>
    </row>
    <row r="1788" spans="1:1" x14ac:dyDescent="0.2">
      <c r="A1788" s="3">
        <f>'Gaussian Distributions'!A1788</f>
        <v>-0.22086787381891124</v>
      </c>
    </row>
    <row r="1789" spans="1:1" x14ac:dyDescent="0.2">
      <c r="A1789" s="3">
        <f>'Gaussian Distributions'!A1789</f>
        <v>1.3569261164902502</v>
      </c>
    </row>
    <row r="1790" spans="1:1" x14ac:dyDescent="0.2">
      <c r="A1790" s="3">
        <f>'Gaussian Distributions'!A1790</f>
        <v>0.41956304802098693</v>
      </c>
    </row>
    <row r="1791" spans="1:1" x14ac:dyDescent="0.2">
      <c r="A1791" s="3">
        <f>'Gaussian Distributions'!A1791</f>
        <v>-0.98383771511751439</v>
      </c>
    </row>
    <row r="1792" spans="1:1" x14ac:dyDescent="0.2">
      <c r="A1792" s="3">
        <f>'Gaussian Distributions'!A1792</f>
        <v>-0.75508944991039528</v>
      </c>
    </row>
    <row r="1793" spans="1:1" x14ac:dyDescent="0.2">
      <c r="A1793" s="3">
        <f>'Gaussian Distributions'!A1793</f>
        <v>0.5980528236909427</v>
      </c>
    </row>
    <row r="1794" spans="1:1" x14ac:dyDescent="0.2">
      <c r="A1794" s="3">
        <f>'Gaussian Distributions'!A1794</f>
        <v>1.9616376352190741</v>
      </c>
    </row>
    <row r="1795" spans="1:1" x14ac:dyDescent="0.2">
      <c r="A1795" s="3">
        <f>'Gaussian Distributions'!A1795</f>
        <v>-6.2461510219441581E-2</v>
      </c>
    </row>
    <row r="1796" spans="1:1" x14ac:dyDescent="0.2">
      <c r="A1796" s="3">
        <f>'Gaussian Distributions'!A1796</f>
        <v>-0.38505682816573988</v>
      </c>
    </row>
    <row r="1797" spans="1:1" x14ac:dyDescent="0.2">
      <c r="A1797" s="3">
        <f>'Gaussian Distributions'!A1797</f>
        <v>1.0368523217273855</v>
      </c>
    </row>
    <row r="1798" spans="1:1" x14ac:dyDescent="0.2">
      <c r="A1798" s="3">
        <f>'Gaussian Distributions'!A1798</f>
        <v>0.25359988211522544</v>
      </c>
    </row>
    <row r="1799" spans="1:1" x14ac:dyDescent="0.2">
      <c r="A1799" s="3">
        <f>'Gaussian Distributions'!A1799</f>
        <v>-1.2809953112655841</v>
      </c>
    </row>
    <row r="1800" spans="1:1" x14ac:dyDescent="0.2">
      <c r="A1800" s="3">
        <f>'Gaussian Distributions'!A1800</f>
        <v>-1.4844283735518953</v>
      </c>
    </row>
    <row r="1801" spans="1:1" x14ac:dyDescent="0.2">
      <c r="A1801" s="3">
        <f>'Gaussian Distributions'!A1801</f>
        <v>0.17344114315918394</v>
      </c>
    </row>
    <row r="1802" spans="1:1" x14ac:dyDescent="0.2">
      <c r="A1802" s="3">
        <f>'Gaussian Distributions'!A1802</f>
        <v>0.91098232314482908</v>
      </c>
    </row>
    <row r="1803" spans="1:1" x14ac:dyDescent="0.2">
      <c r="A1803" s="3">
        <f>'Gaussian Distributions'!A1803</f>
        <v>-0.47092357476175151</v>
      </c>
    </row>
    <row r="1804" spans="1:1" x14ac:dyDescent="0.2">
      <c r="A1804" s="3">
        <f>'Gaussian Distributions'!A1804</f>
        <v>-0.14122105598061108</v>
      </c>
    </row>
    <row r="1805" spans="1:1" x14ac:dyDescent="0.2">
      <c r="A1805" s="3">
        <f>'Gaussian Distributions'!A1805</f>
        <v>1.5879188618200284</v>
      </c>
    </row>
    <row r="1806" spans="1:1" x14ac:dyDescent="0.2">
      <c r="A1806" s="3">
        <f>'Gaussian Distributions'!A1806</f>
        <v>0.50678641808366254</v>
      </c>
    </row>
    <row r="1807" spans="1:1" x14ac:dyDescent="0.2">
      <c r="A1807" s="3">
        <f>'Gaussian Distributions'!A1807</f>
        <v>-0.8638044681992908</v>
      </c>
    </row>
    <row r="1808" spans="1:1" x14ac:dyDescent="0.2">
      <c r="A1808" s="3">
        <f>'Gaussian Distributions'!A1808</f>
        <v>-1.1200432965255982</v>
      </c>
    </row>
    <row r="1809" spans="1:1" x14ac:dyDescent="0.2">
      <c r="A1809" s="3">
        <f>'Gaussian Distributions'!A1809</f>
        <v>0.33542476689930012</v>
      </c>
    </row>
    <row r="1810" spans="1:1" x14ac:dyDescent="0.2">
      <c r="A1810" s="3">
        <f>'Gaussian Distributions'!A1810</f>
        <v>1.1817505664262027</v>
      </c>
    </row>
    <row r="1811" spans="1:1" x14ac:dyDescent="0.2">
      <c r="A1811" s="3">
        <f>'Gaussian Distributions'!A1811</f>
        <v>-0.30194326579122727</v>
      </c>
    </row>
    <row r="1812" spans="1:1" x14ac:dyDescent="0.2">
      <c r="A1812" s="3">
        <f>'Gaussian Distributions'!A1812</f>
        <v>-0.65464660208882308</v>
      </c>
    </row>
    <row r="1813" spans="1:1" x14ac:dyDescent="0.2">
      <c r="A1813" s="3">
        <f>'Gaussian Distributions'!A1813</f>
        <v>0.69460211314619236</v>
      </c>
    </row>
    <row r="1814" spans="1:1" x14ac:dyDescent="0.2">
      <c r="A1814" s="3">
        <f>'Gaussian Distributions'!A1814</f>
        <v>1.5911886076132864E-2</v>
      </c>
    </row>
    <row r="1815" spans="1:1" x14ac:dyDescent="0.2">
      <c r="A1815" s="3">
        <f>'Gaussian Distributions'!A1815</f>
        <v>-2.4922039273045642</v>
      </c>
    </row>
    <row r="1816" spans="1:1" x14ac:dyDescent="0.2">
      <c r="A1816" s="3">
        <f>'Gaussian Distributions'!A1816</f>
        <v>-2.6201518387929075</v>
      </c>
    </row>
    <row r="1817" spans="1:1" x14ac:dyDescent="0.2">
      <c r="A1817" s="3">
        <f>'Gaussian Distributions'!A1817</f>
        <v>1.1015679076546733E-2</v>
      </c>
    </row>
    <row r="1818" spans="1:1" x14ac:dyDescent="0.2">
      <c r="A1818" s="3">
        <f>'Gaussian Distributions'!A1818</f>
        <v>0.68838409410128776</v>
      </c>
    </row>
    <row r="1819" spans="1:1" x14ac:dyDescent="0.2">
      <c r="A1819" s="3">
        <f>'Gaussian Distributions'!A1819</f>
        <v>-0.66072441654267366</v>
      </c>
    </row>
    <row r="1820" spans="1:1" x14ac:dyDescent="0.2">
      <c r="A1820" s="3">
        <f>'Gaussian Distributions'!A1820</f>
        <v>-0.30707135200642871</v>
      </c>
    </row>
    <row r="1821" spans="1:1" x14ac:dyDescent="0.2">
      <c r="A1821" s="3">
        <f>'Gaussian Distributions'!A1821</f>
        <v>1.1719654254875518</v>
      </c>
    </row>
    <row r="1822" spans="1:1" x14ac:dyDescent="0.2">
      <c r="A1822" s="3">
        <f>'Gaussian Distributions'!A1822</f>
        <v>0.33025017450336919</v>
      </c>
    </row>
    <row r="1823" spans="1:1" x14ac:dyDescent="0.2">
      <c r="A1823" s="3">
        <f>'Gaussian Distributions'!A1823</f>
        <v>-1.1292578829432256</v>
      </c>
    </row>
    <row r="1824" spans="1:1" x14ac:dyDescent="0.2">
      <c r="A1824" s="3">
        <f>'Gaussian Distributions'!A1824</f>
        <v>-0.87093606604384344</v>
      </c>
    </row>
    <row r="1825" spans="1:1" x14ac:dyDescent="0.2">
      <c r="A1825" s="3">
        <f>'Gaussian Distributions'!A1825</f>
        <v>0.5012276212416793</v>
      </c>
    </row>
    <row r="1826" spans="1:1" x14ac:dyDescent="0.2">
      <c r="A1826" s="3">
        <f>'Gaussian Distributions'!A1826</f>
        <v>1.5708782239335579</v>
      </c>
    </row>
    <row r="1827" spans="1:1" x14ac:dyDescent="0.2">
      <c r="A1827" s="3">
        <f>'Gaussian Distributions'!A1827</f>
        <v>-0.14616762503268185</v>
      </c>
    </row>
    <row r="1828" spans="1:1" x14ac:dyDescent="0.2">
      <c r="A1828" s="3">
        <f>'Gaussian Distributions'!A1828</f>
        <v>-0.47640052286400614</v>
      </c>
    </row>
    <row r="1829" spans="1:1" x14ac:dyDescent="0.2">
      <c r="A1829" s="3">
        <f>'Gaussian Distributions'!A1829</f>
        <v>0.90359359715575704</v>
      </c>
    </row>
    <row r="1830" spans="1:1" x14ac:dyDescent="0.2">
      <c r="A1830" s="3">
        <f>'Gaussian Distributions'!A1830</f>
        <v>0.1684733119433402</v>
      </c>
    </row>
    <row r="1831" spans="1:1" x14ac:dyDescent="0.2">
      <c r="A1831" s="3">
        <f>'Gaussian Distributions'!A1831</f>
        <v>-1.4993260709012937</v>
      </c>
    </row>
    <row r="1832" spans="1:1" x14ac:dyDescent="0.2">
      <c r="A1832" s="3">
        <f>'Gaussian Distributions'!A1832</f>
        <v>-1.29219661701479</v>
      </c>
    </row>
    <row r="1833" spans="1:1" x14ac:dyDescent="0.2">
      <c r="A1833" s="3">
        <f>'Gaussian Distributions'!A1833</f>
        <v>0.24854735184009136</v>
      </c>
    </row>
    <row r="1834" spans="1:1" x14ac:dyDescent="0.2">
      <c r="A1834" s="3">
        <f>'Gaussian Distributions'!A1834</f>
        <v>1.0285079843848479</v>
      </c>
    </row>
    <row r="1835" spans="1:1" x14ac:dyDescent="0.2">
      <c r="A1835" s="3">
        <f>'Gaussian Distributions'!A1835</f>
        <v>-0.39033470647677715</v>
      </c>
    </row>
    <row r="1836" spans="1:1" x14ac:dyDescent="0.2">
      <c r="A1836" s="3">
        <f>'Gaussian Distributions'!A1836</f>
        <v>-6.7367599460309721E-2</v>
      </c>
    </row>
    <row r="1837" spans="1:1" x14ac:dyDescent="0.2">
      <c r="A1837" s="3">
        <f>'Gaussian Distributions'!A1837</f>
        <v>1.9291605223029147</v>
      </c>
    </row>
    <row r="1838" spans="1:1" x14ac:dyDescent="0.2">
      <c r="A1838" s="3">
        <f>'Gaussian Distributions'!A1838</f>
        <v>0.59220856141110012</v>
      </c>
    </row>
    <row r="1839" spans="1:1" x14ac:dyDescent="0.2">
      <c r="A1839" s="3">
        <f>'Gaussian Distributions'!A1839</f>
        <v>-0.76161626744824429</v>
      </c>
    </row>
    <row r="1840" spans="1:1" x14ac:dyDescent="0.2">
      <c r="A1840" s="3">
        <f>'Gaussian Distributions'!A1840</f>
        <v>-0.99181237036959502</v>
      </c>
    </row>
    <row r="1841" spans="1:1" x14ac:dyDescent="0.2">
      <c r="A1841" s="3">
        <f>'Gaussian Distributions'!A1841</f>
        <v>0.41422281103312286</v>
      </c>
    </row>
    <row r="1842" spans="1:1" x14ac:dyDescent="0.2">
      <c r="A1842" s="3">
        <f>'Gaussian Distributions'!A1842</f>
        <v>1.3447346593574796</v>
      </c>
    </row>
    <row r="1843" spans="1:1" x14ac:dyDescent="0.2">
      <c r="A1843" s="3">
        <f>'Gaussian Distributions'!A1843</f>
        <v>-0.22588731674708404</v>
      </c>
    </row>
    <row r="1844" spans="1:1" x14ac:dyDescent="0.2">
      <c r="A1844" s="3">
        <f>'Gaussian Distributions'!A1844</f>
        <v>-0.56615405168699728</v>
      </c>
    </row>
    <row r="1845" spans="1:1" x14ac:dyDescent="0.2">
      <c r="A1845" s="3">
        <f>'Gaussian Distributions'!A1845</f>
        <v>0.79139943768873622</v>
      </c>
    </row>
    <row r="1846" spans="1:1" x14ac:dyDescent="0.2">
      <c r="A1846" s="3">
        <f>'Gaussian Distributions'!A1846</f>
        <v>8.9466800064465182E-2</v>
      </c>
    </row>
    <row r="1847" spans="1:1" x14ac:dyDescent="0.2">
      <c r="A1847" s="3">
        <f>'Gaussian Distributions'!A1847</f>
        <v>-1.803631705691404</v>
      </c>
    </row>
    <row r="1848" spans="1:1" x14ac:dyDescent="0.2">
      <c r="A1848" s="3">
        <f>'Gaussian Distributions'!A1848</f>
        <v>-1.6326669459801373</v>
      </c>
    </row>
    <row r="1849" spans="1:1" x14ac:dyDescent="0.2">
      <c r="A1849" s="3">
        <f>'Gaussian Distributions'!A1849</f>
        <v>0.12886946635493293</v>
      </c>
    </row>
    <row r="1850" spans="1:1" x14ac:dyDescent="0.2">
      <c r="A1850" s="3">
        <f>'Gaussian Distributions'!A1850</f>
        <v>0.84616458053523713</v>
      </c>
    </row>
    <row r="1851" spans="1:1" x14ac:dyDescent="0.2">
      <c r="A1851" s="3">
        <f>'Gaussian Distributions'!A1851</f>
        <v>-0.52075269291083881</v>
      </c>
    </row>
    <row r="1852" spans="1:1" x14ac:dyDescent="0.2">
      <c r="A1852" s="3">
        <f>'Gaussian Distributions'!A1852</f>
        <v>-0.18587975002838791</v>
      </c>
    </row>
    <row r="1853" spans="1:1" x14ac:dyDescent="0.2">
      <c r="A1853" s="3">
        <f>'Gaussian Distributions'!A1853</f>
        <v>1.448558431083151</v>
      </c>
    </row>
    <row r="1854" spans="1:1" x14ac:dyDescent="0.2">
      <c r="A1854" s="3">
        <f>'Gaussian Distributions'!A1854</f>
        <v>0.45729233641215944</v>
      </c>
    </row>
    <row r="1855" spans="1:1" x14ac:dyDescent="0.2">
      <c r="A1855" s="3">
        <f>'Gaussian Distributions'!A1855</f>
        <v>-0.92967561746267768</v>
      </c>
    </row>
    <row r="1856" spans="1:1" x14ac:dyDescent="0.2">
      <c r="A1856" s="3">
        <f>'Gaussian Distributions'!A1856</f>
        <v>-0.71026622095279857</v>
      </c>
    </row>
    <row r="1857" spans="1:1" x14ac:dyDescent="0.2">
      <c r="A1857" s="3">
        <f>'Gaussian Distributions'!A1857</f>
        <v>0.63955655110887843</v>
      </c>
    </row>
    <row r="1858" spans="1:1" x14ac:dyDescent="0.2">
      <c r="A1858" s="3">
        <f>'Gaussian Distributions'!A1858</f>
        <v>2.2824813467224372</v>
      </c>
    </row>
    <row r="1859" spans="1:1" x14ac:dyDescent="0.2">
      <c r="A1859" s="3">
        <f>'Gaussian Distributions'!A1859</f>
        <v>-2.815432959198845E-2</v>
      </c>
    </row>
    <row r="1860" spans="1:1" x14ac:dyDescent="0.2">
      <c r="A1860" s="3">
        <f>'Gaussian Distributions'!A1860</f>
        <v>-0.34840098524924895</v>
      </c>
    </row>
    <row r="1861" spans="1:1" x14ac:dyDescent="0.2">
      <c r="A1861" s="3">
        <f>'Gaussian Distributions'!A1861</f>
        <v>1.0974128993369667</v>
      </c>
    </row>
    <row r="1862" spans="1:1" x14ac:dyDescent="0.2">
      <c r="A1862" s="3">
        <f>'Gaussian Distributions'!A1862</f>
        <v>0.28915738967160748</v>
      </c>
    </row>
    <row r="1863" spans="1:1" x14ac:dyDescent="0.2">
      <c r="A1863" s="3">
        <f>'Gaussian Distributions'!A1863</f>
        <v>-1.2067224173763582</v>
      </c>
    </row>
    <row r="1864" spans="1:1" x14ac:dyDescent="0.2">
      <c r="A1864" s="3">
        <f>'Gaussian Distributions'!A1864</f>
        <v>-1.3883218476756962</v>
      </c>
    </row>
    <row r="1865" spans="1:1" x14ac:dyDescent="0.2">
      <c r="A1865" s="3">
        <f>'Gaussian Distributions'!A1865</f>
        <v>0.20834328360932566</v>
      </c>
    </row>
    <row r="1866" spans="1:1" x14ac:dyDescent="0.2">
      <c r="A1866" s="3">
        <f>'Gaussian Distributions'!A1866</f>
        <v>0.96416953146253315</v>
      </c>
    </row>
    <row r="1867" spans="1:1" x14ac:dyDescent="0.2">
      <c r="A1867" s="3">
        <f>'Gaussian Distributions'!A1867</f>
        <v>-0.43296656176211734</v>
      </c>
    </row>
    <row r="1868" spans="1:1" x14ac:dyDescent="0.2">
      <c r="A1868" s="3">
        <f>'Gaussian Distributions'!A1868</f>
        <v>-0.10668477372672246</v>
      </c>
    </row>
    <row r="1869" spans="1:1" x14ac:dyDescent="0.2">
      <c r="A1869" s="3">
        <f>'Gaussian Distributions'!A1869</f>
        <v>1.7225997105011521</v>
      </c>
    </row>
    <row r="1870" spans="1:1" x14ac:dyDescent="0.2">
      <c r="A1870" s="3">
        <f>'Gaussian Distributions'!A1870</f>
        <v>0.5461527576490971</v>
      </c>
    </row>
    <row r="1871" spans="1:1" x14ac:dyDescent="0.2">
      <c r="A1871" s="3">
        <f>'Gaussian Distributions'!A1871</f>
        <v>-0.81505808421234449</v>
      </c>
    </row>
    <row r="1872" spans="1:1" x14ac:dyDescent="0.2">
      <c r="A1872" s="3">
        <f>'Gaussian Distributions'!A1872</f>
        <v>-1.0580359302747124</v>
      </c>
    </row>
    <row r="1873" spans="1:1" x14ac:dyDescent="0.2">
      <c r="A1873" s="3">
        <f>'Gaussian Distributions'!A1873</f>
        <v>0.37190855189620997</v>
      </c>
    </row>
    <row r="1874" spans="1:1" x14ac:dyDescent="0.2">
      <c r="A1874" s="3">
        <f>'Gaussian Distributions'!A1874</f>
        <v>1.2536728558291506</v>
      </c>
    </row>
    <row r="1875" spans="1:1" x14ac:dyDescent="0.2">
      <c r="A1875" s="3">
        <f>'Gaussian Distributions'!A1875</f>
        <v>-0.26625988844784926</v>
      </c>
    </row>
    <row r="1876" spans="1:1" x14ac:dyDescent="0.2">
      <c r="A1876" s="3">
        <f>'Gaussian Distributions'!A1876</f>
        <v>-0.61275392251572203</v>
      </c>
    </row>
    <row r="1877" spans="1:1" x14ac:dyDescent="0.2">
      <c r="A1877" s="3">
        <f>'Gaussian Distributions'!A1877</f>
        <v>0.73891117213552338</v>
      </c>
    </row>
    <row r="1878" spans="1:1" x14ac:dyDescent="0.2">
      <c r="A1878" s="3">
        <f>'Gaussian Distributions'!A1878</f>
        <v>5.020260276850598E-2</v>
      </c>
    </row>
    <row r="1879" spans="1:1" x14ac:dyDescent="0.2">
      <c r="A1879" s="3">
        <f>'Gaussian Distributions'!A1879</f>
        <v>-2.0533456889332715</v>
      </c>
    </row>
    <row r="1880" spans="1:1" x14ac:dyDescent="0.2">
      <c r="A1880" s="3">
        <f>'Gaussian Distributions'!A1880</f>
        <v>-1.9136564849413042</v>
      </c>
    </row>
    <row r="1881" spans="1:1" x14ac:dyDescent="0.2">
      <c r="A1881" s="3">
        <f>'Gaussian Distributions'!A1881</f>
        <v>6.9821244901411839E-2</v>
      </c>
    </row>
    <row r="1882" spans="1:1" x14ac:dyDescent="0.2">
      <c r="A1882" s="3">
        <f>'Gaussian Distributions'!A1882</f>
        <v>0.76489186585711333</v>
      </c>
    </row>
    <row r="1883" spans="1:1" x14ac:dyDescent="0.2">
      <c r="A1883" s="3">
        <f>'Gaussian Distributions'!A1883</f>
        <v>-0.58929401041840856</v>
      </c>
    </row>
    <row r="1884" spans="1:1" x14ac:dyDescent="0.2">
      <c r="A1884" s="3">
        <f>'Gaussian Distributions'!A1884</f>
        <v>-0.24602347211458714</v>
      </c>
    </row>
    <row r="1885" spans="1:1" x14ac:dyDescent="0.2">
      <c r="A1885" s="3">
        <f>'Gaussian Distributions'!A1885</f>
        <v>1.2978585726331089</v>
      </c>
    </row>
    <row r="1886" spans="1:1" x14ac:dyDescent="0.2">
      <c r="A1886" s="3">
        <f>'Gaussian Distributions'!A1886</f>
        <v>0.39297771947163335</v>
      </c>
    </row>
    <row r="1887" spans="1:1" x14ac:dyDescent="0.2">
      <c r="A1887" s="3">
        <f>'Gaussian Distributions'!A1887</f>
        <v>-1.0243625538448966</v>
      </c>
    </row>
    <row r="1888" spans="1:1" x14ac:dyDescent="0.2">
      <c r="A1888" s="3">
        <f>'Gaussian Distributions'!A1888</f>
        <v>-0.78805580770446781</v>
      </c>
    </row>
    <row r="1889" spans="1:1" x14ac:dyDescent="0.2">
      <c r="A1889" s="3">
        <f>'Gaussian Distributions'!A1889</f>
        <v>0.56902977010536349</v>
      </c>
    </row>
    <row r="1890" spans="1:1" x14ac:dyDescent="0.2">
      <c r="A1890" s="3">
        <f>'Gaussian Distributions'!A1890</f>
        <v>1.8162245257758123</v>
      </c>
    </row>
    <row r="1891" spans="1:1" x14ac:dyDescent="0.2">
      <c r="A1891" s="3">
        <f>'Gaussian Distributions'!A1891</f>
        <v>-8.700937215959649E-2</v>
      </c>
    </row>
    <row r="1892" spans="1:1" x14ac:dyDescent="0.2">
      <c r="A1892" s="3">
        <f>'Gaussian Distributions'!A1892</f>
        <v>-0.4115571253392879</v>
      </c>
    </row>
    <row r="1893" spans="1:1" x14ac:dyDescent="0.2">
      <c r="A1893" s="3">
        <f>'Gaussian Distributions'!A1893</f>
        <v>0.99582344438969517</v>
      </c>
    </row>
    <row r="1894" spans="1:1" x14ac:dyDescent="0.2">
      <c r="A1894" s="3">
        <f>'Gaussian Distributions'!A1894</f>
        <v>0.22839916610922237</v>
      </c>
    </row>
    <row r="1895" spans="1:1" x14ac:dyDescent="0.2">
      <c r="A1895" s="3">
        <f>'Gaussian Distributions'!A1895</f>
        <v>-1.3387131836671697</v>
      </c>
    </row>
    <row r="1896" spans="1:1" x14ac:dyDescent="0.2">
      <c r="A1896" s="3">
        <f>'Gaussian Distributions'!A1896</f>
        <v>-1.16711467422952</v>
      </c>
    </row>
    <row r="1897" spans="1:1" x14ac:dyDescent="0.2">
      <c r="A1897" s="3">
        <f>'Gaussian Distributions'!A1897</f>
        <v>0.30963841803356212</v>
      </c>
    </row>
    <row r="1898" spans="1:1" x14ac:dyDescent="0.2">
      <c r="A1898" s="3">
        <f>'Gaussian Distributions'!A1898</f>
        <v>1.1339013344231497</v>
      </c>
    </row>
    <row r="1899" spans="1:1" x14ac:dyDescent="0.2">
      <c r="A1899" s="3">
        <f>'Gaussian Distributions'!A1899</f>
        <v>-0.32766619927165402</v>
      </c>
    </row>
    <row r="1900" spans="1:1" x14ac:dyDescent="0.2">
      <c r="A1900" s="3">
        <f>'Gaussian Distributions'!A1900</f>
        <v>-8.567681937719264E-3</v>
      </c>
    </row>
    <row r="1901" spans="1:1" x14ac:dyDescent="0.2">
      <c r="A1901" s="3">
        <f>'Gaussian Distributions'!A1901</f>
        <v>2.7047326876777213</v>
      </c>
    </row>
    <row r="1902" spans="1:1" x14ac:dyDescent="0.2">
      <c r="A1902" s="3">
        <f>'Gaussian Distributions'!A1902</f>
        <v>0.66377248690105828</v>
      </c>
    </row>
    <row r="1903" spans="1:1" x14ac:dyDescent="0.2">
      <c r="A1903" s="3">
        <f>'Gaussian Distributions'!A1903</f>
        <v>-0.68528505196992084</v>
      </c>
    </row>
    <row r="1904" spans="1:1" x14ac:dyDescent="0.2">
      <c r="A1904" s="3">
        <f>'Gaussian Distributions'!A1904</f>
        <v>-0.89991767606477568</v>
      </c>
    </row>
    <row r="1905" spans="1:1" x14ac:dyDescent="0.2">
      <c r="A1905" s="3">
        <f>'Gaussian Distributions'!A1905</f>
        <v>0.47914435492453167</v>
      </c>
    </row>
    <row r="1906" spans="1:1" x14ac:dyDescent="0.2">
      <c r="A1906" s="3">
        <f>'Gaussian Distributions'!A1906</f>
        <v>1.5069013819471255</v>
      </c>
    </row>
    <row r="1907" spans="1:1" x14ac:dyDescent="0.2">
      <c r="A1907" s="3">
        <f>'Gaussian Distributions'!A1907</f>
        <v>-0.16599096230211138</v>
      </c>
    </row>
    <row r="1908" spans="1:1" x14ac:dyDescent="0.2">
      <c r="A1908" s="3">
        <f>'Gaussian Distributions'!A1908</f>
        <v>-0.49845403077856404</v>
      </c>
    </row>
    <row r="1909" spans="1:1" x14ac:dyDescent="0.2">
      <c r="A1909" s="3">
        <f>'Gaussian Distributions'!A1909</f>
        <v>0.87451852207859182</v>
      </c>
    </row>
    <row r="1910" spans="1:1" x14ac:dyDescent="0.2">
      <c r="A1910" s="3">
        <f>'Gaussian Distributions'!A1910</f>
        <v>0.14864224382675253</v>
      </c>
    </row>
    <row r="1911" spans="1:1" x14ac:dyDescent="0.2">
      <c r="A1911" s="3">
        <f>'Gaussian Distributions'!A1911</f>
        <v>-1.562526268360301</v>
      </c>
    </row>
    <row r="1912" spans="1:1" x14ac:dyDescent="0.2">
      <c r="A1912" s="3">
        <f>'Gaussian Distributions'!A1912</f>
        <v>-1.7119056218988347</v>
      </c>
    </row>
    <row r="1913" spans="1:1" x14ac:dyDescent="0.2">
      <c r="A1913" s="3">
        <f>'Gaussian Distributions'!A1913</f>
        <v>0.10914694888979419</v>
      </c>
    </row>
    <row r="1914" spans="1:1" x14ac:dyDescent="0.2">
      <c r="A1914" s="3">
        <f>'Gaussian Distributions'!A1914</f>
        <v>0.81847512877576845</v>
      </c>
    </row>
    <row r="1915" spans="1:1" x14ac:dyDescent="0.2">
      <c r="A1915" s="3">
        <f>'Gaussian Distributions'!A1915</f>
        <v>-0.54331336748396275</v>
      </c>
    </row>
    <row r="1916" spans="1:1" x14ac:dyDescent="0.2">
      <c r="A1916" s="3">
        <f>'Gaussian Distributions'!A1916</f>
        <v>-0.20584234533730952</v>
      </c>
    </row>
    <row r="1917" spans="1:1" x14ac:dyDescent="0.2">
      <c r="A1917" s="3">
        <f>'Gaussian Distributions'!A1917</f>
        <v>1.3947675832195188</v>
      </c>
    </row>
    <row r="1918" spans="1:1" x14ac:dyDescent="0.2">
      <c r="A1918" s="3">
        <f>'Gaussian Distributions'!A1918</f>
        <v>0.43565654650016111</v>
      </c>
    </row>
    <row r="1919" spans="1:1" x14ac:dyDescent="0.2">
      <c r="A1919" s="3">
        <f>'Gaussian Distributions'!A1919</f>
        <v>-0.96028049840326879</v>
      </c>
    </row>
    <row r="1920" spans="1:1" x14ac:dyDescent="0.2">
      <c r="A1920" s="3">
        <f>'Gaussian Distributions'!A1920</f>
        <v>-0.73569872983150597</v>
      </c>
    </row>
    <row r="1921" spans="1:1" x14ac:dyDescent="0.2">
      <c r="A1921" s="3">
        <f>'Gaussian Distributions'!A1921</f>
        <v>0.61570999841298357</v>
      </c>
    </row>
    <row r="1922" spans="1:1" x14ac:dyDescent="0.2">
      <c r="A1922" s="3">
        <f>'Gaussian Distributions'!A1922</f>
        <v>2.0739286511134498</v>
      </c>
    </row>
    <row r="1923" spans="1:1" x14ac:dyDescent="0.2">
      <c r="A1923" s="3">
        <f>'Gaussian Distributions'!A1923</f>
        <v>-4.7751785275161461E-2</v>
      </c>
    </row>
    <row r="1924" spans="1:1" x14ac:dyDescent="0.2">
      <c r="A1924" s="3">
        <f>'Gaussian Distributions'!A1924</f>
        <v>-0.36928666682599021</v>
      </c>
    </row>
    <row r="1925" spans="1:1" x14ac:dyDescent="0.2">
      <c r="A1925" s="3">
        <f>'Gaussian Distributions'!A1925</f>
        <v>1.0623299179279764</v>
      </c>
    </row>
    <row r="1926" spans="1:1" x14ac:dyDescent="0.2">
      <c r="A1926" s="3">
        <f>'Gaussian Distributions'!A1926</f>
        <v>0.26879695365364648</v>
      </c>
    </row>
    <row r="1927" spans="1:1" x14ac:dyDescent="0.2">
      <c r="A1927" s="3">
        <f>'Gaussian Distributions'!A1927</f>
        <v>-1.2483195350829872</v>
      </c>
    </row>
    <row r="1928" spans="1:1" x14ac:dyDescent="0.2">
      <c r="A1928" s="3">
        <f>'Gaussian Distributions'!A1928</f>
        <v>-1.441604203033102</v>
      </c>
    </row>
    <row r="1929" spans="1:1" x14ac:dyDescent="0.2">
      <c r="A1929" s="3">
        <f>'Gaussian Distributions'!A1929</f>
        <v>0.18837086451119042</v>
      </c>
    </row>
    <row r="1930" spans="1:1" x14ac:dyDescent="0.2">
      <c r="A1930" s="3">
        <f>'Gaussian Distributions'!A1930</f>
        <v>0.93345336635161802</v>
      </c>
    </row>
    <row r="1931" spans="1:1" x14ac:dyDescent="0.2">
      <c r="A1931" s="3">
        <f>'Gaussian Distributions'!A1931</f>
        <v>-0.45457633612545151</v>
      </c>
    </row>
    <row r="1932" spans="1:1" x14ac:dyDescent="0.2">
      <c r="A1932" s="3">
        <f>'Gaussian Distributions'!A1932</f>
        <v>-0.12640156615585477</v>
      </c>
    </row>
    <row r="1933" spans="1:1" x14ac:dyDescent="0.2">
      <c r="A1933" s="3">
        <f>'Gaussian Distributions'!A1933</f>
        <v>1.6420196209755165</v>
      </c>
    </row>
    <row r="1934" spans="1:1" x14ac:dyDescent="0.2">
      <c r="A1934" s="3">
        <f>'Gaussian Distributions'!A1934</f>
        <v>0.52355809078774795</v>
      </c>
    </row>
    <row r="1935" spans="1:1" x14ac:dyDescent="0.2">
      <c r="A1935" s="3">
        <f>'Gaussian Distributions'!A1935</f>
        <v>-0.84266815329469025</v>
      </c>
    </row>
    <row r="1936" spans="1:1" x14ac:dyDescent="0.2">
      <c r="A1936" s="3">
        <f>'Gaussian Distributions'!A1936</f>
        <v>-1.0929538519918638</v>
      </c>
    </row>
    <row r="1937" spans="1:1" x14ac:dyDescent="0.2">
      <c r="A1937" s="3">
        <f>'Gaussian Distributions'!A1937</f>
        <v>0.35100321334012746</v>
      </c>
    </row>
    <row r="1938" spans="1:1" x14ac:dyDescent="0.2">
      <c r="A1938" s="3">
        <f>'Gaussian Distributions'!A1938</f>
        <v>1.2118078626077065</v>
      </c>
    </row>
    <row r="1939" spans="1:1" x14ac:dyDescent="0.2">
      <c r="A1939" s="3">
        <f>'Gaussian Distributions'!A1939</f>
        <v>-0.28660594386410693</v>
      </c>
    </row>
    <row r="1940" spans="1:1" x14ac:dyDescent="0.2">
      <c r="A1940" s="3">
        <f>'Gaussian Distributions'!A1940</f>
        <v>-0.63655604750627082</v>
      </c>
    </row>
    <row r="1941" spans="1:1" x14ac:dyDescent="0.2">
      <c r="A1941" s="3">
        <f>'Gaussian Distributions'!A1941</f>
        <v>0.71341994025592514</v>
      </c>
    </row>
    <row r="1942" spans="1:1" x14ac:dyDescent="0.2">
      <c r="A1942" s="3">
        <f>'Gaussian Distributions'!A1942</f>
        <v>3.0603266007252564E-2</v>
      </c>
    </row>
    <row r="1943" spans="1:1" x14ac:dyDescent="0.2">
      <c r="A1943" s="3">
        <f>'Gaussian Distributions'!A1943</f>
        <v>-2.2505498537286557</v>
      </c>
    </row>
    <row r="1944" spans="1:1" x14ac:dyDescent="0.2">
      <c r="A1944" s="3">
        <f>'Gaussian Distributions'!A1944</f>
        <v>-2.3954150125111608</v>
      </c>
    </row>
    <row r="1945" spans="1:1" x14ac:dyDescent="0.2">
      <c r="A1945" s="3">
        <f>'Gaussian Distributions'!A1945</f>
        <v>2.080847456070848E-2</v>
      </c>
    </row>
    <row r="1946" spans="1:1" x14ac:dyDescent="0.2">
      <c r="A1946" s="3">
        <f>'Gaussian Distributions'!A1946</f>
        <v>0.70084710492167046</v>
      </c>
    </row>
    <row r="1947" spans="1:1" x14ac:dyDescent="0.2">
      <c r="A1947" s="3">
        <f>'Gaussian Distributions'!A1947</f>
        <v>-0.64859287458183801</v>
      </c>
    </row>
    <row r="1948" spans="1:1" x14ac:dyDescent="0.2">
      <c r="A1948" s="3">
        <f>'Gaussian Distributions'!A1948</f>
        <v>-0.29682310763829184</v>
      </c>
    </row>
    <row r="1949" spans="1:1" x14ac:dyDescent="0.2">
      <c r="A1949" s="3">
        <f>'Gaussian Distributions'!A1949</f>
        <v>1.191650186642359</v>
      </c>
    </row>
    <row r="1950" spans="1:1" x14ac:dyDescent="0.2">
      <c r="A1950" s="3">
        <f>'Gaussian Distributions'!A1950</f>
        <v>0.34060835644544041</v>
      </c>
    </row>
    <row r="1951" spans="1:1" x14ac:dyDescent="0.2">
      <c r="A1951" s="3">
        <f>'Gaussian Distributions'!A1951</f>
        <v>-1.1109228426945352</v>
      </c>
    </row>
    <row r="1952" spans="1:1" x14ac:dyDescent="0.2">
      <c r="A1952" s="3">
        <f>'Gaussian Distributions'!A1952</f>
        <v>-0.85671653488915889</v>
      </c>
    </row>
    <row r="1953" spans="1:1" x14ac:dyDescent="0.2">
      <c r="A1953" s="3">
        <f>'Gaussian Distributions'!A1953</f>
        <v>0.51236091910944481</v>
      </c>
    </row>
    <row r="1954" spans="1:1" x14ac:dyDescent="0.2">
      <c r="A1954" s="3">
        <f>'Gaussian Distributions'!A1954</f>
        <v>1.6054334960320631</v>
      </c>
    </row>
    <row r="1955" spans="1:1" x14ac:dyDescent="0.2">
      <c r="A1955" s="3">
        <f>'Gaussian Distributions'!A1955</f>
        <v>-0.13627794001081528</v>
      </c>
    </row>
    <row r="1956" spans="1:1" x14ac:dyDescent="0.2">
      <c r="A1956" s="3">
        <f>'Gaussian Distributions'!A1956</f>
        <v>-0.46546071670635586</v>
      </c>
    </row>
    <row r="1957" spans="1:1" x14ac:dyDescent="0.2">
      <c r="A1957" s="3">
        <f>'Gaussian Distributions'!A1957</f>
        <v>0.91842112055155345</v>
      </c>
    </row>
    <row r="1958" spans="1:1" x14ac:dyDescent="0.2">
      <c r="A1958" s="3">
        <f>'Gaussian Distributions'!A1958</f>
        <v>0.17841325850688683</v>
      </c>
    </row>
    <row r="1959" spans="1:1" x14ac:dyDescent="0.2">
      <c r="A1959" s="3">
        <f>'Gaussian Distributions'!A1959</f>
        <v>-1.4698530337463713</v>
      </c>
    </row>
    <row r="1960" spans="1:1" x14ac:dyDescent="0.2">
      <c r="A1960" s="3">
        <f>'Gaussian Distributions'!A1960</f>
        <v>-1.2699524649529397</v>
      </c>
    </row>
    <row r="1961" spans="1:1" x14ac:dyDescent="0.2">
      <c r="A1961" s="3">
        <f>'Gaussian Distributions'!A1961</f>
        <v>0.25865889465285657</v>
      </c>
    </row>
    <row r="1962" spans="1:1" x14ac:dyDescent="0.2">
      <c r="A1962" s="3">
        <f>'Gaussian Distributions'!A1962</f>
        <v>1.045269484786634</v>
      </c>
    </row>
    <row r="1963" spans="1:1" x14ac:dyDescent="0.2">
      <c r="A1963" s="3">
        <f>'Gaussian Distributions'!A1963</f>
        <v>-0.37978965432224343</v>
      </c>
    </row>
    <row r="1964" spans="1:1" x14ac:dyDescent="0.2">
      <c r="A1964" s="3">
        <f>'Gaussian Distributions'!A1964</f>
        <v>-5.7556923957025052E-2</v>
      </c>
    </row>
    <row r="1965" spans="1:1" x14ac:dyDescent="0.2">
      <c r="A1965" s="3">
        <f>'Gaussian Distributions'!A1965</f>
        <v>1.9963261134405712</v>
      </c>
    </row>
    <row r="1966" spans="1:1" x14ac:dyDescent="0.2">
      <c r="A1966" s="3">
        <f>'Gaussian Distributions'!A1966</f>
        <v>0.60391758454467115</v>
      </c>
    </row>
    <row r="1967" spans="1:1" x14ac:dyDescent="0.2">
      <c r="A1967" s="3">
        <f>'Gaussian Distributions'!A1967</f>
        <v>-0.74859464134708498</v>
      </c>
    </row>
    <row r="1968" spans="1:1" x14ac:dyDescent="0.2">
      <c r="A1968" s="3">
        <f>'Gaussian Distributions'!A1968</f>
        <v>-0.97592514136009623</v>
      </c>
    </row>
    <row r="1969" spans="1:1" x14ac:dyDescent="0.2">
      <c r="A1969" s="3">
        <f>'Gaussian Distributions'!A1969</f>
        <v>0.42491527712325872</v>
      </c>
    </row>
    <row r="1970" spans="1:1" x14ac:dyDescent="0.2">
      <c r="A1970" s="3">
        <f>'Gaussian Distributions'!A1970</f>
        <v>1.3693226610176934</v>
      </c>
    </row>
    <row r="1971" spans="1:1" x14ac:dyDescent="0.2">
      <c r="A1971" s="3">
        <f>'Gaussian Distributions'!A1971</f>
        <v>-0.21585398948763915</v>
      </c>
    </row>
    <row r="1972" spans="1:1" x14ac:dyDescent="0.2">
      <c r="A1972" s="3">
        <f>'Gaussian Distributions'!A1972</f>
        <v>-0.55469753565896374</v>
      </c>
    </row>
    <row r="1973" spans="1:1" x14ac:dyDescent="0.2">
      <c r="A1973" s="3">
        <f>'Gaussian Distributions'!A1973</f>
        <v>0.80486352631723657</v>
      </c>
    </row>
    <row r="1974" spans="1:1" x14ac:dyDescent="0.2">
      <c r="A1974" s="3">
        <f>'Gaussian Distributions'!A1974</f>
        <v>9.9302066799121347E-2</v>
      </c>
    </row>
    <row r="1975" spans="1:1" x14ac:dyDescent="0.2">
      <c r="A1975" s="3">
        <f>'Gaussian Distributions'!A1975</f>
        <v>-1.7559229703543342</v>
      </c>
    </row>
    <row r="1976" spans="1:1" x14ac:dyDescent="0.2">
      <c r="A1976" s="3">
        <f>'Gaussian Distributions'!A1976</f>
        <v>-1.5966149570472727</v>
      </c>
    </row>
    <row r="1977" spans="1:1" x14ac:dyDescent="0.2">
      <c r="A1977" s="3">
        <f>'Gaussian Distributions'!A1977</f>
        <v>0.13874907421393284</v>
      </c>
    </row>
    <row r="1978" spans="1:1" x14ac:dyDescent="0.2">
      <c r="A1978" s="3">
        <f>'Gaussian Distributions'!A1978</f>
        <v>0.8602550992619421</v>
      </c>
    </row>
    <row r="1979" spans="1:1" x14ac:dyDescent="0.2">
      <c r="A1979" s="3">
        <f>'Gaussian Distributions'!A1979</f>
        <v>-0.50957168922216023</v>
      </c>
    </row>
    <row r="1980" spans="1:1" x14ac:dyDescent="0.2">
      <c r="A1980" s="3">
        <f>'Gaussian Distributions'!A1980</f>
        <v>-0.1759266571764157</v>
      </c>
    </row>
    <row r="1981" spans="1:1" x14ac:dyDescent="0.2">
      <c r="A1981" s="3">
        <f>'Gaussian Distributions'!A1981</f>
        <v>1.477101479370996</v>
      </c>
    </row>
    <row r="1982" spans="1:1" x14ac:dyDescent="0.2">
      <c r="A1982" s="3">
        <f>'Gaussian Distributions'!A1982</f>
        <v>0.46819039921624689</v>
      </c>
    </row>
    <row r="1983" spans="1:1" x14ac:dyDescent="0.2">
      <c r="A1983" s="3">
        <f>'Gaussian Distributions'!A1983</f>
        <v>-0.91469539492364427</v>
      </c>
    </row>
    <row r="1984" spans="1:1" x14ac:dyDescent="0.2">
      <c r="A1984" s="3">
        <f>'Gaussian Distributions'!A1984</f>
        <v>-0.6977212076441891</v>
      </c>
    </row>
    <row r="1985" spans="1:1" x14ac:dyDescent="0.2">
      <c r="A1985" s="3">
        <f>'Gaussian Distributions'!A1985</f>
        <v>0.65161675330555735</v>
      </c>
    </row>
    <row r="1986" spans="1:1" x14ac:dyDescent="0.2">
      <c r="A1986" s="3">
        <f>'Gaussian Distributions'!A1986</f>
        <v>2.4409560488046367</v>
      </c>
    </row>
    <row r="1987" spans="1:1" x14ac:dyDescent="0.2">
      <c r="A1987" s="3">
        <f>'Gaussian Distributions'!A1987</f>
        <v>-1.8360125291738045E-2</v>
      </c>
    </row>
    <row r="1988" spans="1:1" x14ac:dyDescent="0.2">
      <c r="A1988" s="3">
        <f>'Gaussian Distributions'!A1988</f>
        <v>-0.33801542637798587</v>
      </c>
    </row>
    <row r="1989" spans="1:1" x14ac:dyDescent="0.2">
      <c r="A1989" s="3">
        <f>'Gaussian Distributions'!A1989</f>
        <v>1.115471471113376</v>
      </c>
    </row>
    <row r="1990" spans="1:1" x14ac:dyDescent="0.2">
      <c r="A1990" s="3">
        <f>'Gaussian Distributions'!A1990</f>
        <v>0.29938220563686591</v>
      </c>
    </row>
    <row r="1991" spans="1:1" x14ac:dyDescent="0.2">
      <c r="A1991" s="3">
        <f>'Gaussian Distributions'!A1991</f>
        <v>-1.1866858392581932</v>
      </c>
    </row>
    <row r="1992" spans="1:1" x14ac:dyDescent="0.2">
      <c r="A1992" s="3">
        <f>'Gaussian Distributions'!A1992</f>
        <v>-1.3630982046651037</v>
      </c>
    </row>
    <row r="1993" spans="1:1" x14ac:dyDescent="0.2">
      <c r="A1993" s="3">
        <f>'Gaussian Distributions'!A1993</f>
        <v>0.2183602454814389</v>
      </c>
    </row>
    <row r="1994" spans="1:1" x14ac:dyDescent="0.2">
      <c r="A1994" s="3">
        <f>'Gaussian Distributions'!A1994</f>
        <v>0.97987375963596723</v>
      </c>
    </row>
    <row r="1995" spans="1:1" x14ac:dyDescent="0.2">
      <c r="A1995" s="3">
        <f>'Gaussian Distributions'!A1995</f>
        <v>-0.42223765062339857</v>
      </c>
    </row>
    <row r="1996" spans="1:1" x14ac:dyDescent="0.2">
      <c r="A1996" s="3">
        <f>'Gaussian Distributions'!A1996</f>
        <v>-9.6842386611531314E-2</v>
      </c>
    </row>
    <row r="1997" spans="1:1" x14ac:dyDescent="0.2">
      <c r="A1997" s="3">
        <f>'Gaussian Distributions'!A1997</f>
        <v>1.7674766437172833</v>
      </c>
    </row>
    <row r="1998" spans="1:1" x14ac:dyDescent="0.2">
      <c r="A1998" s="3">
        <f>'Gaussian Distributions'!A1998</f>
        <v>0.55755478786360835</v>
      </c>
    </row>
    <row r="1999" spans="1:1" x14ac:dyDescent="0.2">
      <c r="A1999" s="3">
        <f>'Gaussian Distributions'!A1999</f>
        <v>-0.8014838965057135</v>
      </c>
    </row>
    <row r="2000" spans="1:1" x14ac:dyDescent="0.2">
      <c r="A2000" s="3">
        <f>'Gaussian Distributions'!A2000</f>
        <v>-1.041051683611401</v>
      </c>
    </row>
    <row r="2001" spans="1:1" x14ac:dyDescent="0.2">
      <c r="A2001" s="3">
        <f>'Gaussian Distributions'!A2001</f>
        <v>0.38242191504461559</v>
      </c>
    </row>
    <row r="2002" spans="1:1" x14ac:dyDescent="0.2">
      <c r="A2002" s="3">
        <f>'Gaussian Distributions'!A2002</f>
        <v>1.2754544462921593</v>
      </c>
    </row>
    <row r="2003" spans="1:1" x14ac:dyDescent="0.2">
      <c r="A2003" s="3">
        <f>'Gaussian Distributions'!A2003</f>
        <v>-0.25612856897591796</v>
      </c>
    </row>
    <row r="2004" spans="1:1" x14ac:dyDescent="0.2">
      <c r="A2004" s="3">
        <f>'Gaussian Distributions'!A2004</f>
        <v>-0.60098262023279603</v>
      </c>
    </row>
    <row r="2005" spans="1:1" x14ac:dyDescent="0.2">
      <c r="A2005" s="3">
        <f>'Gaussian Distributions'!A2005</f>
        <v>0.75183808131691743</v>
      </c>
    </row>
    <row r="2006" spans="1:1" x14ac:dyDescent="0.2">
      <c r="A2006" s="3">
        <f>'Gaussian Distributions'!A2006</f>
        <v>6.0009036648611326E-2</v>
      </c>
    </row>
    <row r="2007" spans="1:1" x14ac:dyDescent="0.2">
      <c r="A2007" s="3">
        <f>'Gaussian Distributions'!A2007</f>
        <v>-1.978684294659061</v>
      </c>
    </row>
    <row r="2008" spans="1:1" x14ac:dyDescent="0.2">
      <c r="A2008" s="3">
        <f>'Gaussian Distributions'!A2008</f>
        <v>-2.1415890868081267</v>
      </c>
    </row>
    <row r="2009" spans="1:1" x14ac:dyDescent="0.2">
      <c r="A2009" s="3">
        <f>'Gaussian Distributions'!A2009</f>
        <v>4.0400994417692584E-2</v>
      </c>
    </row>
    <row r="2010" spans="1:1" x14ac:dyDescent="0.2">
      <c r="A2010" s="3">
        <f>'Gaussian Distributions'!A2010</f>
        <v>0.72610657636809128</v>
      </c>
    </row>
    <row r="2011" spans="1:1" x14ac:dyDescent="0.2">
      <c r="A2011" s="3">
        <f>'Gaussian Distributions'!A2011</f>
        <v>-0.62461075039593617</v>
      </c>
    </row>
    <row r="2012" spans="1:1" x14ac:dyDescent="0.2">
      <c r="A2012" s="3">
        <f>'Gaussian Distributions'!A2012</f>
        <v>-0.27641861245341498</v>
      </c>
    </row>
    <row r="2013" spans="1:1" x14ac:dyDescent="0.2">
      <c r="A2013" s="3">
        <f>'Gaussian Distributions'!A2013</f>
        <v>1.2324703441393396</v>
      </c>
    </row>
    <row r="2014" spans="1:1" x14ac:dyDescent="0.2">
      <c r="A2014" s="3">
        <f>'Gaussian Distributions'!A2014</f>
        <v>0.3614361371749365</v>
      </c>
    </row>
    <row r="2015" spans="1:1" x14ac:dyDescent="0.2">
      <c r="A2015" s="3">
        <f>'Gaussian Distributions'!A2015</f>
        <v>-1.0753309996289453</v>
      </c>
    </row>
    <row r="2016" spans="1:1" x14ac:dyDescent="0.2">
      <c r="A2016" s="3">
        <f>'Gaussian Distributions'!A2016</f>
        <v>-0.82878414228194741</v>
      </c>
    </row>
    <row r="2017" spans="1:1" x14ac:dyDescent="0.2">
      <c r="A2017" s="3">
        <f>'Gaussian Distributions'!A2017</f>
        <v>0.53482129379025933</v>
      </c>
    </row>
    <row r="2018" spans="1:1" x14ac:dyDescent="0.2">
      <c r="A2018" s="3">
        <f>'Gaussian Distributions'!A2018</f>
        <v>1.6809458258473755</v>
      </c>
    </row>
    <row r="2019" spans="1:1" x14ac:dyDescent="0.2">
      <c r="A2019" s="3">
        <f>'Gaussian Distributions'!A2019</f>
        <v>-0.11653750678413924</v>
      </c>
    </row>
    <row r="2020" spans="1:1" x14ac:dyDescent="0.2">
      <c r="A2020" s="3">
        <f>'Gaussian Distributions'!A2020</f>
        <v>-0.44374554561999191</v>
      </c>
    </row>
    <row r="2021" spans="1:1" x14ac:dyDescent="0.2">
      <c r="A2021" s="3">
        <f>'Gaussian Distributions'!A2021</f>
        <v>0.94869956105793307</v>
      </c>
    </row>
    <row r="2022" spans="1:1" x14ac:dyDescent="0.2">
      <c r="A2022" s="3">
        <f>'Gaussian Distributions'!A2022</f>
        <v>0.19834718379513927</v>
      </c>
    </row>
    <row r="2023" spans="1:1" x14ac:dyDescent="0.2">
      <c r="A2023" s="3">
        <f>'Gaussian Distributions'!A2023</f>
        <v>-1.4144610966857489</v>
      </c>
    </row>
    <row r="2024" spans="1:1" x14ac:dyDescent="0.2">
      <c r="A2024" s="3">
        <f>'Gaussian Distributions'!A2024</f>
        <v>-1.2272555331719972</v>
      </c>
    </row>
    <row r="2025" spans="1:1" x14ac:dyDescent="0.2">
      <c r="A2025" s="3">
        <f>'Gaussian Distributions'!A2025</f>
        <v>0.27896271589832722</v>
      </c>
    </row>
    <row r="2026" spans="1:1" x14ac:dyDescent="0.2">
      <c r="A2026" s="3">
        <f>'Gaussian Distributions'!A2026</f>
        <v>1.0797052910578719</v>
      </c>
    </row>
    <row r="2027" spans="1:1" x14ac:dyDescent="0.2">
      <c r="A2027" s="3">
        <f>'Gaussian Distributions'!A2027</f>
        <v>-0.35882426012979973</v>
      </c>
    </row>
    <row r="2028" spans="1:1" x14ac:dyDescent="0.2">
      <c r="A2028" s="3">
        <f>'Gaussian Distributions'!A2028</f>
        <v>-3.7951235445420714E-2</v>
      </c>
    </row>
    <row r="2029" spans="1:1" x14ac:dyDescent="0.2">
      <c r="A2029" s="3">
        <f>'Gaussian Distributions'!A2029</f>
        <v>2.1664942645307832</v>
      </c>
    </row>
    <row r="2030" spans="1:1" x14ac:dyDescent="0.2">
      <c r="A2030" s="3">
        <f>'Gaussian Distributions'!A2030</f>
        <v>0.62758866317718276</v>
      </c>
    </row>
    <row r="2031" spans="1:1" x14ac:dyDescent="0.2">
      <c r="A2031" s="3">
        <f>'Gaussian Distributions'!A2031</f>
        <v>-0.72292402431117242</v>
      </c>
    </row>
    <row r="2032" spans="1:1" x14ac:dyDescent="0.2">
      <c r="A2032" s="3">
        <f>'Gaussian Distributions'!A2032</f>
        <v>-0.94486742802302137</v>
      </c>
    </row>
    <row r="2033" spans="1:1" x14ac:dyDescent="0.2">
      <c r="A2033" s="3">
        <f>'Gaussian Distributions'!A2033</f>
        <v>0.44644831757322345</v>
      </c>
    </row>
    <row r="2034" spans="1:1" x14ac:dyDescent="0.2">
      <c r="A2034" s="3">
        <f>'Gaussian Distributions'!A2034</f>
        <v>1.4211490356122316</v>
      </c>
    </row>
    <row r="2035" spans="1:1" x14ac:dyDescent="0.2">
      <c r="A2035" s="3">
        <f>'Gaussian Distributions'!A2035</f>
        <v>-0.19585129147616273</v>
      </c>
    </row>
    <row r="2036" spans="1:1" x14ac:dyDescent="0.2">
      <c r="A2036" s="3">
        <f>'Gaussian Distributions'!A2036</f>
        <v>-0.53199918194247908</v>
      </c>
    </row>
    <row r="2037" spans="1:1" x14ac:dyDescent="0.2">
      <c r="A2037" s="3">
        <f>'Gaussian Distributions'!A2037</f>
        <v>0.83224009217721595</v>
      </c>
    </row>
    <row r="2038" spans="1:1" x14ac:dyDescent="0.2">
      <c r="A2038" s="3">
        <f>'Gaussian Distributions'!A2038</f>
        <v>0.11900242132346915</v>
      </c>
    </row>
    <row r="2039" spans="1:1" x14ac:dyDescent="0.2">
      <c r="A2039" s="3">
        <f>'Gaussian Distributions'!A2039</f>
        <v>-1.6709752691107207</v>
      </c>
    </row>
    <row r="2040" spans="1:1" x14ac:dyDescent="0.2">
      <c r="A2040" s="3">
        <f>'Gaussian Distributions'!A2040</f>
        <v>-1.8558386291916547</v>
      </c>
    </row>
    <row r="2041" spans="1:1" x14ac:dyDescent="0.2">
      <c r="A2041" s="3">
        <f>'Gaussian Distributions'!A2041</f>
        <v>7.9640180272540981E-2</v>
      </c>
    </row>
    <row r="2042" spans="1:1" x14ac:dyDescent="0.2">
      <c r="A2042" s="3">
        <f>'Gaussian Distributions'!A2042</f>
        <v>0.77807731033680816</v>
      </c>
    </row>
    <row r="2043" spans="1:1" x14ac:dyDescent="0.2">
      <c r="A2043" s="3">
        <f>'Gaussian Distributions'!A2043</f>
        <v>-0.57768536429421724</v>
      </c>
    </row>
    <row r="2044" spans="1:1" x14ac:dyDescent="0.2">
      <c r="A2044" s="3">
        <f>'Gaussian Distributions'!A2044</f>
        <v>-0.23594343579465463</v>
      </c>
    </row>
    <row r="2045" spans="1:1" x14ac:dyDescent="0.2">
      <c r="A2045" s="3">
        <f>'Gaussian Distributions'!A2045</f>
        <v>1.320933801952372</v>
      </c>
    </row>
    <row r="2046" spans="1:1" x14ac:dyDescent="0.2">
      <c r="A2046" s="3">
        <f>'Gaussian Distributions'!A2046</f>
        <v>0.40357749514270358</v>
      </c>
    </row>
    <row r="2047" spans="1:1" x14ac:dyDescent="0.2">
      <c r="A2047" s="3">
        <f>'Gaussian Distributions'!A2047</f>
        <v>-1.0079539665551405</v>
      </c>
    </row>
    <row r="2048" spans="1:1" x14ac:dyDescent="0.2">
      <c r="A2048" s="3">
        <f>'Gaussian Distributions'!A2048</f>
        <v>-0.77476833563501146</v>
      </c>
    </row>
    <row r="2049" spans="1:1" x14ac:dyDescent="0.2">
      <c r="A2049" s="3">
        <f>'Gaussian Distributions'!A2049</f>
        <v>0.58058017470031609</v>
      </c>
    </row>
    <row r="2050" spans="1:1" x14ac:dyDescent="0.2">
      <c r="A2050" s="3">
        <f>'Gaussian Distributions'!A2050</f>
        <v>1.8697147670392591</v>
      </c>
    </row>
    <row r="2051" spans="1:1" x14ac:dyDescent="0.2">
      <c r="A2051" s="3">
        <f>'Gaussian Distributions'!A2051</f>
        <v>-7.7184763494010156E-2</v>
      </c>
    </row>
    <row r="2052" spans="1:1" x14ac:dyDescent="0.2">
      <c r="A2052" s="3">
        <f>'Gaussian Distributions'!A2052</f>
        <v>-0.40092334380253275</v>
      </c>
    </row>
    <row r="2053" spans="1:1" x14ac:dyDescent="0.2">
      <c r="A2053" s="3">
        <f>'Gaussian Distributions'!A2053</f>
        <v>1.0120305701548884</v>
      </c>
    </row>
    <row r="2054" spans="1:1" x14ac:dyDescent="0.2">
      <c r="A2054" s="3">
        <f>'Gaussian Distributions'!A2054</f>
        <v>0.238461158283025</v>
      </c>
    </row>
    <row r="2055" spans="1:1" x14ac:dyDescent="0.2">
      <c r="A2055" s="3">
        <f>'Gaussian Distributions'!A2055</f>
        <v>-1.3150992076707502</v>
      </c>
    </row>
    <row r="2056" spans="1:1" x14ac:dyDescent="0.2">
      <c r="A2056" s="3">
        <f>'Gaussian Distributions'!A2056</f>
        <v>-1.5301622926504026</v>
      </c>
    </row>
    <row r="2057" spans="1:1" x14ac:dyDescent="0.2">
      <c r="A2057" s="3">
        <f>'Gaussian Distributions'!A2057</f>
        <v>0.15854998355360991</v>
      </c>
    </row>
    <row r="2058" spans="1:1" x14ac:dyDescent="0.2">
      <c r="A2058" s="3">
        <f>'Gaussian Distributions'!A2058</f>
        <v>0.88896212063248881</v>
      </c>
    </row>
    <row r="2059" spans="1:1" x14ac:dyDescent="0.2">
      <c r="A2059" s="3">
        <f>'Gaussian Distributions'!A2059</f>
        <v>-0.48739764489592158</v>
      </c>
    </row>
    <row r="2060" spans="1:1" x14ac:dyDescent="0.2">
      <c r="A2060" s="3">
        <f>'Gaussian Distributions'!A2060</f>
        <v>-0.15607162715313808</v>
      </c>
    </row>
    <row r="2061" spans="1:1" x14ac:dyDescent="0.2">
      <c r="A2061" s="3">
        <f>'Gaussian Distributions'!A2061</f>
        <v>1.5381029804309283</v>
      </c>
    </row>
    <row r="2062" spans="1:1" x14ac:dyDescent="0.2">
      <c r="A2062" s="3">
        <f>'Gaussian Distributions'!A2062</f>
        <v>0.49015610797750608</v>
      </c>
    </row>
    <row r="2063" spans="1:1" x14ac:dyDescent="0.2">
      <c r="A2063" s="3">
        <f>'Gaussian Distributions'!A2063</f>
        <v>-0.88533391598777467</v>
      </c>
    </row>
    <row r="2064" spans="1:1" x14ac:dyDescent="0.2">
      <c r="A2064" s="3">
        <f>'Gaussian Distributions'!A2064</f>
        <v>-1.1479806247252096</v>
      </c>
    </row>
    <row r="2065" spans="1:1" x14ac:dyDescent="0.2">
      <c r="A2065" s="3">
        <f>'Gaussian Distributions'!A2065</f>
        <v>0.31992730592549251</v>
      </c>
    </row>
    <row r="2066" spans="1:1" x14ac:dyDescent="0.2">
      <c r="A2066" s="3">
        <f>'Gaussian Distributions'!A2066</f>
        <v>1.1527246085703706</v>
      </c>
    </row>
    <row r="2067" spans="1:1" x14ac:dyDescent="0.2">
      <c r="A2067" s="3">
        <f>'Gaussian Distributions'!A2067</f>
        <v>-0.31735194970629671</v>
      </c>
    </row>
    <row r="2068" spans="1:1" x14ac:dyDescent="0.2">
      <c r="A2068" s="3">
        <f>'Gaussian Distributions'!A2068</f>
        <v>-0.67295399010498314</v>
      </c>
    </row>
    <row r="2069" spans="1:1" x14ac:dyDescent="0.2">
      <c r="A2069" s="3">
        <f>'Gaussian Distributions'!A2069</f>
        <v>0.6760271028164172</v>
      </c>
    </row>
    <row r="2070" spans="1:1" x14ac:dyDescent="0.2">
      <c r="A2070" s="3">
        <f>'Gaussian Distributions'!A2070</f>
        <v>1.2239398941858244E-3</v>
      </c>
    </row>
    <row r="2071" spans="1:1" x14ac:dyDescent="0.2">
      <c r="A2071" s="3">
        <f>'Gaussian Distributions'!A2071</f>
        <v>-3.2971933424171898</v>
      </c>
    </row>
    <row r="2072" spans="1:1" x14ac:dyDescent="0.2">
      <c r="A2072" s="3">
        <f>'Gaussian Distributions'!F25</f>
        <v>0.3</v>
      </c>
    </row>
    <row r="2073" spans="1:1" x14ac:dyDescent="0.2">
      <c r="A2073" s="3">
        <f>'Gaussian Distributions'!F26</f>
        <v>0.46862243755585564</v>
      </c>
    </row>
    <row r="2074" spans="1:1" x14ac:dyDescent="0.2">
      <c r="A2074" s="3">
        <f>'Gaussian Distributions'!F27</f>
        <v>0.13137756244414436</v>
      </c>
    </row>
    <row r="2075" spans="1:1" x14ac:dyDescent="0.2">
      <c r="A2075" s="3">
        <f>'Gaussian Distributions'!F28</f>
        <v>0.22034015908864826</v>
      </c>
    </row>
    <row r="2076" spans="1:1" x14ac:dyDescent="0.2">
      <c r="A2076" s="3">
        <f>'Gaussian Distributions'!F29</f>
        <v>0.58758734512893862</v>
      </c>
    </row>
    <row r="2077" spans="1:1" x14ac:dyDescent="0.2">
      <c r="A2077" s="3">
        <f>'Gaussian Distributions'!F30</f>
        <v>0.37965984091135174</v>
      </c>
    </row>
    <row r="2078" spans="1:1" x14ac:dyDescent="0.2">
      <c r="A2078" s="3">
        <f>'Gaussian Distributions'!F31</f>
        <v>1.2412654871061357E-2</v>
      </c>
    </row>
    <row r="2079" spans="1:1" x14ac:dyDescent="0.2">
      <c r="A2079" s="3">
        <f>'Gaussian Distributions'!F32</f>
        <v>7.821336036893381E-2</v>
      </c>
    </row>
    <row r="2080" spans="1:1" x14ac:dyDescent="0.2">
      <c r="A2080" s="3">
        <f>'Gaussian Distributions'!F33</f>
        <v>0.42219410288546533</v>
      </c>
    </row>
    <row r="2081" spans="1:1" x14ac:dyDescent="0.2">
      <c r="A2081" s="3">
        <f>'Gaussian Distributions'!F34</f>
        <v>0.68353013622864389</v>
      </c>
    </row>
    <row r="2082" spans="1:1" x14ac:dyDescent="0.2">
      <c r="A2082" s="3">
        <f>'Gaussian Distributions'!F35</f>
        <v>0.26067232885671476</v>
      </c>
    </row>
    <row r="2083" spans="1:1" x14ac:dyDescent="0.2">
      <c r="A2083" s="3">
        <f>'Gaussian Distributions'!F36</f>
        <v>0.17780589711453465</v>
      </c>
    </row>
    <row r="2084" spans="1:1" x14ac:dyDescent="0.2">
      <c r="A2084" s="3">
        <f>'Gaussian Distributions'!F37</f>
        <v>0.5217866396310662</v>
      </c>
    </row>
    <row r="2085" spans="1:1" x14ac:dyDescent="0.2">
      <c r="A2085" s="3">
        <f>'Gaussian Distributions'!F38</f>
        <v>0.33932767114328521</v>
      </c>
    </row>
    <row r="2086" spans="1:1" x14ac:dyDescent="0.2">
      <c r="A2086" s="3">
        <f>'Gaussian Distributions'!F39</f>
        <v>-8.353013622864397E-2</v>
      </c>
    </row>
    <row r="2087" spans="1:1" x14ac:dyDescent="0.2">
      <c r="A2087" s="3">
        <f>'Gaussian Distributions'!F40</f>
        <v>-2.9502724066417296E-2</v>
      </c>
    </row>
    <row r="2088" spans="1:1" x14ac:dyDescent="0.2">
      <c r="A2088" s="3">
        <f>'Gaussian Distributions'!F41</f>
        <v>0.3593005272719772</v>
      </c>
    </row>
    <row r="2089" spans="1:1" x14ac:dyDescent="0.2">
      <c r="A2089" s="3">
        <f>'Gaussian Distributions'!F42</f>
        <v>0.55249754256615435</v>
      </c>
    </row>
    <row r="2090" spans="1:1" x14ac:dyDescent="0.2">
      <c r="A2090" s="3">
        <f>'Gaussian Distributions'!F43</f>
        <v>0.19943748368371117</v>
      </c>
    </row>
    <row r="2091" spans="1:1" x14ac:dyDescent="0.2">
      <c r="A2091" s="3">
        <f>'Gaussian Distributions'!F44</f>
        <v>0.28039689680274554</v>
      </c>
    </row>
    <row r="2092" spans="1:1" x14ac:dyDescent="0.2">
      <c r="A2092" s="3">
        <f>'Gaussian Distributions'!F45</f>
        <v>0.7656829664525715</v>
      </c>
    </row>
    <row r="2093" spans="1:1" x14ac:dyDescent="0.2">
      <c r="A2093" s="3">
        <f>'Gaussian Distributions'!F46</f>
        <v>0.44478304071536107</v>
      </c>
    </row>
    <row r="2094" spans="1:1" x14ac:dyDescent="0.2">
      <c r="A2094" s="3">
        <f>'Gaussian Distributions'!F47</f>
        <v>0.10589455991883945</v>
      </c>
    </row>
    <row r="2095" spans="1:1" x14ac:dyDescent="0.2">
      <c r="A2095" s="3">
        <f>'Gaussian Distributions'!F48</f>
        <v>4.7502457433845624E-2</v>
      </c>
    </row>
    <row r="2096" spans="1:1" x14ac:dyDescent="0.2">
      <c r="A2096" s="3">
        <f>'Gaussian Distributions'!F49</f>
        <v>0.40056251631628881</v>
      </c>
    </row>
    <row r="2097" spans="1:1" x14ac:dyDescent="0.2">
      <c r="A2097" s="3">
        <f>'Gaussian Distributions'!F50</f>
        <v>0.62950272406641727</v>
      </c>
    </row>
    <row r="2098" spans="1:1" x14ac:dyDescent="0.2">
      <c r="A2098" s="3">
        <f>'Gaussian Distributions'!F51</f>
        <v>0.24069947272802275</v>
      </c>
    </row>
    <row r="2099" spans="1:1" x14ac:dyDescent="0.2">
      <c r="A2099" s="3">
        <f>'Gaussian Distributions'!F52</f>
        <v>0.15521695928463891</v>
      </c>
    </row>
    <row r="2100" spans="1:1" x14ac:dyDescent="0.2">
      <c r="A2100" s="3">
        <f>'Gaussian Distributions'!F53</f>
        <v>0.49410544008116053</v>
      </c>
    </row>
    <row r="2101" spans="1:1" x14ac:dyDescent="0.2">
      <c r="A2101" s="3">
        <f>'Gaussian Distributions'!F54</f>
        <v>0.31960310319725443</v>
      </c>
    </row>
    <row r="2102" spans="1:1" x14ac:dyDescent="0.2">
      <c r="A2102" s="3">
        <f>'Gaussian Distributions'!F55</f>
        <v>-0.16568296645257147</v>
      </c>
    </row>
    <row r="2103" spans="1:1" x14ac:dyDescent="0.2">
      <c r="A2103" s="3">
        <f>'Gaussian Distributions'!F56</f>
        <v>-0.11898493037982733</v>
      </c>
    </row>
    <row r="2104" spans="1:1" x14ac:dyDescent="0.2">
      <c r="A2104" s="3">
        <f>'Gaussian Distributions'!F57</f>
        <v>0.32944246865261567</v>
      </c>
    </row>
    <row r="2105" spans="1:1" x14ac:dyDescent="0.2">
      <c r="A2105" s="3">
        <f>'Gaussian Distributions'!F58</f>
        <v>0.50762771932967832</v>
      </c>
    </row>
    <row r="2106" spans="1:1" x14ac:dyDescent="0.2">
      <c r="A2106" s="3">
        <f>'Gaussian Distributions'!F59</f>
        <v>0.16664757329103735</v>
      </c>
    </row>
    <row r="2107" spans="1:1" x14ac:dyDescent="0.2">
      <c r="A2107" s="3">
        <f>'Gaussian Distributions'!F60</f>
        <v>0.25072522896061705</v>
      </c>
    </row>
    <row r="2108" spans="1:1" x14ac:dyDescent="0.2">
      <c r="A2108" s="3">
        <f>'Gaussian Distributions'!F61</f>
        <v>0.65444928479025566</v>
      </c>
    </row>
    <row r="2109" spans="1:1" x14ac:dyDescent="0.2">
      <c r="A2109" s="3">
        <f>'Gaussian Distributions'!F62</f>
        <v>0.41127413129225165</v>
      </c>
    </row>
    <row r="2110" spans="1:1" x14ac:dyDescent="0.2">
      <c r="A2110" s="3">
        <f>'Gaussian Distributions'!F63</f>
        <v>6.3304560856301373E-2</v>
      </c>
    </row>
    <row r="2111" spans="1:1" x14ac:dyDescent="0.2">
      <c r="A2111" s="3">
        <f>'Gaussian Distributions'!F64</f>
        <v>0.11887140423844017</v>
      </c>
    </row>
    <row r="2112" spans="1:1" x14ac:dyDescent="0.2">
      <c r="A2112" s="3">
        <f>'Gaussian Distributions'!F65</f>
        <v>0.45652475318959596</v>
      </c>
    </row>
    <row r="2113" spans="1:1" x14ac:dyDescent="0.2">
      <c r="A2113" s="3">
        <f>'Gaussian Distributions'!F66</f>
        <v>0.83846867294842742</v>
      </c>
    </row>
    <row r="2114" spans="1:1" x14ac:dyDescent="0.2">
      <c r="A2114" s="3">
        <f>'Gaussian Distributions'!F67</f>
        <v>0.29020597861424141</v>
      </c>
    </row>
    <row r="2115" spans="1:1" x14ac:dyDescent="0.2">
      <c r="A2115" s="3">
        <f>'Gaussian Distributions'!F68</f>
        <v>0.20996752711103395</v>
      </c>
    </row>
    <row r="2116" spans="1:1" x14ac:dyDescent="0.2">
      <c r="A2116" s="3">
        <f>'Gaussian Distributions'!F69</f>
        <v>0.56937889203451619</v>
      </c>
    </row>
    <row r="2117" spans="1:1" x14ac:dyDescent="0.2">
      <c r="A2117" s="3">
        <f>'Gaussian Distributions'!F70</f>
        <v>0.36942260987703424</v>
      </c>
    </row>
    <row r="2118" spans="1:1" x14ac:dyDescent="0.2">
      <c r="A2118" s="3">
        <f>'Gaussian Distributions'!F71</f>
        <v>-7.4646895046326378E-3</v>
      </c>
    </row>
    <row r="2119" spans="1:1" x14ac:dyDescent="0.2">
      <c r="A2119" s="3">
        <f>'Gaussian Distributions'!F72</f>
        <v>-5.4449284790255681E-2</v>
      </c>
    </row>
    <row r="2120" spans="1:1" x14ac:dyDescent="0.2">
      <c r="A2120" s="3">
        <f>'Gaussian Distributions'!F73</f>
        <v>0.34927477103938293</v>
      </c>
    </row>
    <row r="2121" spans="1:1" x14ac:dyDescent="0.2">
      <c r="A2121" s="3">
        <f>'Gaussian Distributions'!F74</f>
        <v>0.53669543914369866</v>
      </c>
    </row>
    <row r="2122" spans="1:1" x14ac:dyDescent="0.2">
      <c r="A2122" s="3">
        <f>'Gaussian Distributions'!F75</f>
        <v>0.18872586870774832</v>
      </c>
    </row>
    <row r="2123" spans="1:1" x14ac:dyDescent="0.2">
      <c r="A2123" s="3">
        <f>'Gaussian Distributions'!F76</f>
        <v>0.27055753134738431</v>
      </c>
    </row>
    <row r="2124" spans="1:1" x14ac:dyDescent="0.2">
      <c r="A2124" s="3">
        <f>'Gaussian Distributions'!F77</f>
        <v>0.71898493037982725</v>
      </c>
    </row>
    <row r="2125" spans="1:1" x14ac:dyDescent="0.2">
      <c r="A2125" s="3">
        <f>'Gaussian Distributions'!F78</f>
        <v>0.43335242670896262</v>
      </c>
    </row>
    <row r="2126" spans="1:1" x14ac:dyDescent="0.2">
      <c r="A2126" s="3">
        <f>'Gaussian Distributions'!F79</f>
        <v>9.2372280670321688E-2</v>
      </c>
    </row>
    <row r="2127" spans="1:1" x14ac:dyDescent="0.2">
      <c r="A2127" s="3">
        <f>'Gaussian Distributions'!F80</f>
        <v>3.0621107965483729E-2</v>
      </c>
    </row>
    <row r="2128" spans="1:1" x14ac:dyDescent="0.2">
      <c r="A2128" s="3">
        <f>'Gaussian Distributions'!F81</f>
        <v>0.39003247288896603</v>
      </c>
    </row>
    <row r="2129" spans="1:1" x14ac:dyDescent="0.2">
      <c r="A2129" s="3">
        <f>'Gaussian Distributions'!F82</f>
        <v>0.60746468950463262</v>
      </c>
    </row>
    <row r="2130" spans="1:1" x14ac:dyDescent="0.2">
      <c r="A2130" s="3">
        <f>'Gaussian Distributions'!F83</f>
        <v>0.23057739012296574</v>
      </c>
    </row>
    <row r="2131" spans="1:1" x14ac:dyDescent="0.2">
      <c r="A2131" s="3">
        <f>'Gaussian Distributions'!F84</f>
        <v>0.14347524681040399</v>
      </c>
    </row>
    <row r="2132" spans="1:1" x14ac:dyDescent="0.2">
      <c r="A2132" s="3">
        <f>'Gaussian Distributions'!F85</f>
        <v>0.48112859576155981</v>
      </c>
    </row>
    <row r="2133" spans="1:1" x14ac:dyDescent="0.2">
      <c r="A2133" s="3">
        <f>'Gaussian Distributions'!F86</f>
        <v>0.30979402138575857</v>
      </c>
    </row>
    <row r="2134" spans="1:1" x14ac:dyDescent="0.2">
      <c r="A2134" s="3">
        <f>'Gaussian Distributions'!F87</f>
        <v>-0.2384686729484275</v>
      </c>
    </row>
    <row r="2135" spans="1:1" x14ac:dyDescent="0.2">
      <c r="A2135" s="3">
        <f>'Gaussian Distributions'!F88</f>
        <v>-0.19685697178447592</v>
      </c>
    </row>
    <row r="2136" spans="1:1" x14ac:dyDescent="0.2">
      <c r="A2136" s="3">
        <f>'Gaussian Distributions'!F89</f>
        <v>0.31469573403028689</v>
      </c>
    </row>
    <row r="2137" spans="1:1" x14ac:dyDescent="0.2">
      <c r="A2137" s="3">
        <f>'Gaussian Distributions'!F90</f>
        <v>0.48755384370184324</v>
      </c>
    </row>
    <row r="2138" spans="1:1" x14ac:dyDescent="0.2">
      <c r="A2138" s="3">
        <f>'Gaussian Distributions'!F91</f>
        <v>0.14938763657501214</v>
      </c>
    </row>
    <row r="2139" spans="1:1" x14ac:dyDescent="0.2">
      <c r="A2139" s="3">
        <f>'Gaussian Distributions'!F92</f>
        <v>0.23565161854562966</v>
      </c>
    </row>
    <row r="2140" spans="1:1" x14ac:dyDescent="0.2">
      <c r="A2140" s="3">
        <f>'Gaussian Distributions'!F93</f>
        <v>0.61817465994060417</v>
      </c>
    </row>
    <row r="2141" spans="1:1" x14ac:dyDescent="0.2">
      <c r="A2141" s="3">
        <f>'Gaussian Distributions'!F94</f>
        <v>0.39527636365199847</v>
      </c>
    </row>
    <row r="2142" spans="1:1" x14ac:dyDescent="0.2">
      <c r="A2142" s="3">
        <f>'Gaussian Distributions'!F95</f>
        <v>3.9210433876102901E-2</v>
      </c>
    </row>
    <row r="2143" spans="1:1" x14ac:dyDescent="0.2">
      <c r="A2143" s="3">
        <f>'Gaussian Distributions'!F96</f>
        <v>9.9206858827138228E-2</v>
      </c>
    </row>
    <row r="2144" spans="1:1" x14ac:dyDescent="0.2">
      <c r="A2144" s="3">
        <f>'Gaussian Distributions'!F97</f>
        <v>0.43903139856065421</v>
      </c>
    </row>
    <row r="2145" spans="1:1" x14ac:dyDescent="0.2">
      <c r="A2145" s="3">
        <f>'Gaussian Distributions'!F98</f>
        <v>0.74041760305566739</v>
      </c>
    </row>
    <row r="2146" spans="1:1" x14ac:dyDescent="0.2">
      <c r="A2146" s="3">
        <f>'Gaussian Distributions'!F99</f>
        <v>0.27548196186551777</v>
      </c>
    </row>
    <row r="2147" spans="1:1" x14ac:dyDescent="0.2">
      <c r="A2147" s="3">
        <f>'Gaussian Distributions'!F100</f>
        <v>0.1941059789350382</v>
      </c>
    </row>
    <row r="2148" spans="1:1" x14ac:dyDescent="0.2">
      <c r="A2148" s="3">
        <f>'Gaussian Distributions'!F101</f>
        <v>0.54447438615645505</v>
      </c>
    </row>
    <row r="2149" spans="1:1" x14ac:dyDescent="0.2">
      <c r="A2149" s="3">
        <f>'Gaussian Distributions'!F102</f>
        <v>0.35427673675492877</v>
      </c>
    </row>
    <row r="2150" spans="1:1" x14ac:dyDescent="0.2">
      <c r="A2150" s="3">
        <f>'Gaussian Distributions'!F103</f>
        <v>-4.1550954086138736E-2</v>
      </c>
    </row>
    <row r="2151" spans="1:1" x14ac:dyDescent="0.2">
      <c r="A2151" s="3">
        <f>'Gaussian Distributions'!F104</f>
        <v>2.7089125954710691E-3</v>
      </c>
    </row>
    <row r="2152" spans="1:1" x14ac:dyDescent="0.2">
      <c r="A2152" s="3">
        <f>'Gaussian Distributions'!F105</f>
        <v>0.37452560315100158</v>
      </c>
    </row>
    <row r="2153" spans="1:1" x14ac:dyDescent="0.2">
      <c r="A2153" s="3">
        <f>'Gaussian Distributions'!F106</f>
        <v>0.57829856947554414</v>
      </c>
    </row>
    <row r="2154" spans="1:1" x14ac:dyDescent="0.2">
      <c r="A2154" s="3">
        <f>'Gaussian Distributions'!F107</f>
        <v>0.2151720984373949</v>
      </c>
    </row>
    <row r="2155" spans="1:1" x14ac:dyDescent="0.2">
      <c r="A2155" s="3">
        <f>'Gaussian Distributions'!F108</f>
        <v>0.29510392868707885</v>
      </c>
    </row>
    <row r="2156" spans="1:1" x14ac:dyDescent="0.2">
      <c r="A2156" s="3">
        <f>'Gaussian Distributions'!F109</f>
        <v>0.90438975449467329</v>
      </c>
    </row>
    <row r="2157" spans="1:1" x14ac:dyDescent="0.2">
      <c r="A2157" s="3">
        <f>'Gaussian Distributions'!F110</f>
        <v>0.46252601772182544</v>
      </c>
    </row>
    <row r="2158" spans="1:1" x14ac:dyDescent="0.2">
      <c r="A2158" s="3">
        <f>'Gaussian Distributions'!F111</f>
        <v>0.12517917445625296</v>
      </c>
    </row>
    <row r="2159" spans="1:1" x14ac:dyDescent="0.2">
      <c r="A2159" s="3">
        <f>'Gaussian Distributions'!F112</f>
        <v>7.086083315176922E-2</v>
      </c>
    </row>
    <row r="2160" spans="1:1" x14ac:dyDescent="0.2">
      <c r="A2160" s="3">
        <f>'Gaussian Distributions'!F113</f>
        <v>0.41670628079054478</v>
      </c>
    </row>
    <row r="2161" spans="1:1" x14ac:dyDescent="0.2">
      <c r="A2161" s="3">
        <f>'Gaussian Distributions'!F114</f>
        <v>0.66836689489609657</v>
      </c>
    </row>
    <row r="2162" spans="1:1" x14ac:dyDescent="0.2">
      <c r="A2162" s="3">
        <f>'Gaussian Distributions'!F115</f>
        <v>0.25570754477315993</v>
      </c>
    </row>
    <row r="2163" spans="1:1" x14ac:dyDescent="0.2">
      <c r="A2163" s="3">
        <f>'Gaussian Distributions'!F116</f>
        <v>0.17225854818400571</v>
      </c>
    </row>
    <row r="2164" spans="1:1" x14ac:dyDescent="0.2">
      <c r="A2164" s="3">
        <f>'Gaussian Distributions'!F117</f>
        <v>0.51462111834807645</v>
      </c>
    </row>
    <row r="2165" spans="1:1" x14ac:dyDescent="0.2">
      <c r="A2165" s="3">
        <f>'Gaussian Distributions'!F118</f>
        <v>0.33437835053664555</v>
      </c>
    </row>
    <row r="2166" spans="1:1" x14ac:dyDescent="0.2">
      <c r="A2166" s="3">
        <f>'Gaussian Distributions'!F119</f>
        <v>-0.10025216586432684</v>
      </c>
    </row>
    <row r="2167" spans="1:1" x14ac:dyDescent="0.2">
      <c r="A2167" s="3">
        <f>'Gaussian Distributions'!F120</f>
        <v>-0.14041760305566742</v>
      </c>
    </row>
    <row r="2168" spans="1:1" x14ac:dyDescent="0.2">
      <c r="A2168" s="3">
        <f>'Gaussian Distributions'!F121</f>
        <v>0.32451803813448221</v>
      </c>
    </row>
    <row r="2169" spans="1:1" x14ac:dyDescent="0.2">
      <c r="A2169" s="3">
        <f>'Gaussian Distributions'!F122</f>
        <v>0.50079314117286178</v>
      </c>
    </row>
    <row r="2170" spans="1:1" x14ac:dyDescent="0.2">
      <c r="A2170" s="3">
        <f>'Gaussian Distributions'!F123</f>
        <v>0.1609686014393458</v>
      </c>
    </row>
    <row r="2171" spans="1:1" x14ac:dyDescent="0.2">
      <c r="A2171" s="3">
        <f>'Gaussian Distributions'!F124</f>
        <v>0.24572326324507118</v>
      </c>
    </row>
    <row r="2172" spans="1:1" x14ac:dyDescent="0.2">
      <c r="A2172" s="3">
        <f>'Gaussian Distributions'!F125</f>
        <v>0.64155095408613871</v>
      </c>
    </row>
    <row r="2173" spans="1:1" x14ac:dyDescent="0.2">
      <c r="A2173" s="3">
        <f>'Gaussian Distributions'!F126</f>
        <v>0.40589402106496175</v>
      </c>
    </row>
    <row r="2174" spans="1:1" x14ac:dyDescent="0.2">
      <c r="A2174" s="3">
        <f>'Gaussian Distributions'!F127</f>
        <v>5.5525613843544958E-2</v>
      </c>
    </row>
    <row r="2175" spans="1:1" x14ac:dyDescent="0.2">
      <c r="A2175" s="3">
        <f>'Gaussian Distributions'!F128</f>
        <v>0.11244615629815674</v>
      </c>
    </row>
    <row r="2176" spans="1:1" x14ac:dyDescent="0.2">
      <c r="A2176" s="3">
        <f>'Gaussian Distributions'!F129</f>
        <v>0.45061236342498784</v>
      </c>
    </row>
    <row r="2177" spans="1:1" x14ac:dyDescent="0.2">
      <c r="A2177" s="3">
        <f>'Gaussian Distributions'!F130</f>
        <v>0.7968569717844759</v>
      </c>
    </row>
    <row r="2178" spans="1:1" x14ac:dyDescent="0.2">
      <c r="A2178" s="3">
        <f>'Gaussian Distributions'!F131</f>
        <v>0.28530426596971309</v>
      </c>
    </row>
    <row r="2179" spans="1:1" x14ac:dyDescent="0.2">
      <c r="A2179" s="3">
        <f>'Gaussian Distributions'!F132</f>
        <v>0.20472363634800148</v>
      </c>
    </row>
    <row r="2180" spans="1:1" x14ac:dyDescent="0.2">
      <c r="A2180" s="3">
        <f>'Gaussian Distributions'!F133</f>
        <v>0.56078956612389708</v>
      </c>
    </row>
    <row r="2181" spans="1:1" x14ac:dyDescent="0.2">
      <c r="A2181" s="3">
        <f>'Gaussian Distributions'!F134</f>
        <v>0.36434838145437032</v>
      </c>
    </row>
    <row r="2182" spans="1:1" x14ac:dyDescent="0.2">
      <c r="A2182" s="3">
        <f>'Gaussian Distributions'!F135</f>
        <v>-1.8174659940604243E-2</v>
      </c>
    </row>
    <row r="2183" spans="1:1" x14ac:dyDescent="0.2">
      <c r="A2183" s="3">
        <f>'Gaussian Distributions'!F136</f>
        <v>-6.8366894896096542E-2</v>
      </c>
    </row>
    <row r="2184" spans="1:1" x14ac:dyDescent="0.2">
      <c r="A2184" s="3">
        <f>'Gaussian Distributions'!F137</f>
        <v>0.34429245522684004</v>
      </c>
    </row>
    <row r="2185" spans="1:1" x14ac:dyDescent="0.2">
      <c r="A2185" s="3">
        <f>'Gaussian Distributions'!F138</f>
        <v>0.52913916684823081</v>
      </c>
    </row>
    <row r="2186" spans="1:1" x14ac:dyDescent="0.2">
      <c r="A2186" s="3">
        <f>'Gaussian Distributions'!F139</f>
        <v>0.1832937192094552</v>
      </c>
    </row>
    <row r="2187" spans="1:1" x14ac:dyDescent="0.2">
      <c r="A2187" s="3">
        <f>'Gaussian Distributions'!F140</f>
        <v>0.26562164946335443</v>
      </c>
    </row>
    <row r="2188" spans="1:1" x14ac:dyDescent="0.2">
      <c r="A2188" s="3">
        <f>'Gaussian Distributions'!F141</f>
        <v>0.70025216586432681</v>
      </c>
    </row>
    <row r="2189" spans="1:1" x14ac:dyDescent="0.2">
      <c r="A2189" s="3">
        <f>'Gaussian Distributions'!F142</f>
        <v>0.42774145181599427</v>
      </c>
    </row>
    <row r="2190" spans="1:1" x14ac:dyDescent="0.2">
      <c r="A2190" s="3">
        <f>'Gaussian Distributions'!F143</f>
        <v>8.5378881651923533E-2</v>
      </c>
    </row>
    <row r="2191" spans="1:1" x14ac:dyDescent="0.2">
      <c r="A2191" s="3">
        <f>'Gaussian Distributions'!F144</f>
        <v>2.1701430524455834E-2</v>
      </c>
    </row>
    <row r="2192" spans="1:1" x14ac:dyDescent="0.2">
      <c r="A2192" s="3">
        <f>'Gaussian Distributions'!F145</f>
        <v>0.38482790156260505</v>
      </c>
    </row>
    <row r="2193" spans="1:1" x14ac:dyDescent="0.2">
      <c r="A2193" s="3">
        <f>'Gaussian Distributions'!F146</f>
        <v>0.59729108740452896</v>
      </c>
    </row>
    <row r="2194" spans="1:1" x14ac:dyDescent="0.2">
      <c r="A2194" s="3">
        <f>'Gaussian Distributions'!F147</f>
        <v>0.22547439684899839</v>
      </c>
    </row>
    <row r="2195" spans="1:1" x14ac:dyDescent="0.2">
      <c r="A2195" s="3">
        <f>'Gaussian Distributions'!F148</f>
        <v>0.13747398227817453</v>
      </c>
    </row>
    <row r="2196" spans="1:1" x14ac:dyDescent="0.2">
      <c r="A2196" s="3">
        <f>'Gaussian Distributions'!F149</f>
        <v>0.47482082554374705</v>
      </c>
    </row>
    <row r="2197" spans="1:1" x14ac:dyDescent="0.2">
      <c r="A2197" s="3">
        <f>'Gaussian Distributions'!F150</f>
        <v>0.30489607131292112</v>
      </c>
    </row>
    <row r="2198" spans="1:1" x14ac:dyDescent="0.2">
      <c r="A2198" s="3">
        <f>'Gaussian Distributions'!F151</f>
        <v>-0.30438975449467326</v>
      </c>
    </row>
    <row r="2199" spans="1:1" x14ac:dyDescent="0.2">
      <c r="A2199" s="3">
        <f>'Gaussian Distributions'!F152</f>
        <v>-0.2665567021242074</v>
      </c>
    </row>
    <row r="2200" spans="1:1" x14ac:dyDescent="0.2">
      <c r="A2200" s="3">
        <f>'Gaussian Distributions'!F153</f>
        <v>0.30734469394387331</v>
      </c>
    </row>
    <row r="2201" spans="1:1" x14ac:dyDescent="0.2">
      <c r="A2201" s="3">
        <f>'Gaussian Distributions'!F154</f>
        <v>0.47796054890275158</v>
      </c>
    </row>
    <row r="2202" spans="1:1" x14ac:dyDescent="0.2">
      <c r="A2202" s="3">
        <f>'Gaussian Distributions'!F155</f>
        <v>0.14048610468654624</v>
      </c>
    </row>
    <row r="2203" spans="1:1" x14ac:dyDescent="0.2">
      <c r="A2203" s="3">
        <f>'Gaussian Distributions'!F156</f>
        <v>0.22802964187282834</v>
      </c>
    </row>
    <row r="2204" spans="1:1" x14ac:dyDescent="0.2">
      <c r="A2204" s="3">
        <f>'Gaussian Distributions'!F157</f>
        <v>0.60231530769733488</v>
      </c>
    </row>
    <row r="2205" spans="1:1" x14ac:dyDescent="0.2">
      <c r="A2205" s="3">
        <f>'Gaussian Distributions'!F158</f>
        <v>0.38742545082245688</v>
      </c>
    </row>
    <row r="2206" spans="1:1" x14ac:dyDescent="0.2">
      <c r="A2206" s="3">
        <f>'Gaussian Distributions'!F159</f>
        <v>2.6204836571129542E-2</v>
      </c>
    </row>
    <row r="2207" spans="1:1" x14ac:dyDescent="0.2">
      <c r="A2207" s="3">
        <f>'Gaussian Distributions'!F160</f>
        <v>8.8896230864482756E-2</v>
      </c>
    </row>
    <row r="2208" spans="1:1" x14ac:dyDescent="0.2">
      <c r="A2208" s="3">
        <f>'Gaussian Distributions'!F161</f>
        <v>0.43053871954062661</v>
      </c>
    </row>
    <row r="2209" spans="1:1" x14ac:dyDescent="0.2">
      <c r="A2209" s="3">
        <f>'Gaussian Distributions'!F162</f>
        <v>0.70933134523066121</v>
      </c>
    </row>
    <row r="2210" spans="1:1" x14ac:dyDescent="0.2">
      <c r="A2210" s="3">
        <f>'Gaussian Distributions'!F163</f>
        <v>0.26809114522889066</v>
      </c>
    </row>
    <row r="2211" spans="1:1" x14ac:dyDescent="0.2">
      <c r="A2211" s="3">
        <f>'Gaussian Distributions'!F164</f>
        <v>0.1860165210349739</v>
      </c>
    </row>
    <row r="2212" spans="1:1" x14ac:dyDescent="0.2">
      <c r="A2212" s="3">
        <f>'Gaussian Distributions'!F165</f>
        <v>0.53289070751745893</v>
      </c>
    </row>
    <row r="2213" spans="1:1" x14ac:dyDescent="0.2">
      <c r="A2213" s="3">
        <f>'Gaussian Distributions'!F166</f>
        <v>0.34678129052888751</v>
      </c>
    </row>
    <row r="2214" spans="1:1" x14ac:dyDescent="0.2">
      <c r="A2214" s="3">
        <f>'Gaussian Distributions'!F167</f>
        <v>-6.1268145343682301E-2</v>
      </c>
    </row>
    <row r="2215" spans="1:1" x14ac:dyDescent="0.2">
      <c r="A2215" s="3">
        <f>'Gaussian Distributions'!F168</f>
        <v>-1.2747928520884466E-2</v>
      </c>
    </row>
    <row r="2216" spans="1:1" x14ac:dyDescent="0.2">
      <c r="A2216" s="3">
        <f>'Gaussian Distributions'!F169</f>
        <v>0.36688205145019748</v>
      </c>
    </row>
    <row r="2217" spans="1:1" x14ac:dyDescent="0.2">
      <c r="A2217" s="3">
        <f>'Gaussian Distributions'!F170</f>
        <v>0.56504512015161701</v>
      </c>
    </row>
    <row r="2218" spans="1:1" x14ac:dyDescent="0.2">
      <c r="A2218" s="3">
        <f>'Gaussian Distributions'!F171</f>
        <v>0.20735067727195508</v>
      </c>
    </row>
    <row r="2219" spans="1:1" x14ac:dyDescent="0.2">
      <c r="A2219" s="3">
        <f>'Gaussian Distributions'!F172</f>
        <v>0.2877557106877166</v>
      </c>
    </row>
    <row r="2220" spans="1:1" x14ac:dyDescent="0.2">
      <c r="A2220" s="3">
        <f>'Gaussian Distributions'!F173</f>
        <v>0.81588197411759822</v>
      </c>
    </row>
    <row r="2221" spans="1:1" x14ac:dyDescent="0.2">
      <c r="A2221" s="3">
        <f>'Gaussian Distributions'!F174</f>
        <v>0.45355782238512765</v>
      </c>
    </row>
    <row r="2222" spans="1:1" x14ac:dyDescent="0.2">
      <c r="A2222" s="3">
        <f>'Gaussian Distributions'!F175</f>
        <v>0.11567400002984057</v>
      </c>
    </row>
    <row r="2223" spans="1:1" x14ac:dyDescent="0.2">
      <c r="A2223" s="3">
        <f>'Gaussian Distributions'!F176</f>
        <v>5.9444201055029899E-2</v>
      </c>
    </row>
    <row r="2224" spans="1:1" x14ac:dyDescent="0.2">
      <c r="A2224" s="3">
        <f>'Gaussian Distributions'!F177</f>
        <v>0.40857779032389019</v>
      </c>
    </row>
    <row r="2225" spans="1:1" x14ac:dyDescent="0.2">
      <c r="A2225" s="3">
        <f>'Gaussian Distributions'!F178</f>
        <v>0.64788437214740913</v>
      </c>
    </row>
    <row r="2226" spans="1:1" x14ac:dyDescent="0.2">
      <c r="A2226" s="3">
        <f>'Gaussian Distributions'!F179</f>
        <v>0.24822683685983687</v>
      </c>
    </row>
    <row r="2227" spans="1:1" x14ac:dyDescent="0.2">
      <c r="A2227" s="3">
        <f>'Gaussian Distributions'!F180</f>
        <v>0.16381687159927247</v>
      </c>
    </row>
    <row r="2228" spans="1:1" x14ac:dyDescent="0.2">
      <c r="A2228" s="3">
        <f>'Gaussian Distributions'!F181</f>
        <v>0.50419135360111755</v>
      </c>
    </row>
    <row r="2229" spans="1:1" x14ac:dyDescent="0.2">
      <c r="A2229" s="3">
        <f>'Gaussian Distributions'!F182</f>
        <v>0.32697894488273321</v>
      </c>
    </row>
    <row r="2230" spans="1:1" x14ac:dyDescent="0.2">
      <c r="A2230" s="3">
        <f>'Gaussian Distributions'!F183</f>
        <v>-0.12930702945932465</v>
      </c>
    </row>
    <row r="2231" spans="1:1" x14ac:dyDescent="0.2">
      <c r="A2231" s="3">
        <f>'Gaussian Distributions'!F184</f>
        <v>-9.1672146401653609E-2</v>
      </c>
    </row>
    <row r="2232" spans="1:1" x14ac:dyDescent="0.2">
      <c r="A2232" s="3">
        <f>'Gaussian Distributions'!F185</f>
        <v>0.33685120539903141</v>
      </c>
    </row>
    <row r="2233" spans="1:1" x14ac:dyDescent="0.2">
      <c r="A2233" s="3">
        <f>'Gaussian Distributions'!F186</f>
        <v>0.51818147349772725</v>
      </c>
    </row>
    <row r="2234" spans="1:1" x14ac:dyDescent="0.2">
      <c r="A2234" s="3">
        <f>'Gaussian Distributions'!F187</f>
        <v>0.175039913659187</v>
      </c>
    </row>
    <row r="2235" spans="1:1" x14ac:dyDescent="0.2">
      <c r="A2235" s="3">
        <f>'Gaussian Distributions'!F188</f>
        <v>0.25819199792225339</v>
      </c>
    </row>
    <row r="2236" spans="1:1" x14ac:dyDescent="0.2">
      <c r="A2236" s="3">
        <f>'Gaussian Distributions'!F189</f>
        <v>0.67577573610951991</v>
      </c>
    </row>
    <row r="2237" spans="1:1" x14ac:dyDescent="0.2">
      <c r="A2237" s="3">
        <f>'Gaussian Distributions'!F190</f>
        <v>0.41944299731849699</v>
      </c>
    </row>
    <row r="2238" spans="1:1" x14ac:dyDescent="0.2">
      <c r="A2238" s="3">
        <f>'Gaussian Distributions'!F191</f>
        <v>7.4561471624442516E-2</v>
      </c>
    </row>
    <row r="2239" spans="1:1" x14ac:dyDescent="0.2">
      <c r="A2239" s="3">
        <f>'Gaussian Distributions'!F192</f>
        <v>0.12829156287849311</v>
      </c>
    </row>
    <row r="2240" spans="1:1" x14ac:dyDescent="0.2">
      <c r="A2240" s="3">
        <f>'Gaussian Distributions'!F193</f>
        <v>0.46556192065645208</v>
      </c>
    </row>
    <row r="2241" spans="1:1" x14ac:dyDescent="0.2">
      <c r="A2241" s="3">
        <f>'Gaussian Distributions'!F194</f>
        <v>0.96501686785593499</v>
      </c>
    </row>
    <row r="2242" spans="1:1" x14ac:dyDescent="0.2">
      <c r="A2242" s="3">
        <f>'Gaussian Distributions'!F195</f>
        <v>0.29755208170691855</v>
      </c>
    </row>
    <row r="2243" spans="1:1" x14ac:dyDescent="0.2">
      <c r="A2243" s="3">
        <f>'Gaussian Distributions'!F196</f>
        <v>0.21776052191654444</v>
      </c>
    </row>
    <row r="2244" spans="1:1" x14ac:dyDescent="0.2">
      <c r="A2244" s="3">
        <f>'Gaussian Distributions'!F197</f>
        <v>0.58289413971296367</v>
      </c>
    </row>
    <row r="2245" spans="1:1" x14ac:dyDescent="0.2">
      <c r="A2245" s="3">
        <f>'Gaussian Distributions'!F198</f>
        <v>0.37708865775483924</v>
      </c>
    </row>
    <row r="2246" spans="1:1" x14ac:dyDescent="0.2">
      <c r="A2246" s="3">
        <f>'Gaussian Distributions'!F199</f>
        <v>7.6158475026285033E-3</v>
      </c>
    </row>
    <row r="2247" spans="1:1" x14ac:dyDescent="0.2">
      <c r="A2247" s="3">
        <f>'Gaussian Distributions'!F200</f>
        <v>-3.5429460121309042E-2</v>
      </c>
    </row>
    <row r="2248" spans="1:1" x14ac:dyDescent="0.2">
      <c r="A2248" s="3">
        <f>'Gaussian Distributions'!F201</f>
        <v>0.35678576557159536</v>
      </c>
    </row>
    <row r="2249" spans="1:1" x14ac:dyDescent="0.2">
      <c r="A2249" s="3">
        <f>'Gaussian Distributions'!F202</f>
        <v>0.548453977181664</v>
      </c>
    </row>
    <row r="2250" spans="1:1" x14ac:dyDescent="0.2">
      <c r="A2250" s="3">
        <f>'Gaussian Distributions'!F203</f>
        <v>0.19677759963924185</v>
      </c>
    </row>
    <row r="2251" spans="1:1" x14ac:dyDescent="0.2">
      <c r="A2251" s="3">
        <f>'Gaussian Distributions'!F204</f>
        <v>0.2779404951240293</v>
      </c>
    </row>
    <row r="2252" spans="1:1" x14ac:dyDescent="0.2">
      <c r="A2252" s="3">
        <f>'Gaussian Distributions'!F205</f>
        <v>0.75247305994655567</v>
      </c>
    </row>
    <row r="2253" spans="1:1" x14ac:dyDescent="0.2">
      <c r="A2253" s="3">
        <f>'Gaussian Distributions'!F206</f>
        <v>0.44189783104144775</v>
      </c>
    </row>
    <row r="2254" spans="1:1" x14ac:dyDescent="0.2">
      <c r="A2254" s="3">
        <f>'Gaussian Distributions'!F207</f>
        <v>0.10256837023329321</v>
      </c>
    </row>
    <row r="2255" spans="1:1" x14ac:dyDescent="0.2">
      <c r="A2255" s="3">
        <f>'Gaussian Distributions'!F208</f>
        <v>4.33917339349702E-2</v>
      </c>
    </row>
    <row r="2256" spans="1:1" x14ac:dyDescent="0.2">
      <c r="A2256" s="3">
        <f>'Gaussian Distributions'!F209</f>
        <v>0.3979139677460401</v>
      </c>
    </row>
    <row r="2257" spans="1:1" x14ac:dyDescent="0.2">
      <c r="A2257" s="3">
        <f>'Gaussian Distributions'!F210</f>
        <v>0.62375560134680808</v>
      </c>
    </row>
    <row r="2258" spans="1:1" x14ac:dyDescent="0.2">
      <c r="A2258" s="3">
        <f>'Gaussian Distributions'!F211</f>
        <v>0.23817869623066182</v>
      </c>
    </row>
    <row r="2259" spans="1:1" x14ac:dyDescent="0.2">
      <c r="A2259" s="3">
        <f>'Gaussian Distributions'!F212</f>
        <v>0.15231233533994265</v>
      </c>
    </row>
    <row r="2260" spans="1:1" x14ac:dyDescent="0.2">
      <c r="A2260" s="3">
        <f>'Gaussian Distributions'!F213</f>
        <v>0.49081326074559695</v>
      </c>
    </row>
    <row r="2261" spans="1:1" x14ac:dyDescent="0.2">
      <c r="A2261" s="3">
        <f>'Gaussian Distributions'!F214</f>
        <v>0.31714859264009321</v>
      </c>
    </row>
    <row r="2262" spans="1:1" x14ac:dyDescent="0.2">
      <c r="A2262" s="3">
        <f>'Gaussian Distributions'!F215</f>
        <v>-0.1803376935582926</v>
      </c>
    </row>
    <row r="2263" spans="1:1" x14ac:dyDescent="0.2">
      <c r="A2263" s="3">
        <f>'Gaussian Distributions'!F216</f>
        <v>-0.21588197411759819</v>
      </c>
    </row>
    <row r="2264" spans="1:1" x14ac:dyDescent="0.2">
      <c r="A2264" s="3">
        <f>'Gaussian Distributions'!F217</f>
        <v>0.31224428931228337</v>
      </c>
    </row>
    <row r="2265" spans="1:1" x14ac:dyDescent="0.2">
      <c r="A2265" s="3">
        <f>'Gaussian Distributions'!F218</f>
        <v>0.4843259999701594</v>
      </c>
    </row>
    <row r="2266" spans="1:1" x14ac:dyDescent="0.2">
      <c r="A2266" s="3">
        <f>'Gaussian Distributions'!F219</f>
        <v>0.14644217761487233</v>
      </c>
    </row>
    <row r="2267" spans="1:1" x14ac:dyDescent="0.2">
      <c r="A2267" s="3">
        <f>'Gaussian Distributions'!F220</f>
        <v>0.2331179485498025</v>
      </c>
    </row>
    <row r="2268" spans="1:1" x14ac:dyDescent="0.2">
      <c r="A2268" s="3">
        <f>'Gaussian Distributions'!F221</f>
        <v>0.61274792852088444</v>
      </c>
    </row>
    <row r="2269" spans="1:1" x14ac:dyDescent="0.2">
      <c r="A2269" s="3">
        <f>'Gaussian Distributions'!F222</f>
        <v>0.39264932272804487</v>
      </c>
    </row>
    <row r="2270" spans="1:1" x14ac:dyDescent="0.2">
      <c r="A2270" s="3">
        <f>'Gaussian Distributions'!F223</f>
        <v>3.4954879848382969E-2</v>
      </c>
    </row>
    <row r="2271" spans="1:1" x14ac:dyDescent="0.2">
      <c r="A2271" s="3">
        <f>'Gaussian Distributions'!F224</f>
        <v>9.5808646398882369E-2</v>
      </c>
    </row>
    <row r="2272" spans="1:1" x14ac:dyDescent="0.2">
      <c r="A2272" s="3">
        <f>'Gaussian Distributions'!F225</f>
        <v>0.43618312840072748</v>
      </c>
    </row>
    <row r="2273" spans="1:1" x14ac:dyDescent="0.2">
      <c r="A2273" s="3">
        <f>'Gaussian Distributions'!F226</f>
        <v>0.72930702945932468</v>
      </c>
    </row>
    <row r="2274" spans="1:1" x14ac:dyDescent="0.2">
      <c r="A2274" s="3">
        <f>'Gaussian Distributions'!F227</f>
        <v>0.27302105511726676</v>
      </c>
    </row>
    <row r="2275" spans="1:1" x14ac:dyDescent="0.2">
      <c r="A2275" s="3">
        <f>'Gaussian Distributions'!F228</f>
        <v>0.19142220967610982</v>
      </c>
    </row>
    <row r="2276" spans="1:1" x14ac:dyDescent="0.2">
      <c r="A2276" s="3">
        <f>'Gaussian Distributions'!F229</f>
        <v>0.54055579894497008</v>
      </c>
    </row>
    <row r="2277" spans="1:1" x14ac:dyDescent="0.2">
      <c r="A2277" s="3">
        <f>'Gaussian Distributions'!F230</f>
        <v>0.3517731631401631</v>
      </c>
    </row>
    <row r="2278" spans="1:1" x14ac:dyDescent="0.2">
      <c r="A2278" s="3">
        <f>'Gaussian Distributions'!F231</f>
        <v>-4.7884372147409149E-2</v>
      </c>
    </row>
    <row r="2279" spans="1:1" x14ac:dyDescent="0.2">
      <c r="A2279" s="3">
        <f>'Gaussian Distributions'!F232</f>
        <v>-2.3153076973348452E-3</v>
      </c>
    </row>
    <row r="2280" spans="1:1" x14ac:dyDescent="0.2">
      <c r="A2280" s="3">
        <f>'Gaussian Distributions'!F233</f>
        <v>0.37197035812717161</v>
      </c>
    </row>
    <row r="2281" spans="1:1" x14ac:dyDescent="0.2">
      <c r="A2281" s="3">
        <f>'Gaussian Distributions'!F234</f>
        <v>0.57379516342887049</v>
      </c>
    </row>
    <row r="2282" spans="1:1" x14ac:dyDescent="0.2">
      <c r="A2282" s="3">
        <f>'Gaussian Distributions'!F235</f>
        <v>0.21257454917754309</v>
      </c>
    </row>
    <row r="2283" spans="1:1" x14ac:dyDescent="0.2">
      <c r="A2283" s="3">
        <f>'Gaussian Distributions'!F236</f>
        <v>0.29265530605612666</v>
      </c>
    </row>
    <row r="2284" spans="1:1" x14ac:dyDescent="0.2">
      <c r="A2284" s="3">
        <f>'Gaussian Distributions'!F237</f>
        <v>0.86655670212420732</v>
      </c>
    </row>
    <row r="2285" spans="1:1" x14ac:dyDescent="0.2">
      <c r="A2285" s="3">
        <f>'Gaussian Distributions'!F238</f>
        <v>0.45951389531345377</v>
      </c>
    </row>
    <row r="2286" spans="1:1" x14ac:dyDescent="0.2">
      <c r="A2286" s="3">
        <f>'Gaussian Distributions'!F239</f>
        <v>0.1220394510972484</v>
      </c>
    </row>
    <row r="2287" spans="1:1" x14ac:dyDescent="0.2">
      <c r="A2287" s="3">
        <f>'Gaussian Distributions'!F240</f>
        <v>6.710929248254105E-2</v>
      </c>
    </row>
    <row r="2288" spans="1:1" x14ac:dyDescent="0.2">
      <c r="A2288" s="3">
        <f>'Gaussian Distributions'!F241</f>
        <v>0.41398347896502607</v>
      </c>
    </row>
    <row r="2289" spans="1:1" x14ac:dyDescent="0.2">
      <c r="A2289" s="3">
        <f>'Gaussian Distributions'!F242</f>
        <v>0.66126814534368228</v>
      </c>
    </row>
    <row r="2290" spans="1:1" x14ac:dyDescent="0.2">
      <c r="A2290" s="3">
        <f>'Gaussian Distributions'!F243</f>
        <v>0.25321870947111247</v>
      </c>
    </row>
    <row r="2291" spans="1:1" x14ac:dyDescent="0.2">
      <c r="A2291" s="3">
        <f>'Gaussian Distributions'!F244</f>
        <v>0.16946128045937334</v>
      </c>
    </row>
    <row r="2292" spans="1:1" x14ac:dyDescent="0.2">
      <c r="A2292" s="3">
        <f>'Gaussian Distributions'!F245</f>
        <v>0.51110376913551725</v>
      </c>
    </row>
    <row r="2293" spans="1:1" x14ac:dyDescent="0.2">
      <c r="A2293" s="3">
        <f>'Gaussian Distributions'!F246</f>
        <v>0.33190885477110932</v>
      </c>
    </row>
    <row r="2294" spans="1:1" x14ac:dyDescent="0.2">
      <c r="A2294" s="3">
        <f>'Gaussian Distributions'!F247</f>
        <v>-0.10933134523066124</v>
      </c>
    </row>
    <row r="2295" spans="1:1" x14ac:dyDescent="0.2">
      <c r="A2295" s="3">
        <f>'Gaussian Distributions'!F248</f>
        <v>-0.15247305994655574</v>
      </c>
    </row>
    <row r="2296" spans="1:1" x14ac:dyDescent="0.2">
      <c r="A2296" s="3">
        <f>'Gaussian Distributions'!F249</f>
        <v>0.32205950487597068</v>
      </c>
    </row>
    <row r="2297" spans="1:1" x14ac:dyDescent="0.2">
      <c r="A2297" s="3">
        <f>'Gaussian Distributions'!F250</f>
        <v>0.49743162976670674</v>
      </c>
    </row>
    <row r="2298" spans="1:1" x14ac:dyDescent="0.2">
      <c r="A2298" s="3">
        <f>'Gaussian Distributions'!F251</f>
        <v>0.15810216895855222</v>
      </c>
    </row>
    <row r="2299" spans="1:1" x14ac:dyDescent="0.2">
      <c r="A2299" s="3">
        <f>'Gaussian Distributions'!F252</f>
        <v>0.24321423442840462</v>
      </c>
    </row>
    <row r="2300" spans="1:1" x14ac:dyDescent="0.2">
      <c r="A2300" s="3">
        <f>'Gaussian Distributions'!F253</f>
        <v>0.63542946012130908</v>
      </c>
    </row>
    <row r="2301" spans="1:1" x14ac:dyDescent="0.2">
      <c r="A2301" s="3">
        <f>'Gaussian Distributions'!F254</f>
        <v>0.40322240036075813</v>
      </c>
    </row>
    <row r="2302" spans="1:1" x14ac:dyDescent="0.2">
      <c r="A2302" s="3">
        <f>'Gaussian Distributions'!F255</f>
        <v>5.1546022818336007E-2</v>
      </c>
    </row>
    <row r="2303" spans="1:1" x14ac:dyDescent="0.2">
      <c r="A2303" s="3">
        <f>'Gaussian Distributions'!F256</f>
        <v>0.109186739254403</v>
      </c>
    </row>
    <row r="2304" spans="1:1" x14ac:dyDescent="0.2">
      <c r="A2304" s="3">
        <f>'Gaussian Distributions'!F257</f>
        <v>0.44768766466005733</v>
      </c>
    </row>
    <row r="2305" spans="1:1" x14ac:dyDescent="0.2">
      <c r="A2305" s="3">
        <f>'Gaussian Distributions'!F258</f>
        <v>0.78033769355829263</v>
      </c>
    </row>
    <row r="2306" spans="1:1" x14ac:dyDescent="0.2">
      <c r="A2306" s="3">
        <f>'Gaussian Distributions'!F259</f>
        <v>0.28285140735990677</v>
      </c>
    </row>
    <row r="2307" spans="1:1" x14ac:dyDescent="0.2">
      <c r="A2307" s="3">
        <f>'Gaussian Distributions'!F260</f>
        <v>0.20208603225395988</v>
      </c>
    </row>
    <row r="2308" spans="1:1" x14ac:dyDescent="0.2">
      <c r="A2308" s="3">
        <f>'Gaussian Distributions'!F261</f>
        <v>0.55660826606502978</v>
      </c>
    </row>
    <row r="2309" spans="1:1" x14ac:dyDescent="0.2">
      <c r="A2309" s="3">
        <f>'Gaussian Distributions'!F262</f>
        <v>0.36182130376933819</v>
      </c>
    </row>
    <row r="2310" spans="1:1" x14ac:dyDescent="0.2">
      <c r="A2310" s="3">
        <f>'Gaussian Distributions'!F263</f>
        <v>-2.3755601346808097E-2</v>
      </c>
    </row>
    <row r="2311" spans="1:1" x14ac:dyDescent="0.2">
      <c r="A2311" s="3">
        <f>'Gaussian Distributions'!F264</f>
        <v>-7.5775736109519931E-2</v>
      </c>
    </row>
    <row r="2312" spans="1:1" x14ac:dyDescent="0.2">
      <c r="A2312" s="3">
        <f>'Gaussian Distributions'!F265</f>
        <v>0.34180800207774659</v>
      </c>
    </row>
    <row r="2313" spans="1:1" x14ac:dyDescent="0.2">
      <c r="A2313" s="3">
        <f>'Gaussian Distributions'!F266</f>
        <v>0.52543852837555749</v>
      </c>
    </row>
    <row r="2314" spans="1:1" x14ac:dyDescent="0.2">
      <c r="A2314" s="3">
        <f>'Gaussian Distributions'!F267</f>
        <v>0.18055700268150299</v>
      </c>
    </row>
    <row r="2315" spans="1:1" x14ac:dyDescent="0.2">
      <c r="A2315" s="3">
        <f>'Gaussian Distributions'!F268</f>
        <v>0.26314879460096857</v>
      </c>
    </row>
    <row r="2316" spans="1:1" x14ac:dyDescent="0.2">
      <c r="A2316" s="3">
        <f>'Gaussian Distributions'!F269</f>
        <v>0.69167214640165353</v>
      </c>
    </row>
    <row r="2317" spans="1:1" x14ac:dyDescent="0.2">
      <c r="A2317" s="3">
        <f>'Gaussian Distributions'!F270</f>
        <v>0.42496008634081295</v>
      </c>
    </row>
    <row r="2318" spans="1:1" x14ac:dyDescent="0.2">
      <c r="A2318" s="3">
        <f>'Gaussian Distributions'!F271</f>
        <v>8.1818526502272726E-2</v>
      </c>
    </row>
    <row r="2319" spans="1:1" x14ac:dyDescent="0.2">
      <c r="A2319" s="3">
        <f>'Gaussian Distributions'!F272</f>
        <v>1.7105860287036367E-2</v>
      </c>
    </row>
    <row r="2320" spans="1:1" x14ac:dyDescent="0.2">
      <c r="A2320" s="3">
        <f>'Gaussian Distributions'!F273</f>
        <v>0.38223947808345554</v>
      </c>
    </row>
    <row r="2321" spans="1:1" x14ac:dyDescent="0.2">
      <c r="A2321" s="3">
        <f>'Gaussian Distributions'!F274</f>
        <v>0.59238415249737142</v>
      </c>
    </row>
    <row r="2322" spans="1:1" x14ac:dyDescent="0.2">
      <c r="A2322" s="3">
        <f>'Gaussian Distributions'!F275</f>
        <v>0.22291134224516074</v>
      </c>
    </row>
    <row r="2323" spans="1:1" x14ac:dyDescent="0.2">
      <c r="A2323" s="3">
        <f>'Gaussian Distributions'!F276</f>
        <v>0.13443807934354793</v>
      </c>
    </row>
    <row r="2324" spans="1:1" x14ac:dyDescent="0.2">
      <c r="A2324" s="3">
        <f>'Gaussian Distributions'!F277</f>
        <v>0.4717084371215069</v>
      </c>
    </row>
    <row r="2325" spans="1:1" x14ac:dyDescent="0.2">
      <c r="A2325" s="3">
        <f>'Gaussian Distributions'!F278</f>
        <v>0.30244791829308143</v>
      </c>
    </row>
    <row r="2326" spans="1:1" x14ac:dyDescent="0.2">
      <c r="A2326" s="3">
        <f>'Gaussian Distributions'!F279</f>
        <v>-0.36501686785593507</v>
      </c>
    </row>
    <row r="2327" spans="1:1" x14ac:dyDescent="0.2">
      <c r="A2327" s="3">
        <f>'Gaussian Distributions'!F280</f>
        <v>-0.33012555497148216</v>
      </c>
    </row>
    <row r="2328" spans="1:1" x14ac:dyDescent="0.2">
      <c r="A2328" s="3">
        <f>'Gaussian Distributions'!F281</f>
        <v>0.30367195078742604</v>
      </c>
    </row>
    <row r="2329" spans="1:1" x14ac:dyDescent="0.2">
      <c r="A2329" s="3">
        <f>'Gaussian Distributions'!F282</f>
        <v>0.47326127455986544</v>
      </c>
    </row>
    <row r="2330" spans="1:1" x14ac:dyDescent="0.2">
      <c r="A2330" s="3">
        <f>'Gaussian Distributions'!F283</f>
        <v>0.13595905466503322</v>
      </c>
    </row>
    <row r="2331" spans="1:1" x14ac:dyDescent="0.2">
      <c r="A2331" s="3">
        <f>'Gaussian Distributions'!F284</f>
        <v>0.22419386553212062</v>
      </c>
    </row>
    <row r="2332" spans="1:1" x14ac:dyDescent="0.2">
      <c r="A2332" s="3">
        <f>'Gaussian Distributions'!F285</f>
        <v>0.59482342240253883</v>
      </c>
    </row>
    <row r="2333" spans="1:1" x14ac:dyDescent="0.2">
      <c r="A2333" s="3">
        <f>'Gaussian Distributions'!F286</f>
        <v>0.38353257049013306</v>
      </c>
    </row>
    <row r="2334" spans="1:1" x14ac:dyDescent="0.2">
      <c r="A2334" s="3">
        <f>'Gaussian Distributions'!F287</f>
        <v>1.9415496921791286E-2</v>
      </c>
    </row>
    <row r="2335" spans="1:1" x14ac:dyDescent="0.2">
      <c r="A2335" s="3">
        <f>'Gaussian Distributions'!F288</f>
        <v>8.3604190235041398E-2</v>
      </c>
    </row>
    <row r="2336" spans="1:1" x14ac:dyDescent="0.2">
      <c r="A2336" s="3">
        <f>'Gaussian Distributions'!F289</f>
        <v>0.42634881419877257</v>
      </c>
    </row>
    <row r="2337" spans="1:1" x14ac:dyDescent="0.2">
      <c r="A2337" s="3">
        <f>'Gaussian Distributions'!F290</f>
        <v>0.69590386870525767</v>
      </c>
    </row>
    <row r="2338" spans="1:1" x14ac:dyDescent="0.2">
      <c r="A2338" s="3">
        <f>'Gaussian Distributions'!F291</f>
        <v>0.26438565759891719</v>
      </c>
    </row>
    <row r="2339" spans="1:1" x14ac:dyDescent="0.2">
      <c r="A2339" s="3">
        <f>'Gaussian Distributions'!F292</f>
        <v>0.18192712959788715</v>
      </c>
    </row>
    <row r="2340" spans="1:1" x14ac:dyDescent="0.2">
      <c r="A2340" s="3">
        <f>'Gaussian Distributions'!F293</f>
        <v>0.52728262242713064</v>
      </c>
    </row>
    <row r="2341" spans="1:1" x14ac:dyDescent="0.2">
      <c r="A2341" s="3">
        <f>'Gaussian Distributions'!F294</f>
        <v>0.34304969719996808</v>
      </c>
    </row>
    <row r="2342" spans="1:1" x14ac:dyDescent="0.2">
      <c r="A2342" s="3">
        <f>'Gaussian Distributions'!F295</f>
        <v>-7.2030474387733689E-2</v>
      </c>
    </row>
    <row r="2343" spans="1:1" x14ac:dyDescent="0.2">
      <c r="A2343" s="3">
        <f>'Gaussian Distributions'!F296</f>
        <v>-2.0945137803445035E-2</v>
      </c>
    </row>
    <row r="2344" spans="1:1" x14ac:dyDescent="0.2">
      <c r="A2344" s="3">
        <f>'Gaussian Distributions'!F297</f>
        <v>0.36308403688216917</v>
      </c>
    </row>
    <row r="2345" spans="1:1" x14ac:dyDescent="0.2">
      <c r="A2345" s="3">
        <f>'Gaussian Distributions'!F298</f>
        <v>0.55868987056125918</v>
      </c>
    </row>
    <row r="2346" spans="1:1" x14ac:dyDescent="0.2">
      <c r="A2346" s="3">
        <f>'Gaussian Distributions'!F299</f>
        <v>0.20340617830735586</v>
      </c>
    </row>
    <row r="2347" spans="1:1" x14ac:dyDescent="0.2">
      <c r="A2347" s="3">
        <f>'Gaussian Distributions'!F300</f>
        <v>0.28407802825546297</v>
      </c>
    </row>
    <row r="2348" spans="1:1" x14ac:dyDescent="0.2">
      <c r="A2348" s="3">
        <f>'Gaussian Distributions'!F301</f>
        <v>0.78833092747300304</v>
      </c>
    </row>
    <row r="2349" spans="1:1" x14ac:dyDescent="0.2">
      <c r="A2349" s="3">
        <f>'Gaussian Distributions'!F302</f>
        <v>0.44914746245239889</v>
      </c>
    </row>
    <row r="2350" spans="1:1" x14ac:dyDescent="0.2">
      <c r="A2350" s="3">
        <f>'Gaussian Distributions'!F303</f>
        <v>0.11082046741403481</v>
      </c>
    </row>
    <row r="2351" spans="1:1" x14ac:dyDescent="0.2">
      <c r="A2351" s="3">
        <f>'Gaussian Distributions'!F304</f>
        <v>5.354362470404922E-2</v>
      </c>
    </row>
    <row r="2352" spans="1:1" x14ac:dyDescent="0.2">
      <c r="A2352" s="3">
        <f>'Gaussian Distributions'!F305</f>
        <v>0.40455671814426497</v>
      </c>
    </row>
    <row r="2353" spans="1:1" x14ac:dyDescent="0.2">
      <c r="A2353" s="3">
        <f>'Gaussian Distributions'!F306</f>
        <v>0.63846484093796618</v>
      </c>
    </row>
    <row r="2354" spans="1:1" x14ac:dyDescent="0.2">
      <c r="A2354" s="3">
        <f>'Gaussian Distributions'!F307</f>
        <v>0.24446944799573786</v>
      </c>
    </row>
    <row r="2355" spans="1:1" x14ac:dyDescent="0.2">
      <c r="A2355" s="3">
        <f>'Gaussian Distributions'!F308</f>
        <v>0.159537693412408</v>
      </c>
    </row>
    <row r="2356" spans="1:1" x14ac:dyDescent="0.2">
      <c r="A2356" s="3">
        <f>'Gaussian Distributions'!F309</f>
        <v>0.49910788569742598</v>
      </c>
    </row>
    <row r="2357" spans="1:1" x14ac:dyDescent="0.2">
      <c r="A2357" s="3">
        <f>'Gaussian Distributions'!F310</f>
        <v>0.32328848997438653</v>
      </c>
    </row>
    <row r="2358" spans="1:1" x14ac:dyDescent="0.2">
      <c r="A2358" s="3">
        <f>'Gaussian Distributions'!F311</f>
        <v>-0.14631562309968504</v>
      </c>
    </row>
    <row r="2359" spans="1:1" x14ac:dyDescent="0.2">
      <c r="A2359" s="3">
        <f>'Gaussian Distributions'!F312</f>
        <v>-0.10472503544953421</v>
      </c>
    </row>
    <row r="2360" spans="1:1" x14ac:dyDescent="0.2">
      <c r="A2360" s="3">
        <f>'Gaussian Distributions'!F313</f>
        <v>0.33314319840994144</v>
      </c>
    </row>
    <row r="2361" spans="1:1" x14ac:dyDescent="0.2">
      <c r="A2361" s="3">
        <f>'Gaussian Distributions'!F314</f>
        <v>0.51285717687761112</v>
      </c>
    </row>
    <row r="2362" spans="1:1" x14ac:dyDescent="0.2">
      <c r="A2362" s="3">
        <f>'Gaussian Distributions'!F315</f>
        <v>0.17086193526938762</v>
      </c>
    </row>
    <row r="2363" spans="1:1" x14ac:dyDescent="0.2">
      <c r="A2363" s="3">
        <f>'Gaussian Distributions'!F316</f>
        <v>0.25446369125674378</v>
      </c>
    </row>
    <row r="2364" spans="1:1" x14ac:dyDescent="0.2">
      <c r="A2364" s="3">
        <f>'Gaussian Distributions'!F317</f>
        <v>0.66478075666623471</v>
      </c>
    </row>
    <row r="2365" spans="1:1" x14ac:dyDescent="0.2">
      <c r="A2365" s="3">
        <f>'Gaussian Distributions'!F318</f>
        <v>0.41534316963924361</v>
      </c>
    </row>
    <row r="2366" spans="1:1" x14ac:dyDescent="0.2">
      <c r="A2366" s="3">
        <f>'Gaussian Distributions'!F319</f>
        <v>6.8991565308709563E-2</v>
      </c>
    </row>
    <row r="2367" spans="1:1" x14ac:dyDescent="0.2">
      <c r="A2367" s="3">
        <f>'Gaussian Distributions'!F320</f>
        <v>0.12361279040156362</v>
      </c>
    </row>
    <row r="2368" spans="1:1" x14ac:dyDescent="0.2">
      <c r="A2368" s="3">
        <f>'Gaussian Distributions'!F321</f>
        <v>0.46101703472183286</v>
      </c>
    </row>
    <row r="2369" spans="1:1" x14ac:dyDescent="0.2">
      <c r="A2369" s="3">
        <f>'Gaussian Distributions'!F322</f>
        <v>0.88380826014199032</v>
      </c>
    </row>
    <row r="2370" spans="1:1" x14ac:dyDescent="0.2">
      <c r="A2370" s="3">
        <f>'Gaussian Distributions'!F323</f>
        <v>0.29387969076373371</v>
      </c>
    </row>
    <row r="2371" spans="1:1" x14ac:dyDescent="0.2">
      <c r="A2371" s="3">
        <f>'Gaussian Distributions'!F324</f>
        <v>0.21387448603771772</v>
      </c>
    </row>
    <row r="2372" spans="1:1" x14ac:dyDescent="0.2">
      <c r="A2372" s="3">
        <f>'Gaussian Distributions'!F325</f>
        <v>0.57603567003706835</v>
      </c>
    </row>
    <row r="2373" spans="1:1" x14ac:dyDescent="0.2">
      <c r="A2373" s="3">
        <f>'Gaussian Distributions'!F326</f>
        <v>0.37324702413280275</v>
      </c>
    </row>
    <row r="2374" spans="1:1" x14ac:dyDescent="0.2">
      <c r="A2374" s="3">
        <f>'Gaussian Distributions'!F327</f>
        <v>2.1193744062514286E-4</v>
      </c>
    </row>
    <row r="2375" spans="1:1" x14ac:dyDescent="0.2">
      <c r="A2375" s="3">
        <f>'Gaussian Distributions'!F328</f>
        <v>-4.4690010876018871E-2</v>
      </c>
    </row>
    <row r="2376" spans="1:1" x14ac:dyDescent="0.2">
      <c r="A2376" s="3">
        <f>'Gaussian Distributions'!F329</f>
        <v>0.35302428524368135</v>
      </c>
    </row>
    <row r="2377" spans="1:1" x14ac:dyDescent="0.2">
      <c r="A2377" s="3">
        <f>'Gaussian Distributions'!F330</f>
        <v>0.54250764494099568</v>
      </c>
    </row>
    <row r="2378" spans="1:1" x14ac:dyDescent="0.2">
      <c r="A2378" s="3">
        <f>'Gaussian Distributions'!F331</f>
        <v>0.19276563905153407</v>
      </c>
    </row>
    <row r="2379" spans="1:1" x14ac:dyDescent="0.2">
      <c r="A2379" s="3">
        <f>'Gaussian Distributions'!F332</f>
        <v>0.27425182035832452</v>
      </c>
    </row>
    <row r="2380" spans="1:1" x14ac:dyDescent="0.2">
      <c r="A2380" s="3">
        <f>'Gaussian Distributions'!F333</f>
        <v>0.73475499323713422</v>
      </c>
    </row>
    <row r="2381" spans="1:1" x14ac:dyDescent="0.2">
      <c r="A2381" s="3">
        <f>'Gaussian Distributions'!F334</f>
        <v>0.43760503078564761</v>
      </c>
    </row>
    <row r="2382" spans="1:1" x14ac:dyDescent="0.2">
      <c r="A2382" s="3">
        <f>'Gaussian Distributions'!F335</f>
        <v>9.7512429235510401E-2</v>
      </c>
    </row>
    <row r="2383" spans="1:1" x14ac:dyDescent="0.2">
      <c r="A2383" s="3">
        <f>'Gaussian Distributions'!F336</f>
        <v>3.7092179290114602E-2</v>
      </c>
    </row>
    <row r="2384" spans="1:1" x14ac:dyDescent="0.2">
      <c r="A2384" s="3">
        <f>'Gaussian Distributions'!F337</f>
        <v>0.39396154625984309</v>
      </c>
    </row>
    <row r="2385" spans="1:1" x14ac:dyDescent="0.2">
      <c r="A2385" s="3">
        <f>'Gaussian Distributions'!F338</f>
        <v>0.61544271505350112</v>
      </c>
    </row>
    <row r="2386" spans="1:1" x14ac:dyDescent="0.2">
      <c r="A2386" s="3">
        <f>'Gaussian Distributions'!F339</f>
        <v>0.2343856259737892</v>
      </c>
    </row>
    <row r="2387" spans="1:1" x14ac:dyDescent="0.2">
      <c r="A2387" s="3">
        <f>'Gaussian Distributions'!F340</f>
        <v>0.14791754596395315</v>
      </c>
    </row>
    <row r="2388" spans="1:1" x14ac:dyDescent="0.2">
      <c r="A2388" s="3">
        <f>'Gaussian Distributions'!F341</f>
        <v>0.48593604728399253</v>
      </c>
    </row>
    <row r="2389" spans="1:1" x14ac:dyDescent="0.2">
      <c r="A2389" s="3">
        <f>'Gaussian Distributions'!F342</f>
        <v>0.31346984977406528</v>
      </c>
    </row>
    <row r="2390" spans="1:1" x14ac:dyDescent="0.2">
      <c r="A2390" s="3">
        <f>'Gaussian Distributions'!F343</f>
        <v>-0.20600340575978066</v>
      </c>
    </row>
    <row r="2391" spans="1:1" x14ac:dyDescent="0.2">
      <c r="A2391" s="3">
        <f>'Gaussian Distributions'!F344</f>
        <v>-0.17280730894426571</v>
      </c>
    </row>
    <row r="2392" spans="1:1" x14ac:dyDescent="0.2">
      <c r="A2392" s="3">
        <f>'Gaussian Distributions'!F345</f>
        <v>0.31837562650501311</v>
      </c>
    </row>
    <row r="2393" spans="1:1" x14ac:dyDescent="0.2">
      <c r="A2393" s="3">
        <f>'Gaussian Distributions'!F346</f>
        <v>0.49245517855575588</v>
      </c>
    </row>
    <row r="2394" spans="1:1" x14ac:dyDescent="0.2">
      <c r="A2394" s="3">
        <f>'Gaussian Distributions'!F347</f>
        <v>0.15376711481493938</v>
      </c>
    </row>
    <row r="2395" spans="1:1" x14ac:dyDescent="0.2">
      <c r="A2395" s="3">
        <f>'Gaussian Distributions'!F348</f>
        <v>0.23943985412050045</v>
      </c>
    </row>
    <row r="2396" spans="1:1" x14ac:dyDescent="0.2">
      <c r="A2396" s="3">
        <f>'Gaussian Distributions'!F349</f>
        <v>0.62660758748197898</v>
      </c>
    </row>
    <row r="2397" spans="1:1" x14ac:dyDescent="0.2">
      <c r="A2397" s="3">
        <f>'Gaussian Distributions'!F350</f>
        <v>0.39923684976710005</v>
      </c>
    </row>
    <row r="2398" spans="1:1" x14ac:dyDescent="0.2">
      <c r="A2398" s="3">
        <f>'Gaussian Distributions'!F351</f>
        <v>4.5455698331197392E-2</v>
      </c>
    </row>
    <row r="2399" spans="1:1" x14ac:dyDescent="0.2">
      <c r="A2399" s="3">
        <f>'Gaussian Distributions'!F352</f>
        <v>0.104235796794447</v>
      </c>
    </row>
    <row r="2400" spans="1:1" x14ac:dyDescent="0.2">
      <c r="A2400" s="3">
        <f>'Gaussian Distributions'!F353</f>
        <v>0.44333804944678101</v>
      </c>
    </row>
    <row r="2401" spans="1:1" x14ac:dyDescent="0.2">
      <c r="A2401" s="3">
        <f>'Gaussian Distributions'!F354</f>
        <v>0.75891788420918971</v>
      </c>
    </row>
    <row r="2402" spans="1:1" x14ac:dyDescent="0.2">
      <c r="A2402" s="3">
        <f>'Gaussian Distributions'!F355</f>
        <v>0.27916894735017417</v>
      </c>
    </row>
    <row r="2403" spans="1:1" x14ac:dyDescent="0.2">
      <c r="A2403" s="3">
        <f>'Gaussian Distributions'!F356</f>
        <v>0.19810898342509548</v>
      </c>
    </row>
    <row r="2404" spans="1:1" x14ac:dyDescent="0.2">
      <c r="A2404" s="3">
        <f>'Gaussian Distributions'!F357</f>
        <v>0.55046756933049434</v>
      </c>
    </row>
    <row r="2405" spans="1:1" x14ac:dyDescent="0.2">
      <c r="A2405" s="3">
        <f>'Gaussian Distributions'!F358</f>
        <v>0.35804241229375749</v>
      </c>
    </row>
    <row r="2406" spans="1:1" x14ac:dyDescent="0.2">
      <c r="A2406" s="3">
        <f>'Gaussian Distributions'!F359</f>
        <v>-3.2442737336526084E-2</v>
      </c>
    </row>
    <row r="2407" spans="1:1" x14ac:dyDescent="0.2">
      <c r="A2407" s="3">
        <f>'Gaussian Distributions'!F360</f>
        <v>1.0027595377793908E-2</v>
      </c>
    </row>
    <row r="2408" spans="1:1" x14ac:dyDescent="0.2">
      <c r="A2408" s="3">
        <f>'Gaussian Distributions'!F361</f>
        <v>0.37837321307858579</v>
      </c>
    </row>
    <row r="2409" spans="1:1" x14ac:dyDescent="0.2">
      <c r="A2409" s="3">
        <f>'Gaussian Distributions'!F362</f>
        <v>0.58522817741257227</v>
      </c>
    </row>
    <row r="2410" spans="1:1" x14ac:dyDescent="0.2">
      <c r="A2410" s="3">
        <f>'Gaussian Distributions'!F363</f>
        <v>0.21905141785865037</v>
      </c>
    </row>
    <row r="2411" spans="1:1" x14ac:dyDescent="0.2">
      <c r="A2411" s="3">
        <f>'Gaussian Distributions'!F364</f>
        <v>0.29877605552203551</v>
      </c>
    </row>
    <row r="2412" spans="1:1" x14ac:dyDescent="0.2">
      <c r="A2412" s="3">
        <f>'Gaussian Distributions'!F365</f>
        <v>1.0214087283389461</v>
      </c>
    </row>
    <row r="2413" spans="1:1" x14ac:dyDescent="0.2">
      <c r="A2413" s="3">
        <f>'Gaussian Distributions'!F366</f>
        <v>0.46708904891845948</v>
      </c>
    </row>
    <row r="2414" spans="1:1" x14ac:dyDescent="0.2">
      <c r="A2414" s="3">
        <f>'Gaussian Distributions'!F367</f>
        <v>0.12983780372560863</v>
      </c>
    </row>
    <row r="2415" spans="1:1" x14ac:dyDescent="0.2">
      <c r="A2415" s="3">
        <f>'Gaussian Distributions'!F368</f>
        <v>7.6393380200483918E-2</v>
      </c>
    </row>
    <row r="2416" spans="1:1" x14ac:dyDescent="0.2">
      <c r="A2416" s="3">
        <f>'Gaussian Distributions'!F369</f>
        <v>0.42081672126795777</v>
      </c>
    </row>
    <row r="2417" spans="1:1" x14ac:dyDescent="0.2">
      <c r="A2417" s="3">
        <f>'Gaussian Distributions'!F370</f>
        <v>0.67960728553392091</v>
      </c>
    </row>
    <row r="2418" spans="1:1" x14ac:dyDescent="0.2">
      <c r="A2418" s="3">
        <f>'Gaussian Distributions'!F371</f>
        <v>0.25943266253633585</v>
      </c>
    </row>
    <row r="2419" spans="1:1" x14ac:dyDescent="0.2">
      <c r="A2419" s="3">
        <f>'Gaussian Distributions'!F372</f>
        <v>0.17642479626362365</v>
      </c>
    </row>
    <row r="2420" spans="1:1" x14ac:dyDescent="0.2">
      <c r="A2420" s="3">
        <f>'Gaussian Distributions'!F373</f>
        <v>0.51997833831273588</v>
      </c>
    </row>
    <row r="2421" spans="1:1" x14ac:dyDescent="0.2">
      <c r="A2421" s="3">
        <f>'Gaussian Distributions'!F374</f>
        <v>0.33808897107802921</v>
      </c>
    </row>
    <row r="2422" spans="1:1" x14ac:dyDescent="0.2">
      <c r="A2422" s="3">
        <f>'Gaussian Distributions'!F375</f>
        <v>-8.7549760215088146E-2</v>
      </c>
    </row>
    <row r="2423" spans="1:1" x14ac:dyDescent="0.2">
      <c r="A2423" s="3">
        <f>'Gaussian Distributions'!F376</f>
        <v>-0.12405562611420284</v>
      </c>
    </row>
    <row r="2424" spans="1:1" x14ac:dyDescent="0.2">
      <c r="A2424" s="3">
        <f>'Gaussian Distributions'!F377</f>
        <v>0.32821036435115686</v>
      </c>
    </row>
    <row r="2425" spans="1:1" x14ac:dyDescent="0.2">
      <c r="A2425" s="3">
        <f>'Gaussian Distributions'!F378</f>
        <v>0.50590467353731461</v>
      </c>
    </row>
    <row r="2426" spans="1:1" x14ac:dyDescent="0.2">
      <c r="A2426" s="3">
        <f>'Gaussian Distributions'!F379</f>
        <v>0.16523438217808034</v>
      </c>
    </row>
    <row r="2427" spans="1:1" x14ac:dyDescent="0.2">
      <c r="A2427" s="3">
        <f>'Gaussian Distributions'!F380</f>
        <v>0.24947666364366028</v>
      </c>
    </row>
    <row r="2428" spans="1:1" x14ac:dyDescent="0.2">
      <c r="A2428" s="3">
        <f>'Gaussian Distributions'!F381</f>
        <v>0.6511365622630122</v>
      </c>
    </row>
    <row r="2429" spans="1:1" x14ac:dyDescent="0.2">
      <c r="A2429" s="3">
        <f>'Gaussian Distributions'!F382</f>
        <v>0.40992436244173197</v>
      </c>
    </row>
    <row r="2430" spans="1:1" x14ac:dyDescent="0.2">
      <c r="A2430" s="3">
        <f>'Gaussian Distributions'!F383</f>
        <v>6.1381492963209994E-2</v>
      </c>
    </row>
    <row r="2431" spans="1:1" x14ac:dyDescent="0.2">
      <c r="A2431" s="3">
        <f>'Gaussian Distributions'!F384</f>
        <v>0.11727643826884682</v>
      </c>
    </row>
    <row r="2432" spans="1:1" x14ac:dyDescent="0.2">
      <c r="A2432" s="3">
        <f>'Gaussian Distributions'!F385</f>
        <v>0.45503855826072936</v>
      </c>
    </row>
    <row r="2433" spans="1:1" x14ac:dyDescent="0.2">
      <c r="A2433" s="3">
        <f>'Gaussian Distributions'!F386</f>
        <v>0.82663852145297145</v>
      </c>
    </row>
    <row r="2434" spans="1:1" x14ac:dyDescent="0.2">
      <c r="A2434" s="3">
        <f>'Gaussian Distributions'!F387</f>
        <v>0.28898097696402431</v>
      </c>
    </row>
    <row r="2435" spans="1:1" x14ac:dyDescent="0.2">
      <c r="A2435" s="3">
        <f>'Gaussian Distributions'!F388</f>
        <v>0.20866035316956932</v>
      </c>
    </row>
    <row r="2436" spans="1:1" x14ac:dyDescent="0.2">
      <c r="A2436" s="3">
        <f>'Gaussian Distributions'!F389</f>
        <v>0.56720196910058518</v>
      </c>
    </row>
    <row r="2437" spans="1:1" x14ac:dyDescent="0.2">
      <c r="A2437" s="3">
        <f>'Gaussian Distributions'!F390</f>
        <v>0.3681514508995819</v>
      </c>
    </row>
    <row r="2438" spans="1:1" x14ac:dyDescent="0.2">
      <c r="A2438" s="3">
        <f>'Gaussian Distributions'!F391</f>
        <v>-1.0088998231925272E-2</v>
      </c>
    </row>
    <row r="2439" spans="1:1" x14ac:dyDescent="0.2">
      <c r="A2439" s="3">
        <f>'Gaussian Distributions'!F392</f>
        <v>-5.7825440123525973E-2</v>
      </c>
    </row>
    <row r="2440" spans="1:1" x14ac:dyDescent="0.2">
      <c r="A2440" s="3">
        <f>'Gaussian Distributions'!F393</f>
        <v>0.34802743356466909</v>
      </c>
    </row>
    <row r="2441" spans="1:1" x14ac:dyDescent="0.2">
      <c r="A2441" s="3">
        <f>'Gaussian Distributions'!F394</f>
        <v>0.53478627576594517</v>
      </c>
    </row>
    <row r="2442" spans="1:1" x14ac:dyDescent="0.2">
      <c r="A2442" s="3">
        <f>'Gaussian Distributions'!F395</f>
        <v>0.1873728483756408</v>
      </c>
    </row>
    <row r="2443" spans="1:1" x14ac:dyDescent="0.2">
      <c r="A2443" s="3">
        <f>'Gaussian Distributions'!F396</f>
        <v>0.26932471148956971</v>
      </c>
    </row>
    <row r="2444" spans="1:1" x14ac:dyDescent="0.2">
      <c r="A2444" s="3">
        <f>'Gaussian Distributions'!F397</f>
        <v>0.71408096591199921</v>
      </c>
    </row>
    <row r="2445" spans="1:1" x14ac:dyDescent="0.2">
      <c r="A2445" s="3">
        <f>'Gaussian Distributions'!F398</f>
        <v>0.43194348393222082</v>
      </c>
    </row>
    <row r="2446" spans="1:1" x14ac:dyDescent="0.2">
      <c r="A2446" s="3">
        <f>'Gaussian Distributions'!F399</f>
        <v>9.0639315178611873E-2</v>
      </c>
    </row>
    <row r="2447" spans="1:1" x14ac:dyDescent="0.2">
      <c r="A2447" s="3">
        <f>'Gaussian Distributions'!F400</f>
        <v>2.842356566678178E-2</v>
      </c>
    </row>
    <row r="2448" spans="1:1" x14ac:dyDescent="0.2">
      <c r="A2448" s="3">
        <f>'Gaussian Distributions'!F401</f>
        <v>0.38872775576027069</v>
      </c>
    </row>
    <row r="2449" spans="1:1" x14ac:dyDescent="0.2">
      <c r="A2449" s="3">
        <f>'Gaussian Distributions'!F402</f>
        <v>0.60487383044435761</v>
      </c>
    </row>
    <row r="2450" spans="1:1" x14ac:dyDescent="0.2">
      <c r="A2450" s="3">
        <f>'Gaussian Distributions'!F403</f>
        <v>0.22930443377651055</v>
      </c>
    </row>
    <row r="2451" spans="1:1" x14ac:dyDescent="0.2">
      <c r="A2451" s="3">
        <f>'Gaussian Distributions'!F404</f>
        <v>0.14198349951223338</v>
      </c>
    </row>
    <row r="2452" spans="1:1" x14ac:dyDescent="0.2">
      <c r="A2452" s="3">
        <f>'Gaussian Distributions'!F405</f>
        <v>0.47954096837486193</v>
      </c>
    </row>
    <row r="2453" spans="1:1" x14ac:dyDescent="0.2">
      <c r="A2453" s="3">
        <f>'Gaussian Distributions'!F406</f>
        <v>0.3085692548468108</v>
      </c>
    </row>
    <row r="2454" spans="1:1" x14ac:dyDescent="0.2">
      <c r="A2454" s="3">
        <f>'Gaussian Distributions'!F407</f>
        <v>-0.2516438037131547</v>
      </c>
    </row>
    <row r="2455" spans="1:1" x14ac:dyDescent="0.2">
      <c r="A2455" s="3">
        <f>'Gaussian Distributions'!F408</f>
        <v>-0.28380826014199029</v>
      </c>
    </row>
    <row r="2456" spans="1:1" x14ac:dyDescent="0.2">
      <c r="A2456" s="3">
        <f>'Gaussian Distributions'!F409</f>
        <v>0.30612030923626626</v>
      </c>
    </row>
    <row r="2457" spans="1:1" x14ac:dyDescent="0.2">
      <c r="A2457" s="3">
        <f>'Gaussian Distributions'!F410</f>
        <v>0.47638720959843639</v>
      </c>
    </row>
    <row r="2458" spans="1:1" x14ac:dyDescent="0.2">
      <c r="A2458" s="3">
        <f>'Gaussian Distributions'!F411</f>
        <v>0.13898296527816711</v>
      </c>
    </row>
    <row r="2459" spans="1:1" x14ac:dyDescent="0.2">
      <c r="A2459" s="3">
        <f>'Gaussian Distributions'!F412</f>
        <v>0.22675297586719723</v>
      </c>
    </row>
    <row r="2460" spans="1:1" x14ac:dyDescent="0.2">
      <c r="A2460" s="3">
        <f>'Gaussian Distributions'!F413</f>
        <v>0.59978806255937478</v>
      </c>
    </row>
    <row r="2461" spans="1:1" x14ac:dyDescent="0.2">
      <c r="A2461" s="3">
        <f>'Gaussian Distributions'!F414</f>
        <v>0.38612551396228223</v>
      </c>
    </row>
    <row r="2462" spans="1:1" x14ac:dyDescent="0.2">
      <c r="A2462" s="3">
        <f>'Gaussian Distributions'!F415</f>
        <v>2.3964329962931685E-2</v>
      </c>
    </row>
    <row r="2463" spans="1:1" x14ac:dyDescent="0.2">
      <c r="A2463" s="3">
        <f>'Gaussian Distributions'!F416</f>
        <v>8.7142823122388857E-2</v>
      </c>
    </row>
    <row r="2464" spans="1:1" x14ac:dyDescent="0.2">
      <c r="A2464" s="3">
        <f>'Gaussian Distributions'!F417</f>
        <v>0.42913806473061233</v>
      </c>
    </row>
    <row r="2465" spans="1:1" x14ac:dyDescent="0.2">
      <c r="A2465" s="3">
        <f>'Gaussian Distributions'!F418</f>
        <v>0.70472503544953424</v>
      </c>
    </row>
    <row r="2466" spans="1:1" x14ac:dyDescent="0.2">
      <c r="A2466" s="3">
        <f>'Gaussian Distributions'!F419</f>
        <v>0.26685680159005853</v>
      </c>
    </row>
    <row r="2467" spans="1:1" x14ac:dyDescent="0.2">
      <c r="A2467" s="3">
        <f>'Gaussian Distributions'!F420</f>
        <v>0.18465683036075636</v>
      </c>
    </row>
    <row r="2468" spans="1:1" x14ac:dyDescent="0.2">
      <c r="A2468" s="3">
        <f>'Gaussian Distributions'!F421</f>
        <v>0.53100843469129044</v>
      </c>
    </row>
    <row r="2469" spans="1:1" x14ac:dyDescent="0.2">
      <c r="A2469" s="3">
        <f>'Gaussian Distributions'!F422</f>
        <v>0.34553630874325619</v>
      </c>
    </row>
    <row r="2470" spans="1:1" x14ac:dyDescent="0.2">
      <c r="A2470" s="3">
        <f>'Gaussian Distributions'!F423</f>
        <v>-6.4780756666234729E-2</v>
      </c>
    </row>
    <row r="2471" spans="1:1" x14ac:dyDescent="0.2">
      <c r="A2471" s="3">
        <f>'Gaussian Distributions'!F424</f>
        <v>-1.5442715053501199E-2</v>
      </c>
    </row>
    <row r="2472" spans="1:1" x14ac:dyDescent="0.2">
      <c r="A2472" s="3">
        <f>'Gaussian Distributions'!F425</f>
        <v>0.36561437402621078</v>
      </c>
    </row>
    <row r="2473" spans="1:1" x14ac:dyDescent="0.2">
      <c r="A2473" s="3">
        <f>'Gaussian Distributions'!F426</f>
        <v>0.56290782070988543</v>
      </c>
    </row>
    <row r="2474" spans="1:1" x14ac:dyDescent="0.2">
      <c r="A2474" s="3">
        <f>'Gaussian Distributions'!F427</f>
        <v>0.20603845374015689</v>
      </c>
    </row>
    <row r="2475" spans="1:1" x14ac:dyDescent="0.2">
      <c r="A2475" s="3">
        <f>'Gaussian Distributions'!F428</f>
        <v>0.2865301502259347</v>
      </c>
    </row>
    <row r="2476" spans="1:1" x14ac:dyDescent="0.2">
      <c r="A2476" s="3">
        <f>'Gaussian Distributions'!F429</f>
        <v>0.80600340575978069</v>
      </c>
    </row>
    <row r="2477" spans="1:1" x14ac:dyDescent="0.2">
      <c r="A2477" s="3">
        <f>'Gaussian Distributions'!F430</f>
        <v>0.45208245403604685</v>
      </c>
    </row>
    <row r="2478" spans="1:1" x14ac:dyDescent="0.2">
      <c r="A2478" s="3">
        <f>'Gaussian Distributions'!F431</f>
        <v>0.11406395271600742</v>
      </c>
    </row>
    <row r="2479" spans="1:1" x14ac:dyDescent="0.2">
      <c r="A2479" s="3">
        <f>'Gaussian Distributions'!F432</f>
        <v>5.7492355059004296E-2</v>
      </c>
    </row>
    <row r="2480" spans="1:1" x14ac:dyDescent="0.2">
      <c r="A2480" s="3">
        <f>'Gaussian Distributions'!F433</f>
        <v>0.40723436094846588</v>
      </c>
    </row>
    <row r="2481" spans="1:1" x14ac:dyDescent="0.2">
      <c r="A2481" s="3">
        <f>'Gaussian Distributions'!F434</f>
        <v>0.64469001087601885</v>
      </c>
    </row>
    <row r="2482" spans="1:1" x14ac:dyDescent="0.2">
      <c r="A2482" s="3">
        <f>'Gaussian Distributions'!F435</f>
        <v>0.2469757147563186</v>
      </c>
    </row>
    <row r="2483" spans="1:1" x14ac:dyDescent="0.2">
      <c r="A2483" s="3">
        <f>'Gaussian Distributions'!F436</f>
        <v>0.16239496921435234</v>
      </c>
    </row>
    <row r="2484" spans="1:1" x14ac:dyDescent="0.2">
      <c r="A2484" s="3">
        <f>'Gaussian Distributions'!F437</f>
        <v>0.50248757076448958</v>
      </c>
    </row>
    <row r="2485" spans="1:1" x14ac:dyDescent="0.2">
      <c r="A2485" s="3">
        <f>'Gaussian Distributions'!F438</f>
        <v>0.32574817964167546</v>
      </c>
    </row>
    <row r="2486" spans="1:1" x14ac:dyDescent="0.2">
      <c r="A2486" s="3">
        <f>'Gaussian Distributions'!F439</f>
        <v>-0.1347549932371343</v>
      </c>
    </row>
    <row r="2487" spans="1:1" x14ac:dyDescent="0.2">
      <c r="A2487" s="3">
        <f>'Gaussian Distributions'!F440</f>
        <v>-9.5903868705257689E-2</v>
      </c>
    </row>
    <row r="2488" spans="1:1" x14ac:dyDescent="0.2">
      <c r="A2488" s="3">
        <f>'Gaussian Distributions'!F441</f>
        <v>0.33561434240108279</v>
      </c>
    </row>
    <row r="2489" spans="1:1" x14ac:dyDescent="0.2">
      <c r="A2489" s="3">
        <f>'Gaussian Distributions'!F442</f>
        <v>0.51639580976495858</v>
      </c>
    </row>
    <row r="2490" spans="1:1" x14ac:dyDescent="0.2">
      <c r="A2490" s="3">
        <f>'Gaussian Distributions'!F443</f>
        <v>0.1736511858012274</v>
      </c>
    </row>
    <row r="2491" spans="1:1" x14ac:dyDescent="0.2">
      <c r="A2491" s="3">
        <f>'Gaussian Distributions'!F444</f>
        <v>0.25695030280003189</v>
      </c>
    </row>
    <row r="2492" spans="1:1" x14ac:dyDescent="0.2">
      <c r="A2492" s="3">
        <f>'Gaussian Distributions'!F445</f>
        <v>0.67203047438773367</v>
      </c>
    </row>
    <row r="2493" spans="1:1" x14ac:dyDescent="0.2">
      <c r="A2493" s="3">
        <f>'Gaussian Distributions'!F446</f>
        <v>0.41807287040211283</v>
      </c>
    </row>
    <row r="2494" spans="1:1" x14ac:dyDescent="0.2">
      <c r="A2494" s="3">
        <f>'Gaussian Distributions'!F447</f>
        <v>7.2717377572869363E-2</v>
      </c>
    </row>
    <row r="2495" spans="1:1" x14ac:dyDescent="0.2">
      <c r="A2495" s="3">
        <f>'Gaussian Distributions'!F448</f>
        <v>0.12673872544013456</v>
      </c>
    </row>
    <row r="2496" spans="1:1" x14ac:dyDescent="0.2">
      <c r="A2496" s="3">
        <f>'Gaussian Distributions'!F449</f>
        <v>0.46404094533496676</v>
      </c>
    </row>
    <row r="2497" spans="1:1" x14ac:dyDescent="0.2">
      <c r="A2497" s="3">
        <f>'Gaussian Distributions'!F450</f>
        <v>0.93012555497148219</v>
      </c>
    </row>
    <row r="2498" spans="1:1" x14ac:dyDescent="0.2">
      <c r="A2498" s="3">
        <f>'Gaussian Distributions'!F451</f>
        <v>0.29632804921257394</v>
      </c>
    </row>
    <row r="2499" spans="1:1" x14ac:dyDescent="0.2">
      <c r="A2499" s="3">
        <f>'Gaussian Distributions'!F452</f>
        <v>0.21646742950986692</v>
      </c>
    </row>
    <row r="2500" spans="1:1" x14ac:dyDescent="0.2">
      <c r="A2500" s="3">
        <f>'Gaussian Distributions'!F453</f>
        <v>0.58058450307820864</v>
      </c>
    </row>
    <row r="2501" spans="1:1" x14ac:dyDescent="0.2">
      <c r="A2501" s="3">
        <f>'Gaussian Distributions'!F454</f>
        <v>0.37580613446787936</v>
      </c>
    </row>
    <row r="2502" spans="1:1" x14ac:dyDescent="0.2">
      <c r="A2502" s="3">
        <f>'Gaussian Distributions'!F455</f>
        <v>5.1765775974612072E-3</v>
      </c>
    </row>
    <row r="2503" spans="1:1" x14ac:dyDescent="0.2">
      <c r="A2503" s="3">
        <f>'Gaussian Distributions'!F456</f>
        <v>-3.8464840937966205E-2</v>
      </c>
    </row>
    <row r="2504" spans="1:1" x14ac:dyDescent="0.2">
      <c r="A2504" s="3">
        <f>'Gaussian Distributions'!F457</f>
        <v>0.35553055200426209</v>
      </c>
    </row>
    <row r="2505" spans="1:1" x14ac:dyDescent="0.2">
      <c r="A2505" s="3">
        <f>'Gaussian Distributions'!F458</f>
        <v>0.54645637529595081</v>
      </c>
    </row>
    <row r="2506" spans="1:1" x14ac:dyDescent="0.2">
      <c r="A2506" s="3">
        <f>'Gaussian Distributions'!F459</f>
        <v>0.19544328185573503</v>
      </c>
    </row>
    <row r="2507" spans="1:1" x14ac:dyDescent="0.2">
      <c r="A2507" s="3">
        <f>'Gaussian Distributions'!F460</f>
        <v>0.27671151002561345</v>
      </c>
    </row>
    <row r="2508" spans="1:1" x14ac:dyDescent="0.2">
      <c r="A2508" s="3">
        <f>'Gaussian Distributions'!F461</f>
        <v>0.74631562309968502</v>
      </c>
    </row>
    <row r="2509" spans="1:1" x14ac:dyDescent="0.2">
      <c r="A2509" s="3">
        <f>'Gaussian Distributions'!F462</f>
        <v>0.440462306587592</v>
      </c>
    </row>
    <row r="2510" spans="1:1" x14ac:dyDescent="0.2">
      <c r="A2510" s="3">
        <f>'Gaussian Distributions'!F463</f>
        <v>0.100892114302574</v>
      </c>
    </row>
    <row r="2511" spans="1:1" x14ac:dyDescent="0.2">
      <c r="A2511" s="3">
        <f>'Gaussian Distributions'!F464</f>
        <v>4.1310129438740795E-2</v>
      </c>
    </row>
    <row r="2512" spans="1:1" x14ac:dyDescent="0.2">
      <c r="A2512" s="3">
        <f>'Gaussian Distributions'!F465</f>
        <v>0.39659382169264412</v>
      </c>
    </row>
    <row r="2513" spans="1:1" x14ac:dyDescent="0.2">
      <c r="A2513" s="3">
        <f>'Gaussian Distributions'!F466</f>
        <v>0.62094513780344496</v>
      </c>
    </row>
    <row r="2514" spans="1:1" x14ac:dyDescent="0.2">
      <c r="A2514" s="3">
        <f>'Gaussian Distributions'!F467</f>
        <v>0.23691596311783078</v>
      </c>
    </row>
    <row r="2515" spans="1:1" x14ac:dyDescent="0.2">
      <c r="A2515" s="3">
        <f>'Gaussian Distributions'!F468</f>
        <v>0.15085253754760106</v>
      </c>
    </row>
    <row r="2516" spans="1:1" x14ac:dyDescent="0.2">
      <c r="A2516" s="3">
        <f>'Gaussian Distributions'!F469</f>
        <v>0.48917953258596514</v>
      </c>
    </row>
    <row r="2517" spans="1:1" x14ac:dyDescent="0.2">
      <c r="A2517" s="3">
        <f>'Gaussian Distributions'!F470</f>
        <v>0.31592197174453701</v>
      </c>
    </row>
    <row r="2518" spans="1:1" x14ac:dyDescent="0.2">
      <c r="A2518" s="3">
        <f>'Gaussian Distributions'!F471</f>
        <v>-0.18833092747300301</v>
      </c>
    </row>
    <row r="2519" spans="1:1" x14ac:dyDescent="0.2">
      <c r="A2519" s="3">
        <f>'Gaussian Distributions'!F472</f>
        <v>-0.22663852145297142</v>
      </c>
    </row>
    <row r="2520" spans="1:1" x14ac:dyDescent="0.2">
      <c r="A2520" s="3">
        <f>'Gaussian Distributions'!F473</f>
        <v>0.31101902303597567</v>
      </c>
    </row>
    <row r="2521" spans="1:1" x14ac:dyDescent="0.2">
      <c r="A2521" s="3">
        <f>'Gaussian Distributions'!F474</f>
        <v>0.48272356173115316</v>
      </c>
    </row>
    <row r="2522" spans="1:1" x14ac:dyDescent="0.2">
      <c r="A2522" s="3">
        <f>'Gaussian Distributions'!F475</f>
        <v>0.14496144173927064</v>
      </c>
    </row>
    <row r="2523" spans="1:1" x14ac:dyDescent="0.2">
      <c r="A2523" s="3">
        <f>'Gaussian Distributions'!F476</f>
        <v>0.23184854910041808</v>
      </c>
    </row>
    <row r="2524" spans="1:1" x14ac:dyDescent="0.2">
      <c r="A2524" s="3">
        <f>'Gaussian Distributions'!F477</f>
        <v>0.61008899823192531</v>
      </c>
    </row>
    <row r="2525" spans="1:1" x14ac:dyDescent="0.2">
      <c r="A2525" s="3">
        <f>'Gaussian Distributions'!F478</f>
        <v>0.39133964683043065</v>
      </c>
    </row>
    <row r="2526" spans="1:1" x14ac:dyDescent="0.2">
      <c r="A2526" s="3">
        <f>'Gaussian Distributions'!F479</f>
        <v>3.2798030899414798E-2</v>
      </c>
    </row>
    <row r="2527" spans="1:1" x14ac:dyDescent="0.2">
      <c r="A2527" s="3">
        <f>'Gaussian Distributions'!F480</f>
        <v>9.4095326462685369E-2</v>
      </c>
    </row>
    <row r="2528" spans="1:1" x14ac:dyDescent="0.2">
      <c r="A2528" s="3">
        <f>'Gaussian Distributions'!F481</f>
        <v>0.43476561782191964</v>
      </c>
    </row>
    <row r="2529" spans="1:1" x14ac:dyDescent="0.2">
      <c r="A2529" s="3">
        <f>'Gaussian Distributions'!F482</f>
        <v>0.72405562611420282</v>
      </c>
    </row>
    <row r="2530" spans="1:1" x14ac:dyDescent="0.2">
      <c r="A2530" s="3">
        <f>'Gaussian Distributions'!F483</f>
        <v>0.27178963564884312</v>
      </c>
    </row>
    <row r="2531" spans="1:1" x14ac:dyDescent="0.2">
      <c r="A2531" s="3">
        <f>'Gaussian Distributions'!F484</f>
        <v>0.19007563755826801</v>
      </c>
    </row>
    <row r="2532" spans="1:1" x14ac:dyDescent="0.2">
      <c r="A2532" s="3">
        <f>'Gaussian Distributions'!F485</f>
        <v>0.53861850703678993</v>
      </c>
    </row>
    <row r="2533" spans="1:1" x14ac:dyDescent="0.2">
      <c r="A2533" s="3">
        <f>'Gaussian Distributions'!F486</f>
        <v>0.3505233363563397</v>
      </c>
    </row>
    <row r="2534" spans="1:1" x14ac:dyDescent="0.2">
      <c r="A2534" s="3">
        <f>'Gaussian Distributions'!F487</f>
        <v>-5.113656226301222E-2</v>
      </c>
    </row>
    <row r="2535" spans="1:1" x14ac:dyDescent="0.2">
      <c r="A2535" s="3">
        <f>'Gaussian Distributions'!F488</f>
        <v>-4.8738304443576297E-3</v>
      </c>
    </row>
    <row r="2536" spans="1:1" x14ac:dyDescent="0.2">
      <c r="A2536" s="3">
        <f>'Gaussian Distributions'!F489</f>
        <v>0.37069556622348943</v>
      </c>
    </row>
    <row r="2537" spans="1:1" x14ac:dyDescent="0.2">
      <c r="A2537" s="3">
        <f>'Gaussian Distributions'!F490</f>
        <v>0.57157643433321814</v>
      </c>
    </row>
    <row r="2538" spans="1:1" x14ac:dyDescent="0.2">
      <c r="A2538" s="3">
        <f>'Gaussian Distributions'!F491</f>
        <v>0.21127224423972929</v>
      </c>
    </row>
    <row r="2539" spans="1:1" x14ac:dyDescent="0.2">
      <c r="A2539" s="3">
        <f>'Gaussian Distributions'!F492</f>
        <v>0.29143074515318917</v>
      </c>
    </row>
    <row r="2540" spans="1:1" x14ac:dyDescent="0.2">
      <c r="A2540" s="3">
        <f>'Gaussian Distributions'!F493</f>
        <v>0.85164380371315462</v>
      </c>
    </row>
    <row r="2541" spans="1:1" x14ac:dyDescent="0.2">
      <c r="A2541" s="3">
        <f>'Gaussian Distributions'!F494</f>
        <v>0.4580165004877666</v>
      </c>
    </row>
    <row r="2542" spans="1:1" x14ac:dyDescent="0.2">
      <c r="A2542" s="3">
        <f>'Gaussian Distributions'!F495</f>
        <v>0.12045903162513805</v>
      </c>
    </row>
    <row r="2543" spans="1:1" x14ac:dyDescent="0.2">
      <c r="A2543" s="3">
        <f>'Gaussian Distributions'!F496</f>
        <v>6.521372423405486E-2</v>
      </c>
    </row>
    <row r="2544" spans="1:1" x14ac:dyDescent="0.2">
      <c r="A2544" s="3">
        <f>'Gaussian Distributions'!F497</f>
        <v>0.41262715162435915</v>
      </c>
    </row>
    <row r="2545" spans="1:1" x14ac:dyDescent="0.2">
      <c r="A2545" s="3">
        <f>'Gaussian Distributions'!F498</f>
        <v>0.65782544012352595</v>
      </c>
    </row>
    <row r="2546" spans="1:1" x14ac:dyDescent="0.2">
      <c r="A2546" s="3">
        <f>'Gaussian Distributions'!F499</f>
        <v>0.25197256643533089</v>
      </c>
    </row>
    <row r="2547" spans="1:1" x14ac:dyDescent="0.2">
      <c r="A2547" s="3">
        <f>'Gaussian Distributions'!F500</f>
        <v>0.16805651606777916</v>
      </c>
    </row>
    <row r="2548" spans="1:1" x14ac:dyDescent="0.2">
      <c r="A2548" s="3">
        <f>'Gaussian Distributions'!F501</f>
        <v>0.50936068482138808</v>
      </c>
    </row>
    <row r="2549" spans="1:1" x14ac:dyDescent="0.2">
      <c r="A2549" s="3">
        <f>'Gaussian Distributions'!F502</f>
        <v>0.33067528851043027</v>
      </c>
    </row>
    <row r="2550" spans="1:1" x14ac:dyDescent="0.2">
      <c r="A2550" s="3">
        <f>'Gaussian Distributions'!F503</f>
        <v>-0.11408096591199923</v>
      </c>
    </row>
    <row r="2551" spans="1:1" x14ac:dyDescent="0.2">
      <c r="A2551" s="3">
        <f>'Gaussian Distributions'!F504</f>
        <v>-0.15891788420918973</v>
      </c>
    </row>
    <row r="2552" spans="1:1" x14ac:dyDescent="0.2">
      <c r="A2552" s="3">
        <f>'Gaussian Distributions'!F505</f>
        <v>0.32083105264982581</v>
      </c>
    </row>
    <row r="2553" spans="1:1" x14ac:dyDescent="0.2">
      <c r="A2553" s="3">
        <f>'Gaussian Distributions'!F506</f>
        <v>0.49576420320555298</v>
      </c>
    </row>
    <row r="2554" spans="1:1" x14ac:dyDescent="0.2">
      <c r="A2554" s="3">
        <f>'Gaussian Distributions'!F507</f>
        <v>0.15666195055321899</v>
      </c>
    </row>
    <row r="2555" spans="1:1" x14ac:dyDescent="0.2">
      <c r="A2555" s="3">
        <f>'Gaussian Distributions'!F508</f>
        <v>0.24195758770624251</v>
      </c>
    </row>
    <row r="2556" spans="1:1" x14ac:dyDescent="0.2">
      <c r="A2556" s="3">
        <f>'Gaussian Distributions'!F509</f>
        <v>0.63244273733652601</v>
      </c>
    </row>
    <row r="2557" spans="1:1" x14ac:dyDescent="0.2">
      <c r="A2557" s="3">
        <f>'Gaussian Distributions'!F510</f>
        <v>0.4018910165749045</v>
      </c>
    </row>
    <row r="2558" spans="1:1" x14ac:dyDescent="0.2">
      <c r="A2558" s="3">
        <f>'Gaussian Distributions'!F511</f>
        <v>4.9532430669505689E-2</v>
      </c>
    </row>
    <row r="2559" spans="1:1" x14ac:dyDescent="0.2">
      <c r="A2559" s="3">
        <f>'Gaussian Distributions'!F512</f>
        <v>0.1075448214442441</v>
      </c>
    </row>
    <row r="2560" spans="1:1" x14ac:dyDescent="0.2">
      <c r="A2560" s="3">
        <f>'Gaussian Distributions'!F513</f>
        <v>0.4462328851850606</v>
      </c>
    </row>
    <row r="2561" spans="1:1" x14ac:dyDescent="0.2">
      <c r="A2561" s="3">
        <f>'Gaussian Distributions'!F514</f>
        <v>0.77280730894426575</v>
      </c>
    </row>
    <row r="2562" spans="1:1" x14ac:dyDescent="0.2">
      <c r="A2562" s="3">
        <f>'Gaussian Distributions'!F515</f>
        <v>0.28162437349498687</v>
      </c>
    </row>
    <row r="2563" spans="1:1" x14ac:dyDescent="0.2">
      <c r="A2563" s="3">
        <f>'Gaussian Distributions'!F516</f>
        <v>0.20076315023289995</v>
      </c>
    </row>
    <row r="2564" spans="1:1" x14ac:dyDescent="0.2">
      <c r="A2564" s="3">
        <f>'Gaussian Distributions'!F517</f>
        <v>0.55454430166880253</v>
      </c>
    </row>
    <row r="2565" spans="1:1" x14ac:dyDescent="0.2">
      <c r="A2565" s="3">
        <f>'Gaussian Distributions'!F518</f>
        <v>0.36056014587949953</v>
      </c>
    </row>
    <row r="2566" spans="1:1" x14ac:dyDescent="0.2">
      <c r="A2566" s="3">
        <f>'Gaussian Distributions'!F519</f>
        <v>-2.6607587481979E-2</v>
      </c>
    </row>
    <row r="2567" spans="1:1" x14ac:dyDescent="0.2">
      <c r="A2567" s="3">
        <f>'Gaussian Distributions'!F520</f>
        <v>-7.9607285533920935E-2</v>
      </c>
    </row>
    <row r="2568" spans="1:1" x14ac:dyDescent="0.2">
      <c r="A2568" s="3">
        <f>'Gaussian Distributions'!F521</f>
        <v>0.34056733746366413</v>
      </c>
    </row>
    <row r="2569" spans="1:1" x14ac:dyDescent="0.2">
      <c r="A2569" s="3">
        <f>'Gaussian Distributions'!F522</f>
        <v>0.52360661979951606</v>
      </c>
    </row>
    <row r="2570" spans="1:1" x14ac:dyDescent="0.2">
      <c r="A2570" s="3">
        <f>'Gaussian Distributions'!F523</f>
        <v>0.17918327873204223</v>
      </c>
    </row>
    <row r="2571" spans="1:1" x14ac:dyDescent="0.2">
      <c r="A2571" s="3">
        <f>'Gaussian Distributions'!F524</f>
        <v>0.26191102892197077</v>
      </c>
    </row>
    <row r="2572" spans="1:1" x14ac:dyDescent="0.2">
      <c r="A2572" s="3">
        <f>'Gaussian Distributions'!F525</f>
        <v>0.68754976021508818</v>
      </c>
    </row>
    <row r="2573" spans="1:1" x14ac:dyDescent="0.2">
      <c r="A2573" s="3">
        <f>'Gaussian Distributions'!F526</f>
        <v>0.42357520373637636</v>
      </c>
    </row>
    <row r="2574" spans="1:1" x14ac:dyDescent="0.2">
      <c r="A2574" s="3">
        <f>'Gaussian Distributions'!F527</f>
        <v>8.0021661687264101E-2</v>
      </c>
    </row>
    <row r="2575" spans="1:1" x14ac:dyDescent="0.2">
      <c r="A2575" s="3">
        <f>'Gaussian Distributions'!F528</f>
        <v>1.4771822587427763E-2</v>
      </c>
    </row>
    <row r="2576" spans="1:1" x14ac:dyDescent="0.2">
      <c r="A2576" s="3">
        <f>'Gaussian Distributions'!F529</f>
        <v>0.38094858214134963</v>
      </c>
    </row>
    <row r="2577" spans="1:1" x14ac:dyDescent="0.2">
      <c r="A2577" s="3">
        <f>'Gaussian Distributions'!F530</f>
        <v>0.58997240462220613</v>
      </c>
    </row>
    <row r="2578" spans="1:1" x14ac:dyDescent="0.2">
      <c r="A2578" s="3">
        <f>'Gaussian Distributions'!F531</f>
        <v>0.22162678692141419</v>
      </c>
    </row>
    <row r="2579" spans="1:1" x14ac:dyDescent="0.2">
      <c r="A2579" s="3">
        <f>'Gaussian Distributions'!F532</f>
        <v>0.13291095108154047</v>
      </c>
    </row>
    <row r="2580" spans="1:1" x14ac:dyDescent="0.2">
      <c r="A2580" s="3">
        <f>'Gaussian Distributions'!F533</f>
        <v>0.47016219627439138</v>
      </c>
    </row>
    <row r="2581" spans="1:1" x14ac:dyDescent="0.2">
      <c r="A2581" s="3">
        <f>'Gaussian Distributions'!F534</f>
        <v>0.30122394447796447</v>
      </c>
    </row>
    <row r="2582" spans="1:1" x14ac:dyDescent="0.2">
      <c r="A2582" s="3">
        <f>'Gaussian Distributions'!F535</f>
        <v>-0.42140872833894621</v>
      </c>
    </row>
    <row r="2583" spans="1:1" x14ac:dyDescent="0.2">
      <c r="A2583" s="3">
        <f>'Gaussian Distributions'!F536</f>
        <v>-0.38888721892173755</v>
      </c>
    </row>
    <row r="2584" spans="1:1" x14ac:dyDescent="0.2">
      <c r="A2584" s="3">
        <f>'Gaussian Distributions'!F537</f>
        <v>0.30183592588467228</v>
      </c>
    </row>
    <row r="2585" spans="1:1" x14ac:dyDescent="0.2">
      <c r="A2585" s="3">
        <f>'Gaussian Distributions'!F538</f>
        <v>0.47093449933544795</v>
      </c>
    </row>
    <row r="2586" spans="1:1" x14ac:dyDescent="0.2">
      <c r="A2586" s="3">
        <f>'Gaussian Distributions'!F539</f>
        <v>0.13367529099237641</v>
      </c>
    </row>
    <row r="2587" spans="1:1" x14ac:dyDescent="0.2">
      <c r="A2587" s="3">
        <f>'Gaussian Distributions'!F540</f>
        <v>0.22226932110777442</v>
      </c>
    </row>
    <row r="2588" spans="1:1" x14ac:dyDescent="0.2">
      <c r="A2588" s="3">
        <f>'Gaussian Distributions'!F541</f>
        <v>0.59117489130417411</v>
      </c>
    </row>
    <row r="2589" spans="1:1" x14ac:dyDescent="0.2">
      <c r="A2589" s="3">
        <f>'Gaussian Distributions'!F542</f>
        <v>0.38159375817424573</v>
      </c>
    </row>
    <row r="2590" spans="1:1" x14ac:dyDescent="0.2">
      <c r="A2590" s="3">
        <f>'Gaussian Distributions'!F543</f>
        <v>1.5941936383715827E-2</v>
      </c>
    </row>
    <row r="2591" spans="1:1" x14ac:dyDescent="0.2">
      <c r="A2591" s="3">
        <f>'Gaussian Distributions'!F544</f>
        <v>8.0921508784786211E-2</v>
      </c>
    </row>
    <row r="2592" spans="1:1" x14ac:dyDescent="0.2">
      <c r="A2592" s="3">
        <f>'Gaussian Distributions'!F545</f>
        <v>0.42426716837391926</v>
      </c>
    </row>
    <row r="2593" spans="1:1" x14ac:dyDescent="0.2">
      <c r="A2593" s="3">
        <f>'Gaussian Distributions'!F546</f>
        <v>0.68959771174739393</v>
      </c>
    </row>
    <row r="2594" spans="1:1" x14ac:dyDescent="0.2">
      <c r="A2594" s="3">
        <f>'Gaussian Distributions'!F547</f>
        <v>0.26253002657441116</v>
      </c>
    </row>
    <row r="2595" spans="1:1" x14ac:dyDescent="0.2">
      <c r="A2595" s="3">
        <f>'Gaussian Distributions'!F548</f>
        <v>0.17987059410406772</v>
      </c>
    </row>
    <row r="2596" spans="1:1" x14ac:dyDescent="0.2">
      <c r="A2596" s="3">
        <f>'Gaussian Distributions'!F549</f>
        <v>0.5245210671494871</v>
      </c>
    </row>
    <row r="2597" spans="1:1" x14ac:dyDescent="0.2">
      <c r="A2597" s="3">
        <f>'Gaussian Distributions'!F550</f>
        <v>0.34118754297478426</v>
      </c>
    </row>
    <row r="2598" spans="1:1" x14ac:dyDescent="0.2">
      <c r="A2598" s="3">
        <f>'Gaussian Distributions'!F551</f>
        <v>-7.7680421629836627E-2</v>
      </c>
    </row>
    <row r="2599" spans="1:1" x14ac:dyDescent="0.2">
      <c r="A2599" s="3">
        <f>'Gaussian Distributions'!F552</f>
        <v>-2.5176304564395902E-2</v>
      </c>
    </row>
    <row r="2600" spans="1:1" x14ac:dyDescent="0.2">
      <c r="A2600" s="3">
        <f>'Gaussian Distributions'!F553</f>
        <v>0.36119053017467262</v>
      </c>
    </row>
    <row r="2601" spans="1:1" x14ac:dyDescent="0.2">
      <c r="A2601" s="3">
        <f>'Gaussian Distributions'!F554</f>
        <v>0.55557410639918792</v>
      </c>
    </row>
    <row r="2602" spans="1:1" x14ac:dyDescent="0.2">
      <c r="A2602" s="3">
        <f>'Gaussian Distributions'!F555</f>
        <v>0.2014249362600472</v>
      </c>
    </row>
    <row r="2603" spans="1:1" x14ac:dyDescent="0.2">
      <c r="A2603" s="3">
        <f>'Gaussian Distributions'!F556</f>
        <v>0.28223794391304113</v>
      </c>
    </row>
    <row r="2604" spans="1:1" x14ac:dyDescent="0.2">
      <c r="A2604" s="3">
        <f>'Gaussian Distributions'!F557</f>
        <v>0.77651846196350283</v>
      </c>
    </row>
    <row r="2605" spans="1:1" x14ac:dyDescent="0.2">
      <c r="A2605" s="3">
        <f>'Gaussian Distributions'!F558</f>
        <v>0.44695965287573119</v>
      </c>
    </row>
    <row r="2606" spans="1:1" x14ac:dyDescent="0.2">
      <c r="A2606" s="3">
        <f>'Gaussian Distributions'!F559</f>
        <v>0.10836681359671857</v>
      </c>
    </row>
    <row r="2607" spans="1:1" x14ac:dyDescent="0.2">
      <c r="A2607" s="3">
        <f>'Gaussian Distributions'!F560</f>
        <v>5.0541249633991647E-2</v>
      </c>
    </row>
    <row r="2608" spans="1:1" x14ac:dyDescent="0.2">
      <c r="A2608" s="3">
        <f>'Gaussian Distributions'!F561</f>
        <v>0.40255634488801251</v>
      </c>
    </row>
    <row r="2609" spans="1:1" x14ac:dyDescent="0.2">
      <c r="A2609" s="3">
        <f>'Gaussian Distributions'!F562</f>
        <v>0.63393014108180556</v>
      </c>
    </row>
    <row r="2610" spans="1:1" x14ac:dyDescent="0.2">
      <c r="A2610" s="3">
        <f>'Gaussian Distributions'!F563</f>
        <v>0.24258609239921849</v>
      </c>
    </row>
    <row r="2611" spans="1:1" x14ac:dyDescent="0.2">
      <c r="A2611" s="3">
        <f>'Gaussian Distributions'!F564</f>
        <v>0.15738265139884361</v>
      </c>
    </row>
    <row r="2612" spans="1:1" x14ac:dyDescent="0.2">
      <c r="A2612" s="3">
        <f>'Gaussian Distributions'!F565</f>
        <v>0.49659682328340649</v>
      </c>
    </row>
    <row r="2613" spans="1:1" x14ac:dyDescent="0.2">
      <c r="A2613" s="3">
        <f>'Gaussian Distributions'!F566</f>
        <v>0.32144521403709725</v>
      </c>
    </row>
    <row r="2614" spans="1:1" x14ac:dyDescent="0.2">
      <c r="A2614" s="3">
        <f>'Gaussian Distributions'!F567</f>
        <v>-0.15565762183026377</v>
      </c>
    </row>
    <row r="2615" spans="1:1" x14ac:dyDescent="0.2">
      <c r="A2615" s="3">
        <f>'Gaussian Distributions'!F568</f>
        <v>-0.11168758146623486</v>
      </c>
    </row>
    <row r="2616" spans="1:1" x14ac:dyDescent="0.2">
      <c r="A2616" s="3">
        <f>'Gaussian Distributions'!F569</f>
        <v>0.33129197640754043</v>
      </c>
    </row>
    <row r="2617" spans="1:1" x14ac:dyDescent="0.2">
      <c r="A2617" s="3">
        <f>'Gaussian Distributions'!F570</f>
        <v>0.51023094946873881</v>
      </c>
    </row>
    <row r="2618" spans="1:1" x14ac:dyDescent="0.2">
      <c r="A2618" s="3">
        <f>'Gaussian Distributions'!F571</f>
        <v>0.16875941623495966</v>
      </c>
    </row>
    <row r="2619" spans="1:1" x14ac:dyDescent="0.2">
      <c r="A2619" s="3">
        <f>'Gaussian Distributions'!F572</f>
        <v>0.25259578517884013</v>
      </c>
    </row>
    <row r="2620" spans="1:1" x14ac:dyDescent="0.2">
      <c r="A2620" s="3">
        <f>'Gaussian Distributions'!F573</f>
        <v>0.65953827012148758</v>
      </c>
    </row>
    <row r="2621" spans="1:1" x14ac:dyDescent="0.2">
      <c r="A2621" s="3">
        <f>'Gaussian Distributions'!F574</f>
        <v>0.41330489841725199</v>
      </c>
    </row>
    <row r="2622" spans="1:1" x14ac:dyDescent="0.2">
      <c r="A2622" s="3">
        <f>'Gaussian Distributions'!F575</f>
        <v>6.616318879584776E-2</v>
      </c>
    </row>
    <row r="2623" spans="1:1" x14ac:dyDescent="0.2">
      <c r="A2623" s="3">
        <f>'Gaussian Distributions'!F576</f>
        <v>0.12125013429897585</v>
      </c>
    </row>
    <row r="2624" spans="1:1" x14ac:dyDescent="0.2">
      <c r="A2624" s="3">
        <f>'Gaussian Distributions'!F577</f>
        <v>0.45876448593883762</v>
      </c>
    </row>
    <row r="2625" spans="1:1" x14ac:dyDescent="0.2">
      <c r="A2625" s="3">
        <f>'Gaussian Distributions'!F578</f>
        <v>0.85885181057932325</v>
      </c>
    </row>
    <row r="2626" spans="1:1" x14ac:dyDescent="0.2">
      <c r="A2626" s="3">
        <f>'Gaussian Distributions'!F579</f>
        <v>0.29204304946836451</v>
      </c>
    </row>
    <row r="2627" spans="1:1" x14ac:dyDescent="0.2">
      <c r="A2627" s="3">
        <f>'Gaussian Distributions'!F580</f>
        <v>0.21192369546364581</v>
      </c>
    </row>
    <row r="2628" spans="1:1" x14ac:dyDescent="0.2">
      <c r="A2628" s="3">
        <f>'Gaussian Distributions'!F581</f>
        <v>0.57268311417241291</v>
      </c>
    </row>
    <row r="2629" spans="1:1" x14ac:dyDescent="0.2">
      <c r="A2629" s="3">
        <f>'Gaussian Distributions'!F582</f>
        <v>0.37133273033009667</v>
      </c>
    </row>
    <row r="2630" spans="1:1" x14ac:dyDescent="0.2">
      <c r="A2630" s="3">
        <f>'Gaussian Distributions'!F583</f>
        <v>-3.5905944382171318E-3</v>
      </c>
    </row>
    <row r="2631" spans="1:1" x14ac:dyDescent="0.2">
      <c r="A2631" s="3">
        <f>'Gaussian Distributions'!F584</f>
        <v>-4.9503074023198257E-2</v>
      </c>
    </row>
    <row r="2632" spans="1:1" x14ac:dyDescent="0.2">
      <c r="A2632" s="3">
        <f>'Gaussian Distributions'!F585</f>
        <v>0.35114808995452135</v>
      </c>
    </row>
    <row r="2633" spans="1:1" x14ac:dyDescent="0.2">
      <c r="A2633" s="3">
        <f>'Gaussian Distributions'!F586</f>
        <v>0.53958535461281087</v>
      </c>
    </row>
    <row r="2634" spans="1:1" x14ac:dyDescent="0.2">
      <c r="A2634" s="3">
        <f>'Gaussian Distributions'!F587</f>
        <v>0.19074931981682539</v>
      </c>
    </row>
    <row r="2635" spans="1:1" x14ac:dyDescent="0.2">
      <c r="A2635" s="3">
        <f>'Gaussian Distributions'!F588</f>
        <v>0.27240542907163706</v>
      </c>
    </row>
    <row r="2636" spans="1:1" x14ac:dyDescent="0.2">
      <c r="A2636" s="3">
        <f>'Gaussian Distributions'!F589</f>
        <v>0.72665779631011662</v>
      </c>
    </row>
    <row r="2637" spans="1:1" x14ac:dyDescent="0.2">
      <c r="A2637" s="3">
        <f>'Gaussian Distributions'!F590</f>
        <v>0.43547382868558254</v>
      </c>
    </row>
    <row r="2638" spans="1:1" x14ac:dyDescent="0.2">
      <c r="A2638" s="3">
        <f>'Gaussian Distributions'!F591</f>
        <v>9.4953190248504959E-2</v>
      </c>
    </row>
    <row r="2639" spans="1:1" x14ac:dyDescent="0.2">
      <c r="A2639" s="3">
        <f>'Gaussian Distributions'!F592</f>
        <v>3.3878931365225351E-2</v>
      </c>
    </row>
    <row r="2640" spans="1:1" x14ac:dyDescent="0.2">
      <c r="A2640" s="3">
        <f>'Gaussian Distributions'!F593</f>
        <v>0.39199416919252927</v>
      </c>
    </row>
    <row r="2641" spans="1:1" x14ac:dyDescent="0.2">
      <c r="A2641" s="3">
        <f>'Gaussian Distributions'!F594</f>
        <v>0.61141406003750953</v>
      </c>
    </row>
    <row r="2642" spans="1:1" x14ac:dyDescent="0.2">
      <c r="A2642" s="3">
        <f>'Gaussian Distributions'!F595</f>
        <v>0.23248346641437834</v>
      </c>
    </row>
    <row r="2643" spans="1:1" x14ac:dyDescent="0.2">
      <c r="A2643" s="3">
        <f>'Gaussian Distributions'!F596</f>
        <v>0.14570248629697849</v>
      </c>
    </row>
    <row r="2644" spans="1:1" x14ac:dyDescent="0.2">
      <c r="A2644" s="3">
        <f>'Gaussian Distributions'!F597</f>
        <v>0.48352383834094859</v>
      </c>
    </row>
    <row r="2645" spans="1:1" x14ac:dyDescent="0.2">
      <c r="A2645" s="3">
        <f>'Gaussian Distributions'!F598</f>
        <v>0.31163162124950988</v>
      </c>
    </row>
    <row r="2646" spans="1:1" x14ac:dyDescent="0.2">
      <c r="A2646" s="3">
        <f>'Gaussian Distributions'!F599</f>
        <v>-0.22113967905778847</v>
      </c>
    </row>
    <row r="2647" spans="1:1" x14ac:dyDescent="0.2">
      <c r="A2647" s="3">
        <f>'Gaussian Distributions'!F600</f>
        <v>-0.18427243451662356</v>
      </c>
    </row>
    <row r="2648" spans="1:1" x14ac:dyDescent="0.2">
      <c r="A2648" s="3">
        <f>'Gaussian Distributions'!F601</f>
        <v>0.3165352324344764</v>
      </c>
    </row>
    <row r="2649" spans="1:1" x14ac:dyDescent="0.2">
      <c r="A2649" s="3">
        <f>'Gaussian Distributions'!F602</f>
        <v>0.48999538244290336</v>
      </c>
    </row>
    <row r="2650" spans="1:1" x14ac:dyDescent="0.2">
      <c r="A2650" s="3">
        <f>'Gaussian Distributions'!F603</f>
        <v>0.1515830690005095</v>
      </c>
    </row>
    <row r="2651" spans="1:1" x14ac:dyDescent="0.2">
      <c r="A2651" s="3">
        <f>'Gaussian Distributions'!F604</f>
        <v>0.23754752883486821</v>
      </c>
    </row>
    <row r="2652" spans="1:1" x14ac:dyDescent="0.2">
      <c r="A2652" s="3">
        <f>'Gaussian Distributions'!F605</f>
        <v>0.62234527735749323</v>
      </c>
    </row>
    <row r="2653" spans="1:1" x14ac:dyDescent="0.2">
      <c r="A2653" s="3">
        <f>'Gaussian Distributions'!F606</f>
        <v>0.39725355573458238</v>
      </c>
    </row>
    <row r="2654" spans="1:1" x14ac:dyDescent="0.2">
      <c r="A2654" s="3">
        <f>'Gaussian Distributions'!F607</f>
        <v>4.2353164496528872E-2</v>
      </c>
    </row>
    <row r="2655" spans="1:1" x14ac:dyDescent="0.2">
      <c r="A2655" s="3">
        <f>'Gaussian Distributions'!F608</f>
        <v>0.10173135647387524</v>
      </c>
    </row>
    <row r="2656" spans="1:1" x14ac:dyDescent="0.2">
      <c r="A2656" s="3">
        <f>'Gaussian Distributions'!F609</f>
        <v>0.4411794869479358</v>
      </c>
    </row>
    <row r="2657" spans="1:1" x14ac:dyDescent="0.2">
      <c r="A2657" s="3">
        <f>'Gaussian Distributions'!F610</f>
        <v>0.7493602689214528</v>
      </c>
    </row>
    <row r="2658" spans="1:1" x14ac:dyDescent="0.2">
      <c r="A2658" s="3">
        <f>'Gaussian Distributions'!F611</f>
        <v>0.27732607106850538</v>
      </c>
    </row>
    <row r="2659" spans="1:1" x14ac:dyDescent="0.2">
      <c r="A2659" s="3">
        <f>'Gaussian Distributions'!F612</f>
        <v>0.19611081067753705</v>
      </c>
    </row>
    <row r="2660" spans="1:1" x14ac:dyDescent="0.2">
      <c r="A2660" s="3">
        <f>'Gaussian Distributions'!F613</f>
        <v>0.54745320135525266</v>
      </c>
    </row>
    <row r="2661" spans="1:1" x14ac:dyDescent="0.2">
      <c r="A2661" s="3">
        <f>'Gaussian Distributions'!F614</f>
        <v>0.35615798182698544</v>
      </c>
    </row>
    <row r="2662" spans="1:1" x14ac:dyDescent="0.2">
      <c r="A2662" s="3">
        <f>'Gaussian Distributions'!F615</f>
        <v>-3.6940941705635055E-2</v>
      </c>
    </row>
    <row r="2663" spans="1:1" x14ac:dyDescent="0.2">
      <c r="A2663" s="3">
        <f>'Gaussian Distributions'!F616</f>
        <v>6.3997064174694529E-3</v>
      </c>
    </row>
    <row r="2664" spans="1:1" x14ac:dyDescent="0.2">
      <c r="A2664" s="3">
        <f>'Gaussian Distributions'!F617</f>
        <v>0.37644714462031365</v>
      </c>
    </row>
    <row r="2665" spans="1:1" x14ac:dyDescent="0.2">
      <c r="A2665" s="3">
        <f>'Gaussian Distributions'!F618</f>
        <v>0.58173631559300731</v>
      </c>
    </row>
    <row r="2666" spans="1:1" x14ac:dyDescent="0.2">
      <c r="A2666" s="3">
        <f>'Gaussian Distributions'!F619</f>
        <v>0.21711425289820308</v>
      </c>
    </row>
    <row r="2667" spans="1:1" x14ac:dyDescent="0.2">
      <c r="A2667" s="3">
        <f>'Gaussian Distributions'!F620</f>
        <v>0.29694007462885635</v>
      </c>
    </row>
    <row r="2668" spans="1:1" x14ac:dyDescent="0.2">
      <c r="A2668" s="3">
        <f>'Gaussian Distributions'!F621</f>
        <v>0.94600489587647485</v>
      </c>
    </row>
    <row r="2669" spans="1:1" x14ac:dyDescent="0.2">
      <c r="A2669" s="3">
        <f>'Gaussian Distributions'!F622</f>
        <v>0.46480067050599883</v>
      </c>
    </row>
    <row r="2670" spans="1:1" x14ac:dyDescent="0.2">
      <c r="A2670" s="3">
        <f>'Gaussian Distributions'!F623</f>
        <v>0.12751597598354905</v>
      </c>
    </row>
    <row r="2671" spans="1:1" x14ac:dyDescent="0.2">
      <c r="A2671" s="3">
        <f>'Gaussian Distributions'!F624</f>
        <v>7.3640964151738458E-2</v>
      </c>
    </row>
    <row r="2672" spans="1:1" x14ac:dyDescent="0.2">
      <c r="A2672" s="3">
        <f>'Gaussian Distributions'!F625</f>
        <v>0.41875748798516488</v>
      </c>
    </row>
    <row r="2673" spans="1:1" x14ac:dyDescent="0.2">
      <c r="A2673" s="3">
        <f>'Gaussian Distributions'!F626</f>
        <v>0.67389261615151752</v>
      </c>
    </row>
    <row r="2674" spans="1:1" x14ac:dyDescent="0.2">
      <c r="A2674" s="3">
        <f>'Gaussian Distributions'!F627</f>
        <v>0.25757128119510109</v>
      </c>
    </row>
    <row r="2675" spans="1:1" x14ac:dyDescent="0.2">
      <c r="A2675" s="3">
        <f>'Gaussian Distributions'!F628</f>
        <v>0.17434603439462576</v>
      </c>
    </row>
    <row r="2676" spans="1:1" x14ac:dyDescent="0.2">
      <c r="A2676" s="3">
        <f>'Gaussian Distributions'!F629</f>
        <v>0.51728725594684644</v>
      </c>
    </row>
    <row r="2677" spans="1:1" x14ac:dyDescent="0.2">
      <c r="A2677" s="3">
        <f>'Gaussian Distributions'!F630</f>
        <v>0.33623266304027288</v>
      </c>
    </row>
    <row r="2678" spans="1:1" x14ac:dyDescent="0.2">
      <c r="A2678" s="3">
        <f>'Gaussian Distributions'!F631</f>
        <v>-9.3773904724875567E-2</v>
      </c>
    </row>
    <row r="2679" spans="1:1" x14ac:dyDescent="0.2">
      <c r="A2679" s="3">
        <f>'Gaussian Distributions'!F632</f>
        <v>-0.13200536800186419</v>
      </c>
    </row>
    <row r="2680" spans="1:1" x14ac:dyDescent="0.2">
      <c r="A2680" s="3">
        <f>'Gaussian Distributions'!F633</f>
        <v>0.32636348239219248</v>
      </c>
    </row>
    <row r="2681" spans="1:1" x14ac:dyDescent="0.2">
      <c r="A2681" s="3">
        <f>'Gaussian Distributions'!F634</f>
        <v>0.50333828164905448</v>
      </c>
    </row>
    <row r="2682" spans="1:1" x14ac:dyDescent="0.2">
      <c r="A2682" s="3">
        <f>'Gaussian Distributions'!F635</f>
        <v>0.16310647395203035</v>
      </c>
    </row>
    <row r="2683" spans="1:1" x14ac:dyDescent="0.2">
      <c r="A2683" s="3">
        <f>'Gaussian Distributions'!F636</f>
        <v>0.24760143984794625</v>
      </c>
    </row>
    <row r="2684" spans="1:1" x14ac:dyDescent="0.2">
      <c r="A2684" s="3">
        <f>'Gaussian Distributions'!F637</f>
        <v>0.64628012468638141</v>
      </c>
    </row>
    <row r="2685" spans="1:1" x14ac:dyDescent="0.2">
      <c r="A2685" s="3">
        <f>'Gaussian Distributions'!F638</f>
        <v>0.4079056861386523</v>
      </c>
    </row>
    <row r="2686" spans="1:1" x14ac:dyDescent="0.2">
      <c r="A2686" s="3">
        <f>'Gaussian Distributions'!F639</f>
        <v>5.8470118373648627E-2</v>
      </c>
    </row>
    <row r="2687" spans="1:1" x14ac:dyDescent="0.2">
      <c r="A2687" s="3">
        <f>'Gaussian Distributions'!F640</f>
        <v>0.11486993618228578</v>
      </c>
    </row>
    <row r="2688" spans="1:1" x14ac:dyDescent="0.2">
      <c r="A2688" s="3">
        <f>'Gaussian Distributions'!F641</f>
        <v>0.45281947292170738</v>
      </c>
    </row>
    <row r="2689" spans="1:1" x14ac:dyDescent="0.2">
      <c r="A2689" s="3">
        <f>'Gaussian Distributions'!F642</f>
        <v>0.81084300489826378</v>
      </c>
    </row>
    <row r="2690" spans="1:1" x14ac:dyDescent="0.2">
      <c r="A2690" s="3">
        <f>'Gaussian Distributions'!F643</f>
        <v>0.28714296907934922</v>
      </c>
    </row>
    <row r="2691" spans="1:1" x14ac:dyDescent="0.2">
      <c r="A2691" s="3">
        <f>'Gaussian Distributions'!F644</f>
        <v>0.20669488683645751</v>
      </c>
    </row>
    <row r="2692" spans="1:1" x14ac:dyDescent="0.2">
      <c r="A2692" s="3">
        <f>'Gaussian Distributions'!F645</f>
        <v>0.56397405873561723</v>
      </c>
    </row>
    <row r="2693" spans="1:1" x14ac:dyDescent="0.2">
      <c r="A2693" s="3">
        <f>'Gaussian Distributions'!F646</f>
        <v>0.36624799981597589</v>
      </c>
    </row>
    <row r="2694" spans="1:1" x14ac:dyDescent="0.2">
      <c r="A2694" s="3">
        <f>'Gaussian Distributions'!F647</f>
        <v>-1.4090760012455683E-2</v>
      </c>
    </row>
    <row r="2695" spans="1:1" x14ac:dyDescent="0.2">
      <c r="A2695" s="3">
        <f>'Gaussian Distributions'!F648</f>
        <v>-6.3015492964081932E-2</v>
      </c>
    </row>
    <row r="2696" spans="1:1" x14ac:dyDescent="0.2">
      <c r="A2696" s="3">
        <f>'Gaussian Distributions'!F649</f>
        <v>0.34615865654590533</v>
      </c>
    </row>
    <row r="2697" spans="1:1" x14ac:dyDescent="0.2">
      <c r="A2697" s="3">
        <f>'Gaussian Distributions'!F650</f>
        <v>0.53194792754157927</v>
      </c>
    </row>
    <row r="2698" spans="1:1" x14ac:dyDescent="0.2">
      <c r="A2698" s="3">
        <f>'Gaussian Distributions'!F651</f>
        <v>0.18533709966660072</v>
      </c>
    </row>
    <row r="2699" spans="1:1" x14ac:dyDescent="0.2">
      <c r="A2699" s="3">
        <f>'Gaussian Distributions'!F652</f>
        <v>0.2674740725228838</v>
      </c>
    </row>
    <row r="2700" spans="1:1" x14ac:dyDescent="0.2">
      <c r="A2700" s="3">
        <f>'Gaussian Distributions'!F653</f>
        <v>0.70701091862521159</v>
      </c>
    </row>
    <row r="2701" spans="1:1" x14ac:dyDescent="0.2">
      <c r="A2701" s="3">
        <f>'Gaussian Distributions'!F654</f>
        <v>0.42983788269415063</v>
      </c>
    </row>
    <row r="2702" spans="1:1" x14ac:dyDescent="0.2">
      <c r="A2702" s="3">
        <f>'Gaussian Distributions'!F655</f>
        <v>8.8020830429675179E-2</v>
      </c>
    </row>
    <row r="2703" spans="1:1" x14ac:dyDescent="0.2">
      <c r="A2703" s="3">
        <f>'Gaussian Distributions'!F656</f>
        <v>2.5087343320759181E-2</v>
      </c>
    </row>
    <row r="2704" spans="1:1" x14ac:dyDescent="0.2">
      <c r="A2704" s="3">
        <f>'Gaussian Distributions'!F657</f>
        <v>0.38677518912021841</v>
      </c>
    </row>
    <row r="2705" spans="1:1" x14ac:dyDescent="0.2">
      <c r="A2705" s="3">
        <f>'Gaussian Distributions'!F658</f>
        <v>0.60104783956118313</v>
      </c>
    </row>
    <row r="2706" spans="1:1" x14ac:dyDescent="0.2">
      <c r="A2706" s="3">
        <f>'Gaussian Distributions'!F659</f>
        <v>0.2273915455559829</v>
      </c>
    </row>
    <row r="2707" spans="1:1" x14ac:dyDescent="0.2">
      <c r="A2707" s="3">
        <f>'Gaussian Distributions'!F660</f>
        <v>0.13973525919678037</v>
      </c>
    </row>
    <row r="2708" spans="1:1" x14ac:dyDescent="0.2">
      <c r="A2708" s="3">
        <f>'Gaussian Distributions'!F661</f>
        <v>0.47717300210223762</v>
      </c>
    </row>
    <row r="2709" spans="1:1" x14ac:dyDescent="0.2">
      <c r="A2709" s="3">
        <f>'Gaussian Distributions'!F662</f>
        <v>0.30673248140448117</v>
      </c>
    </row>
    <row r="2710" spans="1:1" x14ac:dyDescent="0.2">
      <c r="A2710" s="3">
        <f>'Gaussian Distributions'!F663</f>
        <v>-0.2748405743193984</v>
      </c>
    </row>
    <row r="2711" spans="1:1" x14ac:dyDescent="0.2">
      <c r="A2711" s="3">
        <f>'Gaussian Distributions'!F664</f>
        <v>-0.24486714893919775</v>
      </c>
    </row>
    <row r="2712" spans="1:1" x14ac:dyDescent="0.2">
      <c r="A2712" s="3">
        <f>'Gaussian Distributions'!F665</f>
        <v>0.30918161057044846</v>
      </c>
    </row>
    <row r="2713" spans="1:1" x14ac:dyDescent="0.2">
      <c r="A2713" s="3">
        <f>'Gaussian Distributions'!F666</f>
        <v>0.48033387298170538</v>
      </c>
    </row>
    <row r="2714" spans="1:1" x14ac:dyDescent="0.2">
      <c r="A2714" s="3">
        <f>'Gaussian Distributions'!F667</f>
        <v>0.14273007311106153</v>
      </c>
    </row>
    <row r="2715" spans="1:1" x14ac:dyDescent="0.2">
      <c r="A2715" s="3">
        <f>'Gaussian Distributions'!F668</f>
        <v>0.2299411389993809</v>
      </c>
    </row>
    <row r="2716" spans="1:1" x14ac:dyDescent="0.2">
      <c r="A2716" s="3">
        <f>'Gaussian Distributions'!F669</f>
        <v>0.60616514967553448</v>
      </c>
    </row>
    <row r="2717" spans="1:1" x14ac:dyDescent="0.2">
      <c r="A2717" s="3">
        <f>'Gaussian Distributions'!F670</f>
        <v>0.3893798100239606</v>
      </c>
    </row>
    <row r="2718" spans="1:1" x14ac:dyDescent="0.2">
      <c r="A2718" s="3">
        <f>'Gaussian Distributions'!F671</f>
        <v>2.9524949170372183E-2</v>
      </c>
    </row>
    <row r="2719" spans="1:1" x14ac:dyDescent="0.2">
      <c r="A2719" s="3">
        <f>'Gaussian Distributions'!F672</f>
        <v>9.1507050206002305E-2</v>
      </c>
    </row>
    <row r="2720" spans="1:1" x14ac:dyDescent="0.2">
      <c r="A2720" s="3">
        <f>'Gaussian Distributions'!F673</f>
        <v>0.4326474286777604</v>
      </c>
    </row>
    <row r="2721" spans="1:1" x14ac:dyDescent="0.2">
      <c r="A2721" s="3">
        <f>'Gaussian Distributions'!F674</f>
        <v>0.71651291521978155</v>
      </c>
    </row>
    <row r="2722" spans="1:1" x14ac:dyDescent="0.2">
      <c r="A2722" s="3">
        <f>'Gaussian Distributions'!F675</f>
        <v>0.26994121278797578</v>
      </c>
    </row>
    <row r="2723" spans="1:1" x14ac:dyDescent="0.2">
      <c r="A2723" s="3">
        <f>'Gaussian Distributions'!F676</f>
        <v>0.18804976842886176</v>
      </c>
    </row>
    <row r="2724" spans="1:1" x14ac:dyDescent="0.2">
      <c r="A2724" s="3">
        <f>'Gaussian Distributions'!F677</f>
        <v>0.53573913895886371</v>
      </c>
    </row>
    <row r="2725" spans="1:1" x14ac:dyDescent="0.2">
      <c r="A2725" s="3">
        <f>'Gaussian Distributions'!F678</f>
        <v>0.34865095091455955</v>
      </c>
    </row>
    <row r="2726" spans="1:1" x14ac:dyDescent="0.2">
      <c r="A2726" s="3">
        <f>'Gaussian Distributions'!F679</f>
        <v>-5.612924386665169E-2</v>
      </c>
    </row>
    <row r="2727" spans="1:1" x14ac:dyDescent="0.2">
      <c r="A2727" s="3">
        <f>'Gaussian Distributions'!F680</f>
        <v>-8.7725908364751914E-3</v>
      </c>
    </row>
    <row r="2728" spans="1:1" x14ac:dyDescent="0.2">
      <c r="A2728" s="3">
        <f>'Gaussian Distributions'!F681</f>
        <v>0.36878680809027409</v>
      </c>
    </row>
    <row r="2729" spans="1:1" x14ac:dyDescent="0.2">
      <c r="A2729" s="3">
        <f>'Gaussian Distributions'!F682</f>
        <v>0.56828788773618633</v>
      </c>
    </row>
    <row r="2730" spans="1:1" x14ac:dyDescent="0.2">
      <c r="A2730" s="3">
        <f>'Gaussian Distributions'!F683</f>
        <v>0.20931425005098392</v>
      </c>
    </row>
    <row r="2731" spans="1:1" x14ac:dyDescent="0.2">
      <c r="A2731" s="3">
        <f>'Gaussian Distributions'!F684</f>
        <v>0.28959350902173209</v>
      </c>
    </row>
    <row r="2732" spans="1:1" x14ac:dyDescent="0.2">
      <c r="A2732" s="3">
        <f>'Gaussian Distributions'!F685</f>
        <v>0.83240461668550392</v>
      </c>
    </row>
    <row r="2733" spans="1:1" x14ac:dyDescent="0.2">
      <c r="A2733" s="3">
        <f>'Gaussian Distributions'!F686</f>
        <v>0.45578096755379927</v>
      </c>
    </row>
    <row r="2734" spans="1:1" x14ac:dyDescent="0.2">
      <c r="A2734" s="3">
        <f>'Gaussian Distributions'!F687</f>
        <v>0.11807484686001349</v>
      </c>
    </row>
    <row r="2735" spans="1:1" x14ac:dyDescent="0.2">
      <c r="A2735" s="3">
        <f>'Gaussian Distributions'!F688</f>
        <v>6.2344784700610056E-2</v>
      </c>
    </row>
    <row r="2736" spans="1:1" x14ac:dyDescent="0.2">
      <c r="A2736" s="3">
        <f>'Gaussian Distributions'!F689</f>
        <v>0.41059884387160595</v>
      </c>
    </row>
    <row r="2737" spans="1:1" x14ac:dyDescent="0.2">
      <c r="A2737" s="3">
        <f>'Gaussian Distributions'!F690</f>
        <v>0.65278518053466938</v>
      </c>
    </row>
    <row r="2738" spans="1:1" x14ac:dyDescent="0.2">
      <c r="A2738" s="3">
        <f>'Gaussian Distributions'!F691</f>
        <v>0.25010110187869072</v>
      </c>
    </row>
    <row r="2739" spans="1:1" x14ac:dyDescent="0.2">
      <c r="A2739" s="3">
        <f>'Gaussian Distributions'!F692</f>
        <v>0.16594151319419453</v>
      </c>
    </row>
    <row r="2740" spans="1:1" x14ac:dyDescent="0.2">
      <c r="A2740" s="3">
        <f>'Gaussian Distributions'!F693</f>
        <v>0.50676496870771504</v>
      </c>
    </row>
    <row r="2741" spans="1:1" x14ac:dyDescent="0.2">
      <c r="A2741" s="3">
        <f>'Gaussian Distributions'!F694</f>
        <v>0.3288263289803714</v>
      </c>
    </row>
    <row r="2742" spans="1:1" x14ac:dyDescent="0.2">
      <c r="A2742" s="3">
        <f>'Gaussian Distributions'!F695</f>
        <v>-0.12149860363354309</v>
      </c>
    </row>
    <row r="2743" spans="1:1" x14ac:dyDescent="0.2">
      <c r="A2743" s="3">
        <f>'Gaussian Distributions'!F696</f>
        <v>-8.5527490114737814E-2</v>
      </c>
    </row>
    <row r="2744" spans="1:1" x14ac:dyDescent="0.2">
      <c r="A2744" s="3">
        <f>'Gaussian Distributions'!F697</f>
        <v>0.33870820232447724</v>
      </c>
    </row>
    <row r="2745" spans="1:1" x14ac:dyDescent="0.2">
      <c r="A2745" s="3">
        <f>'Gaussian Distributions'!F698</f>
        <v>0.5208810444279014</v>
      </c>
    </row>
    <row r="2746" spans="1:1" x14ac:dyDescent="0.2">
      <c r="A2746" s="3">
        <f>'Gaussian Distributions'!F699</f>
        <v>0.17711581547809424</v>
      </c>
    </row>
    <row r="2747" spans="1:1" x14ac:dyDescent="0.2">
      <c r="A2747" s="3">
        <f>'Gaussian Distributions'!F700</f>
        <v>0.26005261847677769</v>
      </c>
    </row>
    <row r="2748" spans="1:1" x14ac:dyDescent="0.2">
      <c r="A2748" s="3">
        <f>'Gaussian Distributions'!F701</f>
        <v>0.68155696760793627</v>
      </c>
    </row>
    <row r="2749" spans="1:1" x14ac:dyDescent="0.2">
      <c r="A2749" s="3">
        <f>'Gaussian Distributions'!F702</f>
        <v>0.421504951042459</v>
      </c>
    </row>
    <row r="2750" spans="1:1" x14ac:dyDescent="0.2">
      <c r="A2750" s="3">
        <f>'Gaussian Distributions'!F703</f>
        <v>7.7304845565877078E-2</v>
      </c>
    </row>
    <row r="2751" spans="1:1" x14ac:dyDescent="0.2">
      <c r="A2751" s="3">
        <f>'Gaussian Distributions'!F704</f>
        <v>0.13060848629225252</v>
      </c>
    </row>
    <row r="2752" spans="1:1" x14ac:dyDescent="0.2">
      <c r="A2752" s="3">
        <f>'Gaussian Distributions'!F705</f>
        <v>0.46785495388766507</v>
      </c>
    </row>
    <row r="2753" spans="1:1" x14ac:dyDescent="0.2">
      <c r="A2753" s="3">
        <f>'Gaussian Distributions'!F706</f>
        <v>1.0743172691659373</v>
      </c>
    </row>
    <row r="2754" spans="1:1" x14ac:dyDescent="0.2">
      <c r="A2754" s="3">
        <f>'Gaussian Distributions'!F707</f>
        <v>0.29938802959453209</v>
      </c>
    </row>
    <row r="2755" spans="1:1" x14ac:dyDescent="0.2">
      <c r="A2755" s="3">
        <f>'Gaussian Distributions'!F708</f>
        <v>0.21969605522035632</v>
      </c>
    </row>
    <row r="2756" spans="1:1" x14ac:dyDescent="0.2">
      <c r="A2756" s="3">
        <f>'Gaussian Distributions'!F709</f>
        <v>0.58640457320070694</v>
      </c>
    </row>
    <row r="2757" spans="1:1" x14ac:dyDescent="0.2">
      <c r="A2757" s="3">
        <f>'Gaussian Distributions'!F710</f>
        <v>0.3790162653857016</v>
      </c>
    </row>
    <row r="2758" spans="1:1" x14ac:dyDescent="0.2">
      <c r="A2758" s="3">
        <f>'Gaussian Distributions'!F711</f>
        <v>1.1223410542741397E-2</v>
      </c>
    </row>
    <row r="2759" spans="1:1" x14ac:dyDescent="0.2">
      <c r="A2759" s="3">
        <f>'Gaussian Distributions'!F712</f>
        <v>-3.0967009164230619E-2</v>
      </c>
    </row>
    <row r="2760" spans="1:1" x14ac:dyDescent="0.2">
      <c r="A2760" s="3">
        <f>'Gaussian Distributions'!F713</f>
        <v>0.3586712840464979</v>
      </c>
    </row>
    <row r="2761" spans="1:1" x14ac:dyDescent="0.2">
      <c r="A2761" s="3">
        <f>'Gaussian Distributions'!F714</f>
        <v>0.55148048334869637</v>
      </c>
    </row>
    <row r="2762" spans="1:1" x14ac:dyDescent="0.2">
      <c r="A2762" s="3">
        <f>'Gaussian Distributions'!F715</f>
        <v>0.19877359086659008</v>
      </c>
    </row>
    <row r="2763" spans="1:1" x14ac:dyDescent="0.2">
      <c r="A2763" s="3">
        <f>'Gaussian Distributions'!F716</f>
        <v>0.27978298304538735</v>
      </c>
    </row>
    <row r="2764" spans="1:1" x14ac:dyDescent="0.2">
      <c r="A2764" s="3">
        <f>'Gaussian Distributions'!F717</f>
        <v>0.76225811607035854</v>
      </c>
    </row>
    <row r="2765" spans="1:1" x14ac:dyDescent="0.2">
      <c r="A2765" s="3">
        <f>'Gaussian Distributions'!F718</f>
        <v>0.44405994348593708</v>
      </c>
    </row>
    <row r="2766" spans="1:1" x14ac:dyDescent="0.2">
      <c r="A2766" s="3">
        <f>'Gaussian Distributions'!F719</f>
        <v>0.10506625107708265</v>
      </c>
    </row>
    <row r="2767" spans="1:1" x14ac:dyDescent="0.2">
      <c r="A2767" s="3">
        <f>'Gaussian Distributions'!F720</f>
        <v>4.6481201978406494E-2</v>
      </c>
    </row>
    <row r="2768" spans="1:1" x14ac:dyDescent="0.2">
      <c r="A2768" s="3">
        <f>'Gaussian Distributions'!F721</f>
        <v>0.39989933191657973</v>
      </c>
    </row>
    <row r="2769" spans="1:1" x14ac:dyDescent="0.2">
      <c r="A2769" s="3">
        <f>'Gaussian Distributions'!F722</f>
        <v>0.6280496564762299</v>
      </c>
    </row>
    <row r="2770" spans="1:1" x14ac:dyDescent="0.2">
      <c r="A2770" s="3">
        <f>'Gaussian Distributions'!F723</f>
        <v>0.24006985359958891</v>
      </c>
    </row>
    <row r="2771" spans="1:1" x14ac:dyDescent="0.2">
      <c r="A2771" s="3">
        <f>'Gaussian Distributions'!F724</f>
        <v>0.15449264877784336</v>
      </c>
    </row>
    <row r="2772" spans="1:1" x14ac:dyDescent="0.2">
      <c r="A2772" s="3">
        <f>'Gaussian Distributions'!F725</f>
        <v>0.4932792565773807</v>
      </c>
    </row>
    <row r="2773" spans="1:1" x14ac:dyDescent="0.2">
      <c r="A2773" s="3">
        <f>'Gaussian Distributions'!F726</f>
        <v>0.31898930762872513</v>
      </c>
    </row>
    <row r="2774" spans="1:1" x14ac:dyDescent="0.2">
      <c r="A2774" s="3">
        <f>'Gaussian Distributions'!F727</f>
        <v>-0.16919751147913314</v>
      </c>
    </row>
    <row r="2775" spans="1:1" x14ac:dyDescent="0.2">
      <c r="A2775" s="3">
        <f>'Gaussian Distributions'!F728</f>
        <v>-0.20134631802377617</v>
      </c>
    </row>
    <row r="2776" spans="1:1" x14ac:dyDescent="0.2">
      <c r="A2776" s="3">
        <f>'Gaussian Distributions'!F729</f>
        <v>0.3140827495752363</v>
      </c>
    </row>
    <row r="2777" spans="1:1" x14ac:dyDescent="0.2">
      <c r="A2777" s="3">
        <f>'Gaussian Distributions'!F730</f>
        <v>0.48674396797420527</v>
      </c>
    </row>
    <row r="2778" spans="1:1" x14ac:dyDescent="0.2">
      <c r="A2778" s="3">
        <f>'Gaussian Distributions'!F731</f>
        <v>0.14865324544149472</v>
      </c>
    </row>
    <row r="2779" spans="1:1" x14ac:dyDescent="0.2">
      <c r="A2779" s="3">
        <f>'Gaussian Distributions'!F732</f>
        <v>0.23501883055552908</v>
      </c>
    </row>
    <row r="2780" spans="1:1" x14ac:dyDescent="0.2">
      <c r="A2780" s="3">
        <f>'Gaussian Distributions'!F733</f>
        <v>0.61680395855115377</v>
      </c>
    </row>
    <row r="2781" spans="1:1" x14ac:dyDescent="0.2">
      <c r="A2781" s="3">
        <f>'Gaussian Distributions'!F734</f>
        <v>0.39461862781245305</v>
      </c>
    </row>
    <row r="2782" spans="1:1" x14ac:dyDescent="0.2">
      <c r="A2782" s="3">
        <f>'Gaussian Distributions'!F735</f>
        <v>3.8153656395835844E-2</v>
      </c>
    </row>
    <row r="2783" spans="1:1" x14ac:dyDescent="0.2">
      <c r="A2783" s="3">
        <f>'Gaussian Distributions'!F736</f>
        <v>9.8360801882649701E-2</v>
      </c>
    </row>
    <row r="2784" spans="1:1" x14ac:dyDescent="0.2">
      <c r="A2784" s="3">
        <f>'Gaussian Distributions'!F737</f>
        <v>0.43831765185088267</v>
      </c>
    </row>
    <row r="2785" spans="1:1" x14ac:dyDescent="0.2">
      <c r="A2785" s="3">
        <f>'Gaussian Distributions'!F738</f>
        <v>0.73755823835700207</v>
      </c>
    </row>
    <row r="2786" spans="1:1" x14ac:dyDescent="0.2">
      <c r="A2786" s="3">
        <f>'Gaussian Distributions'!F739</f>
        <v>0.27486696717704301</v>
      </c>
    </row>
    <row r="2787" spans="1:1" x14ac:dyDescent="0.2">
      <c r="A2787" s="3">
        <f>'Gaussian Distributions'!F740</f>
        <v>0.19343619188001113</v>
      </c>
    </row>
    <row r="2788" spans="1:1" x14ac:dyDescent="0.2">
      <c r="A2788" s="3">
        <f>'Gaussian Distributions'!F741</f>
        <v>0.54348913187972914</v>
      </c>
    </row>
    <row r="2789" spans="1:1" x14ac:dyDescent="0.2">
      <c r="A2789" s="3">
        <f>'Gaussian Distributions'!F742</f>
        <v>0.3536503426834553</v>
      </c>
    </row>
    <row r="2790" spans="1:1" x14ac:dyDescent="0.2">
      <c r="A2790" s="3">
        <f>'Gaussian Distributions'!F743</f>
        <v>-4.3113720634278208E-2</v>
      </c>
    </row>
    <row r="2791" spans="1:1" x14ac:dyDescent="0.2">
      <c r="A2791" s="3">
        <f>'Gaussian Distributions'!F744</f>
        <v>1.4641476929549424E-3</v>
      </c>
    </row>
    <row r="2792" spans="1:1" x14ac:dyDescent="0.2">
      <c r="A2792" s="3">
        <f>'Gaussian Distributions'!F745</f>
        <v>0.37388607206886371</v>
      </c>
    </row>
    <row r="2793" spans="1:1" x14ac:dyDescent="0.2">
      <c r="A2793" s="3">
        <f>'Gaussian Distributions'!F746</f>
        <v>0.57716428119616503</v>
      </c>
    </row>
    <row r="2794" spans="1:1" x14ac:dyDescent="0.2">
      <c r="A2794" s="3">
        <f>'Gaussian Distributions'!F747</f>
        <v>0.21452358008808911</v>
      </c>
    </row>
    <row r="2795" spans="1:1" x14ac:dyDescent="0.2">
      <c r="A2795" s="3">
        <f>'Gaussian Distributions'!F748</f>
        <v>0.29449182623626841</v>
      </c>
    </row>
    <row r="2796" spans="1:1" x14ac:dyDescent="0.2">
      <c r="A2796" s="3">
        <f>'Gaussian Distributions'!F749</f>
        <v>0.89359670179681494</v>
      </c>
    </row>
    <row r="2797" spans="1:1" x14ac:dyDescent="0.2">
      <c r="A2797" s="3">
        <f>'Gaussian Distributions'!F750</f>
        <v>0.46177078950690664</v>
      </c>
    </row>
    <row r="2798" spans="1:1" x14ac:dyDescent="0.2">
      <c r="A2798" s="3">
        <f>'Gaussian Distributions'!F751</f>
        <v>0.12439684413575397</v>
      </c>
    </row>
    <row r="2799" spans="1:1" x14ac:dyDescent="0.2">
      <c r="A2799" s="3">
        <f>'Gaussian Distributions'!F752</f>
        <v>6.9927807051900798E-2</v>
      </c>
    </row>
    <row r="2800" spans="1:1" x14ac:dyDescent="0.2">
      <c r="A2800" s="3">
        <f>'Gaussian Distributions'!F753</f>
        <v>0.41602429405124053</v>
      </c>
    </row>
    <row r="2801" spans="1:1" x14ac:dyDescent="0.2">
      <c r="A2801" s="3">
        <f>'Gaussian Distributions'!F754</f>
        <v>0.66656439751648278</v>
      </c>
    </row>
    <row r="2802" spans="1:1" x14ac:dyDescent="0.2">
      <c r="A2802" s="3">
        <f>'Gaussian Distributions'!F755</f>
        <v>0.25508575699523361</v>
      </c>
    </row>
    <row r="2803" spans="1:1" x14ac:dyDescent="0.2">
      <c r="A2803" s="3">
        <f>'Gaussian Distributions'!F756</f>
        <v>0.17156074277607797</v>
      </c>
    </row>
    <row r="2804" spans="1:1" x14ac:dyDescent="0.2">
      <c r="A2804" s="3">
        <f>'Gaussian Distributions'!F757</f>
        <v>0.51373781752454861</v>
      </c>
    </row>
    <row r="2805" spans="1:1" x14ac:dyDescent="0.2">
      <c r="A2805" s="3">
        <f>'Gaussian Distributions'!F758</f>
        <v>0.33376067146254512</v>
      </c>
    </row>
    <row r="2806" spans="1:1" x14ac:dyDescent="0.2">
      <c r="A2806" s="3">
        <f>'Gaussian Distributions'!F759</f>
        <v>-0.10247249670331887</v>
      </c>
    </row>
    <row r="2807" spans="1:1" x14ac:dyDescent="0.2">
      <c r="A2807" s="3">
        <f>'Gaussian Distributions'!F760</f>
        <v>-0.14333576995165842</v>
      </c>
    </row>
    <row r="2808" spans="1:1" x14ac:dyDescent="0.2">
      <c r="A2808" s="3">
        <f>'Gaussian Distributions'!F761</f>
        <v>0.32390319178119831</v>
      </c>
    </row>
    <row r="2809" spans="1:1" x14ac:dyDescent="0.2">
      <c r="A2809" s="3">
        <f>'Gaussian Distributions'!F762</f>
        <v>0.49994937768622744</v>
      </c>
    </row>
    <row r="2810" spans="1:1" x14ac:dyDescent="0.2">
      <c r="A2810" s="3">
        <f>'Gaussian Distributions'!F763</f>
        <v>0.16025371968710703</v>
      </c>
    </row>
    <row r="2811" spans="1:1" x14ac:dyDescent="0.2">
      <c r="A2811" s="3">
        <f>'Gaussian Distributions'!F764</f>
        <v>0.24509652824297526</v>
      </c>
    </row>
    <row r="2812" spans="1:1" x14ac:dyDescent="0.2">
      <c r="A2812" s="3">
        <f>'Gaussian Distributions'!F765</f>
        <v>0.64000142111489966</v>
      </c>
    </row>
    <row r="2813" spans="1:1" x14ac:dyDescent="0.2">
      <c r="A2813" s="3">
        <f>'Gaussian Distributions'!F766</f>
        <v>0.40522499323964534</v>
      </c>
    </row>
    <row r="2814" spans="1:1" x14ac:dyDescent="0.2">
      <c r="A2814" s="3">
        <f>'Gaussian Distributions'!F767</f>
        <v>5.45365477750831E-2</v>
      </c>
    </row>
    <row r="2815" spans="1:1" x14ac:dyDescent="0.2">
      <c r="A2815" s="3">
        <f>'Gaussian Distributions'!F768</f>
        <v>0.11163430750780065</v>
      </c>
    </row>
    <row r="2816" spans="1:1" x14ac:dyDescent="0.2">
      <c r="A2816" s="3">
        <f>'Gaussian Distributions'!F769</f>
        <v>0.44987926967544534</v>
      </c>
    </row>
    <row r="2817" spans="1:1" x14ac:dyDescent="0.2">
      <c r="A2817" s="3">
        <f>'Gaussian Distributions'!F770</f>
        <v>0.79252235094261914</v>
      </c>
    </row>
    <row r="2818" spans="1:1" x14ac:dyDescent="0.2">
      <c r="A2818" s="3">
        <f>'Gaussian Distributions'!F771</f>
        <v>0.28469119315108798</v>
      </c>
    </row>
    <row r="2819" spans="1:1" x14ac:dyDescent="0.2">
      <c r="A2819" s="3">
        <f>'Gaussian Distributions'!F772</f>
        <v>0.2040652403553348</v>
      </c>
    </row>
    <row r="2820" spans="1:1" x14ac:dyDescent="0.2">
      <c r="A2820" s="3">
        <f>'Gaussian Distributions'!F773</f>
        <v>0.55973742812027805</v>
      </c>
    </row>
    <row r="2821" spans="1:1" x14ac:dyDescent="0.2">
      <c r="A2821" s="3">
        <f>'Gaussian Distributions'!F774</f>
        <v>0.36371600545930116</v>
      </c>
    </row>
    <row r="2822" spans="1:1" x14ac:dyDescent="0.2">
      <c r="A2822" s="3">
        <f>'Gaussian Distributions'!F775</f>
        <v>-1.9554993355005879E-2</v>
      </c>
    </row>
    <row r="2823" spans="1:1" x14ac:dyDescent="0.2">
      <c r="A2823" s="3">
        <f>'Gaussian Distributions'!F776</f>
        <v>-7.0188747497189119E-2</v>
      </c>
    </row>
    <row r="2824" spans="1:1" x14ac:dyDescent="0.2">
      <c r="A2824" s="3">
        <f>'Gaussian Distributions'!F777</f>
        <v>0.3436709413182566</v>
      </c>
    </row>
    <row r="2825" spans="1:1" x14ac:dyDescent="0.2">
      <c r="A2825" s="3">
        <f>'Gaussian Distributions'!F778</f>
        <v>0.5282093214709408</v>
      </c>
    </row>
    <row r="2826" spans="1:1" x14ac:dyDescent="0.2">
      <c r="A2826" s="3">
        <f>'Gaussian Distributions'!F779</f>
        <v>0.18261086286854189</v>
      </c>
    </row>
    <row r="2827" spans="1:1" x14ac:dyDescent="0.2">
      <c r="A2827" s="3">
        <f>'Gaussian Distributions'!F780</f>
        <v>0.2650037604571005</v>
      </c>
    </row>
    <row r="2828" spans="1:1" x14ac:dyDescent="0.2">
      <c r="A2828" s="3">
        <f>'Gaussian Distributions'!F781</f>
        <v>0.6980629645764147</v>
      </c>
    </row>
    <row r="2829" spans="1:1" x14ac:dyDescent="0.2">
      <c r="A2829" s="3">
        <f>'Gaussian Distributions'!F782</f>
        <v>0.42704464021585686</v>
      </c>
    </row>
    <row r="2830" spans="1:1" x14ac:dyDescent="0.2">
      <c r="A2830" s="3">
        <f>'Gaussian Distributions'!F783</f>
        <v>8.4492893437884603E-2</v>
      </c>
    </row>
    <row r="2831" spans="1:1" x14ac:dyDescent="0.2">
      <c r="A2831" s="3">
        <f>'Gaussian Distributions'!F784</f>
        <v>2.0561384134027583E-2</v>
      </c>
    </row>
    <row r="2832" spans="1:1" x14ac:dyDescent="0.2">
      <c r="A2832" s="3">
        <f>'Gaussian Distributions'!F785</f>
        <v>0.38417995353772799</v>
      </c>
    </row>
    <row r="2833" spans="1:1" x14ac:dyDescent="0.2">
      <c r="A2833" s="3">
        <f>'Gaussian Distributions'!F786</f>
        <v>0.59605364934109029</v>
      </c>
    </row>
    <row r="2834" spans="1:1" x14ac:dyDescent="0.2">
      <c r="A2834" s="3">
        <f>'Gaussian Distributions'!F787</f>
        <v>0.22483437769821055</v>
      </c>
    </row>
    <row r="2835" spans="1:1" x14ac:dyDescent="0.2">
      <c r="A2835" s="3">
        <f>'Gaussian Distributions'!F788</f>
        <v>0.13671726794236508</v>
      </c>
    </row>
    <row r="2836" spans="1:1" x14ac:dyDescent="0.2">
      <c r="A2836" s="3">
        <f>'Gaussian Distributions'!F789</f>
        <v>0.47404020344949493</v>
      </c>
    </row>
    <row r="2837" spans="1:1" x14ac:dyDescent="0.2">
      <c r="A2837" s="3">
        <f>'Gaussian Distributions'!F790</f>
        <v>0.30428399821126517</v>
      </c>
    </row>
    <row r="2838" spans="1:1" x14ac:dyDescent="0.2">
      <c r="A2838" s="3">
        <f>'Gaussian Distributions'!F791</f>
        <v>-0.3164427244946027</v>
      </c>
    </row>
    <row r="2839" spans="1:1" x14ac:dyDescent="0.2">
      <c r="A2839" s="3">
        <f>'Gaussian Distributions'!F792</f>
        <v>-0.34600489587647482</v>
      </c>
    </row>
    <row r="2840" spans="1:1" x14ac:dyDescent="0.2">
      <c r="A2840" s="3">
        <f>'Gaussian Distributions'!F793</f>
        <v>0.30305992537114362</v>
      </c>
    </row>
    <row r="2841" spans="1:1" x14ac:dyDescent="0.2">
      <c r="A2841" s="3">
        <f>'Gaussian Distributions'!F794</f>
        <v>0.47248402401645095</v>
      </c>
    </row>
    <row r="2842" spans="1:1" x14ac:dyDescent="0.2">
      <c r="A2842" s="3">
        <f>'Gaussian Distributions'!F795</f>
        <v>0.13519932949400112</v>
      </c>
    </row>
    <row r="2843" spans="1:1" x14ac:dyDescent="0.2">
      <c r="A2843" s="3">
        <f>'Gaussian Distributions'!F796</f>
        <v>0.22355285537968633</v>
      </c>
    </row>
    <row r="2844" spans="1:1" x14ac:dyDescent="0.2">
      <c r="A2844" s="3">
        <f>'Gaussian Distributions'!F797</f>
        <v>0.59360029358253052</v>
      </c>
    </row>
    <row r="2845" spans="1:1" x14ac:dyDescent="0.2">
      <c r="A2845" s="3">
        <f>'Gaussian Distributions'!F798</f>
        <v>0.3828857471017969</v>
      </c>
    </row>
    <row r="2846" spans="1:1" x14ac:dyDescent="0.2">
      <c r="A2846" s="3">
        <f>'Gaussian Distributions'!F799</f>
        <v>1.8263684406992609E-2</v>
      </c>
    </row>
    <row r="2847" spans="1:1" x14ac:dyDescent="0.2">
      <c r="A2847" s="3">
        <f>'Gaussian Distributions'!F800</f>
        <v>8.271274405315357E-2</v>
      </c>
    </row>
    <row r="2848" spans="1:1" x14ac:dyDescent="0.2">
      <c r="A2848" s="3">
        <f>'Gaussian Distributions'!F801</f>
        <v>0.42565396560537422</v>
      </c>
    </row>
    <row r="2849" spans="1:1" x14ac:dyDescent="0.2">
      <c r="A2849" s="3">
        <f>'Gaussian Distributions'!F802</f>
        <v>0.69377390472487555</v>
      </c>
    </row>
    <row r="2850" spans="1:1" x14ac:dyDescent="0.2">
      <c r="A2850" s="3">
        <f>'Gaussian Distributions'!F803</f>
        <v>0.26376733695972709</v>
      </c>
    </row>
    <row r="2851" spans="1:1" x14ac:dyDescent="0.2">
      <c r="A2851" s="3">
        <f>'Gaussian Distributions'!F804</f>
        <v>0.18124251201483513</v>
      </c>
    </row>
    <row r="2852" spans="1:1" x14ac:dyDescent="0.2">
      <c r="A2852" s="3">
        <f>'Gaussian Distributions'!F805</f>
        <v>0.52635903584826149</v>
      </c>
    </row>
    <row r="2853" spans="1:1" x14ac:dyDescent="0.2">
      <c r="A2853" s="3">
        <f>'Gaussian Distributions'!F806</f>
        <v>0.34242871880489889</v>
      </c>
    </row>
    <row r="2854" spans="1:1" x14ac:dyDescent="0.2">
      <c r="A2854" s="3">
        <f>'Gaussian Distributions'!F807</f>
        <v>-7.3892616151517598E-2</v>
      </c>
    </row>
    <row r="2855" spans="1:1" x14ac:dyDescent="0.2">
      <c r="A2855" s="3">
        <f>'Gaussian Distributions'!F808</f>
        <v>-2.2345277357493254E-2</v>
      </c>
    </row>
    <row r="2856" spans="1:1" x14ac:dyDescent="0.2">
      <c r="A2856" s="3">
        <f>'Gaussian Distributions'!F809</f>
        <v>0.3624524711651318</v>
      </c>
    </row>
    <row r="2857" spans="1:1" x14ac:dyDescent="0.2">
      <c r="A2857" s="3">
        <f>'Gaussian Distributions'!F810</f>
        <v>0.55764683550347116</v>
      </c>
    </row>
    <row r="2858" spans="1:1" x14ac:dyDescent="0.2">
      <c r="A2858" s="3">
        <f>'Gaussian Distributions'!F811</f>
        <v>0.2027464442654176</v>
      </c>
    </row>
    <row r="2859" spans="1:1" x14ac:dyDescent="0.2">
      <c r="A2859" s="3">
        <f>'Gaussian Distributions'!F812</f>
        <v>0.28346476756552358</v>
      </c>
    </row>
    <row r="2860" spans="1:1" x14ac:dyDescent="0.2">
      <c r="A2860" s="3">
        <f>'Gaussian Distributions'!F813</f>
        <v>0.78427243451662354</v>
      </c>
    </row>
    <row r="2861" spans="1:1" x14ac:dyDescent="0.2">
      <c r="A2861" s="3">
        <f>'Gaussian Distributions'!F814</f>
        <v>0.44841693099949048</v>
      </c>
    </row>
    <row r="2862" spans="1:1" x14ac:dyDescent="0.2">
      <c r="A2862" s="3">
        <f>'Gaussian Distributions'!F815</f>
        <v>0.11000461755709662</v>
      </c>
    </row>
    <row r="2863" spans="1:1" x14ac:dyDescent="0.2">
      <c r="A2863" s="3">
        <f>'Gaussian Distributions'!F816</f>
        <v>5.2546798644747345E-2</v>
      </c>
    </row>
    <row r="2864" spans="1:1" x14ac:dyDescent="0.2">
      <c r="A2864" s="3">
        <f>'Gaussian Distributions'!F817</f>
        <v>0.40388918932246293</v>
      </c>
    </row>
    <row r="2865" spans="1:1" x14ac:dyDescent="0.2">
      <c r="A2865" s="3">
        <f>'Gaussian Distributions'!F818</f>
        <v>0.63694094170563509</v>
      </c>
    </row>
    <row r="2866" spans="1:1" x14ac:dyDescent="0.2">
      <c r="A2866" s="3">
        <f>'Gaussian Distributions'!F819</f>
        <v>0.24384201817301451</v>
      </c>
    </row>
    <row r="2867" spans="1:1" x14ac:dyDescent="0.2">
      <c r="A2867" s="3">
        <f>'Gaussian Distributions'!F820</f>
        <v>0.15882051305206418</v>
      </c>
    </row>
    <row r="2868" spans="1:1" x14ac:dyDescent="0.2">
      <c r="A2868" s="3">
        <f>'Gaussian Distributions'!F821</f>
        <v>0.49826864352612477</v>
      </c>
    </row>
    <row r="2869" spans="1:1" x14ac:dyDescent="0.2">
      <c r="A2869" s="3">
        <f>'Gaussian Distributions'!F822</f>
        <v>0.3226739289314946</v>
      </c>
    </row>
    <row r="2870" spans="1:1" x14ac:dyDescent="0.2">
      <c r="A2870" s="3">
        <f>'Gaussian Distributions'!F823</f>
        <v>-0.14936026892145282</v>
      </c>
    </row>
    <row r="2871" spans="1:1" x14ac:dyDescent="0.2">
      <c r="A2871" s="3">
        <f>'Gaussian Distributions'!F824</f>
        <v>-0.10701091862521162</v>
      </c>
    </row>
    <row r="2872" spans="1:1" x14ac:dyDescent="0.2">
      <c r="A2872" s="3">
        <f>'Gaussian Distributions'!F825</f>
        <v>0.33252592747711618</v>
      </c>
    </row>
    <row r="2873" spans="1:1" x14ac:dyDescent="0.2">
      <c r="A2873" s="3">
        <f>'Gaussian Distributions'!F826</f>
        <v>0.51197916957032485</v>
      </c>
    </row>
    <row r="2874" spans="1:1" x14ac:dyDescent="0.2">
      <c r="A2874" s="3">
        <f>'Gaussian Distributions'!F827</f>
        <v>0.17016211730584935</v>
      </c>
    </row>
    <row r="2875" spans="1:1" x14ac:dyDescent="0.2">
      <c r="A2875" s="3">
        <f>'Gaussian Distributions'!F828</f>
        <v>0.25384134345409465</v>
      </c>
    </row>
    <row r="2876" spans="1:1" x14ac:dyDescent="0.2">
      <c r="A2876" s="3">
        <f>'Gaussian Distributions'!F829</f>
        <v>0.66301549296408191</v>
      </c>
    </row>
    <row r="2877" spans="1:1" x14ac:dyDescent="0.2">
      <c r="A2877" s="3">
        <f>'Gaussian Distributions'!F830</f>
        <v>0.41466290033339925</v>
      </c>
    </row>
    <row r="2878" spans="1:1" x14ac:dyDescent="0.2">
      <c r="A2878" s="3">
        <f>'Gaussian Distributions'!F831</f>
        <v>6.8052072458420737E-2</v>
      </c>
    </row>
    <row r="2879" spans="1:1" x14ac:dyDescent="0.2">
      <c r="A2879" s="3">
        <f>'Gaussian Distributions'!F832</f>
        <v>0.12282699789776236</v>
      </c>
    </row>
    <row r="2880" spans="1:1" x14ac:dyDescent="0.2">
      <c r="A2880" s="3">
        <f>'Gaussian Distributions'!F833</f>
        <v>0.46026474080321961</v>
      </c>
    </row>
    <row r="2881" spans="1:1" x14ac:dyDescent="0.2">
      <c r="A2881" s="3">
        <f>'Gaussian Distributions'!F834</f>
        <v>0.87484057431939832</v>
      </c>
    </row>
    <row r="2882" spans="1:1" x14ac:dyDescent="0.2">
      <c r="A2882" s="3">
        <f>'Gaussian Distributions'!F835</f>
        <v>0.29326751859551881</v>
      </c>
    </row>
    <row r="2883" spans="1:1" x14ac:dyDescent="0.2">
      <c r="A2883" s="3">
        <f>'Gaussian Distributions'!F836</f>
        <v>0.21322481087978157</v>
      </c>
    </row>
    <row r="2884" spans="1:1" x14ac:dyDescent="0.2">
      <c r="A2884" s="3">
        <f>'Gaussian Distributions'!F837</f>
        <v>0.57491265667924085</v>
      </c>
    </row>
    <row r="2885" spans="1:1" x14ac:dyDescent="0.2">
      <c r="A2885" s="3">
        <f>'Gaussian Distributions'!F838</f>
        <v>0.37260845444401708</v>
      </c>
    </row>
    <row r="2886" spans="1:1" x14ac:dyDescent="0.2">
      <c r="A2886" s="3">
        <f>'Gaussian Distributions'!F839</f>
        <v>-1.0478395611831504E-3</v>
      </c>
    </row>
    <row r="2887" spans="1:1" x14ac:dyDescent="0.2">
      <c r="A2887" s="3">
        <f>'Gaussian Distributions'!F840</f>
        <v>-4.6280124686381485E-2</v>
      </c>
    </row>
    <row r="2888" spans="1:1" x14ac:dyDescent="0.2">
      <c r="A2888" s="3">
        <f>'Gaussian Distributions'!F841</f>
        <v>0.35239856015205373</v>
      </c>
    </row>
    <row r="2889" spans="1:1" x14ac:dyDescent="0.2">
      <c r="A2889" s="3">
        <f>'Gaussian Distributions'!F842</f>
        <v>0.54152988162635141</v>
      </c>
    </row>
    <row r="2890" spans="1:1" x14ac:dyDescent="0.2">
      <c r="A2890" s="3">
        <f>'Gaussian Distributions'!F843</f>
        <v>0.19209431386134768</v>
      </c>
    </row>
    <row r="2891" spans="1:1" x14ac:dyDescent="0.2">
      <c r="A2891" s="3">
        <f>'Gaussian Distributions'!F844</f>
        <v>0.27363651760780749</v>
      </c>
    </row>
    <row r="2892" spans="1:1" x14ac:dyDescent="0.2">
      <c r="A2892" s="3">
        <f>'Gaussian Distributions'!F845</f>
        <v>0.73200536800186411</v>
      </c>
    </row>
    <row r="2893" spans="1:1" x14ac:dyDescent="0.2">
      <c r="A2893" s="3">
        <f>'Gaussian Distributions'!F846</f>
        <v>0.4368935260479696</v>
      </c>
    </row>
    <row r="2894" spans="1:1" x14ac:dyDescent="0.2">
      <c r="A2894" s="3">
        <f>'Gaussian Distributions'!F847</f>
        <v>9.666171835094553E-2</v>
      </c>
    </row>
    <row r="2895" spans="1:1" x14ac:dyDescent="0.2">
      <c r="A2895" s="3">
        <f>'Gaussian Distributions'!F848</f>
        <v>3.6025941264382688E-2</v>
      </c>
    </row>
    <row r="2896" spans="1:1" x14ac:dyDescent="0.2">
      <c r="A2896" s="3">
        <f>'Gaussian Distributions'!F849</f>
        <v>0.39330511316354244</v>
      </c>
    </row>
    <row r="2897" spans="1:1" x14ac:dyDescent="0.2">
      <c r="A2897" s="3">
        <f>'Gaussian Distributions'!F850</f>
        <v>0.61409076001245566</v>
      </c>
    </row>
    <row r="2898" spans="1:1" x14ac:dyDescent="0.2">
      <c r="A2898" s="3">
        <f>'Gaussian Distributions'!F851</f>
        <v>0.23375200018402409</v>
      </c>
    </row>
    <row r="2899" spans="1:1" x14ac:dyDescent="0.2">
      <c r="A2899" s="3">
        <f>'Gaussian Distributions'!F852</f>
        <v>0.1471805270782926</v>
      </c>
    </row>
    <row r="2900" spans="1:1" x14ac:dyDescent="0.2">
      <c r="A2900" s="3">
        <f>'Gaussian Distributions'!F853</f>
        <v>0.48513006381771417</v>
      </c>
    </row>
    <row r="2901" spans="1:1" x14ac:dyDescent="0.2">
      <c r="A2901" s="3">
        <f>'Gaussian Distributions'!F854</f>
        <v>0.31285703092065076</v>
      </c>
    </row>
    <row r="2902" spans="1:1" x14ac:dyDescent="0.2">
      <c r="A2902" s="3">
        <f>'Gaussian Distributions'!F855</f>
        <v>-0.21084300489826374</v>
      </c>
    </row>
    <row r="2903" spans="1:1" x14ac:dyDescent="0.2">
      <c r="A2903" s="3">
        <f>'Gaussian Distributions'!F856</f>
        <v>-0.17651846196350285</v>
      </c>
    </row>
    <row r="2904" spans="1:1" x14ac:dyDescent="0.2">
      <c r="A2904" s="3">
        <f>'Gaussian Distributions'!F857</f>
        <v>0.31776205608695884</v>
      </c>
    </row>
    <row r="2905" spans="1:1" x14ac:dyDescent="0.2">
      <c r="A2905" s="3">
        <f>'Gaussian Distributions'!F858</f>
        <v>0.49163318640328141</v>
      </c>
    </row>
    <row r="2906" spans="1:1" x14ac:dyDescent="0.2">
      <c r="A2906" s="3">
        <f>'Gaussian Distributions'!F859</f>
        <v>0.15304034712426878</v>
      </c>
    </row>
    <row r="2907" spans="1:1" x14ac:dyDescent="0.2">
      <c r="A2907" s="3">
        <f>'Gaussian Distributions'!F860</f>
        <v>0.23880946982532736</v>
      </c>
    </row>
    <row r="2908" spans="1:1" x14ac:dyDescent="0.2">
      <c r="A2908" s="3">
        <f>'Gaussian Distributions'!F861</f>
        <v>0.62517630456439588</v>
      </c>
    </row>
    <row r="2909" spans="1:1" x14ac:dyDescent="0.2">
      <c r="A2909" s="3">
        <f>'Gaussian Distributions'!F862</f>
        <v>0.39857506373995277</v>
      </c>
    </row>
    <row r="2910" spans="1:1" x14ac:dyDescent="0.2">
      <c r="A2910" s="3">
        <f>'Gaussian Distributions'!F863</f>
        <v>4.4425893600812005E-2</v>
      </c>
    </row>
    <row r="2911" spans="1:1" x14ac:dyDescent="0.2">
      <c r="A2911" s="3">
        <f>'Gaussian Distributions'!F864</f>
        <v>0.10340317671659346</v>
      </c>
    </row>
    <row r="2912" spans="1:1" x14ac:dyDescent="0.2">
      <c r="A2912" s="3">
        <f>'Gaussian Distributions'!F865</f>
        <v>0.44261734860115637</v>
      </c>
    </row>
    <row r="2913" spans="1:1" x14ac:dyDescent="0.2">
      <c r="A2913" s="3">
        <f>'Gaussian Distributions'!F866</f>
        <v>0.75565762183026375</v>
      </c>
    </row>
    <row r="2914" spans="1:1" x14ac:dyDescent="0.2">
      <c r="A2914" s="3">
        <f>'Gaussian Distributions'!F867</f>
        <v>0.27855478596290273</v>
      </c>
    </row>
    <row r="2915" spans="1:1" x14ac:dyDescent="0.2">
      <c r="A2915" s="3">
        <f>'Gaussian Distributions'!F868</f>
        <v>0.1974436551119875</v>
      </c>
    </row>
    <row r="2916" spans="1:1" x14ac:dyDescent="0.2">
      <c r="A2916" s="3">
        <f>'Gaussian Distributions'!F869</f>
        <v>0.54945875036600833</v>
      </c>
    </row>
    <row r="2917" spans="1:1" x14ac:dyDescent="0.2">
      <c r="A2917" s="3">
        <f>'Gaussian Distributions'!F870</f>
        <v>0.35741390760078146</v>
      </c>
    </row>
    <row r="2918" spans="1:1" x14ac:dyDescent="0.2">
      <c r="A2918" s="3">
        <f>'Gaussian Distributions'!F871</f>
        <v>-3.3930141081805587E-2</v>
      </c>
    </row>
    <row r="2919" spans="1:1" x14ac:dyDescent="0.2">
      <c r="A2919" s="3">
        <f>'Gaussian Distributions'!F872</f>
        <v>8.8251086958258118E-3</v>
      </c>
    </row>
    <row r="2920" spans="1:1" x14ac:dyDescent="0.2">
      <c r="A2920" s="3">
        <f>'Gaussian Distributions'!F873</f>
        <v>0.37773067889222556</v>
      </c>
    </row>
    <row r="2921" spans="1:1" x14ac:dyDescent="0.2">
      <c r="A2921" s="3">
        <f>'Gaussian Distributions'!F874</f>
        <v>0.58405806361628421</v>
      </c>
    </row>
    <row r="2922" spans="1:1" x14ac:dyDescent="0.2">
      <c r="A2922" s="3">
        <f>'Gaussian Distributions'!F875</f>
        <v>0.21840624182575424</v>
      </c>
    </row>
    <row r="2923" spans="1:1" x14ac:dyDescent="0.2">
      <c r="A2923" s="3">
        <f>'Gaussian Distributions'!F876</f>
        <v>0.29816407411532769</v>
      </c>
    </row>
    <row r="2924" spans="1:1" x14ac:dyDescent="0.2">
      <c r="A2924" s="3">
        <f>'Gaussian Distributions'!F877</f>
        <v>0.98888721892173748</v>
      </c>
    </row>
    <row r="2925" spans="1:1" x14ac:dyDescent="0.2">
      <c r="A2925" s="3">
        <f>'Gaussian Distributions'!F878</f>
        <v>0.46632470900762357</v>
      </c>
    </row>
    <row r="2926" spans="1:1" x14ac:dyDescent="0.2">
      <c r="A2926" s="3">
        <f>'Gaussian Distributions'!F879</f>
        <v>0.12906550066455205</v>
      </c>
    </row>
    <row r="2927" spans="1:1" x14ac:dyDescent="0.2">
      <c r="A2927" s="3">
        <f>'Gaussian Distributions'!F880</f>
        <v>7.5478932850512825E-2</v>
      </c>
    </row>
    <row r="2928" spans="1:1" x14ac:dyDescent="0.2">
      <c r="A2928" s="3">
        <f>'Gaussian Distributions'!F881</f>
        <v>0.42012940589593228</v>
      </c>
    </row>
    <row r="2929" spans="1:1" x14ac:dyDescent="0.2">
      <c r="A2929" s="3">
        <f>'Gaussian Distributions'!F882</f>
        <v>0.67768042162983666</v>
      </c>
    </row>
    <row r="2930" spans="1:1" x14ac:dyDescent="0.2">
      <c r="A2930" s="3">
        <f>'Gaussian Distributions'!F883</f>
        <v>0.25881245702521571</v>
      </c>
    </row>
    <row r="2931" spans="1:1" x14ac:dyDescent="0.2">
      <c r="A2931" s="3">
        <f>'Gaussian Distributions'!F884</f>
        <v>0.17573283162608072</v>
      </c>
    </row>
    <row r="2932" spans="1:1" x14ac:dyDescent="0.2">
      <c r="A2932" s="3">
        <f>'Gaussian Distributions'!F885</f>
        <v>0.51907849121521377</v>
      </c>
    </row>
    <row r="2933" spans="1:1" x14ac:dyDescent="0.2">
      <c r="A2933" s="3">
        <f>'Gaussian Distributions'!F886</f>
        <v>0.33746997342558882</v>
      </c>
    </row>
    <row r="2934" spans="1:1" x14ac:dyDescent="0.2">
      <c r="A2934" s="3">
        <f>'Gaussian Distributions'!F887</f>
        <v>-8.9597711747393949E-2</v>
      </c>
    </row>
    <row r="2935" spans="1:1" x14ac:dyDescent="0.2">
      <c r="A2935" s="3">
        <f>'Gaussian Distributions'!F888</f>
        <v>-0.1266577963101167</v>
      </c>
    </row>
    <row r="2936" spans="1:1" x14ac:dyDescent="0.2">
      <c r="A2936" s="3">
        <f>'Gaussian Distributions'!F889</f>
        <v>0.32759457092836292</v>
      </c>
    </row>
    <row r="2937" spans="1:1" x14ac:dyDescent="0.2">
      <c r="A2937" s="3">
        <f>'Gaussian Distributions'!F890</f>
        <v>0.50504680975149507</v>
      </c>
    </row>
    <row r="2938" spans="1:1" x14ac:dyDescent="0.2">
      <c r="A2938" s="3">
        <f>'Gaussian Distributions'!F891</f>
        <v>0.16452617131441744</v>
      </c>
    </row>
    <row r="2939" spans="1:1" x14ac:dyDescent="0.2">
      <c r="A2939" s="3">
        <f>'Gaussian Distributions'!F892</f>
        <v>0.24885191004547863</v>
      </c>
    </row>
    <row r="2940" spans="1:1" x14ac:dyDescent="0.2">
      <c r="A2940" s="3">
        <f>'Gaussian Distributions'!F893</f>
        <v>0.64950307402319818</v>
      </c>
    </row>
    <row r="2941" spans="1:1" x14ac:dyDescent="0.2">
      <c r="A2941" s="3">
        <f>'Gaussian Distributions'!F894</f>
        <v>0.40925068018317456</v>
      </c>
    </row>
    <row r="2942" spans="1:1" x14ac:dyDescent="0.2">
      <c r="A2942" s="3">
        <f>'Gaussian Distributions'!F895</f>
        <v>6.0414645387189103E-2</v>
      </c>
    </row>
    <row r="2943" spans="1:1" x14ac:dyDescent="0.2">
      <c r="A2943" s="3">
        <f>'Gaussian Distributions'!F896</f>
        <v>0.11647616165905139</v>
      </c>
    </row>
    <row r="2944" spans="1:1" x14ac:dyDescent="0.2">
      <c r="A2944" s="3">
        <f>'Gaussian Distributions'!F897</f>
        <v>0.45429751370302152</v>
      </c>
    </row>
    <row r="2945" spans="1:1" x14ac:dyDescent="0.2">
      <c r="A2945" s="3">
        <f>'Gaussian Distributions'!F898</f>
        <v>0.82113967905778851</v>
      </c>
    </row>
    <row r="2946" spans="1:1" x14ac:dyDescent="0.2">
      <c r="A2946" s="3">
        <f>'Gaussian Distributions'!F899</f>
        <v>0.2883683787504901</v>
      </c>
    </row>
    <row r="2947" spans="1:1" x14ac:dyDescent="0.2">
      <c r="A2947" s="3">
        <f>'Gaussian Distributions'!F900</f>
        <v>0.2080058308074707</v>
      </c>
    </row>
    <row r="2948" spans="1:1" x14ac:dyDescent="0.2">
      <c r="A2948" s="3">
        <f>'Gaussian Distributions'!F901</f>
        <v>0.56612106863477463</v>
      </c>
    </row>
    <row r="2949" spans="1:1" x14ac:dyDescent="0.2">
      <c r="A2949" s="3">
        <f>'Gaussian Distributions'!F902</f>
        <v>0.36751653358562164</v>
      </c>
    </row>
    <row r="2950" spans="1:1" x14ac:dyDescent="0.2">
      <c r="A2950" s="3">
        <f>'Gaussian Distributions'!F903</f>
        <v>-1.141406003750961E-2</v>
      </c>
    </row>
    <row r="2951" spans="1:1" x14ac:dyDescent="0.2">
      <c r="A2951" s="3">
        <f>'Gaussian Distributions'!F904</f>
        <v>-5.9538270121487546E-2</v>
      </c>
    </row>
    <row r="2952" spans="1:1" x14ac:dyDescent="0.2">
      <c r="A2952" s="3">
        <f>'Gaussian Distributions'!F905</f>
        <v>0.34740421482115985</v>
      </c>
    </row>
    <row r="2953" spans="1:1" x14ac:dyDescent="0.2">
      <c r="A2953" s="3">
        <f>'Gaussian Distributions'!F906</f>
        <v>0.53383681120415227</v>
      </c>
    </row>
    <row r="2954" spans="1:1" x14ac:dyDescent="0.2">
      <c r="A2954" s="3">
        <f>'Gaussian Distributions'!F907</f>
        <v>0.18669510158274799</v>
      </c>
    </row>
    <row r="2955" spans="1:1" x14ac:dyDescent="0.2">
      <c r="A2955" s="3">
        <f>'Gaussian Distributions'!F908</f>
        <v>0.26870802359245954</v>
      </c>
    </row>
    <row r="2956" spans="1:1" x14ac:dyDescent="0.2">
      <c r="A2956" s="3">
        <f>'Gaussian Distributions'!F909</f>
        <v>0.7116875814662349</v>
      </c>
    </row>
    <row r="2957" spans="1:1" x14ac:dyDescent="0.2">
      <c r="A2957" s="3">
        <f>'Gaussian Distributions'!F910</f>
        <v>0.43124058376504032</v>
      </c>
    </row>
    <row r="2958" spans="1:1" x14ac:dyDescent="0.2">
      <c r="A2958" s="3">
        <f>'Gaussian Distributions'!F911</f>
        <v>8.9769050531261163E-2</v>
      </c>
    </row>
    <row r="2959" spans="1:1" x14ac:dyDescent="0.2">
      <c r="A2959" s="3">
        <f>'Gaussian Distributions'!F912</f>
        <v>2.7316885827587123E-2</v>
      </c>
    </row>
    <row r="2960" spans="1:1" x14ac:dyDescent="0.2">
      <c r="A2960" s="3">
        <f>'Gaussian Distributions'!F913</f>
        <v>0.38807630453635417</v>
      </c>
    </row>
    <row r="2961" spans="1:1" x14ac:dyDescent="0.2">
      <c r="A2961" s="3">
        <f>'Gaussian Distributions'!F914</f>
        <v>0.60359059443821717</v>
      </c>
    </row>
    <row r="2962" spans="1:1" x14ac:dyDescent="0.2">
      <c r="A2962" s="3">
        <f>'Gaussian Distributions'!F915</f>
        <v>0.22866726966990331</v>
      </c>
    </row>
    <row r="2963" spans="1:1" x14ac:dyDescent="0.2">
      <c r="A2963" s="3">
        <f>'Gaussian Distributions'!F916</f>
        <v>0.14123551406116236</v>
      </c>
    </row>
    <row r="2964" spans="1:1" x14ac:dyDescent="0.2">
      <c r="A2964" s="3">
        <f>'Gaussian Distributions'!F917</f>
        <v>0.47874986570102412</v>
      </c>
    </row>
    <row r="2965" spans="1:1" x14ac:dyDescent="0.2">
      <c r="A2965" s="3">
        <f>'Gaussian Distributions'!F918</f>
        <v>0.30795695053163546</v>
      </c>
    </row>
    <row r="2966" spans="1:1" x14ac:dyDescent="0.2">
      <c r="A2966" s="3">
        <f>'Gaussian Distributions'!F919</f>
        <v>-0.25885181057932322</v>
      </c>
    </row>
    <row r="2967" spans="1:1" x14ac:dyDescent="0.2">
      <c r="A2967" s="3">
        <f>'Gaussian Distributions'!F920</f>
        <v>-0.29359670179681491</v>
      </c>
    </row>
    <row r="2968" spans="1:1" x14ac:dyDescent="0.2">
      <c r="A2968" s="3">
        <f>'Gaussian Distributions'!F921</f>
        <v>0.30550817376373157</v>
      </c>
    </row>
    <row r="2969" spans="1:1" x14ac:dyDescent="0.2">
      <c r="A2969" s="3">
        <f>'Gaussian Distributions'!F922</f>
        <v>0.47560315586424601</v>
      </c>
    </row>
    <row r="2970" spans="1:1" x14ac:dyDescent="0.2">
      <c r="A2970" s="3">
        <f>'Gaussian Distributions'!F923</f>
        <v>0.13822921049309331</v>
      </c>
    </row>
    <row r="2971" spans="1:1" x14ac:dyDescent="0.2">
      <c r="A2971" s="3">
        <f>'Gaussian Distributions'!F924</f>
        <v>0.22611392793113627</v>
      </c>
    </row>
    <row r="2972" spans="1:1" x14ac:dyDescent="0.2">
      <c r="A2972" s="3">
        <f>'Gaussian Distributions'!F925</f>
        <v>0.59853585230704498</v>
      </c>
    </row>
    <row r="2973" spans="1:1" x14ac:dyDescent="0.2">
      <c r="A2973" s="3">
        <f>'Gaussian Distributions'!F926</f>
        <v>0.38547641991191084</v>
      </c>
    </row>
    <row r="2974" spans="1:1" x14ac:dyDescent="0.2">
      <c r="A2974" s="3">
        <f>'Gaussian Distributions'!F927</f>
        <v>2.2835718803834948E-2</v>
      </c>
    </row>
    <row r="2975" spans="1:1" x14ac:dyDescent="0.2">
      <c r="A2975" s="3">
        <f>'Gaussian Distributions'!F928</f>
        <v>8.6262182475451393E-2</v>
      </c>
    </row>
    <row r="2976" spans="1:1" x14ac:dyDescent="0.2">
      <c r="A2976" s="3">
        <f>'Gaussian Distributions'!F929</f>
        <v>0.42843925722392201</v>
      </c>
    </row>
    <row r="2977" spans="1:1" x14ac:dyDescent="0.2">
      <c r="A2977" s="3">
        <f>'Gaussian Distributions'!F930</f>
        <v>0.7024724967033189</v>
      </c>
    </row>
    <row r="2978" spans="1:1" x14ac:dyDescent="0.2">
      <c r="A2978" s="3">
        <f>'Gaussian Distributions'!F931</f>
        <v>0.26623932853745486</v>
      </c>
    </row>
    <row r="2979" spans="1:1" x14ac:dyDescent="0.2">
      <c r="A2979" s="3">
        <f>'Gaussian Distributions'!F932</f>
        <v>0.18397570594875945</v>
      </c>
    </row>
    <row r="2980" spans="1:1" x14ac:dyDescent="0.2">
      <c r="A2980" s="3">
        <f>'Gaussian Distributions'!F933</f>
        <v>0.53007219294809915</v>
      </c>
    </row>
    <row r="2981" spans="1:1" x14ac:dyDescent="0.2">
      <c r="A2981" s="3">
        <f>'Gaussian Distributions'!F934</f>
        <v>0.34491424300476636</v>
      </c>
    </row>
    <row r="2982" spans="1:1" x14ac:dyDescent="0.2">
      <c r="A2982" s="3">
        <f>'Gaussian Distributions'!F935</f>
        <v>-6.6564397516482798E-2</v>
      </c>
    </row>
    <row r="2983" spans="1:1" x14ac:dyDescent="0.2">
      <c r="A2983" s="3">
        <f>'Gaussian Distributions'!F936</f>
        <v>-1.6803958551153741E-2</v>
      </c>
    </row>
    <row r="2984" spans="1:1" x14ac:dyDescent="0.2">
      <c r="A2984" s="3">
        <f>'Gaussian Distributions'!F937</f>
        <v>0.3649811694444709</v>
      </c>
    </row>
    <row r="2985" spans="1:1" x14ac:dyDescent="0.2">
      <c r="A2985" s="3">
        <f>'Gaussian Distributions'!F938</f>
        <v>0.56184634360416408</v>
      </c>
    </row>
    <row r="2986" spans="1:1" x14ac:dyDescent="0.2">
      <c r="A2986" s="3">
        <f>'Gaussian Distributions'!F939</f>
        <v>0.20538137218754693</v>
      </c>
    </row>
    <row r="2987" spans="1:1" x14ac:dyDescent="0.2">
      <c r="A2987" s="3">
        <f>'Gaussian Distributions'!F940</f>
        <v>0.28591725042476368</v>
      </c>
    </row>
    <row r="2988" spans="1:1" x14ac:dyDescent="0.2">
      <c r="A2988" s="3">
        <f>'Gaussian Distributions'!F941</f>
        <v>0.80134631802377609</v>
      </c>
    </row>
    <row r="2989" spans="1:1" x14ac:dyDescent="0.2">
      <c r="A2989" s="3">
        <f>'Gaussian Distributions'!F942</f>
        <v>0.45134675455850526</v>
      </c>
    </row>
    <row r="2990" spans="1:1" x14ac:dyDescent="0.2">
      <c r="A2990" s="3">
        <f>'Gaussian Distributions'!F943</f>
        <v>0.11325603202579468</v>
      </c>
    </row>
    <row r="2991" spans="1:1" x14ac:dyDescent="0.2">
      <c r="A2991" s="3">
        <f>'Gaussian Distributions'!F944</f>
        <v>5.6510868120270868E-2</v>
      </c>
    </row>
    <row r="2992" spans="1:1" x14ac:dyDescent="0.2">
      <c r="A2992" s="3">
        <f>'Gaussian Distributions'!F945</f>
        <v>0.40656380811998882</v>
      </c>
    </row>
    <row r="2993" spans="1:1" x14ac:dyDescent="0.2">
      <c r="A2993" s="3">
        <f>'Gaussian Distributions'!F946</f>
        <v>0.64311372063427819</v>
      </c>
    </row>
    <row r="2994" spans="1:1" x14ac:dyDescent="0.2">
      <c r="A2994" s="3">
        <f>'Gaussian Distributions'!F947</f>
        <v>0.24634965731654471</v>
      </c>
    </row>
    <row r="2995" spans="1:1" x14ac:dyDescent="0.2">
      <c r="A2995" s="3">
        <f>'Gaussian Distributions'!F948</f>
        <v>0.16168234814911731</v>
      </c>
    </row>
    <row r="2996" spans="1:1" x14ac:dyDescent="0.2">
      <c r="A2996" s="3">
        <f>'Gaussian Distributions'!F949</f>
        <v>0.50163919811735025</v>
      </c>
    </row>
    <row r="2997" spans="1:1" x14ac:dyDescent="0.2">
      <c r="A2997" s="3">
        <f>'Gaussian Distributions'!F950</f>
        <v>0.32513303282295697</v>
      </c>
    </row>
    <row r="2998" spans="1:1" x14ac:dyDescent="0.2">
      <c r="A2998" s="3">
        <f>'Gaussian Distributions'!F951</f>
        <v>-0.13755823835700204</v>
      </c>
    </row>
    <row r="2999" spans="1:1" x14ac:dyDescent="0.2">
      <c r="A2999" s="3">
        <f>'Gaussian Distributions'!F952</f>
        <v>-9.8062964576414779E-2</v>
      </c>
    </row>
    <row r="3000" spans="1:1" x14ac:dyDescent="0.2">
      <c r="A3000" s="3">
        <f>'Gaussian Distributions'!F953</f>
        <v>0.33499623954289948</v>
      </c>
    </row>
    <row r="3001" spans="1:1" x14ac:dyDescent="0.2">
      <c r="A3001" s="3">
        <f>'Gaussian Distributions'!F954</f>
        <v>0.5155071065621154</v>
      </c>
    </row>
    <row r="3002" spans="1:1" x14ac:dyDescent="0.2">
      <c r="A3002" s="3">
        <f>'Gaussian Distributions'!F955</f>
        <v>0.17295535978414311</v>
      </c>
    </row>
    <row r="3003" spans="1:1" x14ac:dyDescent="0.2">
      <c r="A3003" s="3">
        <f>'Gaussian Distributions'!F956</f>
        <v>0.25632905868174338</v>
      </c>
    </row>
    <row r="3004" spans="1:1" x14ac:dyDescent="0.2">
      <c r="A3004" s="3">
        <f>'Gaussian Distributions'!F957</f>
        <v>0.67018874749718904</v>
      </c>
    </row>
    <row r="3005" spans="1:1" x14ac:dyDescent="0.2">
      <c r="A3005" s="3">
        <f>'Gaussian Distributions'!F958</f>
        <v>0.41738913713145809</v>
      </c>
    </row>
    <row r="3006" spans="1:1" x14ac:dyDescent="0.2">
      <c r="A3006" s="3">
        <f>'Gaussian Distributions'!F959</f>
        <v>7.1790678529059154E-2</v>
      </c>
    </row>
    <row r="3007" spans="1:1" x14ac:dyDescent="0.2">
      <c r="A3007" s="3">
        <f>'Gaussian Distributions'!F960</f>
        <v>0.12595979655050507</v>
      </c>
    </row>
    <row r="3008" spans="1:1" x14ac:dyDescent="0.2">
      <c r="A3008" s="3">
        <f>'Gaussian Distributions'!F961</f>
        <v>0.46328273205763493</v>
      </c>
    </row>
    <row r="3009" spans="1:1" x14ac:dyDescent="0.2">
      <c r="A3009" s="3">
        <f>'Gaussian Distributions'!F962</f>
        <v>0.91644272449460273</v>
      </c>
    </row>
    <row r="3010" spans="1:1" x14ac:dyDescent="0.2">
      <c r="A3010" s="3">
        <f>'Gaussian Distributions'!F963</f>
        <v>0.29571600178873481</v>
      </c>
    </row>
    <row r="3011" spans="1:1" x14ac:dyDescent="0.2">
      <c r="A3011" s="3">
        <f>'Gaussian Distributions'!F964</f>
        <v>0.21582004646227199</v>
      </c>
    </row>
    <row r="3012" spans="1:1" x14ac:dyDescent="0.2">
      <c r="A3012" s="3">
        <f>'Gaussian Distributions'!F965</f>
        <v>0.57943861586597234</v>
      </c>
    </row>
    <row r="3013" spans="1:1" x14ac:dyDescent="0.2">
      <c r="A3013" s="3">
        <f>'Gaussian Distributions'!F966</f>
        <v>0.3751656223017894</v>
      </c>
    </row>
    <row r="3014" spans="1:1" x14ac:dyDescent="0.2">
      <c r="A3014" s="3">
        <f>'Gaussian Distributions'!F967</f>
        <v>3.9463506589096919E-3</v>
      </c>
    </row>
    <row r="3015" spans="1:1" x14ac:dyDescent="0.2">
      <c r="A3015" s="3">
        <f>'Gaussian Distributions'!F968</f>
        <v>-4.0001421114899738E-2</v>
      </c>
    </row>
    <row r="3016" spans="1:1" x14ac:dyDescent="0.2">
      <c r="A3016" s="3">
        <f>'Gaussian Distributions'!F969</f>
        <v>0.35490347175702469</v>
      </c>
    </row>
    <row r="3017" spans="1:1" x14ac:dyDescent="0.2">
      <c r="A3017" s="3">
        <f>'Gaussian Distributions'!F970</f>
        <v>0.54546345222491688</v>
      </c>
    </row>
    <row r="3018" spans="1:1" x14ac:dyDescent="0.2">
      <c r="A3018" s="3">
        <f>'Gaussian Distributions'!F971</f>
        <v>0.19477500676035464</v>
      </c>
    </row>
    <row r="3019" spans="1:1" x14ac:dyDescent="0.2">
      <c r="A3019" s="3">
        <f>'Gaussian Distributions'!F972</f>
        <v>0.27609680821880167</v>
      </c>
    </row>
    <row r="3020" spans="1:1" x14ac:dyDescent="0.2">
      <c r="A3020" s="3">
        <f>'Gaussian Distributions'!F973</f>
        <v>0.7433357699516584</v>
      </c>
    </row>
    <row r="3021" spans="1:1" x14ac:dyDescent="0.2">
      <c r="A3021" s="3">
        <f>'Gaussian Distributions'!F974</f>
        <v>0.43974628031289298</v>
      </c>
    </row>
    <row r="3022" spans="1:1" x14ac:dyDescent="0.2">
      <c r="A3022" s="3">
        <f>'Gaussian Distributions'!F975</f>
        <v>0.10005062231377254</v>
      </c>
    </row>
    <row r="3023" spans="1:1" x14ac:dyDescent="0.2">
      <c r="A3023" s="3">
        <f>'Gaussian Distributions'!F976</f>
        <v>4.0262571879721876E-2</v>
      </c>
    </row>
    <row r="3024" spans="1:1" x14ac:dyDescent="0.2">
      <c r="A3024" s="3">
        <f>'Gaussian Distributions'!F977</f>
        <v>0.39593475964466518</v>
      </c>
    </row>
    <row r="3025" spans="1:1" x14ac:dyDescent="0.2">
      <c r="A3025" s="3">
        <f>'Gaussian Distributions'!F978</f>
        <v>0.61955499335500586</v>
      </c>
    </row>
    <row r="3026" spans="1:1" x14ac:dyDescent="0.2">
      <c r="A3026" s="3">
        <f>'Gaussian Distributions'!F979</f>
        <v>0.23628399454069882</v>
      </c>
    </row>
    <row r="3027" spans="1:1" x14ac:dyDescent="0.2">
      <c r="A3027" s="3">
        <f>'Gaussian Distributions'!F980</f>
        <v>0.15012073032455467</v>
      </c>
    </row>
    <row r="3028" spans="1:1" x14ac:dyDescent="0.2">
      <c r="A3028" s="3">
        <f>'Gaussian Distributions'!F981</f>
        <v>0.4883656924921993</v>
      </c>
    </row>
    <row r="3029" spans="1:1" x14ac:dyDescent="0.2">
      <c r="A3029" s="3">
        <f>'Gaussian Distributions'!F982</f>
        <v>0.31530880684891199</v>
      </c>
    </row>
    <row r="3030" spans="1:1" x14ac:dyDescent="0.2">
      <c r="A3030" s="3">
        <f>'Gaussian Distributions'!F983</f>
        <v>-0.1925223509426191</v>
      </c>
    </row>
    <row r="3031" spans="1:1" x14ac:dyDescent="0.2">
      <c r="A3031" s="3">
        <f>'Gaussian Distributions'!F984</f>
        <v>-0.23240461668550388</v>
      </c>
    </row>
    <row r="3032" spans="1:1" x14ac:dyDescent="0.2">
      <c r="A3032" s="3">
        <f>'Gaussian Distributions'!F985</f>
        <v>0.31040649097826789</v>
      </c>
    </row>
    <row r="3033" spans="1:1" x14ac:dyDescent="0.2">
      <c r="A3033" s="3">
        <f>'Gaussian Distributions'!F986</f>
        <v>0.48192515313998652</v>
      </c>
    </row>
    <row r="3034" spans="1:1" x14ac:dyDescent="0.2">
      <c r="A3034" s="3">
        <f>'Gaussian Distributions'!F987</f>
        <v>0.14421903244620074</v>
      </c>
    </row>
    <row r="3035" spans="1:1" x14ac:dyDescent="0.2">
      <c r="A3035" s="3">
        <f>'Gaussian Distributions'!F988</f>
        <v>0.23121319190972589</v>
      </c>
    </row>
    <row r="3036" spans="1:1" x14ac:dyDescent="0.2">
      <c r="A3036" s="3">
        <f>'Gaussian Distributions'!F989</f>
        <v>0.60877259083647517</v>
      </c>
    </row>
    <row r="3037" spans="1:1" x14ac:dyDescent="0.2">
      <c r="A3037" s="3">
        <f>'Gaussian Distributions'!F990</f>
        <v>0.39068574994901606</v>
      </c>
    </row>
    <row r="3038" spans="1:1" x14ac:dyDescent="0.2">
      <c r="A3038" s="3">
        <f>'Gaussian Distributions'!F991</f>
        <v>3.1712112263813597E-2</v>
      </c>
    </row>
    <row r="3039" spans="1:1" x14ac:dyDescent="0.2">
      <c r="A3039" s="3">
        <f>'Gaussian Distributions'!F992</f>
        <v>9.323503129228497E-2</v>
      </c>
    </row>
    <row r="3040" spans="1:1" x14ac:dyDescent="0.2">
      <c r="A3040" s="3">
        <f>'Gaussian Distributions'!F993</f>
        <v>0.43405848680580544</v>
      </c>
    </row>
    <row r="3041" spans="1:1" x14ac:dyDescent="0.2">
      <c r="A3041" s="3">
        <f>'Gaussian Distributions'!F994</f>
        <v>0.72149860363354312</v>
      </c>
    </row>
    <row r="3042" spans="1:1" x14ac:dyDescent="0.2">
      <c r="A3042" s="3">
        <f>'Gaussian Distributions'!F995</f>
        <v>0.27117367101962858</v>
      </c>
    </row>
    <row r="3043" spans="1:1" x14ac:dyDescent="0.2">
      <c r="A3043" s="3">
        <f>'Gaussian Distributions'!F996</f>
        <v>0.18940115612839406</v>
      </c>
    </row>
    <row r="3044" spans="1:1" x14ac:dyDescent="0.2">
      <c r="A3044" s="3">
        <f>'Gaussian Distributions'!F997</f>
        <v>0.53765521529938987</v>
      </c>
    </row>
    <row r="3045" spans="1:1" x14ac:dyDescent="0.2">
      <c r="A3045" s="3">
        <f>'Gaussian Distributions'!F998</f>
        <v>0.34989889812130925</v>
      </c>
    </row>
    <row r="3046" spans="1:1" x14ac:dyDescent="0.2">
      <c r="A3046" s="3">
        <f>'Gaussian Distributions'!F999</f>
        <v>-5.2785180534669462E-2</v>
      </c>
    </row>
    <row r="3047" spans="1:1" x14ac:dyDescent="0.2">
      <c r="A3047" s="3">
        <f>'Gaussian Distributions'!F1000</f>
        <v>-6.1651496755345536E-3</v>
      </c>
    </row>
    <row r="3048" spans="1:1" x14ac:dyDescent="0.2">
      <c r="A3048" s="3">
        <f>'Gaussian Distributions'!F1001</f>
        <v>0.37005886100061908</v>
      </c>
    </row>
    <row r="3049" spans="1:1" x14ac:dyDescent="0.2">
      <c r="A3049" s="3">
        <f>'Gaussian Distributions'!F1002</f>
        <v>0.57047505082962779</v>
      </c>
    </row>
    <row r="3050" spans="1:1" x14ac:dyDescent="0.2">
      <c r="A3050" s="3">
        <f>'Gaussian Distributions'!F1003</f>
        <v>0.21062018997603937</v>
      </c>
    </row>
    <row r="3051" spans="1:1" x14ac:dyDescent="0.2">
      <c r="A3051" s="3">
        <f>'Gaussian Distributions'!F1004</f>
        <v>0.29081838942955152</v>
      </c>
    </row>
    <row r="3052" spans="1:1" x14ac:dyDescent="0.2">
      <c r="A3052" s="3">
        <f>'Gaussian Distributions'!F1005</f>
        <v>0.84486714893919768</v>
      </c>
    </row>
    <row r="3053" spans="1:1" x14ac:dyDescent="0.2">
      <c r="A3053" s="3">
        <f>'Gaussian Distributions'!F1006</f>
        <v>0.45726992688893842</v>
      </c>
    </row>
    <row r="3054" spans="1:1" x14ac:dyDescent="0.2">
      <c r="A3054" s="3">
        <f>'Gaussian Distributions'!F1007</f>
        <v>0.11966612701829463</v>
      </c>
    </row>
    <row r="3055" spans="1:1" x14ac:dyDescent="0.2">
      <c r="A3055" s="3">
        <f>'Gaussian Distributions'!F1008</f>
        <v>6.4260861041136264E-2</v>
      </c>
    </row>
    <row r="3056" spans="1:1" x14ac:dyDescent="0.2">
      <c r="A3056" s="3">
        <f>'Gaussian Distributions'!F1009</f>
        <v>0.41195023157113819</v>
      </c>
    </row>
    <row r="3057" spans="1:1" x14ac:dyDescent="0.2">
      <c r="A3057" s="3">
        <f>'Gaussian Distributions'!F1010</f>
        <v>0.65612924386665172</v>
      </c>
    </row>
    <row r="3058" spans="1:1" x14ac:dyDescent="0.2">
      <c r="A3058" s="3">
        <f>'Gaussian Distributions'!F1011</f>
        <v>0.25134904908544042</v>
      </c>
    </row>
    <row r="3059" spans="1:1" x14ac:dyDescent="0.2">
      <c r="A3059" s="3">
        <f>'Gaussian Distributions'!F1012</f>
        <v>0.16735257132223957</v>
      </c>
    </row>
    <row r="3060" spans="1:1" x14ac:dyDescent="0.2">
      <c r="A3060" s="3">
        <f>'Gaussian Distributions'!F1013</f>
        <v>0.50849294979399762</v>
      </c>
    </row>
    <row r="3061" spans="1:1" x14ac:dyDescent="0.2">
      <c r="A3061" s="3">
        <f>'Gaussian Distributions'!F1014</f>
        <v>0.3300587872120242</v>
      </c>
    </row>
    <row r="3062" spans="1:1" x14ac:dyDescent="0.2">
      <c r="A3062" s="3">
        <f>'Gaussian Distributions'!F1015</f>
        <v>-0.11651291521978158</v>
      </c>
    </row>
    <row r="3063" spans="1:1" x14ac:dyDescent="0.2">
      <c r="A3063" s="3">
        <f>'Gaussian Distributions'!F1016</f>
        <v>-0.1622581160703585</v>
      </c>
    </row>
    <row r="3064" spans="1:1" x14ac:dyDescent="0.2">
      <c r="A3064" s="3">
        <f>'Gaussian Distributions'!F1017</f>
        <v>0.32021701695461263</v>
      </c>
    </row>
    <row r="3065" spans="1:1" x14ac:dyDescent="0.2">
      <c r="A3065" s="3">
        <f>'Gaussian Distributions'!F1018</f>
        <v>0.4949337489229173</v>
      </c>
    </row>
    <row r="3066" spans="1:1" x14ac:dyDescent="0.2">
      <c r="A3066" s="3">
        <f>'Gaussian Distributions'!F1019</f>
        <v>0.1559400565140629</v>
      </c>
    </row>
    <row r="3067" spans="1:1" x14ac:dyDescent="0.2">
      <c r="A3067" s="3">
        <f>'Gaussian Distributions'!F1020</f>
        <v>0.24132871595350208</v>
      </c>
    </row>
    <row r="3068" spans="1:1" x14ac:dyDescent="0.2">
      <c r="A3068" s="3">
        <f>'Gaussian Distributions'!F1021</f>
        <v>0.63096700916423054</v>
      </c>
    </row>
    <row r="3069" spans="1:1" x14ac:dyDescent="0.2">
      <c r="A3069" s="3">
        <f>'Gaussian Distributions'!F1022</f>
        <v>0.4012264091334099</v>
      </c>
    </row>
    <row r="3070" spans="1:1" x14ac:dyDescent="0.2">
      <c r="A3070" s="3">
        <f>'Gaussian Distributions'!F1023</f>
        <v>4.8519516651303607E-2</v>
      </c>
    </row>
    <row r="3071" spans="1:1" x14ac:dyDescent="0.2">
      <c r="A3071" s="3">
        <f>'Gaussian Distributions'!F1024</f>
        <v>0.10672074342261931</v>
      </c>
    </row>
    <row r="3072" spans="1:1" x14ac:dyDescent="0.2">
      <c r="A3072" s="3">
        <f>'Gaussian Distributions'!F1025</f>
        <v>0.44550735122215662</v>
      </c>
    </row>
    <row r="3073" spans="1:1" x14ac:dyDescent="0.2">
      <c r="A3073" s="3">
        <f>'Gaussian Distributions'!F1026</f>
        <v>0.76919751147913318</v>
      </c>
    </row>
    <row r="3074" spans="1:1" x14ac:dyDescent="0.2">
      <c r="A3074" s="3">
        <f>'Gaussian Distributions'!F1027</f>
        <v>0.28101069237127485</v>
      </c>
    </row>
    <row r="3075" spans="1:1" x14ac:dyDescent="0.2">
      <c r="A3075" s="3">
        <f>'Gaussian Distributions'!F1028</f>
        <v>0.20010066808342025</v>
      </c>
    </row>
    <row r="3076" spans="1:1" x14ac:dyDescent="0.2">
      <c r="A3076" s="3">
        <f>'Gaussian Distributions'!F1029</f>
        <v>0.55351879802159343</v>
      </c>
    </row>
    <row r="3077" spans="1:1" x14ac:dyDescent="0.2">
      <c r="A3077" s="3">
        <f>'Gaussian Distributions'!F1030</f>
        <v>0.3599301464004111</v>
      </c>
    </row>
    <row r="3078" spans="1:1" x14ac:dyDescent="0.2">
      <c r="A3078" s="3">
        <f>'Gaussian Distributions'!F1031</f>
        <v>-2.8049656476229923E-2</v>
      </c>
    </row>
    <row r="3079" spans="1:1" x14ac:dyDescent="0.2">
      <c r="A3079" s="3">
        <f>'Gaussian Distributions'!F1032</f>
        <v>-8.1556967607936348E-2</v>
      </c>
    </row>
    <row r="3080" spans="1:1" x14ac:dyDescent="0.2">
      <c r="A3080" s="3">
        <f>'Gaussian Distributions'!F1033</f>
        <v>0.33994738152322229</v>
      </c>
    </row>
    <row r="3081" spans="1:1" x14ac:dyDescent="0.2">
      <c r="A3081" s="3">
        <f>'Gaussian Distributions'!F1034</f>
        <v>0.52269515443412295</v>
      </c>
    </row>
    <row r="3082" spans="1:1" x14ac:dyDescent="0.2">
      <c r="A3082" s="3">
        <f>'Gaussian Distributions'!F1035</f>
        <v>0.17849504895754098</v>
      </c>
    </row>
    <row r="3083" spans="1:1" x14ac:dyDescent="0.2">
      <c r="A3083" s="3">
        <f>'Gaussian Distributions'!F1036</f>
        <v>0.26129179767552274</v>
      </c>
    </row>
    <row r="3084" spans="1:1" x14ac:dyDescent="0.2">
      <c r="A3084" s="3">
        <f>'Gaussian Distributions'!F1037</f>
        <v>0.68552749011473779</v>
      </c>
    </row>
    <row r="3085" spans="1:1" x14ac:dyDescent="0.2">
      <c r="A3085" s="3">
        <f>'Gaussian Distributions'!F1038</f>
        <v>0.42288418452190574</v>
      </c>
    </row>
    <row r="3086" spans="1:1" x14ac:dyDescent="0.2">
      <c r="A3086" s="3">
        <f>'Gaussian Distributions'!F1039</f>
        <v>7.9118955572098582E-2</v>
      </c>
    </row>
    <row r="3087" spans="1:1" x14ac:dyDescent="0.2">
      <c r="A3087" s="3">
        <f>'Gaussian Distributions'!F1040</f>
        <v>1.3595426799293042E-2</v>
      </c>
    </row>
    <row r="3088" spans="1:1" x14ac:dyDescent="0.2">
      <c r="A3088" s="3">
        <f>'Gaussian Distributions'!F1041</f>
        <v>0.38030394477964369</v>
      </c>
    </row>
    <row r="3089" spans="1:1" x14ac:dyDescent="0.2">
      <c r="A3089" s="3">
        <f>'Gaussian Distributions'!F1042</f>
        <v>0.58877658945725853</v>
      </c>
    </row>
    <row r="3090" spans="1:1" x14ac:dyDescent="0.2">
      <c r="A3090" s="3">
        <f>'Gaussian Distributions'!F1043</f>
        <v>0.22098373461429838</v>
      </c>
    </row>
    <row r="3091" spans="1:1" x14ac:dyDescent="0.2">
      <c r="A3091" s="3">
        <f>'Gaussian Distributions'!F1044</f>
        <v>0.13214504611233488</v>
      </c>
    </row>
    <row r="3092" spans="1:1" x14ac:dyDescent="0.2">
      <c r="A3092" s="3">
        <f>'Gaussian Distributions'!F1045</f>
        <v>0.46939151370774745</v>
      </c>
    </row>
    <row r="3093" spans="1:1" x14ac:dyDescent="0.2">
      <c r="A3093" s="3">
        <f>'Gaussian Distributions'!F1046</f>
        <v>0.30061197040546789</v>
      </c>
    </row>
    <row r="3094" spans="1:1" x14ac:dyDescent="0.2">
      <c r="A3094" s="3">
        <f>'Gaussian Distributions'!F1047</f>
        <v>-0.47431726916593725</v>
      </c>
    </row>
    <row r="3095" spans="1:1" x14ac:dyDescent="0.2">
      <c r="A3095" s="3">
        <f>'Gaussian Distributions'!F1048</f>
        <v>-0.44375518223940119</v>
      </c>
    </row>
    <row r="3096" spans="1:1" x14ac:dyDescent="0.2">
      <c r="A3096" s="3">
        <f>'Gaussian Distributions'!F1049</f>
        <v>0.30091795675414407</v>
      </c>
    </row>
    <row r="3097" spans="1:1" x14ac:dyDescent="0.2">
      <c r="A3097" s="3">
        <f>'Gaussian Distributions'!F1050</f>
        <v>0.46977665331275664</v>
      </c>
    </row>
    <row r="3098" spans="1:1" x14ac:dyDescent="0.2">
      <c r="A3098" s="3">
        <f>'Gaussian Distributions'!F1051</f>
        <v>0.13252819507842084</v>
      </c>
    </row>
    <row r="3099" spans="1:1" x14ac:dyDescent="0.2">
      <c r="A3099" s="3">
        <f>'Gaussian Distributions'!F1052</f>
        <v>0.22130532585094875</v>
      </c>
    </row>
    <row r="3100" spans="1:1" x14ac:dyDescent="0.2">
      <c r="A3100" s="3">
        <f>'Gaussian Distributions'!F1053</f>
        <v>0.58937366944602587</v>
      </c>
    </row>
    <row r="3101" spans="1:1" x14ac:dyDescent="0.2">
      <c r="A3101" s="3">
        <f>'Gaussian Distributions'!F1054</f>
        <v>0.38062619645084578</v>
      </c>
    </row>
    <row r="3102" spans="1:1" x14ac:dyDescent="0.2">
      <c r="A3102" s="3">
        <f>'Gaussian Distributions'!F1055</f>
        <v>1.4184415777855397E-2</v>
      </c>
    </row>
    <row r="3103" spans="1:1" x14ac:dyDescent="0.2">
      <c r="A3103" s="3">
        <f>'Gaussian Distributions'!F1056</f>
        <v>7.957066787603953E-2</v>
      </c>
    </row>
    <row r="3104" spans="1:1" x14ac:dyDescent="0.2">
      <c r="A3104" s="3">
        <f>'Gaussian Distributions'!F1057</f>
        <v>0.42322957644299797</v>
      </c>
    </row>
    <row r="3105" spans="1:1" x14ac:dyDescent="0.2">
      <c r="A3105" s="3">
        <f>'Gaussian Distributions'!F1058</f>
        <v>0.68653546364017759</v>
      </c>
    </row>
    <row r="3106" spans="1:1" x14ac:dyDescent="0.2">
      <c r="A3106" s="3">
        <f>'Gaussian Distributions'!F1059</f>
        <v>0.26160144274640285</v>
      </c>
    </row>
    <row r="3107" spans="1:1" x14ac:dyDescent="0.2">
      <c r="A3107" s="3">
        <f>'Gaussian Distributions'!F1060</f>
        <v>0.17883927862285637</v>
      </c>
    </row>
    <row r="3108" spans="1:1" x14ac:dyDescent="0.2">
      <c r="A3108" s="3">
        <f>'Gaussian Distributions'!F1061</f>
        <v>0.52315051634352372</v>
      </c>
    </row>
    <row r="3109" spans="1:1" x14ac:dyDescent="0.2">
      <c r="A3109" s="3">
        <f>'Gaussian Distributions'!F1062</f>
        <v>0.34025732854799962</v>
      </c>
    </row>
    <row r="3110" spans="1:1" x14ac:dyDescent="0.2">
      <c r="A3110" s="3">
        <f>'Gaussian Distributions'!F1063</f>
        <v>-8.0579233216115209E-2</v>
      </c>
    </row>
    <row r="3111" spans="1:1" x14ac:dyDescent="0.2">
      <c r="A3111" s="3">
        <f>'Gaussian Distributions'!F1064</f>
        <v>-2.732726058390117E-2</v>
      </c>
    </row>
    <row r="3112" spans="1:1" x14ac:dyDescent="0.2">
      <c r="A3112" s="3">
        <f>'Gaussian Distributions'!F1065</f>
        <v>0.36024509831745255</v>
      </c>
    </row>
    <row r="3113" spans="1:1" x14ac:dyDescent="0.2">
      <c r="A3113" s="3">
        <f>'Gaussian Distributions'!F1066</f>
        <v>0.55403101553775835</v>
      </c>
    </row>
    <row r="3114" spans="1:1" x14ac:dyDescent="0.2">
      <c r="A3114" s="3">
        <f>'Gaussian Distributions'!F1067</f>
        <v>0.20043199655553021</v>
      </c>
    </row>
    <row r="3115" spans="1:1" x14ac:dyDescent="0.2">
      <c r="A3115" s="3">
        <f>'Gaussian Distributions'!F1068</f>
        <v>0.28131754700492373</v>
      </c>
    </row>
    <row r="3116" spans="1:1" x14ac:dyDescent="0.2">
      <c r="A3116" s="3">
        <f>'Gaussian Distributions'!F1069</f>
        <v>0.77099013580856646</v>
      </c>
    </row>
    <row r="3117" spans="1:1" x14ac:dyDescent="0.2">
      <c r="A3117" s="3">
        <f>'Gaussian Distributions'!F1070</f>
        <v>0.4458699646318095</v>
      </c>
    </row>
    <row r="3118" spans="1:1" x14ac:dyDescent="0.2">
      <c r="A3118" s="3">
        <f>'Gaussian Distributions'!F1071</f>
        <v>0.10713304438724658</v>
      </c>
    </row>
    <row r="3119" spans="1:1" x14ac:dyDescent="0.2">
      <c r="A3119" s="3">
        <f>'Gaussian Distributions'!F1072</f>
        <v>4.9026488655533718E-2</v>
      </c>
    </row>
    <row r="3120" spans="1:1" x14ac:dyDescent="0.2">
      <c r="A3120" s="3">
        <f>'Gaussian Distributions'!F1073</f>
        <v>0.40155862313660795</v>
      </c>
    </row>
    <row r="3121" spans="1:1" x14ac:dyDescent="0.2">
      <c r="A3121" s="3">
        <f>'Gaussian Distributions'!F1074</f>
        <v>0.63170342850070926</v>
      </c>
    </row>
    <row r="3122" spans="1:1" x14ac:dyDescent="0.2">
      <c r="A3122" s="3">
        <f>'Gaussian Distributions'!F1075</f>
        <v>0.24164319798775252</v>
      </c>
    </row>
    <row r="3123" spans="1:1" x14ac:dyDescent="0.2">
      <c r="A3123" s="3">
        <f>'Gaussian Distributions'!F1076</f>
        <v>0.15630115330552516</v>
      </c>
    </row>
    <row r="3124" spans="1:1" x14ac:dyDescent="0.2">
      <c r="A3124" s="3">
        <f>'Gaussian Distributions'!F1077</f>
        <v>0.49534870661792391</v>
      </c>
    </row>
    <row r="3125" spans="1:1" x14ac:dyDescent="0.2">
      <c r="A3125" s="3">
        <f>'Gaussian Distributions'!F1078</f>
        <v>0.32052401932547292</v>
      </c>
    </row>
    <row r="3126" spans="1:1" x14ac:dyDescent="0.2">
      <c r="A3126" s="3">
        <f>'Gaussian Distributions'!F1079</f>
        <v>-0.16057772281459876</v>
      </c>
    </row>
    <row r="3127" spans="1:1" x14ac:dyDescent="0.2">
      <c r="A3127" s="3">
        <f>'Gaussian Distributions'!F1080</f>
        <v>-0.11529202820060946</v>
      </c>
    </row>
    <row r="3128" spans="1:1" x14ac:dyDescent="0.2">
      <c r="A3128" s="3">
        <f>'Gaussian Distributions'!F1081</f>
        <v>0.33036701477780744</v>
      </c>
    </row>
    <row r="3129" spans="1:1" x14ac:dyDescent="0.2">
      <c r="A3129" s="3">
        <f>'Gaussian Distributions'!F1082</f>
        <v>0.5089265026792068</v>
      </c>
    </row>
    <row r="3130" spans="1:1" x14ac:dyDescent="0.2">
      <c r="A3130" s="3">
        <f>'Gaussian Distributions'!F1083</f>
        <v>0.16770467480981874</v>
      </c>
    </row>
    <row r="3131" spans="1:1" x14ac:dyDescent="0.2">
      <c r="A3131" s="3">
        <f>'Gaussian Distributions'!F1084</f>
        <v>0.2516608453464011</v>
      </c>
    </row>
    <row r="3132" spans="1:1" x14ac:dyDescent="0.2">
      <c r="A3132" s="3">
        <f>'Gaussian Distributions'!F1085</f>
        <v>0.65697528790356485</v>
      </c>
    </row>
    <row r="3133" spans="1:1" x14ac:dyDescent="0.2">
      <c r="A3133" s="3">
        <f>'Gaussian Distributions'!F1086</f>
        <v>0.41228858869178475</v>
      </c>
    </row>
    <row r="3134" spans="1:1" x14ac:dyDescent="0.2">
      <c r="A3134" s="3">
        <f>'Gaussian Distributions'!F1087</f>
        <v>6.4737719849706388E-2</v>
      </c>
    </row>
    <row r="3135" spans="1:1" x14ac:dyDescent="0.2">
      <c r="A3135" s="3">
        <f>'Gaussian Distributions'!F1088</f>
        <v>0.12006280557402876</v>
      </c>
    </row>
    <row r="3136" spans="1:1" x14ac:dyDescent="0.2">
      <c r="A3136" s="3">
        <f>'Gaussian Distributions'!F1089</f>
        <v>0.45764303795662747</v>
      </c>
    </row>
    <row r="3137" spans="1:1" x14ac:dyDescent="0.2">
      <c r="A3137" s="3">
        <f>'Gaussian Distributions'!F1090</f>
        <v>0.84820513092070082</v>
      </c>
    </row>
    <row r="3138" spans="1:1" x14ac:dyDescent="0.2">
      <c r="A3138" s="3">
        <f>'Gaussian Distributions'!F1091</f>
        <v>0.29112457394757629</v>
      </c>
    </row>
    <row r="3139" spans="1:1" x14ac:dyDescent="0.2">
      <c r="A3139" s="3">
        <f>'Gaussian Distributions'!F1092</f>
        <v>0.2109462928347027</v>
      </c>
    </row>
    <row r="3140" spans="1:1" x14ac:dyDescent="0.2">
      <c r="A3140" s="3">
        <f>'Gaussian Distributions'!F1093</f>
        <v>0.5710250850497931</v>
      </c>
    </row>
    <row r="3141" spans="1:1" x14ac:dyDescent="0.2">
      <c r="A3141" s="3">
        <f>'Gaussian Distributions'!F1094</f>
        <v>0.37037715655113412</v>
      </c>
    </row>
    <row r="3142" spans="1:1" x14ac:dyDescent="0.2">
      <c r="A3142" s="3">
        <f>'Gaussian Distributions'!F1095</f>
        <v>-5.5184711523733609E-3</v>
      </c>
    </row>
    <row r="3143" spans="1:1" x14ac:dyDescent="0.2">
      <c r="A3143" s="3">
        <f>'Gaussian Distributions'!F1096</f>
        <v>-5.1958958192633187E-2</v>
      </c>
    </row>
    <row r="3144" spans="1:1" x14ac:dyDescent="0.2">
      <c r="A3144" s="3">
        <f>'Gaussian Distributions'!F1097</f>
        <v>0.35021107808189023</v>
      </c>
    </row>
    <row r="3145" spans="1:1" x14ac:dyDescent="0.2">
      <c r="A3145" s="3">
        <f>'Gaussian Distributions'!F1098</f>
        <v>0.53813641921962974</v>
      </c>
    </row>
    <row r="3146" spans="1:1" x14ac:dyDescent="0.2">
      <c r="A3146" s="3">
        <f>'Gaussian Distributions'!F1099</f>
        <v>0.18973849716484334</v>
      </c>
    </row>
    <row r="3147" spans="1:1" x14ac:dyDescent="0.2">
      <c r="A3147" s="3">
        <f>'Gaussian Distributions'!F1100</f>
        <v>0.27148167497465214</v>
      </c>
    </row>
    <row r="3148" spans="1:1" x14ac:dyDescent="0.2">
      <c r="A3148" s="3">
        <f>'Gaussian Distributions'!F1101</f>
        <v>0.72277158643637796</v>
      </c>
    </row>
    <row r="3149" spans="1:1" x14ac:dyDescent="0.2">
      <c r="A3149" s="3">
        <f>'Gaussian Distributions'!F1102</f>
        <v>0.43441191789269756</v>
      </c>
    </row>
    <row r="3150" spans="1:1" x14ac:dyDescent="0.2">
      <c r="A3150" s="3">
        <f>'Gaussian Distributions'!F1103</f>
        <v>9.3665484297225571E-2</v>
      </c>
    </row>
    <row r="3151" spans="1:1" x14ac:dyDescent="0.2">
      <c r="A3151" s="3">
        <f>'Gaussian Distributions'!F1104</f>
        <v>3.2255703040133699E-2</v>
      </c>
    </row>
    <row r="3152" spans="1:1" x14ac:dyDescent="0.2">
      <c r="A3152" s="3">
        <f>'Gaussian Distributions'!F1105</f>
        <v>0.39101262055912356</v>
      </c>
    </row>
    <row r="3153" spans="1:1" x14ac:dyDescent="0.2">
      <c r="A3153" s="3">
        <f>'Gaussian Distributions'!F1106</f>
        <v>0.60942972209487645</v>
      </c>
    </row>
    <row r="3154" spans="1:1" x14ac:dyDescent="0.2">
      <c r="A3154" s="3">
        <f>'Gaussian Distributions'!F1107</f>
        <v>0.23153092578412324</v>
      </c>
    </row>
    <row r="3155" spans="1:1" x14ac:dyDescent="0.2">
      <c r="A3155" s="3">
        <f>'Gaussian Distributions'!F1108</f>
        <v>0.14459040840747647</v>
      </c>
    </row>
    <row r="3156" spans="1:1" x14ac:dyDescent="0.2">
      <c r="A3156" s="3">
        <f>'Gaussian Distributions'!F1109</f>
        <v>0.4823241249881397</v>
      </c>
    </row>
    <row r="3157" spans="1:1" x14ac:dyDescent="0.2">
      <c r="A3157" s="3">
        <f>'Gaussian Distributions'!F1110</f>
        <v>0.31071274896837114</v>
      </c>
    </row>
    <row r="3158" spans="1:1" x14ac:dyDescent="0.2">
      <c r="A3158" s="3">
        <f>'Gaussian Distributions'!F1111</f>
        <v>-0.22948636282386597</v>
      </c>
    </row>
    <row r="3159" spans="1:1" x14ac:dyDescent="0.2">
      <c r="A3159" s="3">
        <f>'Gaussian Distributions'!F1112</f>
        <v>-0.19040940880476853</v>
      </c>
    </row>
    <row r="3160" spans="1:1" x14ac:dyDescent="0.2">
      <c r="A3160" s="3">
        <f>'Gaussian Distributions'!F1113</f>
        <v>0.31561537755486041</v>
      </c>
    </row>
    <row r="3161" spans="1:1" x14ac:dyDescent="0.2">
      <c r="A3161" s="3">
        <f>'Gaussian Distributions'!F1114</f>
        <v>0.48877236247759881</v>
      </c>
    </row>
    <row r="3162" spans="1:1" x14ac:dyDescent="0.2">
      <c r="A3162" s="3">
        <f>'Gaussian Distributions'!F1115</f>
        <v>0.15048679407726431</v>
      </c>
    </row>
    <row r="3163" spans="1:1" x14ac:dyDescent="0.2">
      <c r="A3163" s="3">
        <f>'Gaussian Distributions'!F1116</f>
        <v>0.23660002947119363</v>
      </c>
    </row>
    <row r="3164" spans="1:1" x14ac:dyDescent="0.2">
      <c r="A3164" s="3">
        <f>'Gaussian Distributions'!F1117</f>
        <v>0.62024882781639601</v>
      </c>
    </row>
    <row r="3165" spans="1:1" x14ac:dyDescent="0.2">
      <c r="A3165" s="3">
        <f>'Gaussian Distributions'!F1118</f>
        <v>0.39626420704143495</v>
      </c>
    </row>
    <row r="3166" spans="1:1" x14ac:dyDescent="0.2">
      <c r="A3166" s="3">
        <f>'Gaussian Distributions'!F1119</f>
        <v>4.0786919568153612E-2</v>
      </c>
    </row>
    <row r="3167" spans="1:1" x14ac:dyDescent="0.2">
      <c r="A3167" s="3">
        <f>'Gaussian Distributions'!F1120</f>
        <v>0.10047165088388527</v>
      </c>
    </row>
    <row r="3168" spans="1:1" x14ac:dyDescent="0.2">
      <c r="A3168" s="3">
        <f>'Gaussian Distributions'!F1121</f>
        <v>0.44010414978919904</v>
      </c>
    </row>
    <row r="3169" spans="1:1" x14ac:dyDescent="0.2">
      <c r="A3169" s="3">
        <f>'Gaussian Distributions'!F1122</f>
        <v>0.74481779706795759</v>
      </c>
    </row>
    <row r="3170" spans="1:1" x14ac:dyDescent="0.2">
      <c r="A3170" s="3">
        <f>'Gaussian Distributions'!F1123</f>
        <v>0.27640417695396446</v>
      </c>
    </row>
    <row r="3171" spans="1:1" x14ac:dyDescent="0.2">
      <c r="A3171" s="3">
        <f>'Gaussian Distributions'!F1124</f>
        <v>0.19510923799475327</v>
      </c>
    </row>
    <row r="3172" spans="1:1" x14ac:dyDescent="0.2">
      <c r="A3172" s="3">
        <f>'Gaussian Distributions'!F1125</f>
        <v>0.54595942877937853</v>
      </c>
    </row>
    <row r="3173" spans="1:1" x14ac:dyDescent="0.2">
      <c r="A3173" s="3">
        <f>'Gaussian Distributions'!F1126</f>
        <v>0.35521696845472778</v>
      </c>
    </row>
    <row r="3174" spans="1:1" x14ac:dyDescent="0.2">
      <c r="A3174" s="3">
        <f>'Gaussian Distributions'!F1127</f>
        <v>-3.9231529122562558E-2</v>
      </c>
    </row>
    <row r="3175" spans="1:1" x14ac:dyDescent="0.2">
      <c r="A3175" s="3">
        <f>'Gaussian Distributions'!F1128</f>
        <v>4.5623583934493173E-3</v>
      </c>
    </row>
    <row r="3176" spans="1:1" x14ac:dyDescent="0.2">
      <c r="A3176" s="3">
        <f>'Gaussian Distributions'!F1129</f>
        <v>0.37548581644780682</v>
      </c>
    </row>
    <row r="3177" spans="1:1" x14ac:dyDescent="0.2">
      <c r="A3177" s="3">
        <f>'Gaussian Distributions'!F1130</f>
        <v>0.58001082413139948</v>
      </c>
    </row>
    <row r="3178" spans="1:1" x14ac:dyDescent="0.2">
      <c r="A3178" s="3">
        <f>'Gaussian Distributions'!F1131</f>
        <v>0.21614380827517496</v>
      </c>
    </row>
    <row r="3179" spans="1:1" x14ac:dyDescent="0.2">
      <c r="A3179" s="3">
        <f>'Gaussian Distributions'!F1132</f>
        <v>0.29602202848096676</v>
      </c>
    </row>
    <row r="3180" spans="1:1" x14ac:dyDescent="0.2">
      <c r="A3180" s="3">
        <f>'Gaussian Distributions'!F1133</f>
        <v>0.92305098182614098</v>
      </c>
    </row>
    <row r="3181" spans="1:1" x14ac:dyDescent="0.2">
      <c r="A3181" s="3">
        <f>'Gaussian Distributions'!F1134</f>
        <v>0.46366165052220576</v>
      </c>
    </row>
    <row r="3182" spans="1:1" x14ac:dyDescent="0.2">
      <c r="A3182" s="3">
        <f>'Gaussian Distributions'!F1135</f>
        <v>0.1263494717134519</v>
      </c>
    </row>
    <row r="3183" spans="1:1" x14ac:dyDescent="0.2">
      <c r="A3183" s="3">
        <f>'Gaussian Distributions'!F1136</f>
        <v>7.225441921379272E-2</v>
      </c>
    </row>
    <row r="3184" spans="1:1" x14ac:dyDescent="0.2">
      <c r="A3184" s="3">
        <f>'Gaussian Distributions'!F1137</f>
        <v>0.41773089369043787</v>
      </c>
    </row>
    <row r="3185" spans="1:1" x14ac:dyDescent="0.2">
      <c r="A3185" s="3">
        <f>'Gaussian Distributions'!F1138</f>
        <v>0.67110709338797381</v>
      </c>
    </row>
    <row r="3186" spans="1:1" x14ac:dyDescent="0.2">
      <c r="A3186" s="3">
        <f>'Gaussian Distributions'!F1139</f>
        <v>0.25663971421020398</v>
      </c>
    </row>
    <row r="3187" spans="1:1" x14ac:dyDescent="0.2">
      <c r="A3187" s="3">
        <f>'Gaussian Distributions'!F1140</f>
        <v>0.17330339547908435</v>
      </c>
    </row>
    <row r="3188" spans="1:1" x14ac:dyDescent="0.2">
      <c r="A3188" s="3">
        <f>'Gaussian Distributions'!F1141</f>
        <v>0.51595111704982266</v>
      </c>
    </row>
    <row r="3189" spans="1:1" x14ac:dyDescent="0.2">
      <c r="A3189" s="3">
        <f>'Gaussian Distributions'!F1142</f>
        <v>0.33530526399515276</v>
      </c>
    </row>
    <row r="3190" spans="1:1" x14ac:dyDescent="0.2">
      <c r="A3190" s="3">
        <f>'Gaussian Distributions'!F1143</f>
        <v>-9.6979715455007109E-2</v>
      </c>
    </row>
    <row r="3191" spans="1:1" x14ac:dyDescent="0.2">
      <c r="A3191" s="3">
        <f>'Gaussian Distributions'!F1144</f>
        <v>-0.13614976116595934</v>
      </c>
    </row>
    <row r="3192" spans="1:1" x14ac:dyDescent="0.2">
      <c r="A3192" s="3">
        <f>'Gaussian Distributions'!F1145</f>
        <v>0.32544058697859296</v>
      </c>
    </row>
    <row r="3193" spans="1:1" x14ac:dyDescent="0.2">
      <c r="A3193" s="3">
        <f>'Gaussian Distributions'!F1146</f>
        <v>0.50206309357652334</v>
      </c>
    </row>
    <row r="3194" spans="1:1" x14ac:dyDescent="0.2">
      <c r="A3194" s="3">
        <f>'Gaussian Distributions'!F1147</f>
        <v>0.16203879880310632</v>
      </c>
    </row>
    <row r="3195" spans="1:1" x14ac:dyDescent="0.2">
      <c r="A3195" s="3">
        <f>'Gaussian Distributions'!F1148</f>
        <v>0.24666272784731447</v>
      </c>
    </row>
    <row r="3196" spans="1:1" x14ac:dyDescent="0.2">
      <c r="A3196" s="3">
        <f>'Gaussian Distributions'!F1149</f>
        <v>0.64390015678510304</v>
      </c>
    </row>
    <row r="3197" spans="1:1" x14ac:dyDescent="0.2">
      <c r="A3197" s="3">
        <f>'Gaussian Distributions'!F1150</f>
        <v>0.40689898840182992</v>
      </c>
    </row>
    <row r="3198" spans="1:1" x14ac:dyDescent="0.2">
      <c r="A3198" s="3">
        <f>'Gaussian Distributions'!F1151</f>
        <v>5.7002079757626639E-2</v>
      </c>
    </row>
    <row r="3199" spans="1:1" x14ac:dyDescent="0.2">
      <c r="A3199" s="3">
        <f>'Gaussian Distributions'!F1152</f>
        <v>0.11366023563231337</v>
      </c>
    </row>
    <row r="3200" spans="1:1" x14ac:dyDescent="0.2">
      <c r="A3200" s="3">
        <f>'Gaussian Distributions'!F1153</f>
        <v>0.4517144400652231</v>
      </c>
    </row>
    <row r="3201" spans="1:1" x14ac:dyDescent="0.2">
      <c r="A3201" s="3">
        <f>'Gaussian Distributions'!F1154</f>
        <v>0.80365301576946924</v>
      </c>
    </row>
    <row r="3202" spans="1:1" x14ac:dyDescent="0.2">
      <c r="A3202" s="3">
        <f>'Gaussian Distributions'!F1155</f>
        <v>0.28622371067536961</v>
      </c>
    </row>
    <row r="3203" spans="1:1" x14ac:dyDescent="0.2">
      <c r="A3203" s="3">
        <f>'Gaussian Distributions'!F1156</f>
        <v>0.20570999438447646</v>
      </c>
    </row>
    <row r="3204" spans="1:1" x14ac:dyDescent="0.2">
      <c r="A3204" s="3">
        <f>'Gaussian Distributions'!F1157</f>
        <v>0.56237649090013253</v>
      </c>
    </row>
    <row r="3205" spans="1:1" x14ac:dyDescent="0.2">
      <c r="A3205" s="3">
        <f>'Gaussian Distributions'!F1158</f>
        <v>0.36529771937332844</v>
      </c>
    </row>
    <row r="3206" spans="1:1" x14ac:dyDescent="0.2">
      <c r="A3206" s="3">
        <f>'Gaussian Distributions'!F1159</f>
        <v>-1.6122165263632027E-2</v>
      </c>
    </row>
    <row r="3207" spans="1:1" x14ac:dyDescent="0.2">
      <c r="A3207" s="3">
        <f>'Gaussian Distributions'!F1160</f>
        <v>-6.5670250427127319E-2</v>
      </c>
    </row>
    <row r="3208" spans="1:1" x14ac:dyDescent="0.2">
      <c r="A3208" s="3">
        <f>'Gaussian Distributions'!F1161</f>
        <v>0.34522524087275852</v>
      </c>
    </row>
    <row r="3209" spans="1:1" x14ac:dyDescent="0.2">
      <c r="A3209" s="3">
        <f>'Gaussian Distributions'!F1162</f>
        <v>0.53053990966065623</v>
      </c>
    </row>
    <row r="3210" spans="1:1" x14ac:dyDescent="0.2">
      <c r="A3210" s="3">
        <f>'Gaussian Distributions'!F1163</f>
        <v>0.18431637549311147</v>
      </c>
    </row>
    <row r="3211" spans="1:1" x14ac:dyDescent="0.2">
      <c r="A3211" s="3">
        <f>'Gaussian Distributions'!F1164</f>
        <v>0.26654809057237905</v>
      </c>
    </row>
    <row r="3212" spans="1:1" x14ac:dyDescent="0.2">
      <c r="A3212" s="3">
        <f>'Gaussian Distributions'!F1165</f>
        <v>0.70359467046729474</v>
      </c>
    </row>
    <row r="3213" spans="1:1" x14ac:dyDescent="0.2">
      <c r="A3213" s="3">
        <f>'Gaussian Distributions'!F1166</f>
        <v>0.42878853519412485</v>
      </c>
    </row>
    <row r="3214" spans="1:1" x14ac:dyDescent="0.2">
      <c r="A3214" s="3">
        <f>'Gaussian Distributions'!F1167</f>
        <v>8.6702833634935278E-2</v>
      </c>
    </row>
    <row r="3215" spans="1:1" x14ac:dyDescent="0.2">
      <c r="A3215" s="3">
        <f>'Gaussian Distributions'!F1168</f>
        <v>2.3400729027352074E-2</v>
      </c>
    </row>
    <row r="3216" spans="1:1" x14ac:dyDescent="0.2">
      <c r="A3216" s="3">
        <f>'Gaussian Distributions'!F1169</f>
        <v>0.38580089463726147</v>
      </c>
    </row>
    <row r="3217" spans="1:1" x14ac:dyDescent="0.2">
      <c r="A3217" s="3">
        <f>'Gaussian Distributions'!F1170</f>
        <v>0.59916101924582199</v>
      </c>
    </row>
    <row r="3218" spans="1:1" x14ac:dyDescent="0.2">
      <c r="A3218" s="3">
        <f>'Gaussian Distributions'!F1171</f>
        <v>0.22643351198569769</v>
      </c>
    </row>
    <row r="3219" spans="1:1" x14ac:dyDescent="0.2">
      <c r="A3219" s="3">
        <f>'Gaussian Distributions'!F1172</f>
        <v>0.13860627127617955</v>
      </c>
    </row>
    <row r="3220" spans="1:1" x14ac:dyDescent="0.2">
      <c r="A3220" s="3">
        <f>'Gaussian Distributions'!F1173</f>
        <v>0.47599496634886496</v>
      </c>
    </row>
    <row r="3221" spans="1:1" x14ac:dyDescent="0.2">
      <c r="A3221" s="3">
        <f>'Gaussian Distributions'!F1174</f>
        <v>0.30581423714269546</v>
      </c>
    </row>
    <row r="3222" spans="1:1" x14ac:dyDescent="0.2">
      <c r="A3222" s="3">
        <f>'Gaussian Distributions'!F1175</f>
        <v>-0.28858972030747804</v>
      </c>
    </row>
    <row r="3223" spans="1:1" x14ac:dyDescent="0.2">
      <c r="A3223" s="3">
        <f>'Gaussian Distributions'!F1176</f>
        <v>-0.25519012379337386</v>
      </c>
    </row>
    <row r="3224" spans="1:1" x14ac:dyDescent="0.2">
      <c r="A3224" s="3">
        <f>'Gaussian Distributions'!F1177</f>
        <v>0.30826309649327976</v>
      </c>
    </row>
    <row r="3225" spans="1:1" x14ac:dyDescent="0.2">
      <c r="A3225" s="3">
        <f>'Gaussian Distributions'!F1178</f>
        <v>0.47914519280415158</v>
      </c>
    </row>
    <row r="3226" spans="1:1" x14ac:dyDescent="0.2">
      <c r="A3226" s="3">
        <f>'Gaussian Distributions'!F1179</f>
        <v>0.14160968401988577</v>
      </c>
    </row>
    <row r="3227" spans="1:1" x14ac:dyDescent="0.2">
      <c r="A3227" s="3">
        <f>'Gaussian Distributions'!F1180</f>
        <v>0.22898590938356914</v>
      </c>
    </row>
    <row r="3228" spans="1:1" x14ac:dyDescent="0.2">
      <c r="A3228" s="3">
        <f>'Gaussian Distributions'!F1181</f>
        <v>0.60423121048928019</v>
      </c>
    </row>
    <row r="3229" spans="1:1" x14ac:dyDescent="0.2">
      <c r="A3229" s="3">
        <f>'Gaussian Distributions'!F1182</f>
        <v>0.38840195511469078</v>
      </c>
    </row>
    <row r="3230" spans="1:1" x14ac:dyDescent="0.2">
      <c r="A3230" s="3">
        <f>'Gaussian Distributions'!F1183</f>
        <v>2.7870892322180096E-2</v>
      </c>
    </row>
    <row r="3231" spans="1:1" x14ac:dyDescent="0.2">
      <c r="A3231" s="3">
        <f>'Gaussian Distributions'!F1184</f>
        <v>9.0204500636793056E-2</v>
      </c>
    </row>
    <row r="3232" spans="1:1" x14ac:dyDescent="0.2">
      <c r="A3232" s="3">
        <f>'Gaussian Distributions'!F1185</f>
        <v>0.43159190381772972</v>
      </c>
    </row>
    <row r="3233" spans="1:1" x14ac:dyDescent="0.2">
      <c r="A3233" s="3">
        <f>'Gaussian Distributions'!F1186</f>
        <v>0.71287954352240479</v>
      </c>
    </row>
    <row r="3234" spans="1:1" x14ac:dyDescent="0.2">
      <c r="A3234" s="3">
        <f>'Gaussian Distributions'!F1187</f>
        <v>0.26901639110739661</v>
      </c>
    </row>
    <row r="3235" spans="1:1" x14ac:dyDescent="0.2">
      <c r="A3235" s="3">
        <f>'Gaussian Distributions'!F1188</f>
        <v>0.18703407875892764</v>
      </c>
    </row>
    <row r="3236" spans="1:1" x14ac:dyDescent="0.2">
      <c r="A3236" s="3">
        <f>'Gaussian Distributions'!F1189</f>
        <v>0.53431112102992917</v>
      </c>
    </row>
    <row r="3237" spans="1:1" x14ac:dyDescent="0.2">
      <c r="A3237" s="3">
        <f>'Gaussian Distributions'!F1190</f>
        <v>0.34771578712712509</v>
      </c>
    </row>
    <row r="3238" spans="1:1" x14ac:dyDescent="0.2">
      <c r="A3238" s="3">
        <f>'Gaussian Distributions'!F1191</f>
        <v>-5.8679750545688247E-2</v>
      </c>
    </row>
    <row r="3239" spans="1:1" x14ac:dyDescent="0.2">
      <c r="A3239" s="3">
        <f>'Gaussian Distributions'!F1192</f>
        <v>-1.0750437910252486E-2</v>
      </c>
    </row>
    <row r="3240" spans="1:1" x14ac:dyDescent="0.2">
      <c r="A3240" s="3">
        <f>'Gaussian Distributions'!F1193</f>
        <v>0.36783393755213972</v>
      </c>
    </row>
    <row r="3241" spans="1:1" x14ac:dyDescent="0.2">
      <c r="A3241" s="3">
        <f>'Gaussian Distributions'!F1194</f>
        <v>0.56666089576335099</v>
      </c>
    </row>
    <row r="3242" spans="1:1" x14ac:dyDescent="0.2">
      <c r="A3242" s="3">
        <f>'Gaussian Distributions'!F1195</f>
        <v>0.20833317052861333</v>
      </c>
    </row>
    <row r="3243" spans="1:1" x14ac:dyDescent="0.2">
      <c r="A3243" s="3">
        <f>'Gaussian Distributions'!F1196</f>
        <v>0.2886746863575067</v>
      </c>
    </row>
    <row r="3244" spans="1:1" x14ac:dyDescent="0.2">
      <c r="A3244" s="3">
        <f>'Gaussian Distributions'!F1197</f>
        <v>0.8238574220619812</v>
      </c>
    </row>
    <row r="3245" spans="1:1" x14ac:dyDescent="0.2">
      <c r="A3245" s="3">
        <f>'Gaussian Distributions'!F1198</f>
        <v>0.45466786611102861</v>
      </c>
    </row>
    <row r="3246" spans="1:1" x14ac:dyDescent="0.2">
      <c r="A3246" s="3">
        <f>'Gaussian Distributions'!F1199</f>
        <v>0.11687653452422125</v>
      </c>
    </row>
    <row r="3247" spans="1:1" x14ac:dyDescent="0.2">
      <c r="A3247" s="3">
        <f>'Gaussian Distributions'!F1200</f>
        <v>6.0898516196715574E-2</v>
      </c>
    </row>
    <row r="3248" spans="1:1" x14ac:dyDescent="0.2">
      <c r="A3248" s="3">
        <f>'Gaussian Distributions'!F1201</f>
        <v>0.40958742184039565</v>
      </c>
    </row>
    <row r="3249" spans="1:1" x14ac:dyDescent="0.2">
      <c r="A3249" s="3">
        <f>'Gaussian Distributions'!F1202</f>
        <v>0.65031794864948078</v>
      </c>
    </row>
    <row r="3250" spans="1:1" x14ac:dyDescent="0.2">
      <c r="A3250" s="3">
        <f>'Gaussian Distributions'!F1203</f>
        <v>0.24916432652864584</v>
      </c>
    </row>
    <row r="3251" spans="1:1" x14ac:dyDescent="0.2">
      <c r="A3251" s="3">
        <f>'Gaussian Distributions'!F1204</f>
        <v>0.16488041228815317</v>
      </c>
    </row>
    <row r="3252" spans="1:1" x14ac:dyDescent="0.2">
      <c r="A3252" s="3">
        <f>'Gaussian Distributions'!F1205</f>
        <v>0.50547543921303384</v>
      </c>
    </row>
    <row r="3253" spans="1:1" x14ac:dyDescent="0.2">
      <c r="A3253" s="3">
        <f>'Gaussian Distributions'!F1206</f>
        <v>0.32790244647845612</v>
      </c>
    </row>
    <row r="3254" spans="1:1" x14ac:dyDescent="0.2">
      <c r="A3254" s="3">
        <f>'Gaussian Distributions'!F1207</f>
        <v>-0.12535095089869386</v>
      </c>
    </row>
    <row r="3255" spans="1:1" x14ac:dyDescent="0.2">
      <c r="A3255" s="3">
        <f>'Gaussian Distributions'!F1208</f>
        <v>-8.8570476578453072E-2</v>
      </c>
    </row>
    <row r="3256" spans="1:1" x14ac:dyDescent="0.2">
      <c r="A3256" s="3">
        <f>'Gaussian Distributions'!F1209</f>
        <v>0.33777944330080334</v>
      </c>
    </row>
    <row r="3257" spans="1:1" x14ac:dyDescent="0.2">
      <c r="A3257" s="3">
        <f>'Gaussian Distributions'!F1210</f>
        <v>0.5195280592491609</v>
      </c>
    </row>
    <row r="3258" spans="1:1" x14ac:dyDescent="0.2">
      <c r="A3258" s="3">
        <f>'Gaussian Distributions'!F1211</f>
        <v>0.17607893261543406</v>
      </c>
    </row>
    <row r="3259" spans="1:1" x14ac:dyDescent="0.2">
      <c r="A3259" s="3">
        <f>'Gaussian Distributions'!F1212</f>
        <v>0.25912259122817344</v>
      </c>
    </row>
    <row r="3260" spans="1:1" x14ac:dyDescent="0.2">
      <c r="A3260" s="3">
        <f>'Gaussian Distributions'!F1213</f>
        <v>0.67864104194772923</v>
      </c>
    </row>
    <row r="3261" spans="1:1" x14ac:dyDescent="0.2">
      <c r="A3261" s="3">
        <f>'Gaussian Distributions'!F1214</f>
        <v>0.42047294975848232</v>
      </c>
    </row>
    <row r="3262" spans="1:1" x14ac:dyDescent="0.2">
      <c r="A3262" s="3">
        <f>'Gaussian Distributions'!F1215</f>
        <v>7.5936531255679035E-2</v>
      </c>
    </row>
    <row r="3263" spans="1:1" x14ac:dyDescent="0.2">
      <c r="A3263" s="3">
        <f>'Gaussian Distributions'!F1216</f>
        <v>0.12945185564272887</v>
      </c>
    </row>
    <row r="3264" spans="1:1" x14ac:dyDescent="0.2">
      <c r="A3264" s="3">
        <f>'Gaussian Distributions'!F1217</f>
        <v>0.46670668417771505</v>
      </c>
    </row>
    <row r="3265" spans="1:1" x14ac:dyDescent="0.2">
      <c r="A3265" s="3">
        <f>'Gaussian Distributions'!F1218</f>
        <v>1.0036662165226493</v>
      </c>
    </row>
    <row r="3266" spans="1:1" x14ac:dyDescent="0.2">
      <c r="A3266" s="3">
        <f>'Gaussian Distributions'!F1219</f>
        <v>0.29847006596466713</v>
      </c>
    </row>
    <row r="3267" spans="1:1" x14ac:dyDescent="0.2">
      <c r="A3267" s="3">
        <f>'Gaussian Distributions'!F1220</f>
        <v>0.21872889750077629</v>
      </c>
    </row>
    <row r="3268" spans="1:1" x14ac:dyDescent="0.2">
      <c r="A3268" s="3">
        <f>'Gaussian Distributions'!F1221</f>
        <v>0.58464234106894419</v>
      </c>
    </row>
    <row r="3269" spans="1:1" x14ac:dyDescent="0.2">
      <c r="A3269" s="3">
        <f>'Gaussian Distributions'!F1222</f>
        <v>0.37805188153790303</v>
      </c>
    </row>
    <row r="3270" spans="1:1" x14ac:dyDescent="0.2">
      <c r="A3270" s="3">
        <f>'Gaussian Distributions'!F1223</f>
        <v>9.4271923585069195E-3</v>
      </c>
    </row>
    <row r="3271" spans="1:1" x14ac:dyDescent="0.2">
      <c r="A3271" s="3">
        <f>'Gaussian Distributions'!F1224</f>
        <v>-3.3184964952766016E-2</v>
      </c>
    </row>
    <row r="3272" spans="1:1" x14ac:dyDescent="0.2">
      <c r="A3272" s="3">
        <f>'Gaussian Distributions'!F1225</f>
        <v>0.35772811433994295</v>
      </c>
    </row>
    <row r="3273" spans="1:1" x14ac:dyDescent="0.2">
      <c r="A3273" s="3">
        <f>'Gaussian Distributions'!F1226</f>
        <v>0.54996265106632725</v>
      </c>
    </row>
    <row r="3274" spans="1:1" x14ac:dyDescent="0.2">
      <c r="A3274" s="3">
        <f>'Gaussian Distributions'!F1227</f>
        <v>0.19777640976953281</v>
      </c>
    </row>
    <row r="3275" spans="1:1" x14ac:dyDescent="0.2">
      <c r="A3275" s="3">
        <f>'Gaussian Distributions'!F1228</f>
        <v>0.27886188260289013</v>
      </c>
    </row>
    <row r="3276" spans="1:1" x14ac:dyDescent="0.2">
      <c r="A3276" s="3">
        <f>'Gaussian Distributions'!F1229</f>
        <v>0.75727803204838151</v>
      </c>
    </row>
    <row r="3277" spans="1:1" x14ac:dyDescent="0.2">
      <c r="A3277" s="3">
        <f>'Gaussian Distributions'!F1230</f>
        <v>0.44297755049607757</v>
      </c>
    </row>
    <row r="3278" spans="1:1" x14ac:dyDescent="0.2">
      <c r="A3278" s="3">
        <f>'Gaussian Distributions'!F1231</f>
        <v>0.10381975876201147</v>
      </c>
    </row>
    <row r="3279" spans="1:1" x14ac:dyDescent="0.2">
      <c r="A3279" s="3">
        <f>'Gaussian Distributions'!F1232</f>
        <v>4.4941336944371135E-2</v>
      </c>
    </row>
    <row r="3280" spans="1:1" x14ac:dyDescent="0.2">
      <c r="A3280" s="3">
        <f>'Gaussian Distributions'!F1233</f>
        <v>0.39890587011970713</v>
      </c>
    </row>
    <row r="3281" spans="1:1" x14ac:dyDescent="0.2">
      <c r="A3281" s="3">
        <f>'Gaussian Distributions'!F1234</f>
        <v>0.62589061080327046</v>
      </c>
    </row>
    <row r="3282" spans="1:1" x14ac:dyDescent="0.2">
      <c r="A3282" s="3">
        <f>'Gaussian Distributions'!F1235</f>
        <v>0.23912471035471319</v>
      </c>
    </row>
    <row r="3283" spans="1:1" x14ac:dyDescent="0.2">
      <c r="A3283" s="3">
        <f>'Gaussian Distributions'!F1236</f>
        <v>0.15340388583121892</v>
      </c>
    </row>
    <row r="3284" spans="1:1" x14ac:dyDescent="0.2">
      <c r="A3284" s="3">
        <f>'Gaussian Distributions'!F1237</f>
        <v>0.49204392296231736</v>
      </c>
    </row>
    <row r="3285" spans="1:1" x14ac:dyDescent="0.2">
      <c r="A3285" s="3">
        <f>'Gaussian Distributions'!F1238</f>
        <v>0.31806882769129108</v>
      </c>
    </row>
    <row r="3286" spans="1:1" x14ac:dyDescent="0.2">
      <c r="A3286" s="3">
        <f>'Gaussian Distributions'!F1239</f>
        <v>-0.17464981130817381</v>
      </c>
    </row>
    <row r="3287" spans="1:1" x14ac:dyDescent="0.2">
      <c r="A3287" s="3">
        <f>'Gaussian Distributions'!F1240</f>
        <v>-0.20839939112568512</v>
      </c>
    </row>
    <row r="3288" spans="1:1" x14ac:dyDescent="0.2">
      <c r="A3288" s="3">
        <f>'Gaussian Distributions'!F1241</f>
        <v>0.31316343046038597</v>
      </c>
    </row>
    <row r="3289" spans="1:1" x14ac:dyDescent="0.2">
      <c r="A3289" s="3">
        <f>'Gaussian Distributions'!F1242</f>
        <v>0.4855328145030281</v>
      </c>
    </row>
    <row r="3290" spans="1:1" x14ac:dyDescent="0.2">
      <c r="A3290" s="3">
        <f>'Gaussian Distributions'!F1243</f>
        <v>0.1475492021427488</v>
      </c>
    </row>
    <row r="3291" spans="1:1" x14ac:dyDescent="0.2">
      <c r="A3291" s="3">
        <f>'Gaussian Distributions'!F1244</f>
        <v>0.23406886601921378</v>
      </c>
    </row>
    <row r="3292" spans="1:1" x14ac:dyDescent="0.2">
      <c r="A3292" s="3">
        <f>'Gaussian Distributions'!F1245</f>
        <v>0.61476558688678895</v>
      </c>
    </row>
    <row r="3293" spans="1:1" x14ac:dyDescent="0.2">
      <c r="A3293" s="3">
        <f>'Gaussian Distributions'!F1246</f>
        <v>0.39363324901769126</v>
      </c>
    </row>
    <row r="3294" spans="1:1" x14ac:dyDescent="0.2">
      <c r="A3294" s="3">
        <f>'Gaussian Distributions'!F1247</f>
        <v>3.6559659268728062E-2</v>
      </c>
    </row>
    <row r="3295" spans="1:1" x14ac:dyDescent="0.2">
      <c r="A3295" s="3">
        <f>'Gaussian Distributions'!F1248</f>
        <v>9.7087367492801446E-2</v>
      </c>
    </row>
    <row r="3296" spans="1:1" x14ac:dyDescent="0.2">
      <c r="A3296" s="3">
        <f>'Gaussian Distributions'!F1249</f>
        <v>0.43724913945504307</v>
      </c>
    </row>
    <row r="3297" spans="1:1" x14ac:dyDescent="0.2">
      <c r="A3297" s="3">
        <f>'Gaussian Distributions'!F1250</f>
        <v>0.73337362768136227</v>
      </c>
    </row>
    <row r="3298" spans="1:1" x14ac:dyDescent="0.2">
      <c r="A3298" s="3">
        <f>'Gaussian Distributions'!F1251</f>
        <v>0.27394418871239656</v>
      </c>
    </row>
    <row r="3299" spans="1:1" x14ac:dyDescent="0.2">
      <c r="A3299" s="3">
        <f>'Gaussian Distributions'!F1252</f>
        <v>0.19243007341517515</v>
      </c>
    </row>
    <row r="3300" spans="1:1" x14ac:dyDescent="0.2">
      <c r="A3300" s="3">
        <f>'Gaussian Distributions'!F1253</f>
        <v>0.54201830053434319</v>
      </c>
    </row>
    <row r="3301" spans="1:1" x14ac:dyDescent="0.2">
      <c r="A3301" s="3">
        <f>'Gaussian Distributions'!F1254</f>
        <v>0.35271138142147718</v>
      </c>
    </row>
    <row r="3302" spans="1:1" x14ac:dyDescent="0.2">
      <c r="A3302" s="3">
        <f>'Gaussian Distributions'!F1255</f>
        <v>-4.5483320699654439E-2</v>
      </c>
    </row>
    <row r="3303" spans="1:1" x14ac:dyDescent="0.2">
      <c r="A3303" s="3">
        <f>'Gaussian Distributions'!F1256</f>
        <v>-4.1699751366114368E-4</v>
      </c>
    </row>
    <row r="3304" spans="1:1" x14ac:dyDescent="0.2">
      <c r="A3304" s="3">
        <f>'Gaussian Distributions'!F1257</f>
        <v>0.37292767981275543</v>
      </c>
    </row>
    <row r="3305" spans="1:1" x14ac:dyDescent="0.2">
      <c r="A3305" s="3">
        <f>'Gaussian Distributions'!F1258</f>
        <v>0.57547346852641601</v>
      </c>
    </row>
    <row r="3306" spans="1:1" x14ac:dyDescent="0.2">
      <c r="A3306" s="3">
        <f>'Gaussian Distributions'!F1259</f>
        <v>0.21354972143627818</v>
      </c>
    </row>
    <row r="3307" spans="1:1" x14ac:dyDescent="0.2">
      <c r="A3307" s="3">
        <f>'Gaussian Distributions'!F1260</f>
        <v>0.29357360949626693</v>
      </c>
    </row>
    <row r="3308" spans="1:1" x14ac:dyDescent="0.2">
      <c r="A3308" s="3">
        <f>'Gaussian Distributions'!F1261</f>
        <v>0.87923127370057141</v>
      </c>
    </row>
    <row r="3309" spans="1:1" x14ac:dyDescent="0.2">
      <c r="A3309" s="3">
        <f>'Gaussian Distributions'!F1262</f>
        <v>0.46064070593449535</v>
      </c>
    </row>
    <row r="3310" spans="1:1" x14ac:dyDescent="0.2">
      <c r="A3310" s="3">
        <f>'Gaussian Distributions'!F1263</f>
        <v>0.12322011246226403</v>
      </c>
    </row>
    <row r="3311" spans="1:1" x14ac:dyDescent="0.2">
      <c r="A3311" s="3">
        <f>'Gaussian Distributions'!F1264</f>
        <v>6.8522227509967504E-2</v>
      </c>
    </row>
    <row r="3312" spans="1:1" x14ac:dyDescent="0.2">
      <c r="A3312" s="3">
        <f>'Gaussian Distributions'!F1265</f>
        <v>0.41500292854731696</v>
      </c>
    </row>
    <row r="3313" spans="1:1" x14ac:dyDescent="0.2">
      <c r="A3313" s="3">
        <f>'Gaussian Distributions'!F1266</f>
        <v>0.66389585690632957</v>
      </c>
    </row>
    <row r="3314" spans="1:1" x14ac:dyDescent="0.2">
      <c r="A3314" s="3">
        <f>'Gaussian Distributions'!F1267</f>
        <v>0.25415255287040278</v>
      </c>
    </row>
    <row r="3315" spans="1:1" x14ac:dyDescent="0.2">
      <c r="A3315" s="3">
        <f>'Gaussian Distributions'!F1268</f>
        <v>0.17051215311975068</v>
      </c>
    </row>
    <row r="3316" spans="1:1" x14ac:dyDescent="0.2">
      <c r="A3316" s="3">
        <f>'Gaussian Distributions'!F1269</f>
        <v>0.51241784571929283</v>
      </c>
    </row>
    <row r="3317" spans="1:1" x14ac:dyDescent="0.2">
      <c r="A3317" s="3">
        <f>'Gaussian Distributions'!F1270</f>
        <v>0.33283453792206968</v>
      </c>
    </row>
    <row r="3318" spans="1:1" x14ac:dyDescent="0.2">
      <c r="A3318" s="3">
        <f>'Gaussian Distributions'!F1271</f>
        <v>-0.10586373556373652</v>
      </c>
    </row>
    <row r="3319" spans="1:1" x14ac:dyDescent="0.2">
      <c r="A3319" s="3">
        <f>'Gaussian Distributions'!F1272</f>
        <v>-0.14782964346079608</v>
      </c>
    </row>
    <row r="3320" spans="1:1" x14ac:dyDescent="0.2">
      <c r="A3320" s="3">
        <f>'Gaussian Distributions'!F1273</f>
        <v>0.32298119209362375</v>
      </c>
    </row>
    <row r="3321" spans="1:1" x14ac:dyDescent="0.2">
      <c r="A3321" s="3">
        <f>'Gaussian Distributions'!F1274</f>
        <v>0.49868798472882003</v>
      </c>
    </row>
    <row r="3322" spans="1:1" x14ac:dyDescent="0.2">
      <c r="A3322" s="3">
        <f>'Gaussian Distributions'!F1275</f>
        <v>0.15917924809392164</v>
      </c>
    </row>
    <row r="3323" spans="1:1" x14ac:dyDescent="0.2">
      <c r="A3323" s="3">
        <f>'Gaussian Distributions'!F1276</f>
        <v>0.24415577705258293</v>
      </c>
    </row>
    <row r="3324" spans="1:1" x14ac:dyDescent="0.2">
      <c r="A3324" s="3">
        <f>'Gaussian Distributions'!F1277</f>
        <v>0.63770132285591752</v>
      </c>
    </row>
    <row r="3325" spans="1:1" x14ac:dyDescent="0.2">
      <c r="A3325" s="3">
        <f>'Gaussian Distributions'!F1278</f>
        <v>0.40422286085100784</v>
      </c>
    </row>
    <row r="3326" spans="1:1" x14ac:dyDescent="0.2">
      <c r="A3326" s="3">
        <f>'Gaussian Distributions'!F1279</f>
        <v>5.3045702452801602E-2</v>
      </c>
    </row>
    <row r="3327" spans="1:1" x14ac:dyDescent="0.2">
      <c r="A3327" s="3">
        <f>'Gaussian Distributions'!F1280</f>
        <v>0.11041279486835689</v>
      </c>
    </row>
    <row r="3328" spans="1:1" x14ac:dyDescent="0.2">
      <c r="A3328" s="3">
        <f>'Gaussian Distributions'!F1281</f>
        <v>0.44878203792303895</v>
      </c>
    </row>
    <row r="3329" spans="1:1" x14ac:dyDescent="0.2">
      <c r="A3329" s="3">
        <f>'Gaussian Distributions'!F1282</f>
        <v>0.78628566188183635</v>
      </c>
    </row>
    <row r="3330" spans="1:1" x14ac:dyDescent="0.2">
      <c r="A3330" s="3">
        <f>'Gaussian Distributions'!F1283</f>
        <v>0.28377141011727103</v>
      </c>
    </row>
    <row r="3331" spans="1:1" x14ac:dyDescent="0.2">
      <c r="A3331" s="3">
        <f>'Gaussian Distributions'!F1284</f>
        <v>0.2030763956582336</v>
      </c>
    </row>
    <row r="3332" spans="1:1" x14ac:dyDescent="0.2">
      <c r="A3332" s="3">
        <f>'Gaussian Distributions'!F1285</f>
        <v>0.55816779129939409</v>
      </c>
    </row>
    <row r="3333" spans="1:1" x14ac:dyDescent="0.2">
      <c r="A3333" s="3">
        <f>'Gaussian Distributions'!F1286</f>
        <v>0.36276820395025894</v>
      </c>
    </row>
    <row r="3334" spans="1:1" x14ac:dyDescent="0.2">
      <c r="A3334" s="3">
        <f>'Gaussian Distributions'!F1287</f>
        <v>-2.164394648475787E-2</v>
      </c>
    </row>
    <row r="3335" spans="1:1" x14ac:dyDescent="0.2">
      <c r="A3335" s="3">
        <f>'Gaussian Distributions'!F1288</f>
        <v>-7.2958958750717451E-2</v>
      </c>
    </row>
    <row r="3336" spans="1:1" x14ac:dyDescent="0.2">
      <c r="A3336" s="3">
        <f>'Gaussian Distributions'!F1289</f>
        <v>0.34273917504076107</v>
      </c>
    </row>
    <row r="3337" spans="1:1" x14ac:dyDescent="0.2">
      <c r="A3337" s="3">
        <f>'Gaussian Distributions'!F1290</f>
        <v>0.52682044217632518</v>
      </c>
    </row>
    <row r="3338" spans="1:1" x14ac:dyDescent="0.2">
      <c r="A3338" s="3">
        <f>'Gaussian Distributions'!F1291</f>
        <v>0.18158493180897581</v>
      </c>
    </row>
    <row r="3339" spans="1:1" x14ac:dyDescent="0.2">
      <c r="A3339" s="3">
        <f>'Gaussian Distributions'!F1292</f>
        <v>0.26407652474788368</v>
      </c>
    </row>
    <row r="3340" spans="1:1" x14ac:dyDescent="0.2">
      <c r="A3340" s="3">
        <f>'Gaussian Distributions'!F1293</f>
        <v>0.69483530418979089</v>
      </c>
    </row>
    <row r="3341" spans="1:1" x14ac:dyDescent="0.2">
      <c r="A3341" s="3">
        <f>'Gaussian Distributions'!F1294</f>
        <v>0.42600126823154294</v>
      </c>
    </row>
    <row r="3342" spans="1:1" x14ac:dyDescent="0.2">
      <c r="A3342" s="3">
        <f>'Gaussian Distributions'!F1295</f>
        <v>8.3158811781389397E-2</v>
      </c>
    </row>
    <row r="3343" spans="1:1" x14ac:dyDescent="0.2">
      <c r="A3343" s="3">
        <f>'Gaussian Distributions'!F1296</f>
        <v>1.8840336677803604E-2</v>
      </c>
    </row>
    <row r="3344" spans="1:1" x14ac:dyDescent="0.2">
      <c r="A3344" s="3">
        <f>'Gaussian Distributions'!F1297</f>
        <v>0.38320908916980645</v>
      </c>
    </row>
    <row r="3345" spans="1:1" x14ac:dyDescent="0.2">
      <c r="A3345" s="3">
        <f>'Gaussian Distributions'!F1298</f>
        <v>0.59421097768719189</v>
      </c>
    </row>
    <row r="3346" spans="1:1" x14ac:dyDescent="0.2">
      <c r="A3346" s="3">
        <f>'Gaussian Distributions'!F1299</f>
        <v>0.22387342301584801</v>
      </c>
    </row>
    <row r="3347" spans="1:1" x14ac:dyDescent="0.2">
      <c r="A3347" s="3">
        <f>'Gaussian Distributions'!F1300</f>
        <v>0.13557938188093369</v>
      </c>
    </row>
    <row r="3348" spans="1:1" x14ac:dyDescent="0.2">
      <c r="A3348" s="3">
        <f>'Gaussian Distributions'!F1301</f>
        <v>0.47287244041722631</v>
      </c>
    </row>
    <row r="3349" spans="1:1" x14ac:dyDescent="0.2">
      <c r="A3349" s="3">
        <f>'Gaussian Distributions'!F1302</f>
        <v>0.30336593555769359</v>
      </c>
    </row>
    <row r="3350" spans="1:1" x14ac:dyDescent="0.2">
      <c r="A3350" s="3">
        <f>'Gaussian Distributions'!F1303</f>
        <v>-0.33774387728700878</v>
      </c>
    </row>
    <row r="3351" spans="1:1" x14ac:dyDescent="0.2">
      <c r="A3351" s="3">
        <f>'Gaussian Distributions'!F1304</f>
        <v>-0.31023901220115918</v>
      </c>
    </row>
    <row r="3352" spans="1:1" x14ac:dyDescent="0.2">
      <c r="A3352" s="3">
        <f>'Gaussian Distributions'!F1305</f>
        <v>0.3045900313229345</v>
      </c>
    </row>
    <row r="3353" spans="1:1" x14ac:dyDescent="0.2">
      <c r="A3353" s="3">
        <f>'Gaussian Distributions'!F1306</f>
        <v>0.47443030191104729</v>
      </c>
    </row>
    <row r="3354" spans="1:1" x14ac:dyDescent="0.2">
      <c r="A3354" s="3">
        <f>'Gaussian Distributions'!F1307</f>
        <v>0.13709581167361065</v>
      </c>
    </row>
    <row r="3355" spans="1:1" x14ac:dyDescent="0.2">
      <c r="A3355" s="3">
        <f>'Gaussian Distributions'!F1308</f>
        <v>0.22515444859078351</v>
      </c>
    </row>
    <row r="3356" spans="1:1" x14ac:dyDescent="0.2">
      <c r="A3356" s="3">
        <f>'Gaussian Distributions'!F1309</f>
        <v>0.59667145981454828</v>
      </c>
    </row>
    <row r="3357" spans="1:1" x14ac:dyDescent="0.2">
      <c r="A3357" s="3">
        <f>'Gaussian Distributions'!F1310</f>
        <v>0.38450385659449648</v>
      </c>
    </row>
    <row r="3358" spans="1:1" x14ac:dyDescent="0.2">
      <c r="A3358" s="3">
        <f>'Gaussian Distributions'!F1311</f>
        <v>2.1132132221655997E-2</v>
      </c>
    </row>
    <row r="3359" spans="1:1" x14ac:dyDescent="0.2">
      <c r="A3359" s="3">
        <f>'Gaussian Distributions'!F1312</f>
        <v>8.4936225184514463E-2</v>
      </c>
    </row>
    <row r="3360" spans="1:1" x14ac:dyDescent="0.2">
      <c r="A3360" s="3">
        <f>'Gaussian Distributions'!F1313</f>
        <v>0.42739292230554005</v>
      </c>
    </row>
    <row r="3361" spans="1:1" x14ac:dyDescent="0.2">
      <c r="A3361" s="3">
        <f>'Gaussian Distributions'!F1314</f>
        <v>0.69915373926181812</v>
      </c>
    </row>
    <row r="3362" spans="1:1" x14ac:dyDescent="0.2">
      <c r="A3362" s="3">
        <f>'Gaussian Distributions'!F1315</f>
        <v>0.26531273144651679</v>
      </c>
    </row>
    <row r="3363" spans="1:1" x14ac:dyDescent="0.2">
      <c r="A3363" s="3">
        <f>'Gaussian Distributions'!F1316</f>
        <v>0.18295240019593828</v>
      </c>
    </row>
    <row r="3364" spans="1:1" x14ac:dyDescent="0.2">
      <c r="A3364" s="3">
        <f>'Gaussian Distributions'!F1317</f>
        <v>0.52867384873091106</v>
      </c>
    </row>
    <row r="3365" spans="1:1" x14ac:dyDescent="0.2">
      <c r="A3365" s="3">
        <f>'Gaussian Distributions'!F1318</f>
        <v>0.34398166429410393</v>
      </c>
    </row>
    <row r="3366" spans="1:1" x14ac:dyDescent="0.2">
      <c r="A3366" s="3">
        <f>'Gaussian Distributions'!F1319</f>
        <v>-6.9275369842749013E-2</v>
      </c>
    </row>
    <row r="3367" spans="1:1" x14ac:dyDescent="0.2">
      <c r="A3367" s="3">
        <f>'Gaussian Distributions'!F1320</f>
        <v>-1.886361157303984E-2</v>
      </c>
    </row>
    <row r="3368" spans="1:1" x14ac:dyDescent="0.2">
      <c r="A3368" s="3">
        <f>'Gaussian Distributions'!F1321</f>
        <v>0.36403214224397951</v>
      </c>
    </row>
    <row r="3369" spans="1:1" x14ac:dyDescent="0.2">
      <c r="A3369" s="3">
        <f>'Gaussian Distributions'!F1322</f>
        <v>0.56026292090285024</v>
      </c>
    </row>
    <row r="3370" spans="1:1" x14ac:dyDescent="0.2">
      <c r="A3370" s="3">
        <f>'Gaussian Distributions'!F1323</f>
        <v>0.20439452123884611</v>
      </c>
    </row>
    <row r="3371" spans="1:1" x14ac:dyDescent="0.2">
      <c r="A3371" s="3">
        <f>'Gaussian Distributions'!F1324</f>
        <v>0.28499774083784718</v>
      </c>
    </row>
    <row r="3372" spans="1:1" x14ac:dyDescent="0.2">
      <c r="A3372" s="3">
        <f>'Gaussian Distributions'!F1325</f>
        <v>0.7946710736647653</v>
      </c>
    </row>
    <row r="3373" spans="1:1" x14ac:dyDescent="0.2">
      <c r="A3373" s="3">
        <f>'Gaussian Distributions'!F1326</f>
        <v>0.45024565505819902</v>
      </c>
    </row>
    <row r="3374" spans="1:1" x14ac:dyDescent="0.2">
      <c r="A3374" s="3">
        <f>'Gaussian Distributions'!F1327</f>
        <v>0.11204047967077063</v>
      </c>
    </row>
    <row r="3375" spans="1:1" x14ac:dyDescent="0.2">
      <c r="A3375" s="3">
        <f>'Gaussian Distributions'!F1328</f>
        <v>5.503156009100818E-2</v>
      </c>
    </row>
    <row r="3376" spans="1:1" x14ac:dyDescent="0.2">
      <c r="A3376" s="3">
        <f>'Gaussian Distributions'!F1329</f>
        <v>0.4055594126558496</v>
      </c>
    </row>
    <row r="3377" spans="1:1" x14ac:dyDescent="0.2">
      <c r="A3377" s="3">
        <f>'Gaussian Distributions'!F1330</f>
        <v>0.64077455116627591</v>
      </c>
    </row>
    <row r="3378" spans="1:1" x14ac:dyDescent="0.2">
      <c r="A3378" s="3">
        <f>'Gaussian Distributions'!F1331</f>
        <v>0.24540993862964028</v>
      </c>
    </row>
    <row r="3379" spans="1:1" x14ac:dyDescent="0.2">
      <c r="A3379" s="3">
        <f>'Gaussian Distributions'!F1332</f>
        <v>0.1606113030340979</v>
      </c>
    </row>
    <row r="3380" spans="1:1" x14ac:dyDescent="0.2">
      <c r="A3380" s="3">
        <f>'Gaussian Distributions'!F1333</f>
        <v>0.50037097412642839</v>
      </c>
    </row>
    <row r="3381" spans="1:1" x14ac:dyDescent="0.2">
      <c r="A3381" s="3">
        <f>'Gaussian Distributions'!F1334</f>
        <v>0.32421059665288282</v>
      </c>
    </row>
    <row r="3382" spans="1:1" x14ac:dyDescent="0.2">
      <c r="A3382" s="3">
        <f>'Gaussian Distributions'!F1335</f>
        <v>-0.14186916092932084</v>
      </c>
    </row>
    <row r="3383" spans="1:1" x14ac:dyDescent="0.2">
      <c r="A3383" s="3">
        <f>'Gaussian Distributions'!F1336</f>
        <v>-0.10135837400801578</v>
      </c>
    </row>
    <row r="3384" spans="1:1" x14ac:dyDescent="0.2">
      <c r="A3384" s="3">
        <f>'Gaussian Distributions'!F1337</f>
        <v>0.33406948500270384</v>
      </c>
    </row>
    <row r="3385" spans="1:1" x14ac:dyDescent="0.2">
      <c r="A3385" s="3">
        <f>'Gaussian Distributions'!F1338</f>
        <v>0.51417913372228974</v>
      </c>
    </row>
    <row r="3386" spans="1:1" x14ac:dyDescent="0.2">
      <c r="A3386" s="3">
        <f>'Gaussian Distributions'!F1339</f>
        <v>0.17190977022263879</v>
      </c>
    </row>
    <row r="3387" spans="1:1" x14ac:dyDescent="0.2">
      <c r="A3387" s="3">
        <f>'Gaussian Distributions'!F1340</f>
        <v>0.25539668537327831</v>
      </c>
    </row>
    <row r="3388" spans="1:1" x14ac:dyDescent="0.2">
      <c r="A3388" s="3">
        <f>'Gaussian Distributions'!F1341</f>
        <v>0.66746325843659282</v>
      </c>
    </row>
    <row r="3389" spans="1:1" x14ac:dyDescent="0.2">
      <c r="A3389" s="3">
        <f>'Gaussian Distributions'!F1342</f>
        <v>0.41636517917658894</v>
      </c>
    </row>
    <row r="3390" spans="1:1" x14ac:dyDescent="0.2">
      <c r="A3390" s="3">
        <f>'Gaussian Distributions'!F1343</f>
        <v>7.0394719862111627E-2</v>
      </c>
    </row>
    <row r="3391" spans="1:1" x14ac:dyDescent="0.2">
      <c r="A3391" s="3">
        <f>'Gaussian Distributions'!F1344</f>
        <v>0.12478822376958237</v>
      </c>
    </row>
    <row r="3392" spans="1:1" x14ac:dyDescent="0.2">
      <c r="A3392" s="3">
        <f>'Gaussian Distributions'!F1345</f>
        <v>0.46214821864545952</v>
      </c>
    </row>
    <row r="3393" spans="1:1" x14ac:dyDescent="0.2">
      <c r="A3393" s="3">
        <f>'Gaussian Distributions'!F1346</f>
        <v>0.89885375312779026</v>
      </c>
    </row>
    <row r="3394" spans="1:1" x14ac:dyDescent="0.2">
      <c r="A3394" s="3">
        <f>'Gaussian Distributions'!F1347</f>
        <v>0.29479788135982288</v>
      </c>
    </row>
    <row r="3395" spans="1:1" x14ac:dyDescent="0.2">
      <c r="A3395" s="3">
        <f>'Gaussian Distributions'!F1348</f>
        <v>0.21484791088863989</v>
      </c>
    </row>
    <row r="3396" spans="1:1" x14ac:dyDescent="0.2">
      <c r="A3396" s="3">
        <f>'Gaussian Distributions'!F1349</f>
        <v>0.5777307106736338</v>
      </c>
    </row>
    <row r="3397" spans="1:1" x14ac:dyDescent="0.2">
      <c r="A3397" s="3">
        <f>'Gaussian Distributions'!F1350</f>
        <v>0.37420577690957296</v>
      </c>
    </row>
    <row r="3398" spans="1:1" x14ac:dyDescent="0.2">
      <c r="A3398" s="3">
        <f>'Gaussian Distributions'!F1351</f>
        <v>2.087453339410239E-3</v>
      </c>
    </row>
    <row r="3399" spans="1:1" x14ac:dyDescent="0.2">
      <c r="A3399" s="3">
        <f>'Gaussian Distributions'!F1352</f>
        <v>-4.2330665254423361E-2</v>
      </c>
    </row>
    <row r="3400" spans="1:1" x14ac:dyDescent="0.2">
      <c r="A3400" s="3">
        <f>'Gaussian Distributions'!F1353</f>
        <v>0.3539634973719098</v>
      </c>
    </row>
    <row r="3401" spans="1:1" x14ac:dyDescent="0.2">
      <c r="A3401" s="3">
        <f>'Gaussian Distributions'!F1354</f>
        <v>0.5439812853400241</v>
      </c>
    </row>
    <row r="3402" spans="1:1" x14ac:dyDescent="0.2">
      <c r="A3402" s="3">
        <f>'Gaussian Distributions'!F1355</f>
        <v>0.19377118071918531</v>
      </c>
    </row>
    <row r="3403" spans="1:1" x14ac:dyDescent="0.2">
      <c r="A3403" s="3">
        <f>'Gaussian Distributions'!F1356</f>
        <v>0.27517448330021965</v>
      </c>
    </row>
    <row r="3404" spans="1:1" x14ac:dyDescent="0.2">
      <c r="A3404" s="3">
        <f>'Gaussian Distributions'!F1357</f>
        <v>0.73898074258858348</v>
      </c>
    </row>
    <row r="3405" spans="1:1" x14ac:dyDescent="0.2">
      <c r="A3405" s="3">
        <f>'Gaussian Distributions'!F1358</f>
        <v>0.4386743839147409</v>
      </c>
    </row>
    <row r="3406" spans="1:1" x14ac:dyDescent="0.2">
      <c r="A3406" s="3">
        <f>'Gaussian Distributions'!F1359</f>
        <v>9.8784118420690847E-2</v>
      </c>
    </row>
    <row r="3407" spans="1:1" x14ac:dyDescent="0.2">
      <c r="A3407" s="3">
        <f>'Gaussian Distributions'!F1360</f>
        <v>3.8682628803341501E-2</v>
      </c>
    </row>
    <row r="3408" spans="1:1" x14ac:dyDescent="0.2">
      <c r="A3408" s="3">
        <f>'Gaussian Distributions'!F1361</f>
        <v>0.39494741358056085</v>
      </c>
    </row>
    <row r="3409" spans="1:1" x14ac:dyDescent="0.2">
      <c r="A3409" s="3">
        <f>'Gaussian Distributions'!F1362</f>
        <v>0.61748811623823485</v>
      </c>
    </row>
    <row r="3410" spans="1:1" x14ac:dyDescent="0.2">
      <c r="A3410" s="3">
        <f>'Gaussian Distributions'!F1363</f>
        <v>0.23533527633678586</v>
      </c>
    </row>
    <row r="3411" spans="1:1" x14ac:dyDescent="0.2">
      <c r="A3411" s="3">
        <f>'Gaussian Distributions'!F1364</f>
        <v>0.1490206038638322</v>
      </c>
    </row>
    <row r="3412" spans="1:1" x14ac:dyDescent="0.2">
      <c r="A3412" s="3">
        <f>'Gaussian Distributions'!F1365</f>
        <v>0.48714866033677123</v>
      </c>
    </row>
    <row r="3413" spans="1:1" x14ac:dyDescent="0.2">
      <c r="A3413" s="3">
        <f>'Gaussian Distributions'!F1366</f>
        <v>0.31438923098925625</v>
      </c>
    </row>
    <row r="3414" spans="1:1" x14ac:dyDescent="0.2">
      <c r="A3414" s="3">
        <f>'Gaussian Distributions'!F1367</f>
        <v>-0.19908152836014281</v>
      </c>
    </row>
    <row r="3415" spans="1:1" x14ac:dyDescent="0.2">
      <c r="A3415" s="3">
        <f>'Gaussian Distributions'!F1368</f>
        <v>-0.16742869175981479</v>
      </c>
    </row>
    <row r="3416" spans="1:1" x14ac:dyDescent="0.2">
      <c r="A3416" s="3">
        <f>'Gaussian Distributions'!F1369</f>
        <v>0.31929619087350253</v>
      </c>
    </row>
    <row r="3417" spans="1:1" x14ac:dyDescent="0.2">
      <c r="A3417" s="3">
        <f>'Gaussian Distributions'!F1370</f>
        <v>0.49369208390875285</v>
      </c>
    </row>
    <row r="3418" spans="1:1" x14ac:dyDescent="0.2">
      <c r="A3418" s="3">
        <f>'Gaussian Distributions'!F1371</f>
        <v>0.15485495632492097</v>
      </c>
    </row>
    <row r="3419" spans="1:1" x14ac:dyDescent="0.2">
      <c r="A3419" s="3">
        <f>'Gaussian Distributions'!F1372</f>
        <v>0.24038471042924375</v>
      </c>
    </row>
    <row r="3420" spans="1:1" x14ac:dyDescent="0.2">
      <c r="A3420" s="3">
        <f>'Gaussian Distributions'!F1373</f>
        <v>0.62877480191768753</v>
      </c>
    </row>
    <row r="3421" spans="1:1" x14ac:dyDescent="0.2">
      <c r="A3421" s="3">
        <f>'Gaussian Distributions'!F1374</f>
        <v>0.40023083595063319</v>
      </c>
    </row>
    <row r="3422" spans="1:1" x14ac:dyDescent="0.2">
      <c r="A3422" s="3">
        <f>'Gaussian Distributions'!F1375</f>
        <v>4.6992357461277889E-2</v>
      </c>
    </row>
    <row r="3423" spans="1:1" x14ac:dyDescent="0.2">
      <c r="A3423" s="3">
        <f>'Gaussian Distributions'!F1376</f>
        <v>0.10548067241579795</v>
      </c>
    </row>
    <row r="3424" spans="1:1" x14ac:dyDescent="0.2">
      <c r="A3424" s="3">
        <f>'Gaussian Distributions'!F1377</f>
        <v>0.4444213410735543</v>
      </c>
    </row>
    <row r="3425" spans="1:1" x14ac:dyDescent="0.2">
      <c r="A3425" s="3">
        <f>'Gaussian Distributions'!F1378</f>
        <v>0.76395965729791371</v>
      </c>
    </row>
    <row r="3426" spans="1:1" x14ac:dyDescent="0.2">
      <c r="A3426" s="3">
        <f>'Gaussian Distributions'!F1379</f>
        <v>0.28008995493186473</v>
      </c>
    </row>
    <row r="3427" spans="1:1" x14ac:dyDescent="0.2">
      <c r="A3427" s="3">
        <f>'Gaussian Distributions'!F1380</f>
        <v>0.19910562621432409</v>
      </c>
    </row>
    <row r="3428" spans="1:1" x14ac:dyDescent="0.2">
      <c r="A3428" s="3">
        <f>'Gaussian Distributions'!F1381</f>
        <v>0.55198849163878516</v>
      </c>
    </row>
    <row r="3429" spans="1:1" x14ac:dyDescent="0.2">
      <c r="A3429" s="3">
        <f>'Gaussian Distributions'!F1382</f>
        <v>0.35898585894866364</v>
      </c>
    </row>
    <row r="3430" spans="1:1" x14ac:dyDescent="0.2">
      <c r="A3430" s="3">
        <f>'Gaussian Distributions'!F1383</f>
        <v>-3.0233450488093006E-2</v>
      </c>
    </row>
    <row r="3431" spans="1:1" x14ac:dyDescent="0.2">
      <c r="A3431" s="3">
        <f>'Gaussian Distributions'!F1384</f>
        <v>1.1818847857407333E-2</v>
      </c>
    </row>
    <row r="3432" spans="1:1" x14ac:dyDescent="0.2">
      <c r="A3432" s="3">
        <f>'Gaussian Distributions'!F1385</f>
        <v>0.37933798742657415</v>
      </c>
    </row>
    <row r="3433" spans="1:1" x14ac:dyDescent="0.2">
      <c r="A3433" s="3">
        <f>'Gaussian Distributions'!F1386</f>
        <v>0.58699515618130238</v>
      </c>
    </row>
    <row r="3434" spans="1:1" x14ac:dyDescent="0.2">
      <c r="A3434" s="3">
        <f>'Gaussian Distributions'!F1387</f>
        <v>0.22001817351862685</v>
      </c>
    </row>
    <row r="3435" spans="1:1" x14ac:dyDescent="0.2">
      <c r="A3435" s="3">
        <f>'Gaussian Distributions'!F1388</f>
        <v>0.29969401502645354</v>
      </c>
    </row>
    <row r="3436" spans="1:1" x14ac:dyDescent="0.2">
      <c r="A3436" s="3">
        <f>'Gaussian Distributions'!F1389</f>
        <v>1.1242983356042975</v>
      </c>
    </row>
    <row r="3437" spans="1:1" x14ac:dyDescent="0.2">
      <c r="A3437" s="3">
        <f>'Gaussian Distributions'!F1390</f>
        <v>0.4682384975262458</v>
      </c>
    </row>
    <row r="3438" spans="1:1" x14ac:dyDescent="0.2">
      <c r="A3438" s="3">
        <f>'Gaussian Distributions'!F1391</f>
        <v>0.13099322429589569</v>
      </c>
    </row>
    <row r="3439" spans="1:1" x14ac:dyDescent="0.2">
      <c r="A3439" s="3">
        <f>'Gaussian Distributions'!F1392</f>
        <v>7.7759469841877787E-2</v>
      </c>
    </row>
    <row r="3440" spans="1:1" x14ac:dyDescent="0.2">
      <c r="A3440" s="3">
        <f>'Gaussian Distributions'!F1393</f>
        <v>0.4218494112239804</v>
      </c>
    </row>
    <row r="3441" spans="1:1" x14ac:dyDescent="0.2">
      <c r="A3441" s="3">
        <f>'Gaussian Distributions'!F1394</f>
        <v>0.68254057316260064</v>
      </c>
    </row>
    <row r="3442" spans="1:1" x14ac:dyDescent="0.2">
      <c r="A3442" s="3">
        <f>'Gaussian Distributions'!F1395</f>
        <v>0.2603625041115975</v>
      </c>
    </row>
    <row r="3443" spans="1:1" x14ac:dyDescent="0.2">
      <c r="A3443" s="3">
        <f>'Gaussian Distributions'!F1396</f>
        <v>0.17746097300562347</v>
      </c>
    </row>
    <row r="3444" spans="1:1" x14ac:dyDescent="0.2">
      <c r="A3444" s="3">
        <f>'Gaussian Distributions'!F1397</f>
        <v>0.52133347899694371</v>
      </c>
    </row>
    <row r="3445" spans="1:1" x14ac:dyDescent="0.2">
      <c r="A3445" s="3">
        <f>'Gaussian Distributions'!F1398</f>
        <v>0.33901790678828453</v>
      </c>
    </row>
    <row r="3446" spans="1:1" x14ac:dyDescent="0.2">
      <c r="A3446" s="3">
        <f>'Gaussian Distributions'!F1399</f>
        <v>-8.4525745107732086E-2</v>
      </c>
    </row>
    <row r="3447" spans="1:1" x14ac:dyDescent="0.2">
      <c r="A3447" s="3">
        <f>'Gaussian Distributions'!F1400</f>
        <v>-0.12023645646184389</v>
      </c>
    </row>
    <row r="3448" spans="1:1" x14ac:dyDescent="0.2">
      <c r="A3448" s="3">
        <f>'Gaussian Distributions'!F1401</f>
        <v>0.32913437669603479</v>
      </c>
    </row>
    <row r="3449" spans="1:1" x14ac:dyDescent="0.2">
      <c r="A3449" s="3">
        <f>'Gaussian Distributions'!F1402</f>
        <v>0.50719603557048687</v>
      </c>
    </row>
    <row r="3450" spans="1:1" x14ac:dyDescent="0.2">
      <c r="A3450" s="3">
        <f>'Gaussian Distributions'!F1403</f>
        <v>0.16629467655243516</v>
      </c>
    </row>
    <row r="3451" spans="1:1" x14ac:dyDescent="0.2">
      <c r="A3451" s="3">
        <f>'Gaussian Distributions'!F1404</f>
        <v>0.25041320405121514</v>
      </c>
    </row>
    <row r="3452" spans="1:1" x14ac:dyDescent="0.2">
      <c r="A3452" s="3">
        <f>'Gaussian Distributions'!F1405</f>
        <v>0.65361527417143717</v>
      </c>
    </row>
    <row r="3453" spans="1:1" x14ac:dyDescent="0.2">
      <c r="A3453" s="3">
        <f>'Gaussian Distributions'!F1406</f>
        <v>0.41093638640499797</v>
      </c>
    </row>
    <row r="3454" spans="1:1" x14ac:dyDescent="0.2">
      <c r="A3454" s="3">
        <f>'Gaussian Distributions'!F1407</f>
        <v>6.2825109735516721E-2</v>
      </c>
    </row>
    <row r="3455" spans="1:1" x14ac:dyDescent="0.2">
      <c r="A3455" s="3">
        <f>'Gaussian Distributions'!F1408</f>
        <v>0.11847335590797717</v>
      </c>
    </row>
    <row r="3456" spans="1:1" x14ac:dyDescent="0.2">
      <c r="A3456" s="3">
        <f>'Gaussian Distributions'!F1409</f>
        <v>0.45615268759898403</v>
      </c>
    </row>
    <row r="3457" spans="1:1" x14ac:dyDescent="0.2">
      <c r="A3457" s="3">
        <f>'Gaussian Distributions'!F1410</f>
        <v>0.83539727170203171</v>
      </c>
    </row>
    <row r="3458" spans="1:1" x14ac:dyDescent="0.2">
      <c r="A3458" s="3">
        <f>'Gaussian Distributions'!F1411</f>
        <v>0.28989975139557683</v>
      </c>
    </row>
    <row r="3459" spans="1:1" x14ac:dyDescent="0.2">
      <c r="A3459" s="3">
        <f>'Gaussian Distributions'!F1412</f>
        <v>0.20964096570626586</v>
      </c>
    </row>
    <row r="3460" spans="1:1" x14ac:dyDescent="0.2">
      <c r="A3460" s="3">
        <f>'Gaussian Distributions'!F1413</f>
        <v>0.56883274990723631</v>
      </c>
    </row>
    <row r="3461" spans="1:1" x14ac:dyDescent="0.2">
      <c r="A3461" s="3">
        <f>'Gaussian Distributions'!F1414</f>
        <v>0.36910465311335372</v>
      </c>
    </row>
    <row r="3462" spans="1:1" x14ac:dyDescent="0.2">
      <c r="A3462" s="3">
        <f>'Gaussian Distributions'!F1415</f>
        <v>-8.1175860348349227E-3</v>
      </c>
    </row>
    <row r="3463" spans="1:1" x14ac:dyDescent="0.2">
      <c r="A3463" s="3">
        <f>'Gaussian Distributions'!F1416</f>
        <v>-5.5287258903057912E-2</v>
      </c>
    </row>
    <row r="3464" spans="1:1" x14ac:dyDescent="0.2">
      <c r="A3464" s="3">
        <f>'Gaussian Distributions'!F1417</f>
        <v>0.34896282286904068</v>
      </c>
    </row>
    <row r="3465" spans="1:1" x14ac:dyDescent="0.2">
      <c r="A3465" s="3">
        <f>'Gaussian Distributions'!F1418</f>
        <v>0.53621685700575528</v>
      </c>
    </row>
    <row r="3466" spans="1:1" x14ac:dyDescent="0.2">
      <c r="A3466" s="3">
        <f>'Gaussian Distributions'!F1419</f>
        <v>0.18838792060669413</v>
      </c>
    </row>
    <row r="3467" spans="1:1" x14ac:dyDescent="0.2">
      <c r="A3467" s="3">
        <f>'Gaussian Distributions'!F1420</f>
        <v>0.27024939466913273</v>
      </c>
    </row>
    <row r="3468" spans="1:1" x14ac:dyDescent="0.2">
      <c r="A3468" s="3">
        <f>'Gaussian Distributions'!F1421</f>
        <v>0.71774381727768022</v>
      </c>
    </row>
    <row r="3469" spans="1:1" x14ac:dyDescent="0.2">
      <c r="A3469" s="3">
        <f>'Gaussian Distributions'!F1422</f>
        <v>0.43299979548561973</v>
      </c>
    </row>
    <row r="3470" spans="1:1" x14ac:dyDescent="0.2">
      <c r="A3470" s="3">
        <f>'Gaussian Distributions'!F1423</f>
        <v>9.1939976955696001E-2</v>
      </c>
    </row>
    <row r="3471" spans="1:1" x14ac:dyDescent="0.2">
      <c r="A3471" s="3">
        <f>'Gaussian Distributions'!F1424</f>
        <v>3.0073677235532004E-2</v>
      </c>
    </row>
    <row r="3472" spans="1:1" x14ac:dyDescent="0.2">
      <c r="A3472" s="3">
        <f>'Gaussian Distributions'!F1425</f>
        <v>0.38970606503244992</v>
      </c>
    </row>
    <row r="3473" spans="1:1" x14ac:dyDescent="0.2">
      <c r="A3473" s="3">
        <f>'Gaussian Distributions'!F1426</f>
        <v>0.60681388329299923</v>
      </c>
    </row>
    <row r="3474" spans="1:1" x14ac:dyDescent="0.2">
      <c r="A3474" s="3">
        <f>'Gaussian Distributions'!F1427</f>
        <v>0.23025932102541818</v>
      </c>
    </row>
    <row r="3475" spans="1:1" x14ac:dyDescent="0.2">
      <c r="A3475" s="3">
        <f>'Gaussian Distributions'!F1428</f>
        <v>0.1431028342057043</v>
      </c>
    </row>
    <row r="3476" spans="1:1" x14ac:dyDescent="0.2">
      <c r="A3476" s="3">
        <f>'Gaussian Distributions'!F1429</f>
        <v>0.48073100607779307</v>
      </c>
    </row>
    <row r="3477" spans="1:1" x14ac:dyDescent="0.2">
      <c r="A3477" s="3">
        <f>'Gaussian Distributions'!F1430</f>
        <v>0.30948780886135518</v>
      </c>
    </row>
    <row r="3478" spans="1:1" x14ac:dyDescent="0.2">
      <c r="A3478" s="3">
        <f>'Gaussian Distributions'!F1431</f>
        <v>-0.24162356613269581</v>
      </c>
    </row>
    <row r="3479" spans="1:1" x14ac:dyDescent="0.2">
      <c r="A3479" s="3">
        <f>'Gaussian Distributions'!F1432</f>
        <v>-0.27062033668060931</v>
      </c>
    </row>
    <row r="3480" spans="1:1" x14ac:dyDescent="0.2">
      <c r="A3480" s="3">
        <f>'Gaussian Distributions'!F1433</f>
        <v>0.30703858239799708</v>
      </c>
    </row>
    <row r="3481" spans="1:1" x14ac:dyDescent="0.2">
      <c r="A3481" s="3">
        <f>'Gaussian Distributions'!F1434</f>
        <v>0.47756655523819963</v>
      </c>
    </row>
    <row r="3482" spans="1:1" x14ac:dyDescent="0.2">
      <c r="A3482" s="3">
        <f>'Gaussian Distributions'!F1435</f>
        <v>0.14011086222278038</v>
      </c>
    </row>
    <row r="3483" spans="1:1" x14ac:dyDescent="0.2">
      <c r="A3483" s="3">
        <f>'Gaussian Distributions'!F1436</f>
        <v>0.22771065258209811</v>
      </c>
    </row>
    <row r="3484" spans="1:1" x14ac:dyDescent="0.2">
      <c r="A3484" s="3">
        <f>'Gaussian Distributions'!F1437</f>
        <v>0.60168060434408954</v>
      </c>
    </row>
    <row r="3485" spans="1:1" x14ac:dyDescent="0.2">
      <c r="A3485" s="3">
        <f>'Gaussian Distributions'!F1438</f>
        <v>0.38710024631231221</v>
      </c>
    </row>
    <row r="3486" spans="1:1" x14ac:dyDescent="0.2">
      <c r="A3486" s="3">
        <f>'Gaussian Distributions'!F1439</f>
        <v>2.5646775165758307E-2</v>
      </c>
    </row>
    <row r="3487" spans="1:1" x14ac:dyDescent="0.2">
      <c r="A3487" s="3">
        <f>'Gaussian Distributions'!F1440</f>
        <v>8.8458854866190706E-2</v>
      </c>
    </row>
    <row r="3488" spans="1:1" x14ac:dyDescent="0.2">
      <c r="A3488" s="3">
        <f>'Gaussian Distributions'!F1441</f>
        <v>0.43018817322770969</v>
      </c>
    </row>
    <row r="3489" spans="1:1" x14ac:dyDescent="0.2">
      <c r="A3489" s="3">
        <f>'Gaussian Distributions'!F1442</f>
        <v>0.70816673649503437</v>
      </c>
    </row>
    <row r="3490" spans="1:1" x14ac:dyDescent="0.2">
      <c r="A3490" s="3">
        <f>'Gaussian Distributions'!F1443</f>
        <v>0.26778263341126674</v>
      </c>
    </row>
    <row r="3491" spans="1:1" x14ac:dyDescent="0.2">
      <c r="A3491" s="3">
        <f>'Gaussian Distributions'!F1444</f>
        <v>0.18567691589696012</v>
      </c>
    </row>
    <row r="3492" spans="1:1" x14ac:dyDescent="0.2">
      <c r="A3492" s="3">
        <f>'Gaussian Distributions'!F1445</f>
        <v>0.53241890436566941</v>
      </c>
    </row>
    <row r="3493" spans="1:1" x14ac:dyDescent="0.2">
      <c r="A3493" s="3">
        <f>'Gaussian Distributions'!F1446</f>
        <v>0.34646993750709698</v>
      </c>
    </row>
    <row r="3494" spans="1:1" x14ac:dyDescent="0.2">
      <c r="A3494" s="3">
        <f>'Gaussian Distributions'!F1447</f>
        <v>-6.2139607770787753E-2</v>
      </c>
    </row>
    <row r="3495" spans="1:1" x14ac:dyDescent="0.2">
      <c r="A3495" s="3">
        <f>'Gaussian Distributions'!F1448</f>
        <v>-1.341821395728765E-2</v>
      </c>
    </row>
    <row r="3496" spans="1:1" x14ac:dyDescent="0.2">
      <c r="A3496" s="3">
        <f>'Gaussian Distributions'!F1449</f>
        <v>0.36656497211196232</v>
      </c>
    </row>
    <row r="3497" spans="1:1" x14ac:dyDescent="0.2">
      <c r="A3497" s="3">
        <f>'Gaussian Distributions'!F1450</f>
        <v>0.5645089825686781</v>
      </c>
    </row>
    <row r="3498" spans="1:1" x14ac:dyDescent="0.2">
      <c r="A3498" s="3">
        <f>'Gaussian Distributions'!F1451</f>
        <v>0.2070228620259475</v>
      </c>
    </row>
    <row r="3499" spans="1:1" x14ac:dyDescent="0.2">
      <c r="A3499" s="3">
        <f>'Gaussian Distributions'!F1452</f>
        <v>0.28744934930787347</v>
      </c>
    </row>
    <row r="3500" spans="1:1" x14ac:dyDescent="0.2">
      <c r="A3500" s="3">
        <f>'Gaussian Distributions'!F1453</f>
        <v>0.81333642223331792</v>
      </c>
    </row>
    <row r="3501" spans="1:1" x14ac:dyDescent="0.2">
      <c r="A3501" s="3">
        <f>'Gaussian Distributions'!F1454</f>
        <v>0.45318848062893047</v>
      </c>
    </row>
    <row r="3502" spans="1:1" x14ac:dyDescent="0.2">
      <c r="A3502" s="3">
        <f>'Gaussian Distributions'!F1455</f>
        <v>0.11527220696611915</v>
      </c>
    </row>
    <row r="3503" spans="1:1" x14ac:dyDescent="0.2">
      <c r="A3503" s="3">
        <f>'Gaussian Distributions'!F1456</f>
        <v>5.8957617134366702E-2</v>
      </c>
    </row>
    <row r="3504" spans="1:1" x14ac:dyDescent="0.2">
      <c r="A3504" s="3">
        <f>'Gaussian Distributions'!F1457</f>
        <v>0.40824164044052935</v>
      </c>
    </row>
    <row r="3505" spans="1:1" x14ac:dyDescent="0.2">
      <c r="A3505" s="3">
        <f>'Gaussian Distributions'!F1458</f>
        <v>0.6470804619189241</v>
      </c>
    </row>
    <row r="3506" spans="1:1" x14ac:dyDescent="0.2">
      <c r="A3506" s="3">
        <f>'Gaussian Distributions'!F1459</f>
        <v>0.24791417909766858</v>
      </c>
    </row>
    <row r="3507" spans="1:1" x14ac:dyDescent="0.2">
      <c r="A3507" s="3">
        <f>'Gaussian Distributions'!F1460</f>
        <v>0.16346181058772571</v>
      </c>
    </row>
    <row r="3508" spans="1:1" x14ac:dyDescent="0.2">
      <c r="A3508" s="3">
        <f>'Gaussian Distributions'!F1461</f>
        <v>0.50376452105308611</v>
      </c>
    </row>
    <row r="3509" spans="1:1" x14ac:dyDescent="0.2">
      <c r="A3509" s="3">
        <f>'Gaussian Distributions'!F1462</f>
        <v>0.32667119343168061</v>
      </c>
    </row>
    <row r="3510" spans="1:1" x14ac:dyDescent="0.2">
      <c r="A3510" s="3">
        <f>'Gaussian Distributions'!F1463</f>
        <v>-0.13064992762528804</v>
      </c>
    </row>
    <row r="3511" spans="1:1" x14ac:dyDescent="0.2">
      <c r="A3511" s="3">
        <f>'Gaussian Distributions'!F1464</f>
        <v>-9.271955598338949E-2</v>
      </c>
    </row>
    <row r="3512" spans="1:1" x14ac:dyDescent="0.2">
      <c r="A3512" s="3">
        <f>'Gaussian Distributions'!F1465</f>
        <v>0.33654190625817043</v>
      </c>
    </row>
    <row r="3513" spans="1:1" x14ac:dyDescent="0.2">
      <c r="A3513" s="3">
        <f>'Gaussian Distributions'!F1466</f>
        <v>0.51773401651096085</v>
      </c>
    </row>
    <row r="3514" spans="1:1" x14ac:dyDescent="0.2">
      <c r="A3514" s="3">
        <f>'Gaussian Distributions'!F1467</f>
        <v>0.17469309468958016</v>
      </c>
    </row>
    <row r="3515" spans="1:1" x14ac:dyDescent="0.2">
      <c r="A3515" s="3">
        <f>'Gaussian Distributions'!F1468</f>
        <v>0.25788167201416495</v>
      </c>
    </row>
    <row r="3516" spans="1:1" x14ac:dyDescent="0.2">
      <c r="A3516" s="3">
        <f>'Gaussian Distributions'!F1469</f>
        <v>0.67483151772532346</v>
      </c>
    </row>
    <row r="3517" spans="1:1" x14ac:dyDescent="0.2">
      <c r="A3517" s="3">
        <f>'Gaussian Distributions'!F1470</f>
        <v>0.4191001307160015</v>
      </c>
    </row>
    <row r="3518" spans="1:1" x14ac:dyDescent="0.2">
      <c r="A3518" s="3">
        <f>'Gaussian Distributions'!F1471</f>
        <v>7.4101600711060728E-2</v>
      </c>
    </row>
    <row r="3519" spans="1:1" x14ac:dyDescent="0.2">
      <c r="A3519" s="3">
        <f>'Gaussian Distributions'!F1472</f>
        <v>0.12790397647467805</v>
      </c>
    </row>
    <row r="3520" spans="1:1" x14ac:dyDescent="0.2">
      <c r="A3520" s="3">
        <f>'Gaussian Distributions'!F1473</f>
        <v>0.46518110413566838</v>
      </c>
    </row>
    <row r="3521" spans="1:1" x14ac:dyDescent="0.2">
      <c r="A3521" s="3">
        <f>'Gaussian Distributions'!F1474</f>
        <v>0.9550379596982268</v>
      </c>
    </row>
    <row r="3522" spans="1:1" x14ac:dyDescent="0.2">
      <c r="A3522" s="3">
        <f>'Gaussian Distributions'!F1475</f>
        <v>0.2972460802308633</v>
      </c>
    </row>
    <row r="3523" spans="1:1" x14ac:dyDescent="0.2">
      <c r="A3523" s="3">
        <f>'Gaussian Distributions'!F1476</f>
        <v>0.21743745637415768</v>
      </c>
    </row>
    <row r="3524" spans="1:1" x14ac:dyDescent="0.2">
      <c r="A3524" s="3">
        <f>'Gaussian Distributions'!F1477</f>
        <v>0.58231447073580633</v>
      </c>
    </row>
    <row r="3525" spans="1:1" x14ac:dyDescent="0.2">
      <c r="A3525" s="3">
        <f>'Gaussian Distributions'!F1478</f>
        <v>0.37676783800160718</v>
      </c>
    </row>
    <row r="3526" spans="1:1" x14ac:dyDescent="0.2">
      <c r="A3526" s="3">
        <f>'Gaussian Distributions'!F1479</f>
        <v>7.0086436281120434E-3</v>
      </c>
    </row>
    <row r="3527" spans="1:1" x14ac:dyDescent="0.2">
      <c r="A3527" s="3">
        <f>'Gaussian Distributions'!F1480</f>
        <v>-3.6183664839369911E-2</v>
      </c>
    </row>
    <row r="3528" spans="1:1" x14ac:dyDescent="0.2">
      <c r="A3528" s="3">
        <f>'Gaussian Distributions'!F1481</f>
        <v>0.35647182918677101</v>
      </c>
    </row>
    <row r="3529" spans="1:1" x14ac:dyDescent="0.2">
      <c r="A3529" s="3">
        <f>'Gaussian Distributions'!F1482</f>
        <v>0.54795309259239877</v>
      </c>
    </row>
    <row r="3530" spans="1:1" x14ac:dyDescent="0.2">
      <c r="A3530" s="3">
        <f>'Gaussian Distributions'!F1483</f>
        <v>0.19644429724171927</v>
      </c>
    </row>
    <row r="3531" spans="1:1" x14ac:dyDescent="0.2">
      <c r="A3531" s="3">
        <f>'Gaussian Distributions'!F1484</f>
        <v>0.2776332999838837</v>
      </c>
    </row>
    <row r="3532" spans="1:1" x14ac:dyDescent="0.2">
      <c r="A3532" s="3">
        <f>'Gaussian Distributions'!F1485</f>
        <v>0.75090792642285098</v>
      </c>
    </row>
    <row r="3533" spans="1:1" x14ac:dyDescent="0.2">
      <c r="A3533" s="3">
        <f>'Gaussian Distributions'!F1486</f>
        <v>0.44153851292174928</v>
      </c>
    </row>
    <row r="3534" spans="1:1" x14ac:dyDescent="0.2">
      <c r="A3534" s="3">
        <f>'Gaussian Distributions'!F1487</f>
        <v>0.10215014057781593</v>
      </c>
    </row>
    <row r="3535" spans="1:1" x14ac:dyDescent="0.2">
      <c r="A3535" s="3">
        <f>'Gaussian Distributions'!F1488</f>
        <v>4.287300390378801E-2</v>
      </c>
    </row>
    <row r="3536" spans="1:1" x14ac:dyDescent="0.2">
      <c r="A3536" s="3">
        <f>'Gaussian Distributions'!F1489</f>
        <v>0.39758367661919425</v>
      </c>
    </row>
    <row r="3537" spans="1:1" x14ac:dyDescent="0.2">
      <c r="A3537" s="3">
        <f>'Gaussian Distributions'!F1490</f>
        <v>0.62304915425369756</v>
      </c>
    </row>
    <row r="3538" spans="1:1" x14ac:dyDescent="0.2">
      <c r="A3538" s="3">
        <f>'Gaussian Distributions'!F1491</f>
        <v>0.23786316203997715</v>
      </c>
    </row>
    <row r="3539" spans="1:1" x14ac:dyDescent="0.2">
      <c r="A3539" s="3">
        <f>'Gaussian Distributions'!F1492</f>
        <v>0.15194785964722496</v>
      </c>
    </row>
    <row r="3540" spans="1:1" x14ac:dyDescent="0.2">
      <c r="A3540" s="3">
        <f>'Gaussian Distributions'!F1493</f>
        <v>0.49040406686206106</v>
      </c>
    </row>
    <row r="3541" spans="1:1" x14ac:dyDescent="0.2">
      <c r="A3541" s="3">
        <f>'Gaussian Distributions'!F1494</f>
        <v>0.31684189986507744</v>
      </c>
    </row>
    <row r="3542" spans="1:1" x14ac:dyDescent="0.2">
      <c r="A3542" s="3">
        <f>'Gaussian Distributions'!F1495</f>
        <v>-0.18229013057572868</v>
      </c>
    </row>
    <row r="3543" spans="1:1" x14ac:dyDescent="0.2">
      <c r="A3543" s="3">
        <f>'Gaussian Distributions'!F1496</f>
        <v>-0.21848216277836247</v>
      </c>
    </row>
    <row r="3544" spans="1:1" x14ac:dyDescent="0.2">
      <c r="A3544" s="3">
        <f>'Gaussian Distributions'!F1497</f>
        <v>0.31193794631879035</v>
      </c>
    </row>
    <row r="3545" spans="1:1" x14ac:dyDescent="0.2">
      <c r="A3545" s="3">
        <f>'Gaussian Distributions'!F1498</f>
        <v>0.48392468245787645</v>
      </c>
    </row>
    <row r="3546" spans="1:1" x14ac:dyDescent="0.2">
      <c r="A3546" s="3">
        <f>'Gaussian Distributions'!F1499</f>
        <v>0.1460725003967541</v>
      </c>
    </row>
    <row r="3547" spans="1:1" x14ac:dyDescent="0.2">
      <c r="A3547" s="3">
        <f>'Gaussian Distributions'!F1500</f>
        <v>0.23280076158658836</v>
      </c>
    </row>
    <row r="3548" spans="1:1" x14ac:dyDescent="0.2">
      <c r="A3548" s="3">
        <f>'Gaussian Distributions'!F1501</f>
        <v>0.61207988377074685</v>
      </c>
    </row>
    <row r="3549" spans="1:1" x14ac:dyDescent="0.2">
      <c r="A3549" s="3">
        <f>'Gaussian Distributions'!F1502</f>
        <v>0.39232166670649754</v>
      </c>
    </row>
    <row r="3550" spans="1:1" x14ac:dyDescent="0.2">
      <c r="A3550" s="3">
        <f>'Gaussian Distributions'!F1503</f>
        <v>3.4417520518005895E-2</v>
      </c>
    </row>
    <row r="3551" spans="1:1" x14ac:dyDescent="0.2">
      <c r="A3551" s="3">
        <f>'Gaussian Distributions'!F1504</f>
        <v>9.5381217806057877E-2</v>
      </c>
    </row>
    <row r="3552" spans="1:1" x14ac:dyDescent="0.2">
      <c r="A3552" s="3">
        <f>'Gaussian Distributions'!F1505</f>
        <v>0.43582834187099068</v>
      </c>
    </row>
    <row r="3553" spans="1:1" x14ac:dyDescent="0.2">
      <c r="A3553" s="3">
        <f>'Gaussian Distributions'!F1506</f>
        <v>0.72797640547470865</v>
      </c>
    </row>
    <row r="3554" spans="1:1" x14ac:dyDescent="0.2">
      <c r="A3554" s="3">
        <f>'Gaussian Distributions'!F1507</f>
        <v>0.27271326277755142</v>
      </c>
    </row>
    <row r="3555" spans="1:1" x14ac:dyDescent="0.2">
      <c r="A3555" s="3">
        <f>'Gaussian Distributions'!F1508</f>
        <v>0.1910858633749597</v>
      </c>
    </row>
    <row r="3556" spans="1:1" x14ac:dyDescent="0.2">
      <c r="A3556" s="3">
        <f>'Gaussian Distributions'!F1509</f>
        <v>0.54007012460081716</v>
      </c>
    </row>
    <row r="3557" spans="1:1" x14ac:dyDescent="0.2">
      <c r="A3557" s="3">
        <f>'Gaussian Distributions'!F1510</f>
        <v>0.35146058633432736</v>
      </c>
    </row>
    <row r="3558" spans="1:1" x14ac:dyDescent="0.2">
      <c r="A3558" s="3">
        <f>'Gaussian Distributions'!F1511</f>
        <v>-4.8691895804879703E-2</v>
      </c>
    </row>
    <row r="3559" spans="1:1" x14ac:dyDescent="0.2">
      <c r="A3559" s="3">
        <f>'Gaussian Distributions'!F1512</f>
        <v>-2.9519656519266246E-3</v>
      </c>
    </row>
    <row r="3560" spans="1:1" x14ac:dyDescent="0.2">
      <c r="A3560" s="3">
        <f>'Gaussian Distributions'!F1513</f>
        <v>0.37165148596602671</v>
      </c>
    </row>
    <row r="3561" spans="1:1" x14ac:dyDescent="0.2">
      <c r="A3561" s="3">
        <f>'Gaussian Distributions'!F1514</f>
        <v>0.57323846299796588</v>
      </c>
    </row>
    <row r="3562" spans="1:1" x14ac:dyDescent="0.2">
      <c r="A3562" s="3">
        <f>'Gaussian Distributions'!F1515</f>
        <v>0.21224919666496811</v>
      </c>
    </row>
    <row r="3563" spans="1:1" x14ac:dyDescent="0.2">
      <c r="A3563" s="3">
        <f>'Gaussian Distributions'!F1516</f>
        <v>0.29234918349818684</v>
      </c>
    </row>
    <row r="3564" spans="1:1" x14ac:dyDescent="0.2">
      <c r="A3564" s="3">
        <f>'Gaussian Distributions'!F1517</f>
        <v>0.86263746343216385</v>
      </c>
    </row>
    <row r="3565" spans="1:1" x14ac:dyDescent="0.2">
      <c r="A3565" s="3">
        <f>'Gaussian Distributions'!F1518</f>
        <v>0.45913901187656769</v>
      </c>
    </row>
    <row r="3566" spans="1:1" x14ac:dyDescent="0.2">
      <c r="A3566" s="3">
        <f>'Gaussian Distributions'!F1519</f>
        <v>0.1216450149360187</v>
      </c>
    </row>
    <row r="3567" spans="1:1" x14ac:dyDescent="0.2">
      <c r="A3567" s="3">
        <f>'Gaussian Distributions'!F1520</f>
        <v>6.6636658412095484E-2</v>
      </c>
    </row>
    <row r="3568" spans="1:1" x14ac:dyDescent="0.2">
      <c r="A3568" s="3">
        <f>'Gaussian Distributions'!F1521</f>
        <v>0.41364408403136288</v>
      </c>
    </row>
    <row r="3569" spans="1:1" x14ac:dyDescent="0.2">
      <c r="A3569" s="3">
        <f>'Gaussian Distributions'!F1522</f>
        <v>0.66040105075827549</v>
      </c>
    </row>
    <row r="3570" spans="1:1" x14ac:dyDescent="0.2">
      <c r="A3570" s="3">
        <f>'Gaussian Distributions'!F1523</f>
        <v>0.2529072838722024</v>
      </c>
    </row>
    <row r="3571" spans="1:1" x14ac:dyDescent="0.2">
      <c r="A3571" s="3">
        <f>'Gaussian Distributions'!F1524</f>
        <v>0.169110477303063</v>
      </c>
    </row>
    <row r="3572" spans="1:1" x14ac:dyDescent="0.2">
      <c r="A3572" s="3">
        <f>'Gaussian Distributions'!F1525</f>
        <v>0.51066703832367255</v>
      </c>
    </row>
    <row r="3573" spans="1:1" x14ac:dyDescent="0.2">
      <c r="A3573" s="3">
        <f>'Gaussian Distributions'!F1526</f>
        <v>0.3316003915389637</v>
      </c>
    </row>
    <row r="3574" spans="1:1" x14ac:dyDescent="0.2">
      <c r="A3574" s="3">
        <f>'Gaussian Distributions'!F1527</f>
        <v>-0.11050490524387913</v>
      </c>
    </row>
    <row r="3575" spans="1:1" x14ac:dyDescent="0.2">
      <c r="A3575" s="3">
        <f>'Gaussian Distributions'!F1528</f>
        <v>-0.15405613144395308</v>
      </c>
    </row>
    <row r="3576" spans="1:1" x14ac:dyDescent="0.2">
      <c r="A3576" s="3">
        <f>'Gaussian Distributions'!F1529</f>
        <v>0.32175234303989914</v>
      </c>
    </row>
    <row r="3577" spans="1:1" x14ac:dyDescent="0.2">
      <c r="A3577" s="3">
        <f>'Gaussian Distributions'!F1530</f>
        <v>0.49701395192611697</v>
      </c>
    </row>
    <row r="3578" spans="1:1" x14ac:dyDescent="0.2">
      <c r="A3578" s="3">
        <f>'Gaussian Distributions'!F1531</f>
        <v>0.15774255747365912</v>
      </c>
    </row>
    <row r="3579" spans="1:1" x14ac:dyDescent="0.2">
      <c r="A3579" s="3">
        <f>'Gaussian Distributions'!F1532</f>
        <v>0.24290020847269439</v>
      </c>
    </row>
    <row r="3580" spans="1:1" x14ac:dyDescent="0.2">
      <c r="A3580" s="3">
        <f>'Gaussian Distributions'!F1533</f>
        <v>0.63467829591679248</v>
      </c>
    </row>
    <row r="3581" spans="1:1" x14ac:dyDescent="0.2">
      <c r="A3581" s="3">
        <f>'Gaussian Distributions'!F1534</f>
        <v>0.40288928133482194</v>
      </c>
    </row>
    <row r="3582" spans="1:1" x14ac:dyDescent="0.2">
      <c r="A3582" s="3">
        <f>'Gaussian Distributions'!F1535</f>
        <v>5.1044138902576197E-2</v>
      </c>
    </row>
    <row r="3583" spans="1:1" x14ac:dyDescent="0.2">
      <c r="A3583" s="3">
        <f>'Gaussian Distributions'!F1536</f>
        <v>0.10877703353572166</v>
      </c>
    </row>
    <row r="3584" spans="1:1" x14ac:dyDescent="0.2">
      <c r="A3584" s="3">
        <f>'Gaussian Distributions'!F1537</f>
        <v>0.44732350260460213</v>
      </c>
    </row>
    <row r="3585" spans="1:1" x14ac:dyDescent="0.2">
      <c r="A3585" s="3">
        <f>'Gaussian Distributions'!F1538</f>
        <v>0.77841412123532605</v>
      </c>
    </row>
    <row r="3586" spans="1:1" x14ac:dyDescent="0.2">
      <c r="A3586" s="3">
        <f>'Gaussian Distributions'!F1539</f>
        <v>0.282544688774647</v>
      </c>
    </row>
    <row r="3587" spans="1:1" x14ac:dyDescent="0.2">
      <c r="A3587" s="3">
        <f>'Gaussian Distributions'!F1540</f>
        <v>0.20175557013209167</v>
      </c>
    </row>
    <row r="3588" spans="1:1" x14ac:dyDescent="0.2">
      <c r="A3588" s="3">
        <f>'Gaussian Distributions'!F1541</f>
        <v>0.55609063846122408</v>
      </c>
    </row>
    <row r="3589" spans="1:1" x14ac:dyDescent="0.2">
      <c r="A3589" s="3">
        <f>'Gaussian Distributions'!F1542</f>
        <v>0.36150586802864676</v>
      </c>
    </row>
    <row r="3590" spans="1:1" x14ac:dyDescent="0.2">
      <c r="A3590" s="3">
        <f>'Gaussian Distributions'!F1543</f>
        <v>-2.4464643158277233E-2</v>
      </c>
    </row>
    <row r="3591" spans="1:1" x14ac:dyDescent="0.2">
      <c r="A3591" s="3">
        <f>'Gaussian Distributions'!F1544</f>
        <v>-7.6725345486781393E-2</v>
      </c>
    </row>
    <row r="3592" spans="1:1" x14ac:dyDescent="0.2">
      <c r="A3592" s="3">
        <f>'Gaussian Distributions'!F1545</f>
        <v>0.34149774057552784</v>
      </c>
    </row>
    <row r="3593" spans="1:1" x14ac:dyDescent="0.2">
      <c r="A3593" s="3">
        <f>'Gaussian Distributions'!F1546</f>
        <v>0.52497941901619394</v>
      </c>
    </row>
    <row r="3594" spans="1:1" x14ac:dyDescent="0.2">
      <c r="A3594" s="3">
        <f>'Gaussian Distributions'!F1547</f>
        <v>0.18021391126886707</v>
      </c>
    </row>
    <row r="3595" spans="1:1" x14ac:dyDescent="0.2">
      <c r="A3595" s="3">
        <f>'Gaussian Distributions'!F1548</f>
        <v>0.26283943904331186</v>
      </c>
    </row>
    <row r="3596" spans="1:1" x14ac:dyDescent="0.2">
      <c r="A3596" s="3">
        <f>'Gaussian Distributions'!F1549</f>
        <v>0.69063156709007523</v>
      </c>
    </row>
    <row r="3597" spans="1:1" x14ac:dyDescent="0.2">
      <c r="A3597" s="3">
        <f>'Gaussian Distributions'!F1550</f>
        <v>0.42461350769464101</v>
      </c>
    </row>
    <row r="3598" spans="1:1" x14ac:dyDescent="0.2">
      <c r="A3598" s="3">
        <f>'Gaussian Distributions'!F1551</f>
        <v>8.1370369480352034E-2</v>
      </c>
    </row>
    <row r="3599" spans="1:1" x14ac:dyDescent="0.2">
      <c r="A3599" s="3">
        <f>'Gaussian Distributions'!F1552</f>
        <v>1.6524666394212573E-2</v>
      </c>
    </row>
    <row r="3600" spans="1:1" x14ac:dyDescent="0.2">
      <c r="A3600" s="3">
        <f>'Gaussian Distributions'!F1553</f>
        <v>0.38191654981791351</v>
      </c>
    </row>
    <row r="3601" spans="1:1" x14ac:dyDescent="0.2">
      <c r="A3601" s="3">
        <f>'Gaussian Distributions'!F1554</f>
        <v>0.59177866855738004</v>
      </c>
    </row>
    <row r="3602" spans="1:1" x14ac:dyDescent="0.2">
      <c r="A3602" s="3">
        <f>'Gaussian Distributions'!F1555</f>
        <v>0.22259039549160947</v>
      </c>
    </row>
    <row r="3603" spans="1:1" x14ac:dyDescent="0.2">
      <c r="A3603" s="3">
        <f>'Gaussian Distributions'!F1556</f>
        <v>0.13405687827473542</v>
      </c>
    </row>
    <row r="3604" spans="1:1" x14ac:dyDescent="0.2">
      <c r="A3604" s="3">
        <f>'Gaussian Distributions'!F1557</f>
        <v>0.47132126299248023</v>
      </c>
    </row>
    <row r="3605" spans="1:1" x14ac:dyDescent="0.2">
      <c r="A3605" s="3">
        <f>'Gaussian Distributions'!F1558</f>
        <v>0.30214192048442978</v>
      </c>
    </row>
    <row r="3606" spans="1:1" x14ac:dyDescent="0.2">
      <c r="A3606" s="3">
        <f>'Gaussian Distributions'!F1559</f>
        <v>-0.37618317191943035</v>
      </c>
    </row>
    <row r="3607" spans="1:1" x14ac:dyDescent="0.2">
      <c r="A3607" s="3">
        <f>'Gaussian Distributions'!F1560</f>
        <v>-0.40366621652264928</v>
      </c>
    </row>
    <row r="3608" spans="1:1" x14ac:dyDescent="0.2">
      <c r="A3608" s="3">
        <f>'Gaussian Distributions'!F1561</f>
        <v>0.30152993403533285</v>
      </c>
    </row>
    <row r="3609" spans="1:1" x14ac:dyDescent="0.2">
      <c r="A3609" s="3">
        <f>'Gaussian Distributions'!F1562</f>
        <v>0.4705481443572711</v>
      </c>
    </row>
    <row r="3610" spans="1:1" x14ac:dyDescent="0.2">
      <c r="A3610" s="3">
        <f>'Gaussian Distributions'!F1563</f>
        <v>0.13329331582228493</v>
      </c>
    </row>
    <row r="3611" spans="1:1" x14ac:dyDescent="0.2">
      <c r="A3611" s="3">
        <f>'Gaussian Distributions'!F1564</f>
        <v>0.22194811846209694</v>
      </c>
    </row>
    <row r="3612" spans="1:1" x14ac:dyDescent="0.2">
      <c r="A3612" s="3">
        <f>'Gaussian Distributions'!F1565</f>
        <v>0.59057280764149311</v>
      </c>
    </row>
    <row r="3613" spans="1:1" x14ac:dyDescent="0.2">
      <c r="A3613" s="3">
        <f>'Gaussian Distributions'!F1566</f>
        <v>0.38127110249922369</v>
      </c>
    </row>
    <row r="3614" spans="1:1" x14ac:dyDescent="0.2">
      <c r="A3614" s="3">
        <f>'Gaussian Distributions'!F1567</f>
        <v>1.5357658931055784E-2</v>
      </c>
    </row>
    <row r="3615" spans="1:1" x14ac:dyDescent="0.2">
      <c r="A3615" s="3">
        <f>'Gaussian Distributions'!F1568</f>
        <v>8.0471940750839077E-2</v>
      </c>
    </row>
    <row r="3616" spans="1:1" x14ac:dyDescent="0.2">
      <c r="A3616" s="3">
        <f>'Gaussian Distributions'!F1569</f>
        <v>0.42392106738456592</v>
      </c>
    </row>
    <row r="3617" spans="1:1" x14ac:dyDescent="0.2">
      <c r="A3617" s="3">
        <f>'Gaussian Distributions'!F1570</f>
        <v>0.68857047657845305</v>
      </c>
    </row>
    <row r="3618" spans="1:1" x14ac:dyDescent="0.2">
      <c r="A3618" s="3">
        <f>'Gaussian Distributions'!F1571</f>
        <v>0.26222055669919664</v>
      </c>
    </row>
    <row r="3619" spans="1:1" x14ac:dyDescent="0.2">
      <c r="A3619" s="3">
        <f>'Gaussian Distributions'!F1572</f>
        <v>0.17952705024151766</v>
      </c>
    </row>
    <row r="3620" spans="1:1" x14ac:dyDescent="0.2">
      <c r="A3620" s="3">
        <f>'Gaussian Distributions'!F1573</f>
        <v>0.52406346874432097</v>
      </c>
    </row>
    <row r="3621" spans="1:1" x14ac:dyDescent="0.2">
      <c r="A3621" s="3">
        <f>'Gaussian Distributions'!F1574</f>
        <v>0.34087740877182654</v>
      </c>
    </row>
    <row r="3622" spans="1:1" x14ac:dyDescent="0.2">
      <c r="A3622" s="3">
        <f>'Gaussian Distributions'!F1575</f>
        <v>-7.8641041947729251E-2</v>
      </c>
    </row>
    <row r="3623" spans="1:1" x14ac:dyDescent="0.2">
      <c r="A3623" s="3">
        <f>'Gaussian Distributions'!F1576</f>
        <v>-2.5890610803270542E-2</v>
      </c>
    </row>
    <row r="3624" spans="1:1" x14ac:dyDescent="0.2">
      <c r="A3624" s="3">
        <f>'Gaussian Distributions'!F1577</f>
        <v>0.36087528964528681</v>
      </c>
    </row>
    <row r="3625" spans="1:1" x14ac:dyDescent="0.2">
      <c r="A3625" s="3">
        <f>'Gaussian Distributions'!F1578</f>
        <v>0.5550586630556289</v>
      </c>
    </row>
    <row r="3626" spans="1:1" x14ac:dyDescent="0.2">
      <c r="A3626" s="3">
        <f>'Gaussian Distributions'!F1579</f>
        <v>0.20109412988029282</v>
      </c>
    </row>
    <row r="3627" spans="1:1" x14ac:dyDescent="0.2">
      <c r="A3627" s="3">
        <f>'Gaussian Distributions'!F1580</f>
        <v>0.2819311723087089</v>
      </c>
    </row>
    <row r="3628" spans="1:1" x14ac:dyDescent="0.2">
      <c r="A3628" s="3">
        <f>'Gaussian Distributions'!F1581</f>
        <v>0.77464981130817379</v>
      </c>
    </row>
    <row r="3629" spans="1:1" x14ac:dyDescent="0.2">
      <c r="A3629" s="3">
        <f>'Gaussian Distributions'!F1582</f>
        <v>0.44659611416878109</v>
      </c>
    </row>
    <row r="3630" spans="1:1" x14ac:dyDescent="0.2">
      <c r="A3630" s="3">
        <f>'Gaussian Distributions'!F1583</f>
        <v>0.10795607703768262</v>
      </c>
    </row>
    <row r="3631" spans="1:1" x14ac:dyDescent="0.2">
      <c r="A3631" s="3">
        <f>'Gaussian Distributions'!F1584</f>
        <v>5.0037348933672732E-2</v>
      </c>
    </row>
    <row r="3632" spans="1:1" x14ac:dyDescent="0.2">
      <c r="A3632" s="3">
        <f>'Gaussian Distributions'!F1585</f>
        <v>0.40222359023046717</v>
      </c>
    </row>
    <row r="3633" spans="1:1" x14ac:dyDescent="0.2">
      <c r="A3633" s="3">
        <f>'Gaussian Distributions'!F1586</f>
        <v>0.63318496495276599</v>
      </c>
    </row>
    <row r="3634" spans="1:1" x14ac:dyDescent="0.2">
      <c r="A3634" s="3">
        <f>'Gaussian Distributions'!F1587</f>
        <v>0.24227188566005703</v>
      </c>
    </row>
    <row r="3635" spans="1:1" x14ac:dyDescent="0.2">
      <c r="A3635" s="3">
        <f>'Gaussian Distributions'!F1588</f>
        <v>0.15702244950392241</v>
      </c>
    </row>
    <row r="3636" spans="1:1" x14ac:dyDescent="0.2">
      <c r="A3636" s="3">
        <f>'Gaussian Distributions'!F1589</f>
        <v>0.49618024123798854</v>
      </c>
    </row>
    <row r="3637" spans="1:1" x14ac:dyDescent="0.2">
      <c r="A3637" s="3">
        <f>'Gaussian Distributions'!F1590</f>
        <v>0.32113811739710985</v>
      </c>
    </row>
    <row r="3638" spans="1:1" x14ac:dyDescent="0.2">
      <c r="A3638" s="3">
        <f>'Gaussian Distributions'!F1591</f>
        <v>-0.15727803204838153</v>
      </c>
    </row>
    <row r="3639" spans="1:1" x14ac:dyDescent="0.2">
      <c r="A3639" s="3">
        <f>'Gaussian Distributions'!F1592</f>
        <v>-0.11287954352240481</v>
      </c>
    </row>
    <row r="3640" spans="1:1" x14ac:dyDescent="0.2">
      <c r="A3640" s="3">
        <f>'Gaussian Distributions'!F1593</f>
        <v>0.33098360889260336</v>
      </c>
    </row>
    <row r="3641" spans="1:1" x14ac:dyDescent="0.2">
      <c r="A3641" s="3">
        <f>'Gaussian Distributions'!F1594</f>
        <v>0.50979549936320689</v>
      </c>
    </row>
    <row r="3642" spans="1:1" x14ac:dyDescent="0.2">
      <c r="A3642" s="3">
        <f>'Gaussian Distributions'!F1595</f>
        <v>0.16840809618227023</v>
      </c>
    </row>
    <row r="3643" spans="1:1" x14ac:dyDescent="0.2">
      <c r="A3643" s="3">
        <f>'Gaussian Distributions'!F1596</f>
        <v>0.25228421287287489</v>
      </c>
    </row>
    <row r="3644" spans="1:1" x14ac:dyDescent="0.2">
      <c r="A3644" s="3">
        <f>'Gaussian Distributions'!F1597</f>
        <v>0.65867975054568828</v>
      </c>
    </row>
    <row r="3645" spans="1:1" x14ac:dyDescent="0.2">
      <c r="A3645" s="3">
        <f>'Gaussian Distributions'!F1598</f>
        <v>0.41296592124107234</v>
      </c>
    </row>
    <row r="3646" spans="1:1" x14ac:dyDescent="0.2">
      <c r="A3646" s="3">
        <f>'Gaussian Distributions'!F1599</f>
        <v>6.568887897007078E-2</v>
      </c>
    </row>
    <row r="3647" spans="1:1" x14ac:dyDescent="0.2">
      <c r="A3647" s="3">
        <f>'Gaussian Distributions'!F1600</f>
        <v>0.1208548071958484</v>
      </c>
    </row>
    <row r="3648" spans="1:1" x14ac:dyDescent="0.2">
      <c r="A3648" s="3">
        <f>'Gaussian Distributions'!F1601</f>
        <v>0.4583903159801142</v>
      </c>
    </row>
    <row r="3649" spans="1:1" x14ac:dyDescent="0.2">
      <c r="A3649" s="3">
        <f>'Gaussian Distributions'!F1602</f>
        <v>0.85519012379337389</v>
      </c>
    </row>
    <row r="3650" spans="1:1" x14ac:dyDescent="0.2">
      <c r="A3650" s="3">
        <f>'Gaussian Distributions'!F1603</f>
        <v>0.29173690350672021</v>
      </c>
    </row>
    <row r="3651" spans="1:1" x14ac:dyDescent="0.2">
      <c r="A3651" s="3">
        <f>'Gaussian Distributions'!F1604</f>
        <v>0.21159804488530923</v>
      </c>
    </row>
    <row r="3652" spans="1:1" x14ac:dyDescent="0.2">
      <c r="A3652" s="3">
        <f>'Gaussian Distributions'!F1605</f>
        <v>0.57212910767781988</v>
      </c>
    </row>
    <row r="3653" spans="1:1" x14ac:dyDescent="0.2">
      <c r="A3653" s="3">
        <f>'Gaussian Distributions'!F1606</f>
        <v>0.37101409061643087</v>
      </c>
    </row>
    <row r="3654" spans="1:1" x14ac:dyDescent="0.2">
      <c r="A3654" s="3">
        <f>'Gaussian Distributions'!F1607</f>
        <v>-4.2312104892802127E-3</v>
      </c>
    </row>
    <row r="3655" spans="1:1" x14ac:dyDescent="0.2">
      <c r="A3655" s="3">
        <f>'Gaussian Distributions'!F1608</f>
        <v>-5.0317948649480859E-2</v>
      </c>
    </row>
    <row r="3656" spans="1:1" x14ac:dyDescent="0.2">
      <c r="A3656" s="3">
        <f>'Gaussian Distributions'!F1609</f>
        <v>0.35083567347135414</v>
      </c>
    </row>
    <row r="3657" spans="1:1" x14ac:dyDescent="0.2">
      <c r="A3657" s="3">
        <f>'Gaussian Distributions'!F1610</f>
        <v>0.53910148380328438</v>
      </c>
    </row>
    <row r="3658" spans="1:1" x14ac:dyDescent="0.2">
      <c r="A3658" s="3">
        <f>'Gaussian Distributions'!F1611</f>
        <v>0.19041257815960436</v>
      </c>
    </row>
    <row r="3659" spans="1:1" x14ac:dyDescent="0.2">
      <c r="A3659" s="3">
        <f>'Gaussian Distributions'!F1612</f>
        <v>0.27209755352154386</v>
      </c>
    </row>
    <row r="3660" spans="1:1" x14ac:dyDescent="0.2">
      <c r="A3660" s="3">
        <f>'Gaussian Distributions'!F1613</f>
        <v>0.72535095089869384</v>
      </c>
    </row>
    <row r="3661" spans="1:1" x14ac:dyDescent="0.2">
      <c r="A3661" s="3">
        <f>'Gaussian Distributions'!F1614</f>
        <v>0.43511958771184678</v>
      </c>
    </row>
    <row r="3662" spans="1:1" x14ac:dyDescent="0.2">
      <c r="A3662" s="3">
        <f>'Gaussian Distributions'!F1615</f>
        <v>9.4524560786966111E-2</v>
      </c>
    </row>
    <row r="3663" spans="1:1" x14ac:dyDescent="0.2">
      <c r="A3663" s="3">
        <f>'Gaussian Distributions'!F1616</f>
        <v>3.3339104236649042E-2</v>
      </c>
    </row>
    <row r="3664" spans="1:1" x14ac:dyDescent="0.2">
      <c r="A3664" s="3">
        <f>'Gaussian Distributions'!F1617</f>
        <v>0.39166682947138665</v>
      </c>
    </row>
    <row r="3665" spans="1:1" x14ac:dyDescent="0.2">
      <c r="A3665" s="3">
        <f>'Gaussian Distributions'!F1618</f>
        <v>0.61075043791025241</v>
      </c>
    </row>
    <row r="3666" spans="1:1" x14ac:dyDescent="0.2">
      <c r="A3666" s="3">
        <f>'Gaussian Distributions'!F1619</f>
        <v>0.23216606244786026</v>
      </c>
    </row>
    <row r="3667" spans="1:1" x14ac:dyDescent="0.2">
      <c r="A3667" s="3">
        <f>'Gaussian Distributions'!F1620</f>
        <v>0.1453321338889714</v>
      </c>
    </row>
    <row r="3668" spans="1:1" x14ac:dyDescent="0.2">
      <c r="A3668" s="3">
        <f>'Gaussian Distributions'!F1621</f>
        <v>0.48312346547577872</v>
      </c>
    </row>
    <row r="3669" spans="1:1" x14ac:dyDescent="0.2">
      <c r="A3669" s="3">
        <f>'Gaussian Distributions'!F1622</f>
        <v>0.31132531364249327</v>
      </c>
    </row>
    <row r="3670" spans="1:1" x14ac:dyDescent="0.2">
      <c r="A3670" s="3">
        <f>'Gaussian Distributions'!F1623</f>
        <v>-0.22385742206198117</v>
      </c>
    </row>
    <row r="3671" spans="1:1" x14ac:dyDescent="0.2">
      <c r="A3671" s="3">
        <f>'Gaussian Distributions'!F1624</f>
        <v>-0.18628566188183643</v>
      </c>
    </row>
    <row r="3672" spans="1:1" x14ac:dyDescent="0.2">
      <c r="A3672" s="3">
        <f>'Gaussian Distributions'!F1625</f>
        <v>0.31622858988272895</v>
      </c>
    </row>
    <row r="3673" spans="1:1" x14ac:dyDescent="0.2">
      <c r="A3673" s="3">
        <f>'Gaussian Distributions'!F1626</f>
        <v>0.48958720513164311</v>
      </c>
    </row>
    <row r="3674" spans="1:1" x14ac:dyDescent="0.2">
      <c r="A3674" s="3">
        <f>'Gaussian Distributions'!F1627</f>
        <v>0.15121796207696106</v>
      </c>
    </row>
    <row r="3675" spans="1:1" x14ac:dyDescent="0.2">
      <c r="A3675" s="3">
        <f>'Gaussian Distributions'!F1628</f>
        <v>0.23723179604974104</v>
      </c>
    </row>
    <row r="3676" spans="1:1" x14ac:dyDescent="0.2">
      <c r="A3676" s="3">
        <f>'Gaussian Distributions'!F1629</f>
        <v>0.62164394648475785</v>
      </c>
    </row>
    <row r="3677" spans="1:1" x14ac:dyDescent="0.2">
      <c r="A3677" s="3">
        <f>'Gaussian Distributions'!F1630</f>
        <v>0.39692360434176638</v>
      </c>
    </row>
    <row r="3678" spans="1:1" x14ac:dyDescent="0.2">
      <c r="A3678" s="3">
        <f>'Gaussian Distributions'!F1631</f>
        <v>4.1832208700605944E-2</v>
      </c>
    </row>
    <row r="3679" spans="1:1" x14ac:dyDescent="0.2">
      <c r="A3679" s="3">
        <f>'Gaussian Distributions'!F1632</f>
        <v>0.10131201527117997</v>
      </c>
    </row>
    <row r="3680" spans="1:1" x14ac:dyDescent="0.2">
      <c r="A3680" s="3">
        <f>'Gaussian Distributions'!F1633</f>
        <v>0.44082075190607833</v>
      </c>
    </row>
    <row r="3681" spans="1:1" x14ac:dyDescent="0.2">
      <c r="A3681" s="3">
        <f>'Gaussian Distributions'!F1634</f>
        <v>0.74782964346079606</v>
      </c>
    </row>
    <row r="3682" spans="1:1" x14ac:dyDescent="0.2">
      <c r="A3682" s="3">
        <f>'Gaussian Distributions'!F1635</f>
        <v>0.27701880790637623</v>
      </c>
    </row>
    <row r="3683" spans="1:1" x14ac:dyDescent="0.2">
      <c r="A3683" s="3">
        <f>'Gaussian Distributions'!F1636</f>
        <v>0.19577713914899214</v>
      </c>
    </row>
    <row r="3684" spans="1:1" x14ac:dyDescent="0.2">
      <c r="A3684" s="3">
        <f>'Gaussian Distributions'!F1637</f>
        <v>0.54695429754719838</v>
      </c>
    </row>
    <row r="3685" spans="1:1" x14ac:dyDescent="0.2">
      <c r="A3685" s="3">
        <f>'Gaussian Distributions'!F1638</f>
        <v>0.35584422294741702</v>
      </c>
    </row>
    <row r="3686" spans="1:1" x14ac:dyDescent="0.2">
      <c r="A3686" s="3">
        <f>'Gaussian Distributions'!F1639</f>
        <v>-3.7701322855917541E-2</v>
      </c>
    </row>
    <row r="3687" spans="1:1" x14ac:dyDescent="0.2">
      <c r="A3687" s="3">
        <f>'Gaussian Distributions'!F1640</f>
        <v>5.7890223128080898E-3</v>
      </c>
    </row>
    <row r="3688" spans="1:1" x14ac:dyDescent="0.2">
      <c r="A3688" s="3">
        <f>'Gaussian Distributions'!F1641</f>
        <v>0.37612657698415197</v>
      </c>
    </row>
    <row r="3689" spans="1:1" x14ac:dyDescent="0.2">
      <c r="A3689" s="3">
        <f>'Gaussian Distributions'!F1642</f>
        <v>0.58115966332219637</v>
      </c>
    </row>
    <row r="3690" spans="1:1" x14ac:dyDescent="0.2">
      <c r="A3690" s="3">
        <f>'Gaussian Distributions'!F1643</f>
        <v>0.2167909108301935</v>
      </c>
    </row>
    <row r="3691" spans="1:1" x14ac:dyDescent="0.2">
      <c r="A3691" s="3">
        <f>'Gaussian Distributions'!F1644</f>
        <v>0.29663406444230639</v>
      </c>
    </row>
    <row r="3692" spans="1:1" x14ac:dyDescent="0.2">
      <c r="A3692" s="3">
        <f>'Gaussian Distributions'!F1645</f>
        <v>0.93774387728700881</v>
      </c>
    </row>
    <row r="3693" spans="1:1" x14ac:dyDescent="0.2">
      <c r="A3693" s="3">
        <f>'Gaussian Distributions'!F1646</f>
        <v>0.46442061811906632</v>
      </c>
    </row>
    <row r="3694" spans="1:1" x14ac:dyDescent="0.2">
      <c r="A3694" s="3">
        <f>'Gaussian Distributions'!F1647</f>
        <v>0.12712755958277366</v>
      </c>
    </row>
    <row r="3695" spans="1:1" x14ac:dyDescent="0.2">
      <c r="A3695" s="3">
        <f>'Gaussian Distributions'!F1648</f>
        <v>7.3179557823674857E-2</v>
      </c>
    </row>
    <row r="3696" spans="1:1" x14ac:dyDescent="0.2">
      <c r="A3696" s="3">
        <f>'Gaussian Distributions'!F1649</f>
        <v>0.41841506819102414</v>
      </c>
    </row>
    <row r="3697" spans="1:1" x14ac:dyDescent="0.2">
      <c r="A3697" s="3">
        <f>'Gaussian Distributions'!F1650</f>
        <v>0.67295895875071743</v>
      </c>
    </row>
    <row r="3698" spans="1:1" x14ac:dyDescent="0.2">
      <c r="A3698" s="3">
        <f>'Gaussian Distributions'!F1651</f>
        <v>0.25726082495923891</v>
      </c>
    </row>
    <row r="3699" spans="1:1" x14ac:dyDescent="0.2">
      <c r="A3699" s="3">
        <f>'Gaussian Distributions'!F1652</f>
        <v>0.17399873176845701</v>
      </c>
    </row>
    <row r="3700" spans="1:1" x14ac:dyDescent="0.2">
      <c r="A3700" s="3">
        <f>'Gaussian Distributions'!F1653</f>
        <v>0.51684118821861058</v>
      </c>
    </row>
    <row r="3701" spans="1:1" x14ac:dyDescent="0.2">
      <c r="A3701" s="3">
        <f>'Gaussian Distributions'!F1654</f>
        <v>0.3359234752521163</v>
      </c>
    </row>
    <row r="3702" spans="1:1" x14ac:dyDescent="0.2">
      <c r="A3702" s="3">
        <f>'Gaussian Distributions'!F1655</f>
        <v>-9.4835304189790914E-2</v>
      </c>
    </row>
    <row r="3703" spans="1:1" x14ac:dyDescent="0.2">
      <c r="A3703" s="3">
        <f>'Gaussian Distributions'!F1656</f>
        <v>-0.13337362768136229</v>
      </c>
    </row>
    <row r="3704" spans="1:1" x14ac:dyDescent="0.2">
      <c r="A3704" s="3">
        <f>'Gaussian Distributions'!F1657</f>
        <v>0.32605581128760341</v>
      </c>
    </row>
    <row r="3705" spans="1:1" x14ac:dyDescent="0.2">
      <c r="A3705" s="3">
        <f>'Gaussian Distributions'!F1658</f>
        <v>0.50291263250719853</v>
      </c>
    </row>
    <row r="3706" spans="1:1" x14ac:dyDescent="0.2">
      <c r="A3706" s="3">
        <f>'Gaussian Distributions'!F1659</f>
        <v>0.16275086054495694</v>
      </c>
    </row>
    <row r="3707" spans="1:1" x14ac:dyDescent="0.2">
      <c r="A3707" s="3">
        <f>'Gaussian Distributions'!F1660</f>
        <v>0.2472886185785228</v>
      </c>
    </row>
    <row r="3708" spans="1:1" x14ac:dyDescent="0.2">
      <c r="A3708" s="3">
        <f>'Gaussian Distributions'!F1661</f>
        <v>0.64548332069965442</v>
      </c>
    </row>
    <row r="3709" spans="1:1" x14ac:dyDescent="0.2">
      <c r="A3709" s="3">
        <f>'Gaussian Distributions'!F1662</f>
        <v>0.40756992658482483</v>
      </c>
    </row>
    <row r="3710" spans="1:1" x14ac:dyDescent="0.2">
      <c r="A3710" s="3">
        <f>'Gaussian Distributions'!F1663</f>
        <v>5.7981699465656816E-2</v>
      </c>
    </row>
    <row r="3711" spans="1:1" x14ac:dyDescent="0.2">
      <c r="A3711" s="3">
        <f>'Gaussian Distributions'!F1664</f>
        <v>0.11446718549697191</v>
      </c>
    </row>
    <row r="3712" spans="1:1" x14ac:dyDescent="0.2">
      <c r="A3712" s="3">
        <f>'Gaussian Distributions'!F1665</f>
        <v>0.45245079785725117</v>
      </c>
    </row>
    <row r="3713" spans="1:1" x14ac:dyDescent="0.2">
      <c r="A3713" s="3">
        <f>'Gaussian Distributions'!F1666</f>
        <v>0.80839939112568504</v>
      </c>
    </row>
    <row r="3714" spans="1:1" x14ac:dyDescent="0.2">
      <c r="A3714" s="3">
        <f>'Gaussian Distributions'!F1667</f>
        <v>0.28683656953961401</v>
      </c>
    </row>
    <row r="3715" spans="1:1" x14ac:dyDescent="0.2">
      <c r="A3715" s="3">
        <f>'Gaussian Distributions'!F1668</f>
        <v>0.20636675098230872</v>
      </c>
    </row>
    <row r="3716" spans="1:1" x14ac:dyDescent="0.2">
      <c r="A3716" s="3">
        <f>'Gaussian Distributions'!F1669</f>
        <v>0.56344034073127192</v>
      </c>
    </row>
    <row r="3717" spans="1:1" x14ac:dyDescent="0.2">
      <c r="A3717" s="3">
        <f>'Gaussian Distributions'!F1670</f>
        <v>0.36593113398078619</v>
      </c>
    </row>
    <row r="3718" spans="1:1" x14ac:dyDescent="0.2">
      <c r="A3718" s="3">
        <f>'Gaussian Distributions'!F1671</f>
        <v>-1.4765586886788973E-2</v>
      </c>
    </row>
    <row r="3719" spans="1:1" x14ac:dyDescent="0.2">
      <c r="A3719" s="3">
        <f>'Gaussian Distributions'!F1672</f>
        <v>-6.3895856906329651E-2</v>
      </c>
    </row>
    <row r="3720" spans="1:1" x14ac:dyDescent="0.2">
      <c r="A3720" s="3">
        <f>'Gaussian Distributions'!F1673</f>
        <v>0.3458474471295972</v>
      </c>
    </row>
    <row r="3721" spans="1:1" x14ac:dyDescent="0.2">
      <c r="A3721" s="3">
        <f>'Gaussian Distributions'!F1674</f>
        <v>0.53147777249003247</v>
      </c>
    </row>
    <row r="3722" spans="1:1" x14ac:dyDescent="0.2">
      <c r="A3722" s="3">
        <f>'Gaussian Distributions'!F1675</f>
        <v>0.18499707145268302</v>
      </c>
    </row>
    <row r="3723" spans="1:1" x14ac:dyDescent="0.2">
      <c r="A3723" s="3">
        <f>'Gaussian Distributions'!F1676</f>
        <v>0.26716546207793029</v>
      </c>
    </row>
    <row r="3724" spans="1:1" x14ac:dyDescent="0.2">
      <c r="A3724" s="3">
        <f>'Gaussian Distributions'!F1677</f>
        <v>0.70586373556373649</v>
      </c>
    </row>
    <row r="3725" spans="1:1" x14ac:dyDescent="0.2">
      <c r="A3725" s="3">
        <f>'Gaussian Distributions'!F1678</f>
        <v>0.42948784688024932</v>
      </c>
    </row>
    <row r="3726" spans="1:1" x14ac:dyDescent="0.2">
      <c r="A3726" s="3">
        <f>'Gaussian Distributions'!F1679</f>
        <v>8.7582154280707175E-2</v>
      </c>
    </row>
    <row r="3727" spans="1:1" x14ac:dyDescent="0.2">
      <c r="A3727" s="3">
        <f>'Gaussian Distributions'!F1680</f>
        <v>2.4526531473583912E-2</v>
      </c>
    </row>
    <row r="3728" spans="1:1" x14ac:dyDescent="0.2">
      <c r="A3728" s="3">
        <f>'Gaussian Distributions'!F1681</f>
        <v>0.38645027856372183</v>
      </c>
    </row>
    <row r="3729" spans="1:1" x14ac:dyDescent="0.2">
      <c r="A3729" s="3">
        <f>'Gaussian Distributions'!F1682</f>
        <v>0.60041699751366107</v>
      </c>
    </row>
    <row r="3730" spans="1:1" x14ac:dyDescent="0.2">
      <c r="A3730" s="3">
        <f>'Gaussian Distributions'!F1683</f>
        <v>0.22707232018724455</v>
      </c>
    </row>
    <row r="3731" spans="1:1" x14ac:dyDescent="0.2">
      <c r="A3731" s="3">
        <f>'Gaussian Distributions'!F1684</f>
        <v>0.13935929406550462</v>
      </c>
    </row>
    <row r="3732" spans="1:1" x14ac:dyDescent="0.2">
      <c r="A3732" s="3">
        <f>'Gaussian Distributions'!F1685</f>
        <v>0.47677988753773592</v>
      </c>
    </row>
    <row r="3733" spans="1:1" x14ac:dyDescent="0.2">
      <c r="A3733" s="3">
        <f>'Gaussian Distributions'!F1686</f>
        <v>0.30642639050373305</v>
      </c>
    </row>
    <row r="3734" spans="1:1" x14ac:dyDescent="0.2">
      <c r="A3734" s="3">
        <f>'Gaussian Distributions'!F1687</f>
        <v>-0.27923127370057149</v>
      </c>
    </row>
    <row r="3735" spans="1:1" x14ac:dyDescent="0.2">
      <c r="A3735" s="3">
        <f>'Gaussian Distributions'!F1688</f>
        <v>-0.2482051309207009</v>
      </c>
    </row>
    <row r="3736" spans="1:1" x14ac:dyDescent="0.2">
      <c r="A3736" s="3">
        <f>'Gaussian Distributions'!F1689</f>
        <v>0.30887542605242368</v>
      </c>
    </row>
    <row r="3737" spans="1:1" x14ac:dyDescent="0.2">
      <c r="A3737" s="3">
        <f>'Gaussian Distributions'!F1690</f>
        <v>0.47993719442597121</v>
      </c>
    </row>
    <row r="3738" spans="1:1" x14ac:dyDescent="0.2">
      <c r="A3738" s="3">
        <f>'Gaussian Distributions'!F1691</f>
        <v>0.1423569620433725</v>
      </c>
    </row>
    <row r="3739" spans="1:1" x14ac:dyDescent="0.2">
      <c r="A3739" s="3">
        <f>'Gaussian Distributions'!F1692</f>
        <v>0.22962284344886585</v>
      </c>
    </row>
    <row r="3740" spans="1:1" x14ac:dyDescent="0.2">
      <c r="A3740" s="3">
        <f>'Gaussian Distributions'!F1693</f>
        <v>0.60551847115237334</v>
      </c>
    </row>
    <row r="3741" spans="1:1" x14ac:dyDescent="0.2">
      <c r="A3741" s="3">
        <f>'Gaussian Distributions'!F1694</f>
        <v>0.3890537071652973</v>
      </c>
    </row>
    <row r="3742" spans="1:1" x14ac:dyDescent="0.2">
      <c r="A3742" s="3">
        <f>'Gaussian Distributions'!F1695</f>
        <v>2.897491495020682E-2</v>
      </c>
    </row>
    <row r="3743" spans="1:1" x14ac:dyDescent="0.2">
      <c r="A3743" s="3">
        <f>'Gaussian Distributions'!F1696</f>
        <v>9.1073497320793201E-2</v>
      </c>
    </row>
    <row r="3744" spans="1:1" x14ac:dyDescent="0.2">
      <c r="A3744" s="3">
        <f>'Gaussian Distributions'!F1697</f>
        <v>0.43229532519018121</v>
      </c>
    </row>
    <row r="3745" spans="1:1" x14ac:dyDescent="0.2">
      <c r="A3745" s="3">
        <f>'Gaussian Distributions'!F1698</f>
        <v>0.71529202820060944</v>
      </c>
    </row>
    <row r="3746" spans="1:1" x14ac:dyDescent="0.2">
      <c r="A3746" s="3">
        <f>'Gaussian Distributions'!F1699</f>
        <v>0.26963298522219253</v>
      </c>
    </row>
    <row r="3747" spans="1:1" x14ac:dyDescent="0.2">
      <c r="A3747" s="3">
        <f>'Gaussian Distributions'!F1700</f>
        <v>0.18771141130821523</v>
      </c>
    </row>
    <row r="3748" spans="1:1" x14ac:dyDescent="0.2">
      <c r="A3748" s="3">
        <f>'Gaussian Distributions'!F1701</f>
        <v>0.53526228015029353</v>
      </c>
    </row>
    <row r="3749" spans="1:1" x14ac:dyDescent="0.2">
      <c r="A3749" s="3">
        <f>'Gaussian Distributions'!F1702</f>
        <v>0.34833915465359888</v>
      </c>
    </row>
    <row r="3750" spans="1:1" x14ac:dyDescent="0.2">
      <c r="A3750" s="3">
        <f>'Gaussian Distributions'!F1703</f>
        <v>-5.697528790356482E-2</v>
      </c>
    </row>
    <row r="3751" spans="1:1" x14ac:dyDescent="0.2">
      <c r="A3751" s="3">
        <f>'Gaussian Distributions'!F1704</f>
        <v>-9.4297220948764693E-3</v>
      </c>
    </row>
    <row r="3752" spans="1:1" x14ac:dyDescent="0.2">
      <c r="A3752" s="3">
        <f>'Gaussian Distributions'!F1705</f>
        <v>0.36846907421587671</v>
      </c>
    </row>
    <row r="3753" spans="1:1" x14ac:dyDescent="0.2">
      <c r="A3753" s="3">
        <f>'Gaussian Distributions'!F1706</f>
        <v>0.56774429695986628</v>
      </c>
    </row>
    <row r="3754" spans="1:1" x14ac:dyDescent="0.2">
      <c r="A3754" s="3">
        <f>'Gaussian Distributions'!F1707</f>
        <v>0.20898737944087642</v>
      </c>
    </row>
    <row r="3755" spans="1:1" x14ac:dyDescent="0.2">
      <c r="A3755" s="3">
        <f>'Gaussian Distributions'!F1708</f>
        <v>0.28928725103162883</v>
      </c>
    </row>
    <row r="3756" spans="1:1" x14ac:dyDescent="0.2">
      <c r="A3756" s="3">
        <f>'Gaussian Distributions'!F1709</f>
        <v>0.82948636282386601</v>
      </c>
    </row>
    <row r="3757" spans="1:1" x14ac:dyDescent="0.2">
      <c r="A3757" s="3">
        <f>'Gaussian Distributions'!F1710</f>
        <v>0.45540959159252348</v>
      </c>
    </row>
    <row r="3758" spans="1:1" x14ac:dyDescent="0.2">
      <c r="A3758" s="3">
        <f>'Gaussian Distributions'!F1711</f>
        <v>0.11767587501186025</v>
      </c>
    </row>
    <row r="3759" spans="1:1" x14ac:dyDescent="0.2">
      <c r="A3759" s="3">
        <f>'Gaussian Distributions'!F1712</f>
        <v>6.1863580780370214E-2</v>
      </c>
    </row>
    <row r="3760" spans="1:1" x14ac:dyDescent="0.2">
      <c r="A3760" s="3">
        <f>'Gaussian Distributions'!F1713</f>
        <v>0.41026150283515661</v>
      </c>
    </row>
    <row r="3761" spans="1:1" x14ac:dyDescent="0.2">
      <c r="A3761" s="3">
        <f>'Gaussian Distributions'!F1714</f>
        <v>0.65195895819263316</v>
      </c>
    </row>
    <row r="3762" spans="1:1" x14ac:dyDescent="0.2">
      <c r="A3762" s="3">
        <f>'Gaussian Distributions'!F1715</f>
        <v>0.24978892191810975</v>
      </c>
    </row>
    <row r="3763" spans="1:1" x14ac:dyDescent="0.2">
      <c r="A3763" s="3">
        <f>'Gaussian Distributions'!F1716</f>
        <v>0.16558808210730241</v>
      </c>
    </row>
    <row r="3764" spans="1:1" x14ac:dyDescent="0.2">
      <c r="A3764" s="3">
        <f>'Gaussian Distributions'!F1717</f>
        <v>0.50633451570277443</v>
      </c>
    </row>
    <row r="3765" spans="1:1" x14ac:dyDescent="0.2">
      <c r="A3765" s="3">
        <f>'Gaussian Distributions'!F1718</f>
        <v>0.32851832502534783</v>
      </c>
    </row>
    <row r="3766" spans="1:1" x14ac:dyDescent="0.2">
      <c r="A3766" s="3">
        <f>'Gaussian Distributions'!F1719</f>
        <v>-0.12277158643637792</v>
      </c>
    </row>
    <row r="3767" spans="1:1" x14ac:dyDescent="0.2">
      <c r="A3767" s="3">
        <f>'Gaussian Distributions'!F1720</f>
        <v>-8.6535463640177612E-2</v>
      </c>
    </row>
    <row r="3768" spans="1:1" x14ac:dyDescent="0.2">
      <c r="A3768" s="3">
        <f>'Gaussian Distributions'!F1721</f>
        <v>0.33839855725359713</v>
      </c>
    </row>
    <row r="3769" spans="1:1" x14ac:dyDescent="0.2">
      <c r="A3769" s="3">
        <f>'Gaussian Distributions'!F1722</f>
        <v>0.52042933212396048</v>
      </c>
    </row>
    <row r="3770" spans="1:1" x14ac:dyDescent="0.2">
      <c r="A3770" s="3">
        <f>'Gaussian Distributions'!F1723</f>
        <v>0.17677042355700198</v>
      </c>
    </row>
    <row r="3771" spans="1:1" x14ac:dyDescent="0.2">
      <c r="A3771" s="3">
        <f>'Gaussian Distributions'!F1724</f>
        <v>0.25974267145200036</v>
      </c>
    </row>
    <row r="3772" spans="1:1" x14ac:dyDescent="0.2">
      <c r="A3772" s="3">
        <f>'Gaussian Distributions'!F1725</f>
        <v>0.68057923321611513</v>
      </c>
    </row>
    <row r="3773" spans="1:1" x14ac:dyDescent="0.2">
      <c r="A3773" s="3">
        <f>'Gaussian Distributions'!F1726</f>
        <v>0.42116072137714361</v>
      </c>
    </row>
    <row r="3774" spans="1:1" x14ac:dyDescent="0.2">
      <c r="A3774" s="3">
        <f>'Gaussian Distributions'!F1727</f>
        <v>7.6849483656476231E-2</v>
      </c>
    </row>
    <row r="3775" spans="1:1" x14ac:dyDescent="0.2">
      <c r="A3775" s="3">
        <f>'Gaussian Distributions'!F1728</f>
        <v>0.13022334668724334</v>
      </c>
    </row>
    <row r="3776" spans="1:1" x14ac:dyDescent="0.2">
      <c r="A3776" s="3">
        <f>'Gaussian Distributions'!F1729</f>
        <v>0.46747180492157914</v>
      </c>
    </row>
    <row r="3777" spans="1:1" x14ac:dyDescent="0.2">
      <c r="A3777" s="3">
        <f>'Gaussian Distributions'!F1730</f>
        <v>1.0437551822394011</v>
      </c>
    </row>
    <row r="3778" spans="1:1" x14ac:dyDescent="0.2">
      <c r="A3778" s="3">
        <f>'Gaussian Distributions'!F1731</f>
        <v>0.29908204324585591</v>
      </c>
    </row>
    <row r="3779" spans="1:1" x14ac:dyDescent="0.2">
      <c r="A3779" s="3">
        <f>'Gaussian Distributions'!F1732</f>
        <v>0.2193738035491542</v>
      </c>
    </row>
    <row r="3780" spans="1:1" x14ac:dyDescent="0.2">
      <c r="A3780" s="3">
        <f>'Gaussian Distributions'!F1733</f>
        <v>0.58581558422214464</v>
      </c>
    </row>
    <row r="3781" spans="1:1" x14ac:dyDescent="0.2">
      <c r="A3781" s="3">
        <f>'Gaussian Distributions'!F1734</f>
        <v>0.37869467414905122</v>
      </c>
    </row>
    <row r="3782" spans="1:1" x14ac:dyDescent="0.2">
      <c r="A3782" s="3">
        <f>'Gaussian Distributions'!F1735</f>
        <v>1.062633055397405E-2</v>
      </c>
    </row>
    <row r="3783" spans="1:1" x14ac:dyDescent="0.2">
      <c r="A3783" s="3">
        <f>'Gaussian Distributions'!F1736</f>
        <v>-3.1703428500709285E-2</v>
      </c>
    </row>
    <row r="3784" spans="1:1" x14ac:dyDescent="0.2">
      <c r="A3784" s="3">
        <f>'Gaussian Distributions'!F1737</f>
        <v>0.35835680201224746</v>
      </c>
    </row>
    <row r="3785" spans="1:1" x14ac:dyDescent="0.2">
      <c r="A3785" s="3">
        <f>'Gaussian Distributions'!F1738</f>
        <v>0.55097351134446626</v>
      </c>
    </row>
    <row r="3786" spans="1:1" x14ac:dyDescent="0.2">
      <c r="A3786" s="3">
        <f>'Gaussian Distributions'!F1739</f>
        <v>0.19844137686339205</v>
      </c>
    </row>
    <row r="3787" spans="1:1" x14ac:dyDescent="0.2">
      <c r="A3787" s="3">
        <f>'Gaussian Distributions'!F1740</f>
        <v>0.27947598067452706</v>
      </c>
    </row>
    <row r="3788" spans="1:1" x14ac:dyDescent="0.2">
      <c r="A3788" s="3">
        <f>'Gaussian Distributions'!F1741</f>
        <v>0.76057772281459868</v>
      </c>
    </row>
    <row r="3789" spans="1:1" x14ac:dyDescent="0.2">
      <c r="A3789" s="3">
        <f>'Gaussian Distributions'!F1742</f>
        <v>0.44369884669447479</v>
      </c>
    </row>
    <row r="3790" spans="1:1" x14ac:dyDescent="0.2">
      <c r="A3790" s="3">
        <f>'Gaussian Distributions'!F1743</f>
        <v>0.10465129338207607</v>
      </c>
    </row>
    <row r="3791" spans="1:1" x14ac:dyDescent="0.2">
      <c r="A3791" s="3">
        <f>'Gaussian Distributions'!F1744</f>
        <v>4.5968984462241624E-2</v>
      </c>
    </row>
    <row r="3792" spans="1:1" x14ac:dyDescent="0.2">
      <c r="A3792" s="3">
        <f>'Gaussian Distributions'!F1745</f>
        <v>0.39956800344446974</v>
      </c>
    </row>
    <row r="3793" spans="1:1" x14ac:dyDescent="0.2">
      <c r="A3793" s="3">
        <f>'Gaussian Distributions'!F1746</f>
        <v>0.62732726058390109</v>
      </c>
    </row>
    <row r="3794" spans="1:1" x14ac:dyDescent="0.2">
      <c r="A3794" s="3">
        <f>'Gaussian Distributions'!F1747</f>
        <v>0.23975490168254743</v>
      </c>
    </row>
    <row r="3795" spans="1:1" x14ac:dyDescent="0.2">
      <c r="A3795" s="3">
        <f>'Gaussian Distributions'!F1748</f>
        <v>0.1541300353681905</v>
      </c>
    </row>
    <row r="3796" spans="1:1" x14ac:dyDescent="0.2">
      <c r="A3796" s="3">
        <f>'Gaussian Distributions'!F1749</f>
        <v>0.4928669556127534</v>
      </c>
    </row>
    <row r="3797" spans="1:1" x14ac:dyDescent="0.2">
      <c r="A3797" s="3">
        <f>'Gaussian Distributions'!F1750</f>
        <v>0.31868245299507625</v>
      </c>
    </row>
    <row r="3798" spans="1:1" x14ac:dyDescent="0.2">
      <c r="A3798" s="3">
        <f>'Gaussian Distributions'!F1751</f>
        <v>-0.17099013580856642</v>
      </c>
    </row>
    <row r="3799" spans="1:1" x14ac:dyDescent="0.2">
      <c r="A3799" s="3">
        <f>'Gaussian Distributions'!F1752</f>
        <v>-0.20365301576946931</v>
      </c>
    </row>
    <row r="3800" spans="1:1" x14ac:dyDescent="0.2">
      <c r="A3800" s="3">
        <f>'Gaussian Distributions'!F1753</f>
        <v>0.31377628932463036</v>
      </c>
    </row>
    <row r="3801" spans="1:1" x14ac:dyDescent="0.2">
      <c r="A3801" s="3">
        <f>'Gaussian Distributions'!F1754</f>
        <v>0.48633976436768661</v>
      </c>
    </row>
    <row r="3802" spans="1:1" x14ac:dyDescent="0.2">
      <c r="A3802" s="3">
        <f>'Gaussian Distributions'!F1755</f>
        <v>0.14828555993477685</v>
      </c>
    </row>
    <row r="3803" spans="1:1" x14ac:dyDescent="0.2">
      <c r="A3803" s="3">
        <f>'Gaussian Distributions'!F1756</f>
        <v>0.23470228062667151</v>
      </c>
    </row>
    <row r="3804" spans="1:1" x14ac:dyDescent="0.2">
      <c r="A3804" s="3">
        <f>'Gaussian Distributions'!F1757</f>
        <v>0.61612216526363195</v>
      </c>
    </row>
    <row r="3805" spans="1:1" x14ac:dyDescent="0.2">
      <c r="A3805" s="3">
        <f>'Gaussian Distributions'!F1758</f>
        <v>0.39429000561552352</v>
      </c>
    </row>
    <row r="3806" spans="1:1" x14ac:dyDescent="0.2">
      <c r="A3806" s="3">
        <f>'Gaussian Distributions'!F1759</f>
        <v>3.7623509099867447E-2</v>
      </c>
    </row>
    <row r="3807" spans="1:1" x14ac:dyDescent="0.2">
      <c r="A3807" s="3">
        <f>'Gaussian Distributions'!F1760</f>
        <v>9.7936906423476688E-2</v>
      </c>
    </row>
    <row r="3808" spans="1:1" x14ac:dyDescent="0.2">
      <c r="A3808" s="3">
        <f>'Gaussian Distributions'!F1761</f>
        <v>0.43796120119689363</v>
      </c>
    </row>
    <row r="3809" spans="1:1" x14ac:dyDescent="0.2">
      <c r="A3809" s="3">
        <f>'Gaussian Distributions'!F1762</f>
        <v>0.73614976116595932</v>
      </c>
    </row>
    <row r="3810" spans="1:1" x14ac:dyDescent="0.2">
      <c r="A3810" s="3">
        <f>'Gaussian Distributions'!F1763</f>
        <v>0.27455941302140702</v>
      </c>
    </row>
    <row r="3811" spans="1:1" x14ac:dyDescent="0.2">
      <c r="A3811" s="3">
        <f>'Gaussian Distributions'!F1764</f>
        <v>0.19310101159817009</v>
      </c>
    </row>
    <row r="3812" spans="1:1" x14ac:dyDescent="0.2">
      <c r="A3812" s="3">
        <f>'Gaussian Distributions'!F1765</f>
        <v>0.54299792024237337</v>
      </c>
    </row>
    <row r="3813" spans="1:1" x14ac:dyDescent="0.2">
      <c r="A3813" s="3">
        <f>'Gaussian Distributions'!F1766</f>
        <v>0.35333727215268551</v>
      </c>
    </row>
    <row r="3814" spans="1:1" x14ac:dyDescent="0.2">
      <c r="A3814" s="3">
        <f>'Gaussian Distributions'!F1767</f>
        <v>-4.3900156785103006E-2</v>
      </c>
    </row>
    <row r="3815" spans="1:1" x14ac:dyDescent="0.2">
      <c r="A3815" s="3">
        <f>'Gaussian Distributions'!F1768</f>
        <v>8.3898075417798701E-4</v>
      </c>
    </row>
    <row r="3816" spans="1:1" x14ac:dyDescent="0.2">
      <c r="A3816" s="3">
        <f>'Gaussian Distributions'!F1769</f>
        <v>0.37356648801430226</v>
      </c>
    </row>
    <row r="3817" spans="1:1" x14ac:dyDescent="0.2">
      <c r="A3817" s="3">
        <f>'Gaussian Distributions'!F1770</f>
        <v>0.57659927097264796</v>
      </c>
    </row>
    <row r="3818" spans="1:1" x14ac:dyDescent="0.2">
      <c r="A3818" s="3">
        <f>'Gaussian Distributions'!F1771</f>
        <v>0.21419910536273851</v>
      </c>
    </row>
    <row r="3819" spans="1:1" x14ac:dyDescent="0.2">
      <c r="A3819" s="3">
        <f>'Gaussian Distributions'!F1772</f>
        <v>0.29418576285730452</v>
      </c>
    </row>
    <row r="3820" spans="1:1" x14ac:dyDescent="0.2">
      <c r="A3820" s="3">
        <f>'Gaussian Distributions'!F1773</f>
        <v>0.88858972030747796</v>
      </c>
    </row>
    <row r="3821" spans="1:1" x14ac:dyDescent="0.2">
      <c r="A3821" s="3">
        <f>'Gaussian Distributions'!F1774</f>
        <v>0.46139372872382045</v>
      </c>
    </row>
    <row r="3822" spans="1:1" x14ac:dyDescent="0.2">
      <c r="A3822" s="3">
        <f>'Gaussian Distributions'!F1775</f>
        <v>0.12400503365113499</v>
      </c>
    </row>
    <row r="3823" spans="1:1" x14ac:dyDescent="0.2">
      <c r="A3823" s="3">
        <f>'Gaussian Distributions'!F1776</f>
        <v>6.9460090339343722E-2</v>
      </c>
    </row>
    <row r="3824" spans="1:1" x14ac:dyDescent="0.2">
      <c r="A3824" s="3">
        <f>'Gaussian Distributions'!F1777</f>
        <v>0.4156836245068885</v>
      </c>
    </row>
    <row r="3825" spans="1:1" x14ac:dyDescent="0.2">
      <c r="A3825" s="3">
        <f>'Gaussian Distributions'!F1778</f>
        <v>0.66567025042712724</v>
      </c>
    </row>
    <row r="3826" spans="1:1" x14ac:dyDescent="0.2">
      <c r="A3826" s="3">
        <f>'Gaussian Distributions'!F1779</f>
        <v>0.25477475912724146</v>
      </c>
    </row>
    <row r="3827" spans="1:1" x14ac:dyDescent="0.2">
      <c r="A3827" s="3">
        <f>'Gaussian Distributions'!F1780</f>
        <v>0.1712114648058751</v>
      </c>
    </row>
    <row r="3828" spans="1:1" x14ac:dyDescent="0.2">
      <c r="A3828" s="3">
        <f>'Gaussian Distributions'!F1781</f>
        <v>0.51329716636506473</v>
      </c>
    </row>
    <row r="3829" spans="1:1" x14ac:dyDescent="0.2">
      <c r="A3829" s="3">
        <f>'Gaussian Distributions'!F1782</f>
        <v>0.33345190942762093</v>
      </c>
    </row>
    <row r="3830" spans="1:1" x14ac:dyDescent="0.2">
      <c r="A3830" s="3">
        <f>'Gaussian Distributions'!F1783</f>
        <v>-0.10359467046729476</v>
      </c>
    </row>
    <row r="3831" spans="1:1" x14ac:dyDescent="0.2">
      <c r="A3831" s="3">
        <f>'Gaussian Distributions'!F1784</f>
        <v>-0.14481779706795761</v>
      </c>
    </row>
    <row r="3832" spans="1:1" x14ac:dyDescent="0.2">
      <c r="A3832" s="3">
        <f>'Gaussian Distributions'!F1785</f>
        <v>0.32359582304603551</v>
      </c>
    </row>
    <row r="3833" spans="1:1" x14ac:dyDescent="0.2">
      <c r="A3833" s="3">
        <f>'Gaussian Distributions'!F1786</f>
        <v>0.49952834911611471</v>
      </c>
    </row>
    <row r="3834" spans="1:1" x14ac:dyDescent="0.2">
      <c r="A3834" s="3">
        <f>'Gaussian Distributions'!F1787</f>
        <v>0.15989585021080094</v>
      </c>
    </row>
    <row r="3835" spans="1:1" x14ac:dyDescent="0.2">
      <c r="A3835" s="3">
        <f>'Gaussian Distributions'!F1788</f>
        <v>0.24478303154527217</v>
      </c>
    </row>
    <row r="3836" spans="1:1" x14ac:dyDescent="0.2">
      <c r="A3836" s="3">
        <f>'Gaussian Distributions'!F1789</f>
        <v>0.63923152912256254</v>
      </c>
    </row>
    <row r="3837" spans="1:1" x14ac:dyDescent="0.2">
      <c r="A3837" s="3">
        <f>'Gaussian Distributions'!F1790</f>
        <v>0.40489076200524671</v>
      </c>
    </row>
    <row r="3838" spans="1:1" x14ac:dyDescent="0.2">
      <c r="A3838" s="3">
        <f>'Gaussian Distributions'!F1791</f>
        <v>5.4040571220621392E-2</v>
      </c>
    </row>
    <row r="3839" spans="1:1" x14ac:dyDescent="0.2">
      <c r="A3839" s="3">
        <f>'Gaussian Distributions'!F1792</f>
        <v>0.11122763752240117</v>
      </c>
    </row>
    <row r="3840" spans="1:1" x14ac:dyDescent="0.2">
      <c r="A3840" s="3">
        <f>'Gaussian Distributions'!F1793</f>
        <v>0.44951320592273569</v>
      </c>
    </row>
    <row r="3841" spans="1:1" x14ac:dyDescent="0.2">
      <c r="A3841" s="3">
        <f>'Gaussian Distributions'!F1794</f>
        <v>0.79040940880476851</v>
      </c>
    </row>
    <row r="3842" spans="1:1" x14ac:dyDescent="0.2">
      <c r="A3842" s="3">
        <f>'Gaussian Distributions'!F1795</f>
        <v>0.28438462244513957</v>
      </c>
    </row>
    <row r="3843" spans="1:1" x14ac:dyDescent="0.2">
      <c r="A3843" s="3">
        <f>'Gaussian Distributions'!F1796</f>
        <v>0.20373579295856503</v>
      </c>
    </row>
    <row r="3844" spans="1:1" x14ac:dyDescent="0.2">
      <c r="A3844" s="3">
        <f>'Gaussian Distributions'!F1797</f>
        <v>0.55921308043184637</v>
      </c>
    </row>
    <row r="3845" spans="1:1" x14ac:dyDescent="0.2">
      <c r="A3845" s="3">
        <f>'Gaussian Distributions'!F1798</f>
        <v>0.36339997052880635</v>
      </c>
    </row>
    <row r="3846" spans="1:1" x14ac:dyDescent="0.2">
      <c r="A3846" s="3">
        <f>'Gaussian Distributions'!F1799</f>
        <v>-2.0248827816396031E-2</v>
      </c>
    </row>
    <row r="3847" spans="1:1" x14ac:dyDescent="0.2">
      <c r="A3847" s="3">
        <f>'Gaussian Distributions'!F1800</f>
        <v>-7.110709338797383E-2</v>
      </c>
    </row>
    <row r="3848" spans="1:1" x14ac:dyDescent="0.2">
      <c r="A3848" s="3">
        <f>'Gaussian Distributions'!F1801</f>
        <v>0.34336028578979599</v>
      </c>
    </row>
    <row r="3849" spans="1:1" x14ac:dyDescent="0.2">
      <c r="A3849" s="3">
        <f>'Gaussian Distributions'!F1802</f>
        <v>0.52774558078620726</v>
      </c>
    </row>
    <row r="3850" spans="1:1" x14ac:dyDescent="0.2">
      <c r="A3850" s="3">
        <f>'Gaussian Distributions'!F1803</f>
        <v>0.18226910630956211</v>
      </c>
    </row>
    <row r="3851" spans="1:1" x14ac:dyDescent="0.2">
      <c r="A3851" s="3">
        <f>'Gaussian Distributions'!F1804</f>
        <v>0.26469473600484722</v>
      </c>
    </row>
    <row r="3852" spans="1:1" x14ac:dyDescent="0.2">
      <c r="A3852" s="3">
        <f>'Gaussian Distributions'!F1805</f>
        <v>0.69697971545500703</v>
      </c>
    </row>
    <row r="3853" spans="1:1" x14ac:dyDescent="0.2">
      <c r="A3853" s="3">
        <f>'Gaussian Distributions'!F1806</f>
        <v>0.42669660452091562</v>
      </c>
    </row>
    <row r="3854" spans="1:1" x14ac:dyDescent="0.2">
      <c r="A3854" s="3">
        <f>'Gaussian Distributions'!F1807</f>
        <v>8.4048882950177289E-2</v>
      </c>
    </row>
    <row r="3855" spans="1:1" x14ac:dyDescent="0.2">
      <c r="A3855" s="3">
        <f>'Gaussian Distributions'!F1808</f>
        <v>1.9989175868600439E-2</v>
      </c>
    </row>
    <row r="3856" spans="1:1" x14ac:dyDescent="0.2">
      <c r="A3856" s="3">
        <f>'Gaussian Distributions'!F1809</f>
        <v>0.38385619172482499</v>
      </c>
    </row>
    <row r="3857" spans="1:1" x14ac:dyDescent="0.2">
      <c r="A3857" s="3">
        <f>'Gaussian Distributions'!F1810</f>
        <v>0.59543764160655066</v>
      </c>
    </row>
    <row r="3858" spans="1:1" x14ac:dyDescent="0.2">
      <c r="A3858" s="3">
        <f>'Gaussian Distributions'!F1811</f>
        <v>0.22451418355219316</v>
      </c>
    </row>
    <row r="3859" spans="1:1" x14ac:dyDescent="0.2">
      <c r="A3859" s="3">
        <f>'Gaussian Distributions'!F1812</f>
        <v>0.13633834947779422</v>
      </c>
    </row>
    <row r="3860" spans="1:1" x14ac:dyDescent="0.2">
      <c r="A3860" s="3">
        <f>'Gaussian Distributions'!F1813</f>
        <v>0.47365052828654808</v>
      </c>
    </row>
    <row r="3861" spans="1:1" x14ac:dyDescent="0.2">
      <c r="A3861" s="3">
        <f>'Gaussian Distributions'!F1814</f>
        <v>0.30397797151903322</v>
      </c>
    </row>
    <row r="3862" spans="1:1" x14ac:dyDescent="0.2">
      <c r="A3862" s="3">
        <f>'Gaussian Distributions'!F1815</f>
        <v>-0.32305098182614106</v>
      </c>
    </row>
    <row r="3863" spans="1:1" x14ac:dyDescent="0.2">
      <c r="A3863" s="3">
        <f>'Gaussian Distributions'!F1816</f>
        <v>-0.35503795969822688</v>
      </c>
    </row>
    <row r="3864" spans="1:1" x14ac:dyDescent="0.2">
      <c r="A3864" s="3">
        <f>'Gaussian Distributions'!F1817</f>
        <v>0.30275391976913668</v>
      </c>
    </row>
    <row r="3865" spans="1:1" x14ac:dyDescent="0.2">
      <c r="A3865" s="3">
        <f>'Gaussian Distributions'!F1818</f>
        <v>0.47209602352532193</v>
      </c>
    </row>
    <row r="3866" spans="1:1" x14ac:dyDescent="0.2">
      <c r="A3866" s="3">
        <f>'Gaussian Distributions'!F1819</f>
        <v>0.13481889586433157</v>
      </c>
    </row>
    <row r="3867" spans="1:1" x14ac:dyDescent="0.2">
      <c r="A3867" s="3">
        <f>'Gaussian Distributions'!F1820</f>
        <v>0.2232321619983928</v>
      </c>
    </row>
    <row r="3868" spans="1:1" x14ac:dyDescent="0.2">
      <c r="A3868" s="3">
        <f>'Gaussian Distributions'!F1821</f>
        <v>0.59299135637188793</v>
      </c>
    </row>
    <row r="3869" spans="1:1" x14ac:dyDescent="0.2">
      <c r="A3869" s="3">
        <f>'Gaussian Distributions'!F1822</f>
        <v>0.3825625436258423</v>
      </c>
    </row>
    <row r="3870" spans="1:1" x14ac:dyDescent="0.2">
      <c r="A3870" s="3">
        <f>'Gaussian Distributions'!F1823</f>
        <v>1.7685529264193589E-2</v>
      </c>
    </row>
    <row r="3871" spans="1:1" x14ac:dyDescent="0.2">
      <c r="A3871" s="3">
        <f>'Gaussian Distributions'!F1824</f>
        <v>8.2265983489039129E-2</v>
      </c>
    </row>
    <row r="3872" spans="1:1" x14ac:dyDescent="0.2">
      <c r="A3872" s="3">
        <f>'Gaussian Distributions'!F1825</f>
        <v>0.42530690531041981</v>
      </c>
    </row>
    <row r="3873" spans="1:1" x14ac:dyDescent="0.2">
      <c r="A3873" s="3">
        <f>'Gaussian Distributions'!F1826</f>
        <v>0.69271955598338941</v>
      </c>
    </row>
    <row r="3874" spans="1:1" x14ac:dyDescent="0.2">
      <c r="A3874" s="3">
        <f>'Gaussian Distributions'!F1827</f>
        <v>0.26345809374182955</v>
      </c>
    </row>
    <row r="3875" spans="1:1" x14ac:dyDescent="0.2">
      <c r="A3875" s="3">
        <f>'Gaussian Distributions'!F1828</f>
        <v>0.18089986928399845</v>
      </c>
    </row>
    <row r="3876" spans="1:1" x14ac:dyDescent="0.2">
      <c r="A3876" s="3">
        <f>'Gaussian Distributions'!F1829</f>
        <v>0.52589839928893922</v>
      </c>
    </row>
    <row r="3877" spans="1:1" x14ac:dyDescent="0.2">
      <c r="A3877" s="3">
        <f>'Gaussian Distributions'!F1830</f>
        <v>0.34211832798583502</v>
      </c>
    </row>
    <row r="3878" spans="1:1" x14ac:dyDescent="0.2">
      <c r="A3878" s="3">
        <f>'Gaussian Distributions'!F1831</f>
        <v>-7.4831517725323426E-2</v>
      </c>
    </row>
    <row r="3879" spans="1:1" x14ac:dyDescent="0.2">
      <c r="A3879" s="3">
        <f>'Gaussian Distributions'!F1832</f>
        <v>-2.3049154253697524E-2</v>
      </c>
    </row>
    <row r="3880" spans="1:1" x14ac:dyDescent="0.2">
      <c r="A3880" s="3">
        <f>'Gaussian Distributions'!F1833</f>
        <v>0.36213683796002283</v>
      </c>
    </row>
    <row r="3881" spans="1:1" x14ac:dyDescent="0.2">
      <c r="A3881" s="3">
        <f>'Gaussian Distributions'!F1834</f>
        <v>0.55712699609621197</v>
      </c>
    </row>
    <row r="3882" spans="1:1" x14ac:dyDescent="0.2">
      <c r="A3882" s="3">
        <f>'Gaussian Distributions'!F1835</f>
        <v>0.2024163233808057</v>
      </c>
    </row>
    <row r="3883" spans="1:1" x14ac:dyDescent="0.2">
      <c r="A3883" s="3">
        <f>'Gaussian Distributions'!F1836</f>
        <v>0.28315810013492254</v>
      </c>
    </row>
    <row r="3884" spans="1:1" x14ac:dyDescent="0.2">
      <c r="A3884" s="3">
        <f>'Gaussian Distributions'!F1837</f>
        <v>0.7822901305757286</v>
      </c>
    </row>
    <row r="3885" spans="1:1" x14ac:dyDescent="0.2">
      <c r="A3885" s="3">
        <f>'Gaussian Distributions'!F1838</f>
        <v>0.44805214035277502</v>
      </c>
    </row>
    <row r="3886" spans="1:1" x14ac:dyDescent="0.2">
      <c r="A3886" s="3">
        <f>'Gaussian Distributions'!F1839</f>
        <v>0.10959593313793892</v>
      </c>
    </row>
    <row r="3887" spans="1:1" x14ac:dyDescent="0.2">
      <c r="A3887" s="3">
        <f>'Gaussian Distributions'!F1840</f>
        <v>5.2046907407601234E-2</v>
      </c>
    </row>
    <row r="3888" spans="1:1" x14ac:dyDescent="0.2">
      <c r="A3888" s="3">
        <f>'Gaussian Distributions'!F1841</f>
        <v>0.40355570275828068</v>
      </c>
    </row>
    <row r="3889" spans="1:1" x14ac:dyDescent="0.2">
      <c r="A3889" s="3">
        <f>'Gaussian Distributions'!F1842</f>
        <v>0.63618366483936994</v>
      </c>
    </row>
    <row r="3890" spans="1:1" x14ac:dyDescent="0.2">
      <c r="A3890" s="3">
        <f>'Gaussian Distributions'!F1843</f>
        <v>0.24352817081322897</v>
      </c>
    </row>
    <row r="3891" spans="1:1" x14ac:dyDescent="0.2">
      <c r="A3891" s="3">
        <f>'Gaussian Distributions'!F1844</f>
        <v>0.15846148707825067</v>
      </c>
    </row>
    <row r="3892" spans="1:1" x14ac:dyDescent="0.2">
      <c r="A3892" s="3">
        <f>'Gaussian Distributions'!F1845</f>
        <v>0.49784985942218407</v>
      </c>
    </row>
    <row r="3893" spans="1:1" x14ac:dyDescent="0.2">
      <c r="A3893" s="3">
        <f>'Gaussian Distributions'!F1846</f>
        <v>0.32236670001611628</v>
      </c>
    </row>
    <row r="3894" spans="1:1" x14ac:dyDescent="0.2">
      <c r="A3894" s="3">
        <f>'Gaussian Distributions'!F1847</f>
        <v>-0.150907926422851</v>
      </c>
    </row>
    <row r="3895" spans="1:1" x14ac:dyDescent="0.2">
      <c r="A3895" s="3">
        <f>'Gaussian Distributions'!F1848</f>
        <v>-0.10816673649503433</v>
      </c>
    </row>
    <row r="3896" spans="1:1" x14ac:dyDescent="0.2">
      <c r="A3896" s="3">
        <f>'Gaussian Distributions'!F1849</f>
        <v>0.33221736658873324</v>
      </c>
    </row>
    <row r="3897" spans="1:1" x14ac:dyDescent="0.2">
      <c r="A3897" s="3">
        <f>'Gaussian Distributions'!F1850</f>
        <v>0.51154114513380922</v>
      </c>
    </row>
    <row r="3898" spans="1:1" x14ac:dyDescent="0.2">
      <c r="A3898" s="3">
        <f>'Gaussian Distributions'!F1851</f>
        <v>0.16981182677229029</v>
      </c>
    </row>
    <row r="3899" spans="1:1" x14ac:dyDescent="0.2">
      <c r="A3899" s="3">
        <f>'Gaussian Distributions'!F1852</f>
        <v>0.253530062492903</v>
      </c>
    </row>
    <row r="3900" spans="1:1" x14ac:dyDescent="0.2">
      <c r="A3900" s="3">
        <f>'Gaussian Distributions'!F1853</f>
        <v>0.66213960777078773</v>
      </c>
    </row>
    <row r="3901" spans="1:1" x14ac:dyDescent="0.2">
      <c r="A3901" s="3">
        <f>'Gaussian Distributions'!F1854</f>
        <v>0.41432308410303986</v>
      </c>
    </row>
    <row r="3902" spans="1:1" x14ac:dyDescent="0.2">
      <c r="A3902" s="3">
        <f>'Gaussian Distributions'!F1855</f>
        <v>6.7581095634330568E-2</v>
      </c>
    </row>
    <row r="3903" spans="1:1" x14ac:dyDescent="0.2">
      <c r="A3903" s="3">
        <f>'Gaussian Distributions'!F1856</f>
        <v>0.12243344476180035</v>
      </c>
    </row>
    <row r="3904" spans="1:1" x14ac:dyDescent="0.2">
      <c r="A3904" s="3">
        <f>'Gaussian Distributions'!F1857</f>
        <v>0.45988913777721963</v>
      </c>
    </row>
    <row r="3905" spans="1:1" x14ac:dyDescent="0.2">
      <c r="A3905" s="3">
        <f>'Gaussian Distributions'!F1858</f>
        <v>0.87062033668060934</v>
      </c>
    </row>
    <row r="3906" spans="1:1" x14ac:dyDescent="0.2">
      <c r="A3906" s="3">
        <f>'Gaussian Distributions'!F1859</f>
        <v>0.29296141760200289</v>
      </c>
    </row>
    <row r="3907" spans="1:1" x14ac:dyDescent="0.2">
      <c r="A3907" s="3">
        <f>'Gaussian Distributions'!F1860</f>
        <v>0.21289975368768776</v>
      </c>
    </row>
    <row r="3908" spans="1:1" x14ac:dyDescent="0.2">
      <c r="A3908" s="3">
        <f>'Gaussian Distributions'!F1861</f>
        <v>0.57435322483424167</v>
      </c>
    </row>
    <row r="3909" spans="1:1" x14ac:dyDescent="0.2">
      <c r="A3909" s="3">
        <f>'Gaussian Distributions'!F1862</f>
        <v>0.37228934741790187</v>
      </c>
    </row>
    <row r="3910" spans="1:1" x14ac:dyDescent="0.2">
      <c r="A3910" s="3">
        <f>'Gaussian Distributions'!F1863</f>
        <v>-1.6806043440895646E-3</v>
      </c>
    </row>
    <row r="3911" spans="1:1" x14ac:dyDescent="0.2">
      <c r="A3911" s="3">
        <f>'Gaussian Distributions'!F1864</f>
        <v>-4.7080461918924066E-2</v>
      </c>
    </row>
    <row r="3912" spans="1:1" x14ac:dyDescent="0.2">
      <c r="A3912" s="3">
        <f>'Gaussian Distributions'!F1865</f>
        <v>0.35208582090233143</v>
      </c>
    </row>
    <row r="3913" spans="1:1" x14ac:dyDescent="0.2">
      <c r="A3913" s="3">
        <f>'Gaussian Distributions'!F1866</f>
        <v>0.54104238286563322</v>
      </c>
    </row>
    <row r="3914" spans="1:1" x14ac:dyDescent="0.2">
      <c r="A3914" s="3">
        <f>'Gaussian Distributions'!F1867</f>
        <v>0.19175835955947065</v>
      </c>
    </row>
    <row r="3915" spans="1:1" x14ac:dyDescent="0.2">
      <c r="A3915" s="3">
        <f>'Gaussian Distributions'!F1868</f>
        <v>0.27332880656831937</v>
      </c>
    </row>
    <row r="3916" spans="1:1" x14ac:dyDescent="0.2">
      <c r="A3916" s="3">
        <f>'Gaussian Distributions'!F1869</f>
        <v>0.73064992762528802</v>
      </c>
    </row>
    <row r="3917" spans="1:1" x14ac:dyDescent="0.2">
      <c r="A3917" s="3">
        <f>'Gaussian Distributions'!F1870</f>
        <v>0.43653818941227429</v>
      </c>
    </row>
    <row r="3918" spans="1:1" x14ac:dyDescent="0.2">
      <c r="A3918" s="3">
        <f>'Gaussian Distributions'!F1871</f>
        <v>9.6235478946913866E-2</v>
      </c>
    </row>
    <row r="3919" spans="1:1" x14ac:dyDescent="0.2">
      <c r="A3919" s="3">
        <f>'Gaussian Distributions'!F1872</f>
        <v>3.5491017431321881E-2</v>
      </c>
    </row>
    <row r="3920" spans="1:1" x14ac:dyDescent="0.2">
      <c r="A3920" s="3">
        <f>'Gaussian Distributions'!F1873</f>
        <v>0.39297713797405248</v>
      </c>
    </row>
    <row r="3921" spans="1:1" x14ac:dyDescent="0.2">
      <c r="A3921" s="3">
        <f>'Gaussian Distributions'!F1874</f>
        <v>0.61341821395728768</v>
      </c>
    </row>
    <row r="3922" spans="1:1" x14ac:dyDescent="0.2">
      <c r="A3922" s="3">
        <f>'Gaussian Distributions'!F1875</f>
        <v>0.23343502788803766</v>
      </c>
    </row>
    <row r="3923" spans="1:1" x14ac:dyDescent="0.2">
      <c r="A3923" s="3">
        <f>'Gaussian Distributions'!F1876</f>
        <v>0.14681151937106948</v>
      </c>
    </row>
    <row r="3924" spans="1:1" x14ac:dyDescent="0.2">
      <c r="A3924" s="3">
        <f>'Gaussian Distributions'!F1877</f>
        <v>0.4847277930338808</v>
      </c>
    </row>
    <row r="3925" spans="1:1" x14ac:dyDescent="0.2">
      <c r="A3925" s="3">
        <f>'Gaussian Distributions'!F1878</f>
        <v>0.31255065069212651</v>
      </c>
    </row>
    <row r="3926" spans="1:1" x14ac:dyDescent="0.2">
      <c r="A3926" s="3">
        <f>'Gaussian Distributions'!F1879</f>
        <v>-0.21333642223331789</v>
      </c>
    </row>
    <row r="3927" spans="1:1" x14ac:dyDescent="0.2">
      <c r="A3927" s="3">
        <f>'Gaussian Distributions'!F1880</f>
        <v>-0.17841412123532607</v>
      </c>
    </row>
    <row r="3928" spans="1:1" x14ac:dyDescent="0.2">
      <c r="A3928" s="3">
        <f>'Gaussian Distributions'!F1881</f>
        <v>0.31745531122535298</v>
      </c>
    </row>
    <row r="3929" spans="1:1" x14ac:dyDescent="0.2">
      <c r="A3929" s="3">
        <f>'Gaussian Distributions'!F1882</f>
        <v>0.49122296646427832</v>
      </c>
    </row>
    <row r="3930" spans="1:1" x14ac:dyDescent="0.2">
      <c r="A3930" s="3">
        <f>'Gaussian Distributions'!F1883</f>
        <v>0.15267649739539785</v>
      </c>
    </row>
    <row r="3931" spans="1:1" x14ac:dyDescent="0.2">
      <c r="A3931" s="3">
        <f>'Gaussian Distributions'!F1884</f>
        <v>0.23849413197135322</v>
      </c>
    </row>
    <row r="3932" spans="1:1" x14ac:dyDescent="0.2">
      <c r="A3932" s="3">
        <f>'Gaussian Distributions'!F1885</f>
        <v>0.62446464315827721</v>
      </c>
    </row>
    <row r="3933" spans="1:1" x14ac:dyDescent="0.2">
      <c r="A3933" s="3">
        <f>'Gaussian Distributions'!F1886</f>
        <v>0.39824442986790831</v>
      </c>
    </row>
    <row r="3934" spans="1:1" x14ac:dyDescent="0.2">
      <c r="A3934" s="3">
        <f>'Gaussian Distributions'!F1887</f>
        <v>4.3909361538775837E-2</v>
      </c>
    </row>
    <row r="3935" spans="1:1" x14ac:dyDescent="0.2">
      <c r="A3935" s="3">
        <f>'Gaussian Distributions'!F1888</f>
        <v>0.10298604807388304</v>
      </c>
    </row>
    <row r="3936" spans="1:1" x14ac:dyDescent="0.2">
      <c r="A3936" s="3">
        <f>'Gaussian Distributions'!F1889</f>
        <v>0.44225744252634086</v>
      </c>
    </row>
    <row r="3937" spans="1:1" x14ac:dyDescent="0.2">
      <c r="A3937" s="3">
        <f>'Gaussian Distributions'!F1890</f>
        <v>0.75405613144395311</v>
      </c>
    </row>
    <row r="3938" spans="1:1" x14ac:dyDescent="0.2">
      <c r="A3938" s="3">
        <f>'Gaussian Distributions'!F1891</f>
        <v>0.27824765696010084</v>
      </c>
    </row>
    <row r="3939" spans="1:1" x14ac:dyDescent="0.2">
      <c r="A3939" s="3">
        <f>'Gaussian Distributions'!F1892</f>
        <v>0.19711071866517801</v>
      </c>
    </row>
    <row r="3940" spans="1:1" x14ac:dyDescent="0.2">
      <c r="A3940" s="3">
        <f>'Gaussian Distributions'!F1893</f>
        <v>0.54895586109742378</v>
      </c>
    </row>
    <row r="3941" spans="1:1" x14ac:dyDescent="0.2">
      <c r="A3941" s="3">
        <f>'Gaussian Distributions'!F1894</f>
        <v>0.35709979152730559</v>
      </c>
    </row>
    <row r="3942" spans="1:1" x14ac:dyDescent="0.2">
      <c r="A3942" s="3">
        <f>'Gaussian Distributions'!F1895</f>
        <v>-3.4678295916792445E-2</v>
      </c>
    </row>
    <row r="3943" spans="1:1" x14ac:dyDescent="0.2">
      <c r="A3943" s="3">
        <f>'Gaussian Distributions'!F1896</f>
        <v>8.2213314426199946E-3</v>
      </c>
    </row>
    <row r="3944" spans="1:1" x14ac:dyDescent="0.2">
      <c r="A3944" s="3">
        <f>'Gaussian Distributions'!F1897</f>
        <v>0.37740960450839051</v>
      </c>
    </row>
    <row r="3945" spans="1:1" x14ac:dyDescent="0.2">
      <c r="A3945" s="3">
        <f>'Gaussian Distributions'!F1898</f>
        <v>0.58347533360578741</v>
      </c>
    </row>
    <row r="3946" spans="1:1" x14ac:dyDescent="0.2">
      <c r="A3946" s="3">
        <f>'Gaussian Distributions'!F1899</f>
        <v>0.21808345018208647</v>
      </c>
    </row>
    <row r="3947" spans="1:1" x14ac:dyDescent="0.2">
      <c r="A3947" s="3">
        <f>'Gaussian Distributions'!F1900</f>
        <v>0.2978580795155702</v>
      </c>
    </row>
    <row r="3948" spans="1:1" x14ac:dyDescent="0.2">
      <c r="A3948" s="3">
        <f>'Gaussian Distributions'!F1901</f>
        <v>0.97618317191943027</v>
      </c>
    </row>
    <row r="3949" spans="1:1" x14ac:dyDescent="0.2">
      <c r="A3949" s="3">
        <f>'Gaussian Distributions'!F1902</f>
        <v>0.46594312172526453</v>
      </c>
    </row>
    <row r="3950" spans="1:1" x14ac:dyDescent="0.2">
      <c r="A3950" s="3">
        <f>'Gaussian Distributions'!F1903</f>
        <v>0.12867873700751978</v>
      </c>
    </row>
    <row r="3951" spans="1:1" x14ac:dyDescent="0.2">
      <c r="A3951" s="3">
        <f>'Gaussian Distributions'!F1904</f>
        <v>7.5020580983806068E-2</v>
      </c>
    </row>
    <row r="3952" spans="1:1" x14ac:dyDescent="0.2">
      <c r="A3952" s="3">
        <f>'Gaussian Distributions'!F1905</f>
        <v>0.41978608873113288</v>
      </c>
    </row>
    <row r="3953" spans="1:1" x14ac:dyDescent="0.2">
      <c r="A3953" s="3">
        <f>'Gaussian Distributions'!F1906</f>
        <v>0.67672534548678143</v>
      </c>
    </row>
    <row r="3954" spans="1:1" x14ac:dyDescent="0.2">
      <c r="A3954" s="3">
        <f>'Gaussian Distributions'!F1907</f>
        <v>0.25850225942447214</v>
      </c>
    </row>
    <row r="3955" spans="1:1" x14ac:dyDescent="0.2">
      <c r="A3955" s="3">
        <f>'Gaussian Distributions'!F1908</f>
        <v>0.17538649230535897</v>
      </c>
    </row>
    <row r="3956" spans="1:1" x14ac:dyDescent="0.2">
      <c r="A3956" s="3">
        <f>'Gaussian Distributions'!F1909</f>
        <v>0.51862963051964794</v>
      </c>
    </row>
    <row r="3957" spans="1:1" x14ac:dyDescent="0.2">
      <c r="A3957" s="3">
        <f>'Gaussian Distributions'!F1910</f>
        <v>0.33716056095668812</v>
      </c>
    </row>
    <row r="3958" spans="1:1" x14ac:dyDescent="0.2">
      <c r="A3958" s="3">
        <f>'Gaussian Distributions'!F1911</f>
        <v>-9.0631567090075249E-2</v>
      </c>
    </row>
    <row r="3959" spans="1:1" x14ac:dyDescent="0.2">
      <c r="A3959" s="3">
        <f>'Gaussian Distributions'!F1912</f>
        <v>-0.12797640547470868</v>
      </c>
    </row>
    <row r="3960" spans="1:1" x14ac:dyDescent="0.2">
      <c r="A3960" s="3">
        <f>'Gaussian Distributions'!F1913</f>
        <v>0.32728673722244855</v>
      </c>
    </row>
    <row r="3961" spans="1:1" x14ac:dyDescent="0.2">
      <c r="A3961" s="3">
        <f>'Gaussian Distributions'!F1914</f>
        <v>0.50461878219394207</v>
      </c>
    </row>
    <row r="3962" spans="1:1" x14ac:dyDescent="0.2">
      <c r="A3962" s="3">
        <f>'Gaussian Distributions'!F1915</f>
        <v>0.1641716581290093</v>
      </c>
    </row>
    <row r="3963" spans="1:1" x14ac:dyDescent="0.2">
      <c r="A3963" s="3">
        <f>'Gaussian Distributions'!F1916</f>
        <v>0.24853941366567261</v>
      </c>
    </row>
    <row r="3964" spans="1:1" x14ac:dyDescent="0.2">
      <c r="A3964" s="3">
        <f>'Gaussian Distributions'!F1917</f>
        <v>0.64869189580487974</v>
      </c>
    </row>
    <row r="3965" spans="1:1" x14ac:dyDescent="0.2">
      <c r="A3965" s="3">
        <f>'Gaussian Distributions'!F1918</f>
        <v>0.40891413662504028</v>
      </c>
    </row>
    <row r="3966" spans="1:1" x14ac:dyDescent="0.2">
      <c r="A3966" s="3">
        <f>'Gaussian Distributions'!F1919</f>
        <v>5.9929875399182791E-2</v>
      </c>
    </row>
    <row r="3967" spans="1:1" x14ac:dyDescent="0.2">
      <c r="A3967" s="3">
        <f>'Gaussian Distributions'!F1920</f>
        <v>0.1160753175421235</v>
      </c>
    </row>
    <row r="3968" spans="1:1" x14ac:dyDescent="0.2">
      <c r="A3968" s="3">
        <f>'Gaussian Distributions'!F1921</f>
        <v>0.45392749960324585</v>
      </c>
    </row>
    <row r="3969" spans="1:1" x14ac:dyDescent="0.2">
      <c r="A3969" s="3">
        <f>'Gaussian Distributions'!F1922</f>
        <v>0.8184821627783625</v>
      </c>
    </row>
    <row r="3970" spans="1:1" x14ac:dyDescent="0.2">
      <c r="A3970" s="3">
        <f>'Gaussian Distributions'!F1923</f>
        <v>0.28806205368120963</v>
      </c>
    </row>
    <row r="3971" spans="1:1" x14ac:dyDescent="0.2">
      <c r="A3971" s="3">
        <f>'Gaussian Distributions'!F1924</f>
        <v>0.20767833329350244</v>
      </c>
    </row>
    <row r="3972" spans="1:1" x14ac:dyDescent="0.2">
      <c r="A3972" s="3">
        <f>'Gaussian Distributions'!F1925</f>
        <v>0.56558247948199414</v>
      </c>
    </row>
    <row r="3973" spans="1:1" x14ac:dyDescent="0.2">
      <c r="A3973" s="3">
        <f>'Gaussian Distributions'!F1926</f>
        <v>0.36719923841341162</v>
      </c>
    </row>
    <row r="3974" spans="1:1" x14ac:dyDescent="0.2">
      <c r="A3974" s="3">
        <f>'Gaussian Distributions'!F1927</f>
        <v>-1.2079883770746813E-2</v>
      </c>
    </row>
    <row r="3975" spans="1:1" x14ac:dyDescent="0.2">
      <c r="A3975" s="3">
        <f>'Gaussian Distributions'!F1928</f>
        <v>-6.040105075827551E-2</v>
      </c>
    </row>
    <row r="3976" spans="1:1" x14ac:dyDescent="0.2">
      <c r="A3976" s="3">
        <f>'Gaussian Distributions'!F1929</f>
        <v>0.34709271612779757</v>
      </c>
    </row>
    <row r="3977" spans="1:1" x14ac:dyDescent="0.2">
      <c r="A3977" s="3">
        <f>'Gaussian Distributions'!F1930</f>
        <v>0.53336334158790444</v>
      </c>
    </row>
    <row r="3978" spans="1:1" x14ac:dyDescent="0.2">
      <c r="A3978" s="3">
        <f>'Gaussian Distributions'!F1931</f>
        <v>0.1863559159686371</v>
      </c>
    </row>
    <row r="3979" spans="1:1" x14ac:dyDescent="0.2">
      <c r="A3979" s="3">
        <f>'Gaussian Distributions'!F1932</f>
        <v>0.26839960846103628</v>
      </c>
    </row>
    <row r="3980" spans="1:1" x14ac:dyDescent="0.2">
      <c r="A3980" s="3">
        <f>'Gaussian Distributions'!F1933</f>
        <v>0.7105049052438791</v>
      </c>
    </row>
    <row r="3981" spans="1:1" x14ac:dyDescent="0.2">
      <c r="A3981" s="3">
        <f>'Gaussian Distributions'!F1934</f>
        <v>0.43088952269693698</v>
      </c>
    </row>
    <row r="3982" spans="1:1" x14ac:dyDescent="0.2">
      <c r="A3982" s="3">
        <f>'Gaussian Distributions'!F1935</f>
        <v>8.9332961676327427E-2</v>
      </c>
    </row>
    <row r="3983" spans="1:1" x14ac:dyDescent="0.2">
      <c r="A3983" s="3">
        <f>'Gaussian Distributions'!F1936</f>
        <v>2.6761537002034042E-2</v>
      </c>
    </row>
    <row r="3984" spans="1:1" x14ac:dyDescent="0.2">
      <c r="A3984" s="3">
        <f>'Gaussian Distributions'!F1937</f>
        <v>0.38775080333503187</v>
      </c>
    </row>
    <row r="3985" spans="1:1" x14ac:dyDescent="0.2">
      <c r="A3985" s="3">
        <f>'Gaussian Distributions'!F1938</f>
        <v>0.60295196565192666</v>
      </c>
    </row>
    <row r="3986" spans="1:1" x14ac:dyDescent="0.2">
      <c r="A3986" s="3">
        <f>'Gaussian Distributions'!F1939</f>
        <v>0.22834851403397327</v>
      </c>
    </row>
    <row r="3987" spans="1:1" x14ac:dyDescent="0.2">
      <c r="A3987" s="3">
        <f>'Gaussian Distributions'!F1940</f>
        <v>0.14086098812343228</v>
      </c>
    </row>
    <row r="3988" spans="1:1" x14ac:dyDescent="0.2">
      <c r="A3988" s="3">
        <f>'Gaussian Distributions'!F1941</f>
        <v>0.47835498506398128</v>
      </c>
    </row>
    <row r="3989" spans="1:1" x14ac:dyDescent="0.2">
      <c r="A3989" s="3">
        <f>'Gaussian Distributions'!F1942</f>
        <v>0.30765081650181314</v>
      </c>
    </row>
    <row r="3990" spans="1:1" x14ac:dyDescent="0.2">
      <c r="A3990" s="3">
        <f>'Gaussian Distributions'!F1943</f>
        <v>-0.26263746343216393</v>
      </c>
    </row>
    <row r="3991" spans="1:1" x14ac:dyDescent="0.2">
      <c r="A3991" s="3">
        <f>'Gaussian Distributions'!F1944</f>
        <v>-0.29885375312779022</v>
      </c>
    </row>
    <row r="3992" spans="1:1" x14ac:dyDescent="0.2">
      <c r="A3992" s="3">
        <f>'Gaussian Distributions'!F1945</f>
        <v>0.3052021186401771</v>
      </c>
    </row>
    <row r="3993" spans="1:1" x14ac:dyDescent="0.2">
      <c r="A3993" s="3">
        <f>'Gaussian Distributions'!F1946</f>
        <v>0.4752117762304176</v>
      </c>
    </row>
    <row r="3994" spans="1:1" x14ac:dyDescent="0.2">
      <c r="A3994" s="3">
        <f>'Gaussian Distributions'!F1947</f>
        <v>0.13785178135454049</v>
      </c>
    </row>
    <row r="3995" spans="1:1" x14ac:dyDescent="0.2">
      <c r="A3995" s="3">
        <f>'Gaussian Distributions'!F1948</f>
        <v>0.22579422309042702</v>
      </c>
    </row>
    <row r="3996" spans="1:1" x14ac:dyDescent="0.2">
      <c r="A3996" s="3">
        <f>'Gaussian Distributions'!F1949</f>
        <v>0.59791254666058968</v>
      </c>
    </row>
    <row r="3997" spans="1:1" x14ac:dyDescent="0.2">
      <c r="A3997" s="3">
        <f>'Gaussian Distributions'!F1950</f>
        <v>0.38515208911136012</v>
      </c>
    </row>
    <row r="3998" spans="1:1" x14ac:dyDescent="0.2">
      <c r="A3998" s="3">
        <f>'Gaussian Distributions'!F1951</f>
        <v>2.2269289326366182E-2</v>
      </c>
    </row>
    <row r="3999" spans="1:1" x14ac:dyDescent="0.2">
      <c r="A3999" s="3">
        <f>'Gaussian Distributions'!F1952</f>
        <v>8.5820866277710267E-2</v>
      </c>
    </row>
    <row r="4000" spans="1:1" x14ac:dyDescent="0.2">
      <c r="A4000" s="3">
        <f>'Gaussian Distributions'!F1953</f>
        <v>0.42809022977736122</v>
      </c>
    </row>
    <row r="4001" spans="1:1" x14ac:dyDescent="0.2">
      <c r="A4001" s="3">
        <f>'Gaussian Distributions'!F1954</f>
        <v>0.70135837400801582</v>
      </c>
    </row>
    <row r="4002" spans="1:1" x14ac:dyDescent="0.2">
      <c r="A4002" s="3">
        <f>'Gaussian Distributions'!F1955</f>
        <v>0.26593051499729614</v>
      </c>
    </row>
    <row r="4003" spans="1:1" x14ac:dyDescent="0.2">
      <c r="A4003" s="3">
        <f>'Gaussian Distributions'!F1956</f>
        <v>0.18363482082341104</v>
      </c>
    </row>
    <row r="4004" spans="1:1" x14ac:dyDescent="0.2">
      <c r="A4004" s="3">
        <f>'Gaussian Distributions'!F1957</f>
        <v>0.52960528013788832</v>
      </c>
    </row>
    <row r="4005" spans="1:1" x14ac:dyDescent="0.2">
      <c r="A4005" s="3">
        <f>'Gaussian Distributions'!F1958</f>
        <v>0.34460331462672167</v>
      </c>
    </row>
    <row r="4006" spans="1:1" x14ac:dyDescent="0.2">
      <c r="A4006" s="3">
        <f>'Gaussian Distributions'!F1959</f>
        <v>-6.7463258436592843E-2</v>
      </c>
    </row>
    <row r="4007" spans="1:1" x14ac:dyDescent="0.2">
      <c r="A4007" s="3">
        <f>'Gaussian Distributions'!F1960</f>
        <v>-1.748811623823493E-2</v>
      </c>
    </row>
    <row r="4008" spans="1:1" x14ac:dyDescent="0.2">
      <c r="A4008" s="3">
        <f>'Gaussian Distributions'!F1961</f>
        <v>0.36466472366321412</v>
      </c>
    </row>
    <row r="4009" spans="1:1" x14ac:dyDescent="0.2">
      <c r="A4009" s="3">
        <f>'Gaussian Distributions'!F1962</f>
        <v>0.56131737119665848</v>
      </c>
    </row>
    <row r="4010" spans="1:1" x14ac:dyDescent="0.2">
      <c r="A4010" s="3">
        <f>'Gaussian Distributions'!F1963</f>
        <v>0.20505258641943913</v>
      </c>
    </row>
    <row r="4011" spans="1:1" x14ac:dyDescent="0.2">
      <c r="A4011" s="3">
        <f>'Gaussian Distributions'!F1964</f>
        <v>0.28561076901074373</v>
      </c>
    </row>
    <row r="4012" spans="1:1" x14ac:dyDescent="0.2">
      <c r="A4012" s="3">
        <f>'Gaussian Distributions'!F1965</f>
        <v>0.79908152836014279</v>
      </c>
    </row>
    <row r="4013" spans="1:1" x14ac:dyDescent="0.2">
      <c r="A4013" s="3">
        <f>'Gaussian Distributions'!F1966</f>
        <v>0.45097939613616778</v>
      </c>
    </row>
    <row r="4014" spans="1:1" x14ac:dyDescent="0.2">
      <c r="A4014" s="3">
        <f>'Gaussian Distributions'!F1967</f>
        <v>0.11285133966322874</v>
      </c>
    </row>
    <row r="4015" spans="1:1" x14ac:dyDescent="0.2">
      <c r="A4015" s="3">
        <f>'Gaussian Distributions'!F1968</f>
        <v>5.6018714659975932E-2</v>
      </c>
    </row>
    <row r="4016" spans="1:1" x14ac:dyDescent="0.2">
      <c r="A4016" s="3">
        <f>'Gaussian Distributions'!F1969</f>
        <v>0.40622881928081467</v>
      </c>
    </row>
    <row r="4017" spans="1:1" x14ac:dyDescent="0.2">
      <c r="A4017" s="3">
        <f>'Gaussian Distributions'!F1970</f>
        <v>0.64233066525442339</v>
      </c>
    </row>
    <row r="4018" spans="1:1" x14ac:dyDescent="0.2">
      <c r="A4018" s="3">
        <f>'Gaussian Distributions'!F1971</f>
        <v>0.24603650262809021</v>
      </c>
    </row>
    <row r="4019" spans="1:1" x14ac:dyDescent="0.2">
      <c r="A4019" s="3">
        <f>'Gaussian Distributions'!F1972</f>
        <v>0.16132561608525905</v>
      </c>
    </row>
    <row r="4020" spans="1:1" x14ac:dyDescent="0.2">
      <c r="A4020" s="3">
        <f>'Gaussian Distributions'!F1973</f>
        <v>0.50121588157930907</v>
      </c>
    </row>
    <row r="4021" spans="1:1" x14ac:dyDescent="0.2">
      <c r="A4021" s="3">
        <f>'Gaussian Distributions'!F1974</f>
        <v>0.32482551669978033</v>
      </c>
    </row>
    <row r="4022" spans="1:1" x14ac:dyDescent="0.2">
      <c r="A4022" s="3">
        <f>'Gaussian Distributions'!F1975</f>
        <v>-0.13898074258858356</v>
      </c>
    </row>
    <row r="4023" spans="1:1" x14ac:dyDescent="0.2">
      <c r="A4023" s="3">
        <f>'Gaussian Distributions'!F1976</f>
        <v>-9.9153739261818197E-2</v>
      </c>
    </row>
    <row r="4024" spans="1:1" x14ac:dyDescent="0.2">
      <c r="A4024" s="3">
        <f>'Gaussian Distributions'!F1977</f>
        <v>0.33468726855348319</v>
      </c>
    </row>
    <row r="4025" spans="1:1" x14ac:dyDescent="0.2">
      <c r="A4025" s="3">
        <f>'Gaussian Distributions'!F1978</f>
        <v>0.51506377481548549</v>
      </c>
    </row>
    <row r="4026" spans="1:1" x14ac:dyDescent="0.2">
      <c r="A4026" s="3">
        <f>'Gaussian Distributions'!F1979</f>
        <v>0.17260707769445993</v>
      </c>
    </row>
    <row r="4027" spans="1:1" x14ac:dyDescent="0.2">
      <c r="A4027" s="3">
        <f>'Gaussian Distributions'!F1980</f>
        <v>0.25601833570589605</v>
      </c>
    </row>
    <row r="4028" spans="1:1" x14ac:dyDescent="0.2">
      <c r="A4028" s="3">
        <f>'Gaussian Distributions'!F1981</f>
        <v>0.66927536984274894</v>
      </c>
    </row>
    <row r="4029" spans="1:1" x14ac:dyDescent="0.2">
      <c r="A4029" s="3">
        <f>'Gaussian Distributions'!F1982</f>
        <v>0.4170475998040617</v>
      </c>
    </row>
    <row r="4030" spans="1:1" x14ac:dyDescent="0.2">
      <c r="A4030" s="3">
        <f>'Gaussian Distributions'!F1983</f>
        <v>7.1326151269088922E-2</v>
      </c>
    </row>
    <row r="4031" spans="1:1" x14ac:dyDescent="0.2">
      <c r="A4031" s="3">
        <f>'Gaussian Distributions'!F1984</f>
        <v>0.12556969808895271</v>
      </c>
    </row>
    <row r="4032" spans="1:1" x14ac:dyDescent="0.2">
      <c r="A4032" s="3">
        <f>'Gaussian Distributions'!F1985</f>
        <v>0.46290418832638935</v>
      </c>
    </row>
    <row r="4033" spans="1:1" x14ac:dyDescent="0.2">
      <c r="A4033" s="3">
        <f>'Gaussian Distributions'!F1986</f>
        <v>0.91023901220115921</v>
      </c>
    </row>
    <row r="4034" spans="1:1" x14ac:dyDescent="0.2">
      <c r="A4034" s="3">
        <f>'Gaussian Distributions'!F1987</f>
        <v>0.29540996867706548</v>
      </c>
    </row>
    <row r="4035" spans="1:1" x14ac:dyDescent="0.2">
      <c r="A4035" s="3">
        <f>'Gaussian Distributions'!F1988</f>
        <v>0.21549614340550352</v>
      </c>
    </row>
    <row r="4036" spans="1:1" x14ac:dyDescent="0.2">
      <c r="A4036" s="3">
        <f>'Gaussian Distributions'!F1989</f>
        <v>0.57886786777834398</v>
      </c>
    </row>
    <row r="4037" spans="1:1" x14ac:dyDescent="0.2">
      <c r="A4037" s="3">
        <f>'Gaussian Distributions'!F1990</f>
        <v>0.37484555140921649</v>
      </c>
    </row>
    <row r="4038" spans="1:1" x14ac:dyDescent="0.2">
      <c r="A4038" s="3">
        <f>'Gaussian Distributions'!F1991</f>
        <v>3.3285401854517005E-3</v>
      </c>
    </row>
    <row r="4039" spans="1:1" x14ac:dyDescent="0.2">
      <c r="A4039" s="3">
        <f>'Gaussian Distributions'!F1992</f>
        <v>-4.077455116627593E-2</v>
      </c>
    </row>
    <row r="4040" spans="1:1" x14ac:dyDescent="0.2">
      <c r="A4040" s="3">
        <f>'Gaussian Distributions'!F1993</f>
        <v>0.3545900613703597</v>
      </c>
    </row>
    <row r="4041" spans="1:1" x14ac:dyDescent="0.2">
      <c r="A4041" s="3">
        <f>'Gaussian Distributions'!F1994</f>
        <v>0.5449684399089918</v>
      </c>
    </row>
    <row r="4042" spans="1:1" x14ac:dyDescent="0.2">
      <c r="A4042" s="3">
        <f>'Gaussian Distributions'!F1995</f>
        <v>0.19444058734415035</v>
      </c>
    </row>
    <row r="4043" spans="1:1" x14ac:dyDescent="0.2">
      <c r="A4043" s="3">
        <f>'Gaussian Distributions'!F1996</f>
        <v>0.27578940334711716</v>
      </c>
    </row>
    <row r="4044" spans="1:1" x14ac:dyDescent="0.2">
      <c r="A4044" s="3">
        <f>'Gaussian Distributions'!F1997</f>
        <v>0.74186916092932087</v>
      </c>
    </row>
    <row r="4045" spans="1:1" x14ac:dyDescent="0.2">
      <c r="A4045" s="3">
        <f>'Gaussian Distributions'!F1998</f>
        <v>0.4393886969659021</v>
      </c>
    </row>
    <row r="4046" spans="1:1" x14ac:dyDescent="0.2">
      <c r="A4046" s="3">
        <f>'Gaussian Distributions'!F1999</f>
        <v>9.9629025873571614E-2</v>
      </c>
    </row>
    <row r="4047" spans="1:1" x14ac:dyDescent="0.2">
      <c r="A4047" s="3">
        <f>'Gaussian Distributions'!F2000</f>
        <v>3.9737079097149741E-2</v>
      </c>
    </row>
    <row r="4048" spans="1:1" x14ac:dyDescent="0.2">
      <c r="A4048" s="3">
        <f>'Gaussian Distributions'!F2001</f>
        <v>0.39560547876115387</v>
      </c>
    </row>
    <row r="4049" spans="1:1" x14ac:dyDescent="0.2">
      <c r="A4049" s="3">
        <f>'Gaussian Distributions'!F2002</f>
        <v>0.61886361157303982</v>
      </c>
    </row>
    <row r="4050" spans="1:1" x14ac:dyDescent="0.2">
      <c r="A4050" s="3">
        <f>'Gaussian Distributions'!F2003</f>
        <v>0.2359678577560205</v>
      </c>
    </row>
    <row r="4051" spans="1:1" x14ac:dyDescent="0.2">
      <c r="A4051" s="3">
        <f>'Gaussian Distributions'!F2004</f>
        <v>0.14975434494180098</v>
      </c>
    </row>
    <row r="4052" spans="1:1" x14ac:dyDescent="0.2">
      <c r="A4052" s="3">
        <f>'Gaussian Distributions'!F2005</f>
        <v>0.48795952032922935</v>
      </c>
    </row>
    <row r="4053" spans="1:1" x14ac:dyDescent="0.2">
      <c r="A4053" s="3">
        <f>'Gaussian Distributions'!F2006</f>
        <v>0.3150022591621528</v>
      </c>
    </row>
    <row r="4054" spans="1:1" x14ac:dyDescent="0.2">
      <c r="A4054" s="3">
        <f>'Gaussian Distributions'!F2007</f>
        <v>-0.19467107366476527</v>
      </c>
    </row>
    <row r="4055" spans="1:1" x14ac:dyDescent="0.2">
      <c r="A4055" s="3">
        <f>'Gaussian Distributions'!F2008</f>
        <v>-0.23539727170203167</v>
      </c>
    </row>
    <row r="4056" spans="1:1" x14ac:dyDescent="0.2">
      <c r="A4056" s="3">
        <f>'Gaussian Distributions'!F2009</f>
        <v>0.31010024860442315</v>
      </c>
    </row>
    <row r="4057" spans="1:1" x14ac:dyDescent="0.2">
      <c r="A4057" s="3">
        <f>'Gaussian Distributions'!F2010</f>
        <v>0.48152664409202284</v>
      </c>
    </row>
    <row r="4058" spans="1:1" x14ac:dyDescent="0.2">
      <c r="A4058" s="3">
        <f>'Gaussian Distributions'!F2011</f>
        <v>0.14384731240101595</v>
      </c>
    </row>
    <row r="4059" spans="1:1" x14ac:dyDescent="0.2">
      <c r="A4059" s="3">
        <f>'Gaussian Distributions'!F2012</f>
        <v>0.23089534688664626</v>
      </c>
    </row>
    <row r="4060" spans="1:1" x14ac:dyDescent="0.2">
      <c r="A4060" s="3">
        <f>'Gaussian Distributions'!F2013</f>
        <v>0.6081175860348349</v>
      </c>
    </row>
    <row r="4061" spans="1:1" x14ac:dyDescent="0.2">
      <c r="A4061" s="3">
        <f>'Gaussian Distributions'!F2014</f>
        <v>0.39035903429373409</v>
      </c>
    </row>
    <row r="4062" spans="1:1" x14ac:dyDescent="0.2">
      <c r="A4062" s="3">
        <f>'Gaussian Distributions'!F2015</f>
        <v>3.1167250092763665E-2</v>
      </c>
    </row>
    <row r="4063" spans="1:1" x14ac:dyDescent="0.2">
      <c r="A4063" s="3">
        <f>'Gaussian Distributions'!F2016</f>
        <v>9.2803964429513136E-2</v>
      </c>
    </row>
    <row r="4064" spans="1:1" x14ac:dyDescent="0.2">
      <c r="A4064" s="3">
        <f>'Gaussian Distributions'!F2017</f>
        <v>0.43370532344756485</v>
      </c>
    </row>
    <row r="4065" spans="1:1" x14ac:dyDescent="0.2">
      <c r="A4065" s="3">
        <f>'Gaussian Distributions'!F2018</f>
        <v>0.72023645646184387</v>
      </c>
    </row>
    <row r="4066" spans="1:1" x14ac:dyDescent="0.2">
      <c r="A4066" s="3">
        <f>'Gaussian Distributions'!F2019</f>
        <v>0.27086562330396519</v>
      </c>
    </row>
    <row r="4067" spans="1:1" x14ac:dyDescent="0.2">
      <c r="A4067" s="3">
        <f>'Gaussian Distributions'!F2020</f>
        <v>0.18906361359500201</v>
      </c>
    </row>
    <row r="4068" spans="1:1" x14ac:dyDescent="0.2">
      <c r="A4068" s="3">
        <f>'Gaussian Distributions'!F2021</f>
        <v>0.53717489026448328</v>
      </c>
    </row>
    <row r="4069" spans="1:1" x14ac:dyDescent="0.2">
      <c r="A4069" s="3">
        <f>'Gaussian Distributions'!F2022</f>
        <v>0.34958679594878483</v>
      </c>
    </row>
    <row r="4070" spans="1:1" x14ac:dyDescent="0.2">
      <c r="A4070" s="3">
        <f>'Gaussian Distributions'!F2023</f>
        <v>-5.3615274171437244E-2</v>
      </c>
    </row>
    <row r="4071" spans="1:1" x14ac:dyDescent="0.2">
      <c r="A4071" s="3">
        <f>'Gaussian Distributions'!F2024</f>
        <v>-6.8138832929993121E-3</v>
      </c>
    </row>
    <row r="4072" spans="1:1" x14ac:dyDescent="0.2">
      <c r="A4072" s="3">
        <f>'Gaussian Distributions'!F2025</f>
        <v>0.36974067897458179</v>
      </c>
    </row>
    <row r="4073" spans="1:1" x14ac:dyDescent="0.2">
      <c r="A4073" s="3">
        <f>'Gaussian Distributions'!F2026</f>
        <v>0.56992632276446797</v>
      </c>
    </row>
    <row r="4074" spans="1:1" x14ac:dyDescent="0.2">
      <c r="A4074" s="3">
        <f>'Gaussian Distributions'!F2027</f>
        <v>0.21029393496755006</v>
      </c>
    </row>
    <row r="4075" spans="1:1" x14ac:dyDescent="0.2">
      <c r="A4075" s="3">
        <f>'Gaussian Distributions'!F2028</f>
        <v>0.29051219113864479</v>
      </c>
    </row>
    <row r="4076" spans="1:1" x14ac:dyDescent="0.2">
      <c r="A4076" s="3">
        <f>'Gaussian Distributions'!F2029</f>
        <v>0.84162356613269584</v>
      </c>
    </row>
    <row r="4077" spans="1:1" x14ac:dyDescent="0.2">
      <c r="A4077" s="3">
        <f>'Gaussian Distributions'!F2030</f>
        <v>0.45689716579429568</v>
      </c>
    </row>
    <row r="4078" spans="1:1" x14ac:dyDescent="0.2">
      <c r="A4078" s="3">
        <f>'Gaussian Distributions'!F2031</f>
        <v>0.11926899392220688</v>
      </c>
    </row>
    <row r="4079" spans="1:1" x14ac:dyDescent="0.2">
      <c r="A4079" s="3">
        <f>'Gaussian Distributions'!F2032</f>
        <v>6.3783142994244646E-2</v>
      </c>
    </row>
    <row r="4080" spans="1:1" x14ac:dyDescent="0.2">
      <c r="A4080" s="3">
        <f>'Gaussian Distributions'!F2033</f>
        <v>0.41161207939330585</v>
      </c>
    </row>
    <row r="4081" spans="1:1" x14ac:dyDescent="0.2">
      <c r="A4081" s="3">
        <f>'Gaussian Distributions'!F2034</f>
        <v>0.65528725890305783</v>
      </c>
    </row>
    <row r="4082" spans="1:1" x14ac:dyDescent="0.2">
      <c r="A4082" s="3">
        <f>'Gaussian Distributions'!F2035</f>
        <v>0.2510371771309593</v>
      </c>
    </row>
    <row r="4083" spans="1:1" x14ac:dyDescent="0.2">
      <c r="A4083" s="3">
        <f>'Gaussian Distributions'!F2036</f>
        <v>0.16700020451438022</v>
      </c>
    </row>
    <row r="4084" spans="1:1" x14ac:dyDescent="0.2">
      <c r="A4084" s="3">
        <f>'Gaussian Distributions'!F2037</f>
        <v>0.50806002304430398</v>
      </c>
    </row>
    <row r="4085" spans="1:1" x14ac:dyDescent="0.2">
      <c r="A4085" s="3">
        <f>'Gaussian Distributions'!F2038</f>
        <v>0.32975060533086725</v>
      </c>
    </row>
    <row r="4086" spans="1:1" x14ac:dyDescent="0.2">
      <c r="A4086" s="3">
        <f>'Gaussian Distributions'!F2039</f>
        <v>-0.11774381727768019</v>
      </c>
    </row>
    <row r="4087" spans="1:1" x14ac:dyDescent="0.2">
      <c r="A4087" s="3">
        <f>'Gaussian Distributions'!F2040</f>
        <v>-0.16395965729791367</v>
      </c>
    </row>
    <row r="4088" spans="1:1" x14ac:dyDescent="0.2">
      <c r="A4088" s="3">
        <f>'Gaussian Distributions'!F2041</f>
        <v>0.31991004506813525</v>
      </c>
    </row>
    <row r="4089" spans="1:1" x14ac:dyDescent="0.2">
      <c r="A4089" s="3">
        <f>'Gaussian Distributions'!F2042</f>
        <v>0.49451932758420203</v>
      </c>
    </row>
    <row r="4090" spans="1:1" x14ac:dyDescent="0.2">
      <c r="A4090" s="3">
        <f>'Gaussian Distributions'!F2043</f>
        <v>0.15557865892644568</v>
      </c>
    </row>
    <row r="4091" spans="1:1" x14ac:dyDescent="0.2">
      <c r="A4091" s="3">
        <f>'Gaussian Distributions'!F2044</f>
        <v>0.24101414105133634</v>
      </c>
    </row>
    <row r="4092" spans="1:1" x14ac:dyDescent="0.2">
      <c r="A4092" s="3">
        <f>'Gaussian Distributions'!F2045</f>
        <v>0.63023345048809298</v>
      </c>
    </row>
    <row r="4093" spans="1:1" x14ac:dyDescent="0.2">
      <c r="A4093" s="3">
        <f>'Gaussian Distributions'!F2046</f>
        <v>0.40089437378567588</v>
      </c>
    </row>
    <row r="4094" spans="1:1" x14ac:dyDescent="0.2">
      <c r="A4094" s="3">
        <f>'Gaussian Distributions'!F2047</f>
        <v>4.8011508361214872E-2</v>
      </c>
    </row>
    <row r="4095" spans="1:1" x14ac:dyDescent="0.2">
      <c r="A4095" s="3">
        <f>'Gaussian Distributions'!F2048</f>
        <v>0.10630791609124712</v>
      </c>
    </row>
    <row r="4096" spans="1:1" x14ac:dyDescent="0.2">
      <c r="A4096" s="3">
        <f>'Gaussian Distributions'!F2049</f>
        <v>0.44514504367507901</v>
      </c>
    </row>
    <row r="4097" spans="1:1" x14ac:dyDescent="0.2">
      <c r="A4097" s="3">
        <f>'Gaussian Distributions'!F2050</f>
        <v>0.76742869175981476</v>
      </c>
    </row>
    <row r="4098" spans="1:1" x14ac:dyDescent="0.2">
      <c r="A4098" s="3">
        <f>'Gaussian Distributions'!F2051</f>
        <v>0.28070380912649745</v>
      </c>
    </row>
    <row r="4099" spans="1:1" x14ac:dyDescent="0.2">
      <c r="A4099" s="3">
        <f>'Gaussian Distributions'!F2052</f>
        <v>0.19976916404936679</v>
      </c>
    </row>
    <row r="4100" spans="1:1" x14ac:dyDescent="0.2">
      <c r="A4100" s="3">
        <f>'Gaussian Distributions'!F2053</f>
        <v>0.55300764253872203</v>
      </c>
    </row>
    <row r="4101" spans="1:1" x14ac:dyDescent="0.2">
      <c r="A4101" s="3">
        <f>'Gaussian Distributions'!F2054</f>
        <v>0.35961528957075622</v>
      </c>
    </row>
    <row r="4102" spans="1:1" x14ac:dyDescent="0.2">
      <c r="A4102" s="3">
        <f>'Gaussian Distributions'!F2055</f>
        <v>-2.8774801917687554E-2</v>
      </c>
    </row>
    <row r="4103" spans="1:1" x14ac:dyDescent="0.2">
      <c r="A4103" s="3">
        <f>'Gaussian Distributions'!F2056</f>
        <v>-8.2540573162600661E-2</v>
      </c>
    </row>
    <row r="4104" spans="1:1" x14ac:dyDescent="0.2">
      <c r="A4104" s="3">
        <f>'Gaussian Distributions'!F2057</f>
        <v>0.33963749588840247</v>
      </c>
    </row>
    <row r="4105" spans="1:1" x14ac:dyDescent="0.2">
      <c r="A4105" s="3">
        <f>'Gaussian Distributions'!F2058</f>
        <v>0.52224053015812222</v>
      </c>
    </row>
    <row r="4106" spans="1:1" x14ac:dyDescent="0.2">
      <c r="A4106" s="3">
        <f>'Gaussian Distributions'!F2059</f>
        <v>0.17815058877601958</v>
      </c>
    </row>
    <row r="4107" spans="1:1" x14ac:dyDescent="0.2">
      <c r="A4107" s="3">
        <f>'Gaussian Distributions'!F2060</f>
        <v>0.26098209321171545</v>
      </c>
    </row>
    <row r="4108" spans="1:1" x14ac:dyDescent="0.2">
      <c r="A4108" s="3">
        <f>'Gaussian Distributions'!F2061</f>
        <v>0.68452574510773201</v>
      </c>
    </row>
    <row r="4109" spans="1:1" x14ac:dyDescent="0.2">
      <c r="A4109" s="3">
        <f>'Gaussian Distributions'!F2062</f>
        <v>0.42253902699437651</v>
      </c>
    </row>
    <row r="4110" spans="1:1" x14ac:dyDescent="0.2">
      <c r="A4110" s="3">
        <f>'Gaussian Distributions'!F2063</f>
        <v>7.8666521003056322E-2</v>
      </c>
    </row>
    <row r="4111" spans="1:1" x14ac:dyDescent="0.2">
      <c r="A4111" s="3">
        <f>'Gaussian Distributions'!F2064</f>
        <v>1.3004843818697598E-2</v>
      </c>
    </row>
    <row r="4112" spans="1:1" x14ac:dyDescent="0.2">
      <c r="A4112" s="3">
        <f>'Gaussian Distributions'!F2065</f>
        <v>0.37998182648137313</v>
      </c>
    </row>
    <row r="4113" spans="1:1" x14ac:dyDescent="0.2">
      <c r="A4113" s="3">
        <f>'Gaussian Distributions'!F2066</f>
        <v>0.58818115214259259</v>
      </c>
    </row>
    <row r="4114" spans="1:1" x14ac:dyDescent="0.2">
      <c r="A4114" s="3">
        <f>'Gaussian Distributions'!F2067</f>
        <v>0.22066201257342583</v>
      </c>
    </row>
    <row r="4115" spans="1:1" x14ac:dyDescent="0.2">
      <c r="A4115" s="3">
        <f>'Gaussian Distributions'!F2068</f>
        <v>0.13176150247375421</v>
      </c>
    </row>
    <row r="4116" spans="1:1" x14ac:dyDescent="0.2">
      <c r="A4116" s="3">
        <f>'Gaussian Distributions'!F2069</f>
        <v>0.46900677570410432</v>
      </c>
    </row>
    <row r="4117" spans="1:1" x14ac:dyDescent="0.2">
      <c r="A4117" s="3">
        <f>'Gaussian Distributions'!F2070</f>
        <v>0.30030598497354644</v>
      </c>
    </row>
    <row r="4118" spans="1:1" x14ac:dyDescent="0.2">
      <c r="A4118" s="3">
        <f>'Gaussian Distributions'!F2071</f>
        <v>-0.52429833560429739</v>
      </c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</sheetData>
  <mergeCells count="2">
    <mergeCell ref="B19:D19"/>
    <mergeCell ref="B13:D1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"/>
  <sheetViews>
    <sheetView workbookViewId="0">
      <selection activeCell="G36" sqref="G36"/>
    </sheetView>
  </sheetViews>
  <sheetFormatPr defaultRowHeight="11.25" x14ac:dyDescent="0.2"/>
  <cols>
    <col min="1" max="1" width="9.83203125" style="5" bestFit="1" customWidth="1"/>
    <col min="2" max="2" width="10.6640625" style="6" bestFit="1" customWidth="1"/>
    <col min="3" max="3" width="9.1640625" style="6" bestFit="1" customWidth="1"/>
    <col min="4" max="4" width="3.33203125" style="5" customWidth="1"/>
    <col min="5" max="5" width="13" style="5" bestFit="1" customWidth="1"/>
    <col min="6" max="6" width="14.83203125" style="5" bestFit="1" customWidth="1"/>
    <col min="7" max="7" width="4" style="5" customWidth="1"/>
    <col min="8" max="8" width="17.33203125" style="5" bestFit="1" customWidth="1"/>
    <col min="9" max="9" width="14" style="5" customWidth="1"/>
    <col min="10" max="10" width="13.33203125" style="5" customWidth="1"/>
    <col min="11" max="11" width="9.33203125" style="5"/>
    <col min="12" max="12" width="17" style="5" customWidth="1"/>
    <col min="13" max="16384" width="9.33203125" style="5"/>
  </cols>
  <sheetData>
    <row r="1" spans="1:13" ht="12" thickBot="1" x14ac:dyDescent="0.25">
      <c r="A1" s="62"/>
      <c r="B1" s="62"/>
      <c r="C1" s="62"/>
    </row>
    <row r="2" spans="1:13" ht="35.25" thickTop="1" thickBot="1" x14ac:dyDescent="0.25">
      <c r="A2" s="7" t="s">
        <v>35</v>
      </c>
      <c r="B2" s="8" t="s">
        <v>36</v>
      </c>
      <c r="C2" s="9" t="s">
        <v>37</v>
      </c>
      <c r="E2" s="52" t="s">
        <v>38</v>
      </c>
      <c r="F2" s="53" t="s">
        <v>39</v>
      </c>
      <c r="H2" s="17" t="s">
        <v>40</v>
      </c>
      <c r="I2" s="18" t="s">
        <v>52</v>
      </c>
      <c r="J2" s="19" t="s">
        <v>41</v>
      </c>
      <c r="L2" s="21" t="s">
        <v>53</v>
      </c>
      <c r="M2" s="22" t="str">
        <f>_xll.qlStatistics("ret",$C$4:$C$267)</f>
        <v>ret#0001</v>
      </c>
    </row>
    <row r="3" spans="1:13" x14ac:dyDescent="0.2">
      <c r="A3" s="10">
        <v>36433</v>
      </c>
      <c r="B3" s="11">
        <v>10337</v>
      </c>
      <c r="C3" s="12" t="s">
        <v>42</v>
      </c>
      <c r="E3" s="13">
        <f>AVERAGE($C$4:$C$267)</f>
        <v>3.9886552105667153E-4</v>
      </c>
      <c r="F3" s="14">
        <f>STDEVP($C$4:$C$267)</f>
        <v>1.2356844272283023E-2</v>
      </c>
      <c r="H3" s="56" t="s">
        <v>43</v>
      </c>
      <c r="I3" s="58">
        <f>_xll.qlGaussianDownsideDeviation(Mean,StandardDeviation)</f>
        <v>1.2199028910494115E-2</v>
      </c>
      <c r="J3" s="59">
        <f>_xll.qlStatisticsDownsideDeviation(M2)</f>
        <v>1.2636714700976891E-2</v>
      </c>
    </row>
    <row r="4" spans="1:13" x14ac:dyDescent="0.2">
      <c r="A4" s="10">
        <v>36434</v>
      </c>
      <c r="B4" s="11">
        <v>10273</v>
      </c>
      <c r="C4" s="12">
        <f t="shared" ref="C4:C67" si="0">(B4-B3)/B3</f>
        <v>-6.1913514559349906E-3</v>
      </c>
      <c r="H4" s="56" t="s">
        <v>44</v>
      </c>
      <c r="I4" s="58">
        <f>_xll.qlGaussianValueAtRisk(RiskPercentile,Mean,StandardDeviation)</f>
        <v>2.8347452885912817E-2</v>
      </c>
      <c r="J4" s="59">
        <f>_xll.qlStatisticsValueAtRisk(M2,RiskPercentile)</f>
        <v>3.1661897424609321E-2</v>
      </c>
    </row>
    <row r="5" spans="1:13" x14ac:dyDescent="0.2">
      <c r="A5" s="10">
        <v>36437</v>
      </c>
      <c r="B5" s="11">
        <v>10401.200000000001</v>
      </c>
      <c r="C5" s="12">
        <f t="shared" si="0"/>
        <v>1.2479314708459139E-2</v>
      </c>
      <c r="E5" s="54" t="s">
        <v>45</v>
      </c>
      <c r="F5" s="55" t="s">
        <v>51</v>
      </c>
      <c r="H5" s="56" t="s">
        <v>46</v>
      </c>
      <c r="I5" s="58">
        <f>_xll.qlGaussianExpectedShortfall(RiskPercentile,Mean,StandardDeviation)</f>
        <v>3.2534771525430856E-2</v>
      </c>
      <c r="J5" s="59">
        <f>_xll.qlStatisticsExpectedShortfall(M2,RiskPercentile)</f>
        <v>4.6683520930374492E-2</v>
      </c>
    </row>
    <row r="6" spans="1:13" x14ac:dyDescent="0.2">
      <c r="A6" s="10">
        <v>36438</v>
      </c>
      <c r="B6" s="11">
        <v>10400.6</v>
      </c>
      <c r="C6" s="12">
        <f t="shared" si="0"/>
        <v>-5.7685651655613173E-5</v>
      </c>
      <c r="E6" s="15">
        <v>3.9886552105667153E-4</v>
      </c>
      <c r="F6" s="16">
        <v>0.99</v>
      </c>
      <c r="H6" s="56" t="s">
        <v>47</v>
      </c>
      <c r="I6" s="58">
        <f>_xll.qlGaussianPotentialUpside(RiskPercentile,Mean,StandardDeviation)</f>
        <v>2.9145183928026161E-2</v>
      </c>
      <c r="J6" s="59">
        <f>_xll.qlStatisticsPotentialUpside(M2,RiskPercentile)</f>
        <v>3.184307283519619E-2</v>
      </c>
    </row>
    <row r="7" spans="1:13" x14ac:dyDescent="0.2">
      <c r="A7" s="10">
        <v>36439</v>
      </c>
      <c r="B7" s="11">
        <v>10588.3</v>
      </c>
      <c r="C7" s="12">
        <f t="shared" si="0"/>
        <v>1.8047035747937513E-2</v>
      </c>
      <c r="H7" s="56" t="s">
        <v>48</v>
      </c>
      <c r="I7" s="58">
        <f>_xll.qlGaussianShortfall(TargetReturn,Mean,StandardDeviation)</f>
        <v>0.5</v>
      </c>
      <c r="J7" s="59">
        <f>_xll.qlStatisticsShortfall(M2,TargetReturn)</f>
        <v>0.48863636363636365</v>
      </c>
    </row>
    <row r="8" spans="1:13" x14ac:dyDescent="0.2">
      <c r="A8" s="10">
        <v>36440</v>
      </c>
      <c r="B8" s="11">
        <v>10537</v>
      </c>
      <c r="C8" s="12">
        <f t="shared" si="0"/>
        <v>-4.8449703918475367E-3</v>
      </c>
      <c r="H8" s="56" t="s">
        <v>49</v>
      </c>
      <c r="I8" s="58">
        <f>_xll.qlGaussianAverageShortfall(TargetReturn,Mean,StandardDeviation)</f>
        <v>9.8593352650999423E-3</v>
      </c>
      <c r="J8" s="59">
        <f>_xll.qlStatisticsAverageShortfall(M2,TargetReturn)</f>
        <v>9.5239771266669923E-3</v>
      </c>
    </row>
    <row r="9" spans="1:13" ht="12" thickBot="1" x14ac:dyDescent="0.25">
      <c r="A9" s="10">
        <v>36441</v>
      </c>
      <c r="B9" s="11">
        <v>10649.8</v>
      </c>
      <c r="C9" s="12">
        <f t="shared" si="0"/>
        <v>1.0705134288696903E-2</v>
      </c>
      <c r="H9" s="57" t="s">
        <v>50</v>
      </c>
      <c r="I9" s="60">
        <f>_xll.qlGaussianRegret(TargetReturn,Mean,StandardDeviation)</f>
        <v>1.5269160036945374E-4</v>
      </c>
      <c r="J9" s="61">
        <f>_xll.qlStatisticsRegret(M2,TargetReturn)</f>
        <v>1.6344230309089529E-4</v>
      </c>
    </row>
    <row r="10" spans="1:13" ht="12" thickTop="1" x14ac:dyDescent="0.2">
      <c r="A10" s="10">
        <v>36444</v>
      </c>
      <c r="B10" s="11">
        <v>10648.2</v>
      </c>
      <c r="C10" s="12">
        <f t="shared" si="0"/>
        <v>-1.5023756314658913E-4</v>
      </c>
    </row>
    <row r="11" spans="1:13" x14ac:dyDescent="0.2">
      <c r="A11" s="10">
        <v>36445</v>
      </c>
      <c r="B11" s="11">
        <v>10417.1</v>
      </c>
      <c r="C11" s="12">
        <f t="shared" si="0"/>
        <v>-2.1703198662684806E-2</v>
      </c>
    </row>
    <row r="12" spans="1:13" x14ac:dyDescent="0.2">
      <c r="A12" s="10">
        <v>36446</v>
      </c>
      <c r="B12" s="11">
        <v>10232.200000000001</v>
      </c>
      <c r="C12" s="12">
        <f t="shared" si="0"/>
        <v>-1.7749661614076821E-2</v>
      </c>
    </row>
    <row r="13" spans="1:13" x14ac:dyDescent="0.2">
      <c r="A13" s="10">
        <v>36447</v>
      </c>
      <c r="B13" s="11">
        <v>10286.6</v>
      </c>
      <c r="C13" s="12">
        <f t="shared" si="0"/>
        <v>5.3165497156036469E-3</v>
      </c>
    </row>
    <row r="14" spans="1:13" x14ac:dyDescent="0.2">
      <c r="A14" s="10">
        <v>36448</v>
      </c>
      <c r="B14" s="11">
        <v>10019.700000000001</v>
      </c>
      <c r="C14" s="12">
        <f t="shared" si="0"/>
        <v>-2.5946376839772096E-2</v>
      </c>
    </row>
    <row r="15" spans="1:13" x14ac:dyDescent="0.2">
      <c r="A15" s="10">
        <v>36451</v>
      </c>
      <c r="B15" s="11">
        <v>10116.299999999999</v>
      </c>
      <c r="C15" s="12">
        <f t="shared" si="0"/>
        <v>9.6410072157847582E-3</v>
      </c>
    </row>
    <row r="16" spans="1:13" x14ac:dyDescent="0.2">
      <c r="A16" s="10">
        <v>36452</v>
      </c>
      <c r="B16" s="11">
        <v>10204.9</v>
      </c>
      <c r="C16" s="12">
        <f t="shared" si="0"/>
        <v>8.7581427992448196E-3</v>
      </c>
    </row>
    <row r="17" spans="1:3" x14ac:dyDescent="0.2">
      <c r="A17" s="10">
        <v>36453</v>
      </c>
      <c r="B17" s="11">
        <v>10392.4</v>
      </c>
      <c r="C17" s="12">
        <f t="shared" si="0"/>
        <v>1.8373526443179258E-2</v>
      </c>
    </row>
    <row r="18" spans="1:3" x14ac:dyDescent="0.2">
      <c r="A18" s="10">
        <v>36454</v>
      </c>
      <c r="B18" s="11">
        <v>10297.700000000001</v>
      </c>
      <c r="C18" s="12">
        <f t="shared" si="0"/>
        <v>-9.1124283129978556E-3</v>
      </c>
    </row>
    <row r="19" spans="1:3" x14ac:dyDescent="0.2">
      <c r="A19" s="10">
        <v>36455</v>
      </c>
      <c r="B19" s="11">
        <v>10470.200000000001</v>
      </c>
      <c r="C19" s="12">
        <f t="shared" si="0"/>
        <v>1.6751313400079629E-2</v>
      </c>
    </row>
    <row r="20" spans="1:3" x14ac:dyDescent="0.2">
      <c r="A20" s="10">
        <v>36458</v>
      </c>
      <c r="B20" s="11">
        <v>10349.9</v>
      </c>
      <c r="C20" s="12">
        <f t="shared" si="0"/>
        <v>-1.1489751867204169E-2</v>
      </c>
    </row>
    <row r="21" spans="1:3" x14ac:dyDescent="0.2">
      <c r="A21" s="10">
        <v>36459</v>
      </c>
      <c r="B21" s="11">
        <v>10302.1</v>
      </c>
      <c r="C21" s="12">
        <f t="shared" si="0"/>
        <v>-4.6184021101652456E-3</v>
      </c>
    </row>
    <row r="22" spans="1:3" x14ac:dyDescent="0.2">
      <c r="A22" s="10">
        <v>36460</v>
      </c>
      <c r="B22" s="11">
        <v>10394.9</v>
      </c>
      <c r="C22" s="12">
        <f t="shared" si="0"/>
        <v>9.007872181399838E-3</v>
      </c>
    </row>
    <row r="23" spans="1:3" x14ac:dyDescent="0.2">
      <c r="A23" s="10">
        <v>36461</v>
      </c>
      <c r="B23" s="11">
        <v>10622.5</v>
      </c>
      <c r="C23" s="12">
        <f t="shared" si="0"/>
        <v>2.1895352528643889E-2</v>
      </c>
    </row>
    <row r="24" spans="1:3" x14ac:dyDescent="0.2">
      <c r="A24" s="10">
        <v>36462</v>
      </c>
      <c r="B24" s="11">
        <v>10729.9</v>
      </c>
      <c r="C24" s="12">
        <f t="shared" si="0"/>
        <v>1.0110614262179301E-2</v>
      </c>
    </row>
    <row r="25" spans="1:3" x14ac:dyDescent="0.2">
      <c r="A25" s="10">
        <v>36465</v>
      </c>
      <c r="B25" s="11">
        <v>10648.5</v>
      </c>
      <c r="C25" s="12">
        <f t="shared" si="0"/>
        <v>-7.5862775981136487E-3</v>
      </c>
    </row>
    <row r="26" spans="1:3" x14ac:dyDescent="0.2">
      <c r="A26" s="10">
        <v>36466</v>
      </c>
      <c r="B26" s="11">
        <v>10581.8</v>
      </c>
      <c r="C26" s="12">
        <f t="shared" si="0"/>
        <v>-6.2637930224914993E-3</v>
      </c>
    </row>
    <row r="27" spans="1:3" x14ac:dyDescent="0.2">
      <c r="A27" s="10">
        <v>36467</v>
      </c>
      <c r="B27" s="11">
        <v>10609.1</v>
      </c>
      <c r="C27" s="12">
        <f t="shared" si="0"/>
        <v>2.5799013400367699E-3</v>
      </c>
    </row>
    <row r="28" spans="1:3" x14ac:dyDescent="0.2">
      <c r="A28" s="10">
        <v>36468</v>
      </c>
      <c r="B28" s="11">
        <v>10639.6</v>
      </c>
      <c r="C28" s="12">
        <f t="shared" si="0"/>
        <v>2.8748904242584194E-3</v>
      </c>
    </row>
    <row r="29" spans="1:3" x14ac:dyDescent="0.2">
      <c r="A29" s="10">
        <v>36469</v>
      </c>
      <c r="B29" s="11">
        <v>10704.5</v>
      </c>
      <c r="C29" s="12">
        <f t="shared" si="0"/>
        <v>6.0998533779465045E-3</v>
      </c>
    </row>
    <row r="30" spans="1:3" x14ac:dyDescent="0.2">
      <c r="A30" s="10">
        <v>36472</v>
      </c>
      <c r="B30" s="11">
        <v>10718.9</v>
      </c>
      <c r="C30" s="12">
        <f t="shared" si="0"/>
        <v>1.3452286421598053E-3</v>
      </c>
    </row>
    <row r="31" spans="1:3" x14ac:dyDescent="0.2">
      <c r="A31" s="10">
        <v>36473</v>
      </c>
      <c r="B31" s="11">
        <v>10617.3</v>
      </c>
      <c r="C31" s="12">
        <f t="shared" si="0"/>
        <v>-9.4785845562511423E-3</v>
      </c>
    </row>
    <row r="32" spans="1:3" x14ac:dyDescent="0.2">
      <c r="A32" s="10">
        <v>36474</v>
      </c>
      <c r="B32" s="11">
        <v>10597.7</v>
      </c>
      <c r="C32" s="12">
        <f t="shared" si="0"/>
        <v>-1.8460437210965637E-3</v>
      </c>
    </row>
    <row r="33" spans="1:3" x14ac:dyDescent="0.2">
      <c r="A33" s="10">
        <v>36475</v>
      </c>
      <c r="B33" s="11">
        <v>10595.3</v>
      </c>
      <c r="C33" s="12">
        <f t="shared" si="0"/>
        <v>-2.2646423280536863E-4</v>
      </c>
    </row>
    <row r="34" spans="1:3" x14ac:dyDescent="0.2">
      <c r="A34" s="10">
        <v>36476</v>
      </c>
      <c r="B34" s="11">
        <v>10769.3</v>
      </c>
      <c r="C34" s="12">
        <f t="shared" si="0"/>
        <v>1.6422375959151702E-2</v>
      </c>
    </row>
    <row r="35" spans="1:3" x14ac:dyDescent="0.2">
      <c r="A35" s="10">
        <v>36479</v>
      </c>
      <c r="B35" s="11">
        <v>10760.8</v>
      </c>
      <c r="C35" s="12">
        <f t="shared" si="0"/>
        <v>-7.8928064033874075E-4</v>
      </c>
    </row>
    <row r="36" spans="1:3" x14ac:dyDescent="0.2">
      <c r="A36" s="10">
        <v>36480</v>
      </c>
      <c r="B36" s="11">
        <v>10932.3</v>
      </c>
      <c r="C36" s="12">
        <f t="shared" si="0"/>
        <v>1.593747676752658E-2</v>
      </c>
    </row>
    <row r="37" spans="1:3" x14ac:dyDescent="0.2">
      <c r="A37" s="10">
        <v>36481</v>
      </c>
      <c r="B37" s="11">
        <v>10883.1</v>
      </c>
      <c r="C37" s="12">
        <f t="shared" si="0"/>
        <v>-4.5004253450782461E-3</v>
      </c>
    </row>
    <row r="38" spans="1:3" x14ac:dyDescent="0.2">
      <c r="A38" s="10">
        <v>36482</v>
      </c>
      <c r="B38" s="11">
        <v>11035.7</v>
      </c>
      <c r="C38" s="12">
        <f t="shared" si="0"/>
        <v>1.4021740129191164E-2</v>
      </c>
    </row>
    <row r="39" spans="1:3" x14ac:dyDescent="0.2">
      <c r="A39" s="10">
        <v>36483</v>
      </c>
      <c r="B39" s="11">
        <v>11003.9</v>
      </c>
      <c r="C39" s="12">
        <f t="shared" si="0"/>
        <v>-2.8815571282293909E-3</v>
      </c>
    </row>
    <row r="40" spans="1:3" x14ac:dyDescent="0.2">
      <c r="A40" s="10">
        <v>36486</v>
      </c>
      <c r="B40" s="11">
        <v>11089.5</v>
      </c>
      <c r="C40" s="12">
        <f t="shared" si="0"/>
        <v>7.7790601514009005E-3</v>
      </c>
    </row>
    <row r="41" spans="1:3" x14ac:dyDescent="0.2">
      <c r="A41" s="10">
        <v>36487</v>
      </c>
      <c r="B41" s="11">
        <v>10995.6</v>
      </c>
      <c r="C41" s="12">
        <f t="shared" si="0"/>
        <v>-8.4674692276477427E-3</v>
      </c>
    </row>
    <row r="42" spans="1:3" x14ac:dyDescent="0.2">
      <c r="A42" s="10">
        <v>36488</v>
      </c>
      <c r="B42" s="11">
        <v>11008.2</v>
      </c>
      <c r="C42" s="12">
        <f t="shared" si="0"/>
        <v>1.145912910618826E-3</v>
      </c>
    </row>
    <row r="43" spans="1:3" x14ac:dyDescent="0.2">
      <c r="A43" s="10">
        <v>36489</v>
      </c>
      <c r="B43" s="11">
        <v>10988.9</v>
      </c>
      <c r="C43" s="12">
        <f t="shared" si="0"/>
        <v>-1.7532384949402345E-3</v>
      </c>
    </row>
    <row r="44" spans="1:3" x14ac:dyDescent="0.2">
      <c r="A44" s="10">
        <v>36490</v>
      </c>
      <c r="B44" s="11">
        <v>10947.9</v>
      </c>
      <c r="C44" s="12">
        <f t="shared" si="0"/>
        <v>-3.7310376834806033E-3</v>
      </c>
    </row>
    <row r="45" spans="1:3" x14ac:dyDescent="0.2">
      <c r="A45" s="10">
        <v>36493</v>
      </c>
      <c r="B45" s="11">
        <v>10877.8</v>
      </c>
      <c r="C45" s="12">
        <f t="shared" si="0"/>
        <v>-6.4030544670667768E-3</v>
      </c>
    </row>
    <row r="46" spans="1:3" x14ac:dyDescent="0.2">
      <c r="A46" s="10">
        <v>36494</v>
      </c>
      <c r="B46" s="11">
        <v>10998.4</v>
      </c>
      <c r="C46" s="12">
        <f t="shared" si="0"/>
        <v>1.1086800639835295E-2</v>
      </c>
    </row>
    <row r="47" spans="1:3" x14ac:dyDescent="0.2">
      <c r="A47" s="10">
        <v>36495</v>
      </c>
      <c r="B47" s="11">
        <v>11039.1</v>
      </c>
      <c r="C47" s="12">
        <f t="shared" si="0"/>
        <v>3.7005382601106277E-3</v>
      </c>
    </row>
    <row r="48" spans="1:3" x14ac:dyDescent="0.2">
      <c r="A48" s="10">
        <v>36496</v>
      </c>
      <c r="B48" s="11">
        <v>11286.2</v>
      </c>
      <c r="C48" s="12">
        <f t="shared" si="0"/>
        <v>2.2384071165221835E-2</v>
      </c>
    </row>
    <row r="49" spans="1:3" x14ac:dyDescent="0.2">
      <c r="A49" s="10">
        <v>36497</v>
      </c>
      <c r="B49" s="11">
        <v>11225</v>
      </c>
      <c r="C49" s="12">
        <f t="shared" si="0"/>
        <v>-5.4225514344952881E-3</v>
      </c>
    </row>
    <row r="50" spans="1:3" x14ac:dyDescent="0.2">
      <c r="A50" s="10">
        <v>36500</v>
      </c>
      <c r="B50" s="11">
        <v>11106.6</v>
      </c>
      <c r="C50" s="12">
        <f t="shared" si="0"/>
        <v>-1.0547884187082373E-2</v>
      </c>
    </row>
    <row r="51" spans="1:3" x14ac:dyDescent="0.2">
      <c r="A51" s="10">
        <v>36501</v>
      </c>
      <c r="B51" s="11">
        <v>11068.1</v>
      </c>
      <c r="C51" s="12">
        <f t="shared" si="0"/>
        <v>-3.4664073613887235E-3</v>
      </c>
    </row>
    <row r="52" spans="1:3" x14ac:dyDescent="0.2">
      <c r="A52" s="10">
        <v>36502</v>
      </c>
      <c r="B52" s="11">
        <v>11134.8</v>
      </c>
      <c r="C52" s="12">
        <f t="shared" si="0"/>
        <v>6.0263279153602613E-3</v>
      </c>
    </row>
    <row r="53" spans="1:3" x14ac:dyDescent="0.2">
      <c r="A53" s="10">
        <v>36503</v>
      </c>
      <c r="B53" s="11">
        <v>11224.7</v>
      </c>
      <c r="C53" s="12">
        <f t="shared" si="0"/>
        <v>8.0737866867839087E-3</v>
      </c>
    </row>
    <row r="54" spans="1:3" x14ac:dyDescent="0.2">
      <c r="A54" s="10">
        <v>36504</v>
      </c>
      <c r="B54" s="11">
        <v>11192.6</v>
      </c>
      <c r="C54" s="12">
        <f t="shared" si="0"/>
        <v>-2.8597646262261229E-3</v>
      </c>
    </row>
    <row r="55" spans="1:3" x14ac:dyDescent="0.2">
      <c r="A55" s="10">
        <v>36507</v>
      </c>
      <c r="B55" s="11">
        <v>11160.2</v>
      </c>
      <c r="C55" s="12">
        <f t="shared" si="0"/>
        <v>-2.8947697585904649E-3</v>
      </c>
    </row>
    <row r="56" spans="1:3" x14ac:dyDescent="0.2">
      <c r="A56" s="10">
        <v>36508</v>
      </c>
      <c r="B56" s="11">
        <v>11225.3</v>
      </c>
      <c r="C56" s="12">
        <f t="shared" si="0"/>
        <v>5.8332287951827514E-3</v>
      </c>
    </row>
    <row r="57" spans="1:3" x14ac:dyDescent="0.2">
      <c r="A57" s="10">
        <v>36509</v>
      </c>
      <c r="B57" s="11">
        <v>11244.9</v>
      </c>
      <c r="C57" s="12">
        <f t="shared" si="0"/>
        <v>1.7460557847006641E-3</v>
      </c>
    </row>
    <row r="58" spans="1:3" x14ac:dyDescent="0.2">
      <c r="A58" s="10">
        <v>36510</v>
      </c>
      <c r="B58" s="11">
        <v>11257.4</v>
      </c>
      <c r="C58" s="12">
        <f t="shared" si="0"/>
        <v>1.1116150432640575E-3</v>
      </c>
    </row>
    <row r="59" spans="1:3" x14ac:dyDescent="0.2">
      <c r="A59" s="10">
        <v>36511</v>
      </c>
      <c r="B59" s="11">
        <v>11144.3</v>
      </c>
      <c r="C59" s="12">
        <f t="shared" si="0"/>
        <v>-1.004672482100666E-2</v>
      </c>
    </row>
    <row r="60" spans="1:3" x14ac:dyDescent="0.2">
      <c r="A60" s="10">
        <v>36514</v>
      </c>
      <c r="B60" s="11">
        <v>11200.5</v>
      </c>
      <c r="C60" s="12">
        <f t="shared" si="0"/>
        <v>5.0429367479339869E-3</v>
      </c>
    </row>
    <row r="61" spans="1:3" x14ac:dyDescent="0.2">
      <c r="A61" s="10">
        <v>36515</v>
      </c>
      <c r="B61" s="11">
        <v>11203.6</v>
      </c>
      <c r="C61" s="12">
        <f t="shared" si="0"/>
        <v>2.7677335833224979E-4</v>
      </c>
    </row>
    <row r="62" spans="1:3" x14ac:dyDescent="0.2">
      <c r="A62" s="10">
        <v>36516</v>
      </c>
      <c r="B62" s="11">
        <v>11405.8</v>
      </c>
      <c r="C62" s="12">
        <f t="shared" si="0"/>
        <v>1.8047770359527197E-2</v>
      </c>
    </row>
    <row r="63" spans="1:3" x14ac:dyDescent="0.2">
      <c r="A63" s="10">
        <v>36517</v>
      </c>
      <c r="B63" s="11">
        <v>11391.1</v>
      </c>
      <c r="C63" s="12">
        <f t="shared" si="0"/>
        <v>-1.2888179698047405E-3</v>
      </c>
    </row>
    <row r="64" spans="1:3" x14ac:dyDescent="0.2">
      <c r="A64" s="10">
        <v>36518</v>
      </c>
      <c r="B64" s="11">
        <v>11476.7</v>
      </c>
      <c r="C64" s="12">
        <f t="shared" si="0"/>
        <v>7.5146386213798813E-3</v>
      </c>
    </row>
    <row r="65" spans="1:3" x14ac:dyDescent="0.2">
      <c r="A65" s="10">
        <v>36521</v>
      </c>
      <c r="B65" s="11">
        <v>11484.7</v>
      </c>
      <c r="C65" s="12">
        <f t="shared" si="0"/>
        <v>6.9706448717837008E-4</v>
      </c>
    </row>
    <row r="66" spans="1:3" x14ac:dyDescent="0.2">
      <c r="A66" s="10">
        <v>36522</v>
      </c>
      <c r="B66" s="11">
        <v>11452.9</v>
      </c>
      <c r="C66" s="12">
        <f t="shared" si="0"/>
        <v>-2.7689012338155189E-3</v>
      </c>
    </row>
    <row r="67" spans="1:3" x14ac:dyDescent="0.2">
      <c r="A67" s="10">
        <v>36523</v>
      </c>
      <c r="B67" s="11">
        <v>11497.1</v>
      </c>
      <c r="C67" s="12">
        <f t="shared" si="0"/>
        <v>3.8592845480184693E-3</v>
      </c>
    </row>
    <row r="68" spans="1:3" x14ac:dyDescent="0.2">
      <c r="A68" s="10">
        <v>36524</v>
      </c>
      <c r="B68" s="11">
        <v>11357.5</v>
      </c>
      <c r="C68" s="12">
        <f t="shared" ref="C68:C131" si="1">(B68-B67)/B67</f>
        <v>-1.2142192378947765E-2</v>
      </c>
    </row>
    <row r="69" spans="1:3" x14ac:dyDescent="0.2">
      <c r="A69" s="10">
        <v>36525</v>
      </c>
      <c r="B69" s="11">
        <v>10997.9</v>
      </c>
      <c r="C69" s="12">
        <f t="shared" si="1"/>
        <v>-3.1661897424609321E-2</v>
      </c>
    </row>
    <row r="70" spans="1:3" x14ac:dyDescent="0.2">
      <c r="A70" s="10">
        <v>36528</v>
      </c>
      <c r="B70" s="11">
        <v>11122.6</v>
      </c>
      <c r="C70" s="12">
        <f t="shared" si="1"/>
        <v>1.1338528264486922E-2</v>
      </c>
    </row>
    <row r="71" spans="1:3" x14ac:dyDescent="0.2">
      <c r="A71" s="10">
        <v>36529</v>
      </c>
      <c r="B71" s="11">
        <v>11253.3</v>
      </c>
      <c r="C71" s="12">
        <f t="shared" si="1"/>
        <v>1.1750849621491279E-2</v>
      </c>
    </row>
    <row r="72" spans="1:3" x14ac:dyDescent="0.2">
      <c r="A72" s="10">
        <v>36530</v>
      </c>
      <c r="B72" s="11">
        <v>11522.6</v>
      </c>
      <c r="C72" s="12">
        <f t="shared" si="1"/>
        <v>2.3930758088738513E-2</v>
      </c>
    </row>
    <row r="73" spans="1:3" x14ac:dyDescent="0.2">
      <c r="A73" s="10">
        <v>36531</v>
      </c>
      <c r="B73" s="11">
        <v>11572.2</v>
      </c>
      <c r="C73" s="12">
        <f t="shared" si="1"/>
        <v>4.3045840348532767E-3</v>
      </c>
    </row>
    <row r="74" spans="1:3" x14ac:dyDescent="0.2">
      <c r="A74" s="10">
        <v>36532</v>
      </c>
      <c r="B74" s="11">
        <v>11511.1</v>
      </c>
      <c r="C74" s="12">
        <f t="shared" si="1"/>
        <v>-5.2798949205855724E-3</v>
      </c>
    </row>
    <row r="75" spans="1:3" x14ac:dyDescent="0.2">
      <c r="A75" s="10">
        <v>36535</v>
      </c>
      <c r="B75" s="11">
        <v>11551.1</v>
      </c>
      <c r="C75" s="12">
        <f t="shared" si="1"/>
        <v>3.4749068290606459E-3</v>
      </c>
    </row>
    <row r="76" spans="1:3" x14ac:dyDescent="0.2">
      <c r="A76" s="10">
        <v>36536</v>
      </c>
      <c r="B76" s="11">
        <v>11582.4</v>
      </c>
      <c r="C76" s="12">
        <f t="shared" si="1"/>
        <v>2.7096986434191786E-3</v>
      </c>
    </row>
    <row r="77" spans="1:3" x14ac:dyDescent="0.2">
      <c r="A77" s="10">
        <v>36537</v>
      </c>
      <c r="B77" s="11">
        <v>11723</v>
      </c>
      <c r="C77" s="12">
        <f t="shared" si="1"/>
        <v>1.2139107611548587E-2</v>
      </c>
    </row>
    <row r="78" spans="1:3" x14ac:dyDescent="0.2">
      <c r="A78" s="10">
        <v>36538</v>
      </c>
      <c r="B78" s="11">
        <v>11560.7</v>
      </c>
      <c r="C78" s="12">
        <f t="shared" si="1"/>
        <v>-1.3844579032670756E-2</v>
      </c>
    </row>
    <row r="79" spans="1:3" x14ac:dyDescent="0.2">
      <c r="A79" s="10">
        <v>36539</v>
      </c>
      <c r="B79" s="11">
        <v>11489.4</v>
      </c>
      <c r="C79" s="12">
        <f t="shared" si="1"/>
        <v>-6.1674466079044594E-3</v>
      </c>
    </row>
    <row r="80" spans="1:3" x14ac:dyDescent="0.2">
      <c r="A80" s="10">
        <v>36542</v>
      </c>
      <c r="B80" s="11">
        <v>11351.3</v>
      </c>
      <c r="C80" s="12">
        <f t="shared" si="1"/>
        <v>-1.2019774748899018E-2</v>
      </c>
    </row>
    <row r="81" spans="1:3" x14ac:dyDescent="0.2">
      <c r="A81" s="10">
        <v>36543</v>
      </c>
      <c r="B81" s="11">
        <v>11251.7</v>
      </c>
      <c r="C81" s="12">
        <f t="shared" si="1"/>
        <v>-8.7743254076624311E-3</v>
      </c>
    </row>
    <row r="82" spans="1:3" x14ac:dyDescent="0.2">
      <c r="A82" s="10">
        <v>36544</v>
      </c>
      <c r="B82" s="11">
        <v>11008.2</v>
      </c>
      <c r="C82" s="12">
        <f t="shared" si="1"/>
        <v>-2.1641174222561923E-2</v>
      </c>
    </row>
    <row r="83" spans="1:3" x14ac:dyDescent="0.2">
      <c r="A83" s="10">
        <v>36545</v>
      </c>
      <c r="B83" s="11">
        <v>11029.9</v>
      </c>
      <c r="C83" s="12">
        <f t="shared" si="1"/>
        <v>1.9712577896476178E-3</v>
      </c>
    </row>
    <row r="84" spans="1:3" x14ac:dyDescent="0.2">
      <c r="A84" s="10">
        <v>36546</v>
      </c>
      <c r="B84" s="11">
        <v>11033</v>
      </c>
      <c r="C84" s="12">
        <f t="shared" si="1"/>
        <v>2.8105422533299156E-4</v>
      </c>
    </row>
    <row r="85" spans="1:3" x14ac:dyDescent="0.2">
      <c r="A85" s="10">
        <v>36549</v>
      </c>
      <c r="B85" s="11">
        <v>11028</v>
      </c>
      <c r="C85" s="12">
        <f t="shared" si="1"/>
        <v>-4.5318589685488988E-4</v>
      </c>
    </row>
    <row r="86" spans="1:3" x14ac:dyDescent="0.2">
      <c r="A86" s="10">
        <v>36550</v>
      </c>
      <c r="B86" s="11">
        <v>10738.9</v>
      </c>
      <c r="C86" s="12">
        <f t="shared" si="1"/>
        <v>-2.6215088864708049E-2</v>
      </c>
    </row>
    <row r="87" spans="1:3" x14ac:dyDescent="0.2">
      <c r="A87" s="10">
        <v>36551</v>
      </c>
      <c r="B87" s="11">
        <v>10940.5</v>
      </c>
      <c r="C87" s="12">
        <f t="shared" si="1"/>
        <v>1.8772872454348246E-2</v>
      </c>
    </row>
    <row r="88" spans="1:3" x14ac:dyDescent="0.2">
      <c r="A88" s="10">
        <v>36552</v>
      </c>
      <c r="B88" s="11">
        <v>11041</v>
      </c>
      <c r="C88" s="12">
        <f t="shared" si="1"/>
        <v>9.1860518257849272E-3</v>
      </c>
    </row>
    <row r="89" spans="1:3" x14ac:dyDescent="0.2">
      <c r="A89" s="10">
        <v>36553</v>
      </c>
      <c r="B89" s="11">
        <v>11003.2</v>
      </c>
      <c r="C89" s="12">
        <f t="shared" si="1"/>
        <v>-3.4236029345167352E-3</v>
      </c>
    </row>
    <row r="90" spans="1:3" x14ac:dyDescent="0.2">
      <c r="A90" s="10">
        <v>36556</v>
      </c>
      <c r="B90" s="11">
        <v>11013.4</v>
      </c>
      <c r="C90" s="12">
        <f t="shared" si="1"/>
        <v>9.2700305365701864E-4</v>
      </c>
    </row>
    <row r="91" spans="1:3" x14ac:dyDescent="0.2">
      <c r="A91" s="10">
        <v>36557</v>
      </c>
      <c r="B91" s="11">
        <v>10963.8</v>
      </c>
      <c r="C91" s="12">
        <f t="shared" si="1"/>
        <v>-4.5036046997294537E-3</v>
      </c>
    </row>
    <row r="92" spans="1:3" x14ac:dyDescent="0.2">
      <c r="A92" s="10">
        <v>36558</v>
      </c>
      <c r="B92" s="11">
        <v>10905.8</v>
      </c>
      <c r="C92" s="12">
        <f t="shared" si="1"/>
        <v>-5.2901366314598956E-3</v>
      </c>
    </row>
    <row r="93" spans="1:3" x14ac:dyDescent="0.2">
      <c r="A93" s="10">
        <v>36559</v>
      </c>
      <c r="B93" s="11">
        <v>10957.6</v>
      </c>
      <c r="C93" s="12">
        <f t="shared" si="1"/>
        <v>4.7497661794642385E-3</v>
      </c>
    </row>
    <row r="94" spans="1:3" x14ac:dyDescent="0.2">
      <c r="A94" s="10">
        <v>36560</v>
      </c>
      <c r="B94" s="11">
        <v>10699.2</v>
      </c>
      <c r="C94" s="12">
        <f t="shared" si="1"/>
        <v>-2.3581806234941924E-2</v>
      </c>
    </row>
    <row r="95" spans="1:3" x14ac:dyDescent="0.2">
      <c r="A95" s="10">
        <v>36563</v>
      </c>
      <c r="B95" s="11">
        <v>10643.6</v>
      </c>
      <c r="C95" s="12">
        <f t="shared" si="1"/>
        <v>-5.1966502168386761E-3</v>
      </c>
    </row>
    <row r="96" spans="1:3" x14ac:dyDescent="0.2">
      <c r="A96" s="10">
        <v>36564</v>
      </c>
      <c r="B96" s="11">
        <v>10425.200000000001</v>
      </c>
      <c r="C96" s="12">
        <f t="shared" si="1"/>
        <v>-2.0519373144424785E-2</v>
      </c>
    </row>
    <row r="97" spans="1:3" x14ac:dyDescent="0.2">
      <c r="A97" s="10">
        <v>36565</v>
      </c>
      <c r="B97" s="11">
        <v>10519.8</v>
      </c>
      <c r="C97" s="12">
        <f t="shared" si="1"/>
        <v>9.0741664428498764E-3</v>
      </c>
    </row>
    <row r="98" spans="1:3" x14ac:dyDescent="0.2">
      <c r="A98" s="10">
        <v>36566</v>
      </c>
      <c r="B98" s="11">
        <v>10718.1</v>
      </c>
      <c r="C98" s="12">
        <f t="shared" si="1"/>
        <v>1.8850168254149424E-2</v>
      </c>
    </row>
    <row r="99" spans="1:3" x14ac:dyDescent="0.2">
      <c r="A99" s="10">
        <v>36567</v>
      </c>
      <c r="B99" s="11">
        <v>10561.4</v>
      </c>
      <c r="C99" s="12">
        <f t="shared" si="1"/>
        <v>-1.4620128567563348E-2</v>
      </c>
    </row>
    <row r="100" spans="1:3" x14ac:dyDescent="0.2">
      <c r="A100" s="10">
        <v>36570</v>
      </c>
      <c r="B100" s="11">
        <v>10514.6</v>
      </c>
      <c r="C100" s="12">
        <f t="shared" si="1"/>
        <v>-4.4312307080500001E-3</v>
      </c>
    </row>
    <row r="101" spans="1:3" x14ac:dyDescent="0.2">
      <c r="A101" s="10">
        <v>36571</v>
      </c>
      <c r="B101" s="11">
        <v>10219.5</v>
      </c>
      <c r="C101" s="12">
        <f t="shared" si="1"/>
        <v>-2.8065737165465197E-2</v>
      </c>
    </row>
    <row r="102" spans="1:3" x14ac:dyDescent="0.2">
      <c r="A102" s="10">
        <v>36572</v>
      </c>
      <c r="B102" s="11">
        <v>10304.799999999999</v>
      </c>
      <c r="C102" s="12">
        <f t="shared" si="1"/>
        <v>8.3467880033269021E-3</v>
      </c>
    </row>
    <row r="103" spans="1:3" x14ac:dyDescent="0.2">
      <c r="A103" s="10">
        <v>36573</v>
      </c>
      <c r="B103" s="11">
        <v>10225.700000000001</v>
      </c>
      <c r="C103" s="12">
        <f t="shared" si="1"/>
        <v>-7.6760344693733553E-3</v>
      </c>
    </row>
    <row r="104" spans="1:3" x14ac:dyDescent="0.2">
      <c r="A104" s="10">
        <v>36574</v>
      </c>
      <c r="B104" s="11">
        <v>10092.6</v>
      </c>
      <c r="C104" s="12">
        <f t="shared" si="1"/>
        <v>-1.3016223828197615E-2</v>
      </c>
    </row>
    <row r="105" spans="1:3" x14ac:dyDescent="0.2">
      <c r="A105" s="10">
        <v>36577</v>
      </c>
      <c r="B105" s="11">
        <v>9862.1200000000008</v>
      </c>
      <c r="C105" s="12">
        <f t="shared" si="1"/>
        <v>-2.2836533697956875E-2</v>
      </c>
    </row>
    <row r="106" spans="1:3" x14ac:dyDescent="0.2">
      <c r="A106" s="10">
        <v>36578</v>
      </c>
      <c r="B106" s="11">
        <v>10038.6</v>
      </c>
      <c r="C106" s="12">
        <f t="shared" si="1"/>
        <v>1.7894732572712516E-2</v>
      </c>
    </row>
    <row r="107" spans="1:3" x14ac:dyDescent="0.2">
      <c r="A107" s="10">
        <v>36579</v>
      </c>
      <c r="B107" s="11">
        <v>10128.299999999999</v>
      </c>
      <c r="C107" s="12">
        <f t="shared" si="1"/>
        <v>8.9355089355088266E-3</v>
      </c>
    </row>
    <row r="108" spans="1:3" x14ac:dyDescent="0.2">
      <c r="A108" s="10">
        <v>36580</v>
      </c>
      <c r="B108" s="11">
        <v>10137.9</v>
      </c>
      <c r="C108" s="12">
        <f t="shared" si="1"/>
        <v>9.4783922277187334E-4</v>
      </c>
    </row>
    <row r="109" spans="1:3" x14ac:dyDescent="0.2">
      <c r="A109" s="10">
        <v>36581</v>
      </c>
      <c r="B109" s="11">
        <v>10164.9</v>
      </c>
      <c r="C109" s="12">
        <f t="shared" si="1"/>
        <v>2.6632734590003849E-3</v>
      </c>
    </row>
    <row r="110" spans="1:3" x14ac:dyDescent="0.2">
      <c r="A110" s="10">
        <v>36584</v>
      </c>
      <c r="B110" s="11">
        <v>10367.200000000001</v>
      </c>
      <c r="C110" s="12">
        <f t="shared" si="1"/>
        <v>1.9901819004614026E-2</v>
      </c>
    </row>
    <row r="111" spans="1:3" x14ac:dyDescent="0.2">
      <c r="A111" s="10">
        <v>36585</v>
      </c>
      <c r="B111" s="11">
        <v>10170.5</v>
      </c>
      <c r="C111" s="12">
        <f t="shared" si="1"/>
        <v>-1.8973300408982242E-2</v>
      </c>
    </row>
    <row r="112" spans="1:3" x14ac:dyDescent="0.2">
      <c r="A112" s="10">
        <v>36586</v>
      </c>
      <c r="B112" s="11">
        <v>9796.0300000000007</v>
      </c>
      <c r="C112" s="12">
        <f t="shared" si="1"/>
        <v>-3.68192320928174E-2</v>
      </c>
    </row>
    <row r="113" spans="1:3" x14ac:dyDescent="0.2">
      <c r="A113" s="10">
        <v>36587</v>
      </c>
      <c r="B113" s="11">
        <v>9856.5300000000007</v>
      </c>
      <c r="C113" s="12">
        <f t="shared" si="1"/>
        <v>6.175971286327216E-3</v>
      </c>
    </row>
    <row r="114" spans="1:3" x14ac:dyDescent="0.2">
      <c r="A114" s="10">
        <v>36588</v>
      </c>
      <c r="B114" s="11">
        <v>10010.700000000001</v>
      </c>
      <c r="C114" s="12">
        <f t="shared" si="1"/>
        <v>1.5641407270104192E-2</v>
      </c>
    </row>
    <row r="115" spans="1:3" x14ac:dyDescent="0.2">
      <c r="A115" s="10">
        <v>36591</v>
      </c>
      <c r="B115" s="11">
        <v>9928.82</v>
      </c>
      <c r="C115" s="12">
        <f t="shared" si="1"/>
        <v>-8.1792482044213705E-3</v>
      </c>
    </row>
    <row r="116" spans="1:3" x14ac:dyDescent="0.2">
      <c r="A116" s="10">
        <v>36592</v>
      </c>
      <c r="B116" s="11">
        <v>9947.1299999999992</v>
      </c>
      <c r="C116" s="12">
        <f t="shared" si="1"/>
        <v>1.8441264923726578E-3</v>
      </c>
    </row>
    <row r="117" spans="1:3" x14ac:dyDescent="0.2">
      <c r="A117" s="10">
        <v>36593</v>
      </c>
      <c r="B117" s="11">
        <v>9811.24</v>
      </c>
      <c r="C117" s="12">
        <f t="shared" si="1"/>
        <v>-1.366122690665543E-2</v>
      </c>
    </row>
    <row r="118" spans="1:3" x14ac:dyDescent="0.2">
      <c r="A118" s="10">
        <v>36594</v>
      </c>
      <c r="B118" s="11">
        <v>10131.4</v>
      </c>
      <c r="C118" s="12">
        <f t="shared" si="1"/>
        <v>3.2631960893831961E-2</v>
      </c>
    </row>
    <row r="119" spans="1:3" x14ac:dyDescent="0.2">
      <c r="A119" s="10">
        <v>36595</v>
      </c>
      <c r="B119" s="11">
        <v>10630.6</v>
      </c>
      <c r="C119" s="12">
        <f t="shared" si="1"/>
        <v>4.9272558580255518E-2</v>
      </c>
    </row>
    <row r="120" spans="1:3" x14ac:dyDescent="0.2">
      <c r="A120" s="10">
        <v>36598</v>
      </c>
      <c r="B120" s="11">
        <v>10595.2</v>
      </c>
      <c r="C120" s="12">
        <f t="shared" si="1"/>
        <v>-3.3300095949428663E-3</v>
      </c>
    </row>
    <row r="121" spans="1:3" x14ac:dyDescent="0.2">
      <c r="A121" s="10">
        <v>36599</v>
      </c>
      <c r="B121" s="11">
        <v>10680.2</v>
      </c>
      <c r="C121" s="12">
        <f t="shared" si="1"/>
        <v>8.022500755058894E-3</v>
      </c>
    </row>
    <row r="122" spans="1:3" x14ac:dyDescent="0.2">
      <c r="A122" s="10">
        <v>36600</v>
      </c>
      <c r="B122" s="11">
        <v>10907.3</v>
      </c>
      <c r="C122" s="12">
        <f t="shared" si="1"/>
        <v>2.1263646748188099E-2</v>
      </c>
    </row>
    <row r="123" spans="1:3" x14ac:dyDescent="0.2">
      <c r="A123" s="10">
        <v>36601</v>
      </c>
      <c r="B123" s="11">
        <v>10866.7</v>
      </c>
      <c r="C123" s="12">
        <f t="shared" si="1"/>
        <v>-3.7222777405956147E-3</v>
      </c>
    </row>
    <row r="124" spans="1:3" x14ac:dyDescent="0.2">
      <c r="A124" s="10">
        <v>36602</v>
      </c>
      <c r="B124" s="11">
        <v>11119.9</v>
      </c>
      <c r="C124" s="12">
        <f t="shared" si="1"/>
        <v>2.3300542022877128E-2</v>
      </c>
    </row>
    <row r="125" spans="1:3" x14ac:dyDescent="0.2">
      <c r="A125" s="10">
        <v>36605</v>
      </c>
      <c r="B125" s="11">
        <v>11112.7</v>
      </c>
      <c r="C125" s="12">
        <f t="shared" si="1"/>
        <v>-6.4748783712073924E-4</v>
      </c>
    </row>
    <row r="126" spans="1:3" x14ac:dyDescent="0.2">
      <c r="A126" s="10">
        <v>36606</v>
      </c>
      <c r="B126" s="11">
        <v>11025.9</v>
      </c>
      <c r="C126" s="12">
        <f t="shared" si="1"/>
        <v>-7.8108830437248452E-3</v>
      </c>
    </row>
    <row r="127" spans="1:3" x14ac:dyDescent="0.2">
      <c r="A127" s="10">
        <v>36607</v>
      </c>
      <c r="B127" s="11">
        <v>10936.1</v>
      </c>
      <c r="C127" s="12">
        <f t="shared" si="1"/>
        <v>-8.14445986268688E-3</v>
      </c>
    </row>
    <row r="128" spans="1:3" x14ac:dyDescent="0.2">
      <c r="A128" s="10">
        <v>36608</v>
      </c>
      <c r="B128" s="11">
        <v>11018.7</v>
      </c>
      <c r="C128" s="12">
        <f t="shared" si="1"/>
        <v>7.5529667797478404E-3</v>
      </c>
    </row>
    <row r="129" spans="1:3" x14ac:dyDescent="0.2">
      <c r="A129" s="10">
        <v>36609</v>
      </c>
      <c r="B129" s="11">
        <v>10980.2</v>
      </c>
      <c r="C129" s="12">
        <f t="shared" si="1"/>
        <v>-3.4940600978336823E-3</v>
      </c>
    </row>
    <row r="130" spans="1:3" x14ac:dyDescent="0.2">
      <c r="A130" s="10">
        <v>36612</v>
      </c>
      <c r="B130" s="11">
        <v>10921.9</v>
      </c>
      <c r="C130" s="12">
        <f t="shared" si="1"/>
        <v>-5.3095572029654365E-3</v>
      </c>
    </row>
    <row r="131" spans="1:3" x14ac:dyDescent="0.2">
      <c r="A131" s="10">
        <v>36613</v>
      </c>
      <c r="B131" s="11">
        <v>11221.9</v>
      </c>
      <c r="C131" s="12">
        <f t="shared" si="1"/>
        <v>2.7467748285554712E-2</v>
      </c>
    </row>
    <row r="132" spans="1:3" x14ac:dyDescent="0.2">
      <c r="A132" s="10">
        <v>36614</v>
      </c>
      <c r="B132" s="11">
        <v>11164.8</v>
      </c>
      <c r="C132" s="12">
        <f t="shared" ref="C132:C195" si="2">(B132-B131)/B131</f>
        <v>-5.0882649105766726E-3</v>
      </c>
    </row>
    <row r="133" spans="1:3" x14ac:dyDescent="0.2">
      <c r="A133" s="10">
        <v>36615</v>
      </c>
      <c r="B133" s="11">
        <v>11033.9</v>
      </c>
      <c r="C133" s="12">
        <f t="shared" si="2"/>
        <v>-1.1724347950702175E-2</v>
      </c>
    </row>
    <row r="134" spans="1:3" x14ac:dyDescent="0.2">
      <c r="A134" s="10">
        <v>36616</v>
      </c>
      <c r="B134" s="11">
        <v>11114.3</v>
      </c>
      <c r="C134" s="12">
        <f t="shared" si="2"/>
        <v>7.2866348254016838E-3</v>
      </c>
    </row>
    <row r="135" spans="1:3" x14ac:dyDescent="0.2">
      <c r="A135" s="10">
        <v>36619</v>
      </c>
      <c r="B135" s="11">
        <v>11111.5</v>
      </c>
      <c r="C135" s="12">
        <f t="shared" si="2"/>
        <v>-2.5192769675096702E-4</v>
      </c>
    </row>
    <row r="136" spans="1:3" x14ac:dyDescent="0.2">
      <c r="A136" s="10">
        <v>36620</v>
      </c>
      <c r="B136" s="11">
        <v>11186.6</v>
      </c>
      <c r="C136" s="12">
        <f t="shared" si="2"/>
        <v>6.7587634432795182E-3</v>
      </c>
    </row>
    <row r="137" spans="1:3" x14ac:dyDescent="0.2">
      <c r="A137" s="10">
        <v>36621</v>
      </c>
      <c r="B137" s="11">
        <v>11287.1</v>
      </c>
      <c r="C137" s="12">
        <f t="shared" si="2"/>
        <v>8.9839629556791156E-3</v>
      </c>
    </row>
    <row r="138" spans="1:3" x14ac:dyDescent="0.2">
      <c r="A138" s="10">
        <v>36622</v>
      </c>
      <c r="B138" s="11">
        <v>11125.1</v>
      </c>
      <c r="C138" s="12">
        <f t="shared" si="2"/>
        <v>-1.435266809012058E-2</v>
      </c>
    </row>
    <row r="139" spans="1:3" x14ac:dyDescent="0.2">
      <c r="A139" s="10">
        <v>36623</v>
      </c>
      <c r="B139" s="11">
        <v>10923.5</v>
      </c>
      <c r="C139" s="12">
        <f t="shared" si="2"/>
        <v>-1.8121185427546749E-2</v>
      </c>
    </row>
    <row r="140" spans="1:3" x14ac:dyDescent="0.2">
      <c r="A140" s="10">
        <v>36626</v>
      </c>
      <c r="B140" s="11">
        <v>10305.799999999999</v>
      </c>
      <c r="C140" s="12">
        <f t="shared" si="2"/>
        <v>-5.6547809767931591E-2</v>
      </c>
    </row>
    <row r="141" spans="1:3" x14ac:dyDescent="0.2">
      <c r="A141" s="10">
        <v>36627</v>
      </c>
      <c r="B141" s="11">
        <v>10582.5</v>
      </c>
      <c r="C141" s="12">
        <f t="shared" si="2"/>
        <v>2.6848958838712255E-2</v>
      </c>
    </row>
    <row r="142" spans="1:3" x14ac:dyDescent="0.2">
      <c r="A142" s="10">
        <v>36628</v>
      </c>
      <c r="B142" s="11">
        <v>10767.4</v>
      </c>
      <c r="C142" s="12">
        <f t="shared" si="2"/>
        <v>1.7472241908811682E-2</v>
      </c>
    </row>
    <row r="143" spans="1:3" x14ac:dyDescent="0.2">
      <c r="A143" s="10">
        <v>36629</v>
      </c>
      <c r="B143" s="11">
        <v>10675</v>
      </c>
      <c r="C143" s="12">
        <f t="shared" si="2"/>
        <v>-8.5814588480041271E-3</v>
      </c>
    </row>
    <row r="144" spans="1:3" x14ac:dyDescent="0.2">
      <c r="A144" s="10">
        <v>36630</v>
      </c>
      <c r="B144" s="11">
        <v>10844</v>
      </c>
      <c r="C144" s="12">
        <f t="shared" si="2"/>
        <v>1.5831381733021076E-2</v>
      </c>
    </row>
    <row r="145" spans="1:3" x14ac:dyDescent="0.2">
      <c r="A145" s="10">
        <v>36633</v>
      </c>
      <c r="B145" s="11">
        <v>10906.1</v>
      </c>
      <c r="C145" s="12">
        <f t="shared" si="2"/>
        <v>5.7266691257838774E-3</v>
      </c>
    </row>
    <row r="146" spans="1:3" x14ac:dyDescent="0.2">
      <c r="A146" s="10">
        <v>36634</v>
      </c>
      <c r="B146" s="11">
        <v>11124.8</v>
      </c>
      <c r="C146" s="12">
        <f t="shared" si="2"/>
        <v>2.0052997863580831E-2</v>
      </c>
    </row>
    <row r="147" spans="1:3" x14ac:dyDescent="0.2">
      <c r="A147" s="10">
        <v>36635</v>
      </c>
      <c r="B147" s="11">
        <v>10945.5</v>
      </c>
      <c r="C147" s="12">
        <f t="shared" si="2"/>
        <v>-1.6117143678987422E-2</v>
      </c>
    </row>
    <row r="148" spans="1:3" x14ac:dyDescent="0.2">
      <c r="A148" s="10">
        <v>36636</v>
      </c>
      <c r="B148" s="11">
        <v>10888.1</v>
      </c>
      <c r="C148" s="12">
        <f t="shared" si="2"/>
        <v>-5.2441642684207786E-3</v>
      </c>
    </row>
    <row r="149" spans="1:3" x14ac:dyDescent="0.2">
      <c r="A149" s="10">
        <v>36637</v>
      </c>
      <c r="B149" s="11">
        <v>10733.9</v>
      </c>
      <c r="C149" s="12">
        <f t="shared" si="2"/>
        <v>-1.4162250530395637E-2</v>
      </c>
    </row>
    <row r="150" spans="1:3" x14ac:dyDescent="0.2">
      <c r="A150" s="10">
        <v>36640</v>
      </c>
      <c r="B150" s="11">
        <v>10811.8</v>
      </c>
      <c r="C150" s="12">
        <f t="shared" si="2"/>
        <v>7.2573808215093899E-3</v>
      </c>
    </row>
    <row r="151" spans="1:3" x14ac:dyDescent="0.2">
      <c r="A151" s="10">
        <v>36641</v>
      </c>
      <c r="B151" s="11">
        <v>10731.1</v>
      </c>
      <c r="C151" s="12">
        <f t="shared" si="2"/>
        <v>-7.4640670378659348E-3</v>
      </c>
    </row>
    <row r="152" spans="1:3" x14ac:dyDescent="0.2">
      <c r="A152" s="10">
        <v>36642</v>
      </c>
      <c r="B152" s="11">
        <v>10480.1</v>
      </c>
      <c r="C152" s="12">
        <f t="shared" si="2"/>
        <v>-2.338996002273765E-2</v>
      </c>
    </row>
    <row r="153" spans="1:3" x14ac:dyDescent="0.2">
      <c r="A153" s="10">
        <v>36643</v>
      </c>
      <c r="B153" s="11">
        <v>10412.5</v>
      </c>
      <c r="C153" s="12">
        <f t="shared" si="2"/>
        <v>-6.4503201305331397E-3</v>
      </c>
    </row>
    <row r="154" spans="1:3" x14ac:dyDescent="0.2">
      <c r="A154" s="10">
        <v>36644</v>
      </c>
      <c r="B154" s="11">
        <v>10577.9</v>
      </c>
      <c r="C154" s="12">
        <f t="shared" si="2"/>
        <v>1.5884753901560588E-2</v>
      </c>
    </row>
    <row r="155" spans="1:3" x14ac:dyDescent="0.2">
      <c r="A155" s="10">
        <v>36647</v>
      </c>
      <c r="B155" s="11">
        <v>10603.6</v>
      </c>
      <c r="C155" s="12">
        <f t="shared" si="2"/>
        <v>2.4295937757022406E-3</v>
      </c>
    </row>
    <row r="156" spans="1:3" x14ac:dyDescent="0.2">
      <c r="A156" s="10">
        <v>36648</v>
      </c>
      <c r="B156" s="11">
        <v>10536.8</v>
      </c>
      <c r="C156" s="12">
        <f t="shared" si="2"/>
        <v>-6.2997472556491274E-3</v>
      </c>
    </row>
    <row r="157" spans="1:3" x14ac:dyDescent="0.2">
      <c r="A157" s="10">
        <v>36649</v>
      </c>
      <c r="B157" s="11">
        <v>10367.799999999999</v>
      </c>
      <c r="C157" s="12">
        <f t="shared" si="2"/>
        <v>-1.6039025130969557E-2</v>
      </c>
    </row>
    <row r="158" spans="1:3" x14ac:dyDescent="0.2">
      <c r="A158" s="10">
        <v>36650</v>
      </c>
      <c r="B158" s="11">
        <v>10546</v>
      </c>
      <c r="C158" s="12">
        <f t="shared" si="2"/>
        <v>1.7187831555392729E-2</v>
      </c>
    </row>
    <row r="159" spans="1:3" x14ac:dyDescent="0.2">
      <c r="A159" s="10">
        <v>36651</v>
      </c>
      <c r="B159" s="11">
        <v>10609.4</v>
      </c>
      <c r="C159" s="12">
        <f t="shared" si="2"/>
        <v>6.0117580125165597E-3</v>
      </c>
    </row>
    <row r="160" spans="1:3" x14ac:dyDescent="0.2">
      <c r="A160" s="10">
        <v>36654</v>
      </c>
      <c r="B160" s="11">
        <v>10807.8</v>
      </c>
      <c r="C160" s="12">
        <f t="shared" si="2"/>
        <v>1.8700397760476526E-2</v>
      </c>
    </row>
    <row r="161" spans="1:3" x14ac:dyDescent="0.2">
      <c r="A161" s="10">
        <v>36655</v>
      </c>
      <c r="B161" s="11">
        <v>10934.6</v>
      </c>
      <c r="C161" s="12">
        <f t="shared" si="2"/>
        <v>1.1732267436481161E-2</v>
      </c>
    </row>
    <row r="162" spans="1:3" x14ac:dyDescent="0.2">
      <c r="A162" s="10">
        <v>36656</v>
      </c>
      <c r="B162" s="11">
        <v>10769.7</v>
      </c>
      <c r="C162" s="12">
        <f t="shared" si="2"/>
        <v>-1.5080569933971031E-2</v>
      </c>
    </row>
    <row r="163" spans="1:3" x14ac:dyDescent="0.2">
      <c r="A163" s="10">
        <v>36657</v>
      </c>
      <c r="B163" s="11">
        <v>10777.3</v>
      </c>
      <c r="C163" s="12">
        <f t="shared" si="2"/>
        <v>7.0568353807427733E-4</v>
      </c>
    </row>
    <row r="164" spans="1:3" x14ac:dyDescent="0.2">
      <c r="A164" s="10">
        <v>36658</v>
      </c>
      <c r="B164" s="11">
        <v>10626.9</v>
      </c>
      <c r="C164" s="12">
        <f t="shared" si="2"/>
        <v>-1.3955257810397748E-2</v>
      </c>
    </row>
    <row r="165" spans="1:3" x14ac:dyDescent="0.2">
      <c r="A165" s="10">
        <v>36661</v>
      </c>
      <c r="B165" s="11">
        <v>10542.5</v>
      </c>
      <c r="C165" s="12">
        <f t="shared" si="2"/>
        <v>-7.9421091757708867E-3</v>
      </c>
    </row>
    <row r="166" spans="1:3" x14ac:dyDescent="0.2">
      <c r="A166" s="10">
        <v>36662</v>
      </c>
      <c r="B166" s="11">
        <v>10422.299999999999</v>
      </c>
      <c r="C166" s="12">
        <f t="shared" si="2"/>
        <v>-1.1401470239506828E-2</v>
      </c>
    </row>
    <row r="167" spans="1:3" x14ac:dyDescent="0.2">
      <c r="A167" s="10">
        <v>36663</v>
      </c>
      <c r="B167" s="11">
        <v>10535.4</v>
      </c>
      <c r="C167" s="12">
        <f t="shared" si="2"/>
        <v>1.0851731383667748E-2</v>
      </c>
    </row>
    <row r="168" spans="1:3" x14ac:dyDescent="0.2">
      <c r="A168" s="10">
        <v>36664</v>
      </c>
      <c r="B168" s="11">
        <v>10323.9</v>
      </c>
      <c r="C168" s="12">
        <f t="shared" si="2"/>
        <v>-2.0075175123868104E-2</v>
      </c>
    </row>
    <row r="169" spans="1:3" x14ac:dyDescent="0.2">
      <c r="A169" s="10">
        <v>36665</v>
      </c>
      <c r="B169" s="11">
        <v>10299.200000000001</v>
      </c>
      <c r="C169" s="12">
        <f t="shared" si="2"/>
        <v>-2.3925067077363118E-3</v>
      </c>
    </row>
    <row r="170" spans="1:3" x14ac:dyDescent="0.2">
      <c r="A170" s="10">
        <v>36668</v>
      </c>
      <c r="B170" s="11">
        <v>10527.1</v>
      </c>
      <c r="C170" s="12">
        <f t="shared" si="2"/>
        <v>2.2127932266583775E-2</v>
      </c>
    </row>
    <row r="171" spans="1:3" x14ac:dyDescent="0.2">
      <c r="A171" s="10">
        <v>36669</v>
      </c>
      <c r="B171" s="11">
        <v>10522.3</v>
      </c>
      <c r="C171" s="12">
        <f t="shared" si="2"/>
        <v>-4.5596603053082914E-4</v>
      </c>
    </row>
    <row r="172" spans="1:3" x14ac:dyDescent="0.2">
      <c r="A172" s="10">
        <v>36670</v>
      </c>
      <c r="B172" s="11">
        <v>10652.2</v>
      </c>
      <c r="C172" s="12">
        <f t="shared" si="2"/>
        <v>1.2345209697499734E-2</v>
      </c>
    </row>
    <row r="173" spans="1:3" x14ac:dyDescent="0.2">
      <c r="A173" s="10">
        <v>36671</v>
      </c>
      <c r="B173" s="11">
        <v>10794.8</v>
      </c>
      <c r="C173" s="12">
        <f t="shared" si="2"/>
        <v>1.3386905991250496E-2</v>
      </c>
    </row>
    <row r="174" spans="1:3" x14ac:dyDescent="0.2">
      <c r="A174" s="10">
        <v>36672</v>
      </c>
      <c r="B174" s="11">
        <v>10815.3</v>
      </c>
      <c r="C174" s="12">
        <f t="shared" si="2"/>
        <v>1.8990625115796495E-3</v>
      </c>
    </row>
    <row r="175" spans="1:3" x14ac:dyDescent="0.2">
      <c r="A175" s="10">
        <v>36675</v>
      </c>
      <c r="B175" s="11">
        <v>10735.6</v>
      </c>
      <c r="C175" s="12">
        <f t="shared" si="2"/>
        <v>-7.369189943875705E-3</v>
      </c>
    </row>
    <row r="176" spans="1:3" x14ac:dyDescent="0.2">
      <c r="A176" s="10">
        <v>36676</v>
      </c>
      <c r="B176" s="11">
        <v>10812.9</v>
      </c>
      <c r="C176" s="12">
        <f t="shared" si="2"/>
        <v>7.2003427847534621E-3</v>
      </c>
    </row>
    <row r="177" spans="1:3" x14ac:dyDescent="0.2">
      <c r="A177" s="10">
        <v>36677</v>
      </c>
      <c r="B177" s="11">
        <v>10668.7</v>
      </c>
      <c r="C177" s="12">
        <f t="shared" si="2"/>
        <v>-1.3335922832912439E-2</v>
      </c>
    </row>
    <row r="178" spans="1:3" x14ac:dyDescent="0.2">
      <c r="A178" s="10">
        <v>36678</v>
      </c>
      <c r="B178" s="11">
        <v>10614.1</v>
      </c>
      <c r="C178" s="12">
        <f t="shared" si="2"/>
        <v>-5.1177744242504111E-3</v>
      </c>
    </row>
    <row r="179" spans="1:3" x14ac:dyDescent="0.2">
      <c r="A179" s="10">
        <v>36679</v>
      </c>
      <c r="B179" s="11">
        <v>10564.2</v>
      </c>
      <c r="C179" s="12">
        <f t="shared" si="2"/>
        <v>-4.7012935623368573E-3</v>
      </c>
    </row>
    <row r="180" spans="1:3" x14ac:dyDescent="0.2">
      <c r="A180" s="10">
        <v>36682</v>
      </c>
      <c r="B180" s="11">
        <v>10621.8</v>
      </c>
      <c r="C180" s="12">
        <f t="shared" si="2"/>
        <v>5.4523768955527666E-3</v>
      </c>
    </row>
    <row r="181" spans="1:3" x14ac:dyDescent="0.2">
      <c r="A181" s="10">
        <v>36683</v>
      </c>
      <c r="B181" s="11">
        <v>10688</v>
      </c>
      <c r="C181" s="12">
        <f t="shared" si="2"/>
        <v>6.2324653071984719E-3</v>
      </c>
    </row>
    <row r="182" spans="1:3" x14ac:dyDescent="0.2">
      <c r="A182" s="10">
        <v>36684</v>
      </c>
      <c r="B182" s="11">
        <v>10714.8</v>
      </c>
      <c r="C182" s="12">
        <f t="shared" si="2"/>
        <v>2.5074850299400516E-3</v>
      </c>
    </row>
    <row r="183" spans="1:3" x14ac:dyDescent="0.2">
      <c r="A183" s="10">
        <v>36685</v>
      </c>
      <c r="B183" s="11">
        <v>10449.299999999999</v>
      </c>
      <c r="C183" s="12">
        <f t="shared" si="2"/>
        <v>-2.4778810617090381E-2</v>
      </c>
    </row>
    <row r="184" spans="1:3" x14ac:dyDescent="0.2">
      <c r="A184" s="10">
        <v>36686</v>
      </c>
      <c r="B184" s="11">
        <v>10557.8</v>
      </c>
      <c r="C184" s="12">
        <f t="shared" si="2"/>
        <v>1.0383470663106621E-2</v>
      </c>
    </row>
    <row r="185" spans="1:3" x14ac:dyDescent="0.2">
      <c r="A185" s="10">
        <v>36689</v>
      </c>
      <c r="B185" s="11">
        <v>10435.200000000001</v>
      </c>
      <c r="C185" s="12">
        <f t="shared" si="2"/>
        <v>-1.1612267707287367E-2</v>
      </c>
    </row>
    <row r="186" spans="1:3" x14ac:dyDescent="0.2">
      <c r="A186" s="10">
        <v>36690</v>
      </c>
      <c r="B186" s="11">
        <v>10497.7</v>
      </c>
      <c r="C186" s="12">
        <f t="shared" si="2"/>
        <v>5.9893437595829498E-3</v>
      </c>
    </row>
    <row r="187" spans="1:3" x14ac:dyDescent="0.2">
      <c r="A187" s="10">
        <v>36691</v>
      </c>
      <c r="B187" s="11">
        <v>10376.1</v>
      </c>
      <c r="C187" s="12">
        <f t="shared" si="2"/>
        <v>-1.1583489716795141E-2</v>
      </c>
    </row>
    <row r="188" spans="1:3" x14ac:dyDescent="0.2">
      <c r="A188" s="10">
        <v>36692</v>
      </c>
      <c r="B188" s="11">
        <v>10404.799999999999</v>
      </c>
      <c r="C188" s="12">
        <f t="shared" si="2"/>
        <v>2.7659718005800743E-3</v>
      </c>
    </row>
    <row r="189" spans="1:3" x14ac:dyDescent="0.2">
      <c r="A189" s="10">
        <v>36693</v>
      </c>
      <c r="B189" s="11">
        <v>10543</v>
      </c>
      <c r="C189" s="12">
        <f t="shared" si="2"/>
        <v>1.3282331231739268E-2</v>
      </c>
    </row>
    <row r="190" spans="1:3" x14ac:dyDescent="0.2">
      <c r="A190" s="10">
        <v>36696</v>
      </c>
      <c r="B190" s="11">
        <v>10504.5</v>
      </c>
      <c r="C190" s="12">
        <f t="shared" si="2"/>
        <v>-3.6517120364222707E-3</v>
      </c>
    </row>
    <row r="191" spans="1:3" x14ac:dyDescent="0.2">
      <c r="A191" s="10">
        <v>36697</v>
      </c>
      <c r="B191" s="11">
        <v>10527.8</v>
      </c>
      <c r="C191" s="12">
        <f t="shared" si="2"/>
        <v>2.2180970060449588E-3</v>
      </c>
    </row>
    <row r="192" spans="1:3" x14ac:dyDescent="0.2">
      <c r="A192" s="10">
        <v>36698</v>
      </c>
      <c r="B192" s="11">
        <v>10398</v>
      </c>
      <c r="C192" s="12">
        <f t="shared" si="2"/>
        <v>-1.2329261574117982E-2</v>
      </c>
    </row>
    <row r="193" spans="1:3" x14ac:dyDescent="0.2">
      <c r="A193" s="10">
        <v>36699</v>
      </c>
      <c r="B193" s="11">
        <v>10447.9</v>
      </c>
      <c r="C193" s="12">
        <f t="shared" si="2"/>
        <v>4.7989998076552838E-3</v>
      </c>
    </row>
    <row r="194" spans="1:3" x14ac:dyDescent="0.2">
      <c r="A194" s="10">
        <v>36700</v>
      </c>
      <c r="B194" s="11">
        <v>10560.7</v>
      </c>
      <c r="C194" s="12">
        <f t="shared" si="2"/>
        <v>1.0796427990313948E-2</v>
      </c>
    </row>
    <row r="195" spans="1:3" x14ac:dyDescent="0.2">
      <c r="A195" s="10">
        <v>36703</v>
      </c>
      <c r="B195" s="11">
        <v>10483.6</v>
      </c>
      <c r="C195" s="12">
        <f t="shared" si="2"/>
        <v>-7.3006524188737832E-3</v>
      </c>
    </row>
    <row r="196" spans="1:3" x14ac:dyDescent="0.2">
      <c r="A196" s="10">
        <v>36704</v>
      </c>
      <c r="B196" s="11">
        <v>10481.5</v>
      </c>
      <c r="C196" s="12">
        <f t="shared" ref="C196:C259" si="3">(B196-B195)/B195</f>
        <v>-2.0031286962497269E-4</v>
      </c>
    </row>
    <row r="197" spans="1:3" x14ac:dyDescent="0.2">
      <c r="A197" s="10">
        <v>36705</v>
      </c>
      <c r="B197" s="11">
        <v>10636</v>
      </c>
      <c r="C197" s="12">
        <f t="shared" si="3"/>
        <v>1.4740256642656109E-2</v>
      </c>
    </row>
    <row r="198" spans="1:3" x14ac:dyDescent="0.2">
      <c r="A198" s="10">
        <v>36706</v>
      </c>
      <c r="B198" s="11">
        <v>10646.6</v>
      </c>
      <c r="C198" s="12">
        <f t="shared" si="3"/>
        <v>9.9661526889811619E-4</v>
      </c>
    </row>
    <row r="199" spans="1:3" x14ac:dyDescent="0.2">
      <c r="A199" s="10">
        <v>36707</v>
      </c>
      <c r="B199" s="11">
        <v>10727.2</v>
      </c>
      <c r="C199" s="12">
        <f t="shared" si="3"/>
        <v>7.5704919880525577E-3</v>
      </c>
    </row>
    <row r="200" spans="1:3" x14ac:dyDescent="0.2">
      <c r="A200" s="10">
        <v>36710</v>
      </c>
      <c r="B200" s="11">
        <v>10783.8</v>
      </c>
      <c r="C200" s="12">
        <f t="shared" si="3"/>
        <v>5.276306958013139E-3</v>
      </c>
    </row>
    <row r="201" spans="1:3" x14ac:dyDescent="0.2">
      <c r="A201" s="10">
        <v>36711</v>
      </c>
      <c r="B201" s="11">
        <v>10788.7</v>
      </c>
      <c r="C201" s="12">
        <f t="shared" si="3"/>
        <v>4.5438528162627787E-4</v>
      </c>
    </row>
    <row r="202" spans="1:3" x14ac:dyDescent="0.2">
      <c r="A202" s="10">
        <v>36712</v>
      </c>
      <c r="B202" s="11">
        <v>10812.8</v>
      </c>
      <c r="C202" s="12">
        <f t="shared" si="3"/>
        <v>2.2338187177323074E-3</v>
      </c>
    </row>
    <row r="203" spans="1:3" x14ac:dyDescent="0.2">
      <c r="A203" s="10">
        <v>36713</v>
      </c>
      <c r="B203" s="11">
        <v>10804.3</v>
      </c>
      <c r="C203" s="12">
        <f t="shared" si="3"/>
        <v>-7.8610535661438304E-4</v>
      </c>
    </row>
    <row r="204" spans="1:3" x14ac:dyDescent="0.2">
      <c r="A204" s="10">
        <v>36714</v>
      </c>
      <c r="B204" s="11">
        <v>10739.9</v>
      </c>
      <c r="C204" s="12">
        <f t="shared" si="3"/>
        <v>-5.9605897651860505E-3</v>
      </c>
    </row>
    <row r="205" spans="1:3" x14ac:dyDescent="0.2">
      <c r="A205" s="10">
        <v>36717</v>
      </c>
      <c r="B205" s="11">
        <v>10696.1</v>
      </c>
      <c r="C205" s="12">
        <f t="shared" si="3"/>
        <v>-4.0782502630377629E-3</v>
      </c>
    </row>
    <row r="206" spans="1:3" x14ac:dyDescent="0.2">
      <c r="A206" s="10">
        <v>36718</v>
      </c>
      <c r="B206" s="11">
        <v>10843.9</v>
      </c>
      <c r="C206" s="12">
        <f t="shared" si="3"/>
        <v>1.3818120623404723E-2</v>
      </c>
    </row>
    <row r="207" spans="1:3" x14ac:dyDescent="0.2">
      <c r="A207" s="10">
        <v>36719</v>
      </c>
      <c r="B207" s="11">
        <v>10733.6</v>
      </c>
      <c r="C207" s="12">
        <f t="shared" si="3"/>
        <v>-1.0171617222585904E-2</v>
      </c>
    </row>
    <row r="208" spans="1:3" x14ac:dyDescent="0.2">
      <c r="A208" s="10">
        <v>36720</v>
      </c>
      <c r="B208" s="11">
        <v>10685.1</v>
      </c>
      <c r="C208" s="12">
        <f t="shared" si="3"/>
        <v>-4.5185212789744349E-3</v>
      </c>
    </row>
    <row r="209" spans="1:3" x14ac:dyDescent="0.2">
      <c r="A209" s="10">
        <v>36721</v>
      </c>
      <c r="B209" s="11">
        <v>10700</v>
      </c>
      <c r="C209" s="12">
        <f t="shared" si="3"/>
        <v>1.3944651898437671E-3</v>
      </c>
    </row>
    <row r="210" spans="1:3" x14ac:dyDescent="0.2">
      <c r="A210" s="10">
        <v>36724</v>
      </c>
      <c r="B210" s="11">
        <v>10516.5</v>
      </c>
      <c r="C210" s="12">
        <f t="shared" si="3"/>
        <v>-1.7149532710280375E-2</v>
      </c>
    </row>
    <row r="211" spans="1:3" x14ac:dyDescent="0.2">
      <c r="A211" s="10">
        <v>36725</v>
      </c>
      <c r="B211" s="11">
        <v>10586.1</v>
      </c>
      <c r="C211" s="12">
        <f t="shared" si="3"/>
        <v>6.6181714448723785E-3</v>
      </c>
    </row>
    <row r="212" spans="1:3" x14ac:dyDescent="0.2">
      <c r="A212" s="10">
        <v>36726</v>
      </c>
      <c r="B212" s="11">
        <v>10511.2</v>
      </c>
      <c r="C212" s="12">
        <f t="shared" si="3"/>
        <v>-7.0753157442306073E-3</v>
      </c>
    </row>
    <row r="213" spans="1:3" x14ac:dyDescent="0.2">
      <c r="A213" s="10">
        <v>36727</v>
      </c>
      <c r="B213" s="11">
        <v>10522</v>
      </c>
      <c r="C213" s="12">
        <f t="shared" si="3"/>
        <v>1.0274754547529561E-3</v>
      </c>
    </row>
    <row r="214" spans="1:3" x14ac:dyDescent="0.2">
      <c r="A214" s="10">
        <v>36728</v>
      </c>
      <c r="B214" s="11">
        <v>10607</v>
      </c>
      <c r="C214" s="12">
        <f t="shared" si="3"/>
        <v>8.078312107964265E-3</v>
      </c>
    </row>
    <row r="215" spans="1:3" x14ac:dyDescent="0.2">
      <c r="A215" s="10">
        <v>36731</v>
      </c>
      <c r="B215" s="11">
        <v>10687.5</v>
      </c>
      <c r="C215" s="12">
        <f t="shared" si="3"/>
        <v>7.5893278023946454E-3</v>
      </c>
    </row>
    <row r="216" spans="1:3" x14ac:dyDescent="0.2">
      <c r="A216" s="10">
        <v>36732</v>
      </c>
      <c r="B216" s="11">
        <v>10706.6</v>
      </c>
      <c r="C216" s="12">
        <f t="shared" si="3"/>
        <v>1.7871345029240107E-3</v>
      </c>
    </row>
    <row r="217" spans="1:3" x14ac:dyDescent="0.2">
      <c r="A217" s="10">
        <v>36733</v>
      </c>
      <c r="B217" s="11">
        <v>10767.8</v>
      </c>
      <c r="C217" s="12">
        <f t="shared" si="3"/>
        <v>5.7161003493171412E-3</v>
      </c>
    </row>
    <row r="218" spans="1:3" x14ac:dyDescent="0.2">
      <c r="A218" s="10">
        <v>36734</v>
      </c>
      <c r="B218" s="11">
        <v>10867</v>
      </c>
      <c r="C218" s="12">
        <f t="shared" si="3"/>
        <v>9.2126525381229906E-3</v>
      </c>
    </row>
    <row r="219" spans="1:3" x14ac:dyDescent="0.2">
      <c r="A219" s="10">
        <v>36735</v>
      </c>
      <c r="B219" s="11">
        <v>10976.9</v>
      </c>
      <c r="C219" s="12">
        <f t="shared" si="3"/>
        <v>1.0113186712064013E-2</v>
      </c>
    </row>
    <row r="220" spans="1:3" x14ac:dyDescent="0.2">
      <c r="A220" s="10">
        <v>36738</v>
      </c>
      <c r="B220" s="11">
        <v>10905.8</v>
      </c>
      <c r="C220" s="12">
        <f t="shared" si="3"/>
        <v>-6.4772385646221032E-3</v>
      </c>
    </row>
    <row r="221" spans="1:3" x14ac:dyDescent="0.2">
      <c r="A221" s="10">
        <v>36739</v>
      </c>
      <c r="B221" s="11">
        <v>10908.8</v>
      </c>
      <c r="C221" s="12">
        <f t="shared" si="3"/>
        <v>2.7508298336664897E-4</v>
      </c>
    </row>
    <row r="222" spans="1:3" x14ac:dyDescent="0.2">
      <c r="A222" s="10">
        <v>36740</v>
      </c>
      <c r="B222" s="11">
        <v>11027.8</v>
      </c>
      <c r="C222" s="12">
        <f t="shared" si="3"/>
        <v>1.0908624229979466E-2</v>
      </c>
    </row>
    <row r="223" spans="1:3" x14ac:dyDescent="0.2">
      <c r="A223" s="10">
        <v>36741</v>
      </c>
      <c r="B223" s="11">
        <v>11176.1</v>
      </c>
      <c r="C223" s="12">
        <f t="shared" si="3"/>
        <v>1.3447831843160113E-2</v>
      </c>
    </row>
    <row r="224" spans="1:3" x14ac:dyDescent="0.2">
      <c r="A224" s="10">
        <v>36742</v>
      </c>
      <c r="B224" s="11">
        <v>11067</v>
      </c>
      <c r="C224" s="12">
        <f t="shared" si="3"/>
        <v>-9.7619026315083398E-3</v>
      </c>
    </row>
    <row r="225" spans="1:3" x14ac:dyDescent="0.2">
      <c r="A225" s="10">
        <v>36745</v>
      </c>
      <c r="B225" s="11">
        <v>11008.4</v>
      </c>
      <c r="C225" s="12">
        <f t="shared" si="3"/>
        <v>-5.2950212343002047E-3</v>
      </c>
    </row>
    <row r="226" spans="1:3" x14ac:dyDescent="0.2">
      <c r="A226" s="10">
        <v>36746</v>
      </c>
      <c r="B226" s="11">
        <v>11055.6</v>
      </c>
      <c r="C226" s="12">
        <f t="shared" si="3"/>
        <v>4.2876348969878211E-3</v>
      </c>
    </row>
    <row r="227" spans="1:3" x14ac:dyDescent="0.2">
      <c r="A227" s="10">
        <v>36747</v>
      </c>
      <c r="B227" s="11">
        <v>11046.5</v>
      </c>
      <c r="C227" s="12">
        <f t="shared" si="3"/>
        <v>-8.2311226889543432E-4</v>
      </c>
    </row>
    <row r="228" spans="1:3" x14ac:dyDescent="0.2">
      <c r="A228" s="10">
        <v>36748</v>
      </c>
      <c r="B228" s="11">
        <v>11079.8</v>
      </c>
      <c r="C228" s="12">
        <f t="shared" si="3"/>
        <v>3.0145294889783437E-3</v>
      </c>
    </row>
    <row r="229" spans="1:3" x14ac:dyDescent="0.2">
      <c r="A229" s="10">
        <v>36749</v>
      </c>
      <c r="B229" s="11">
        <v>11139.1</v>
      </c>
      <c r="C229" s="12">
        <f t="shared" si="3"/>
        <v>5.3520821675482498E-3</v>
      </c>
    </row>
    <row r="230" spans="1:3" x14ac:dyDescent="0.2">
      <c r="A230" s="10">
        <v>36752</v>
      </c>
      <c r="B230" s="11">
        <v>11144.6</v>
      </c>
      <c r="C230" s="12">
        <f t="shared" si="3"/>
        <v>4.9375622806151307E-4</v>
      </c>
    </row>
    <row r="231" spans="1:3" x14ac:dyDescent="0.2">
      <c r="A231" s="10">
        <v>36753</v>
      </c>
      <c r="B231" s="11">
        <v>11182.7</v>
      </c>
      <c r="C231" s="12">
        <f t="shared" si="3"/>
        <v>3.4186960501050162E-3</v>
      </c>
    </row>
    <row r="232" spans="1:3" x14ac:dyDescent="0.2">
      <c r="A232" s="10">
        <v>36754</v>
      </c>
      <c r="B232" s="11">
        <v>11192.6</v>
      </c>
      <c r="C232" s="12">
        <f t="shared" si="3"/>
        <v>8.852960376295202E-4</v>
      </c>
    </row>
    <row r="233" spans="1:3" x14ac:dyDescent="0.2">
      <c r="A233" s="10">
        <v>36755</v>
      </c>
      <c r="B233" s="11">
        <v>11252.8</v>
      </c>
      <c r="C233" s="12">
        <f t="shared" si="3"/>
        <v>5.378553687257555E-3</v>
      </c>
    </row>
    <row r="234" spans="1:3" x14ac:dyDescent="0.2">
      <c r="A234" s="10">
        <v>36756</v>
      </c>
      <c r="B234" s="11">
        <v>11215.1</v>
      </c>
      <c r="C234" s="12">
        <f t="shared" si="3"/>
        <v>-3.3502772643252267E-3</v>
      </c>
    </row>
    <row r="235" spans="1:3" x14ac:dyDescent="0.2">
      <c r="A235" s="10">
        <v>36759</v>
      </c>
      <c r="B235" s="11">
        <v>11103</v>
      </c>
      <c r="C235" s="12">
        <f t="shared" si="3"/>
        <v>-9.9954525594957121E-3</v>
      </c>
    </row>
    <row r="236" spans="1:3" x14ac:dyDescent="0.2">
      <c r="A236" s="10">
        <v>36760</v>
      </c>
      <c r="B236" s="11">
        <v>11215.1</v>
      </c>
      <c r="C236" s="12">
        <f t="shared" si="3"/>
        <v>1.0096370350355793E-2</v>
      </c>
    </row>
    <row r="237" spans="1:3" x14ac:dyDescent="0.2">
      <c r="A237" s="10">
        <v>36761</v>
      </c>
      <c r="B237" s="11">
        <v>11238.8</v>
      </c>
      <c r="C237" s="12">
        <f t="shared" si="3"/>
        <v>2.1132223520074636E-3</v>
      </c>
    </row>
    <row r="238" spans="1:3" x14ac:dyDescent="0.2">
      <c r="A238" s="10">
        <v>36762</v>
      </c>
      <c r="B238" s="11">
        <v>11260.6</v>
      </c>
      <c r="C238" s="12">
        <f t="shared" si="3"/>
        <v>1.9397088657152981E-3</v>
      </c>
    </row>
    <row r="239" spans="1:3" x14ac:dyDescent="0.2">
      <c r="A239" s="10">
        <v>36763</v>
      </c>
      <c r="B239" s="11">
        <v>11310.6</v>
      </c>
      <c r="C239" s="12">
        <f t="shared" si="3"/>
        <v>4.440260732110189E-3</v>
      </c>
    </row>
    <row r="240" spans="1:3" x14ac:dyDescent="0.2">
      <c r="A240" s="10">
        <v>36766</v>
      </c>
      <c r="B240" s="11">
        <v>11259.9</v>
      </c>
      <c r="C240" s="12">
        <f t="shared" si="3"/>
        <v>-4.4825208211766599E-3</v>
      </c>
    </row>
    <row r="241" spans="1:3" x14ac:dyDescent="0.2">
      <c r="A241" s="10">
        <v>36767</v>
      </c>
      <c r="B241" s="11">
        <v>11220.6</v>
      </c>
      <c r="C241" s="12">
        <f t="shared" si="3"/>
        <v>-3.4902619028587532E-3</v>
      </c>
    </row>
    <row r="242" spans="1:3" x14ac:dyDescent="0.2">
      <c r="A242" s="10">
        <v>36768</v>
      </c>
      <c r="B242" s="11">
        <v>11195.5</v>
      </c>
      <c r="C242" s="12">
        <f t="shared" si="3"/>
        <v>-2.236957025471041E-3</v>
      </c>
    </row>
    <row r="243" spans="1:3" x14ac:dyDescent="0.2">
      <c r="A243" s="10">
        <v>36769</v>
      </c>
      <c r="B243" s="11">
        <v>11233.2</v>
      </c>
      <c r="C243" s="12">
        <f t="shared" si="3"/>
        <v>3.3674244115940088E-3</v>
      </c>
    </row>
    <row r="244" spans="1:3" x14ac:dyDescent="0.2">
      <c r="A244" s="10">
        <v>36770</v>
      </c>
      <c r="B244" s="11">
        <v>11182.2</v>
      </c>
      <c r="C244" s="12">
        <f t="shared" si="3"/>
        <v>-4.5401132357654091E-3</v>
      </c>
    </row>
    <row r="245" spans="1:3" x14ac:dyDescent="0.2">
      <c r="A245" s="10">
        <v>36773</v>
      </c>
      <c r="B245" s="11">
        <v>11087.5</v>
      </c>
      <c r="C245" s="12">
        <f t="shared" si="3"/>
        <v>-8.4688165119565662E-3</v>
      </c>
    </row>
    <row r="246" spans="1:3" x14ac:dyDescent="0.2">
      <c r="A246" s="10">
        <v>36774</v>
      </c>
      <c r="B246" s="11">
        <v>10927</v>
      </c>
      <c r="C246" s="12">
        <f t="shared" si="3"/>
        <v>-1.447576099210823E-2</v>
      </c>
    </row>
    <row r="247" spans="1:3" x14ac:dyDescent="0.2">
      <c r="A247" s="10">
        <v>36775</v>
      </c>
      <c r="B247" s="11">
        <v>10808.5</v>
      </c>
      <c r="C247" s="12">
        <f t="shared" si="3"/>
        <v>-1.0844696623043836E-2</v>
      </c>
    </row>
    <row r="248" spans="1:3" x14ac:dyDescent="0.2">
      <c r="A248" s="10">
        <v>36776</v>
      </c>
      <c r="B248" s="11">
        <v>10789.3</v>
      </c>
      <c r="C248" s="12">
        <f t="shared" si="3"/>
        <v>-1.7763797011611905E-3</v>
      </c>
    </row>
    <row r="249" spans="1:3" x14ac:dyDescent="0.2">
      <c r="A249" s="10">
        <v>36777</v>
      </c>
      <c r="B249" s="11">
        <v>10687.9</v>
      </c>
      <c r="C249" s="12">
        <f t="shared" si="3"/>
        <v>-9.3982000685864375E-3</v>
      </c>
    </row>
    <row r="250" spans="1:3" x14ac:dyDescent="0.2">
      <c r="A250" s="10">
        <v>36780</v>
      </c>
      <c r="B250" s="11">
        <v>10765.5</v>
      </c>
      <c r="C250" s="12">
        <f t="shared" si="3"/>
        <v>7.2605469736805517E-3</v>
      </c>
    </row>
    <row r="251" spans="1:3" x14ac:dyDescent="0.2">
      <c r="A251" s="10">
        <v>36781</v>
      </c>
      <c r="B251" s="11">
        <v>10847.37</v>
      </c>
      <c r="C251" s="12">
        <f t="shared" si="3"/>
        <v>7.6048488226279137E-3</v>
      </c>
    </row>
    <row r="252" spans="1:3" x14ac:dyDescent="0.2">
      <c r="A252" s="10">
        <v>36782</v>
      </c>
      <c r="B252" s="11">
        <v>10808.15</v>
      </c>
      <c r="C252" s="12">
        <f t="shared" si="3"/>
        <v>-3.61562295745431E-3</v>
      </c>
    </row>
    <row r="253" spans="1:3" x14ac:dyDescent="0.2">
      <c r="A253" s="10">
        <v>36783</v>
      </c>
      <c r="B253" s="11">
        <v>10631.32</v>
      </c>
      <c r="C253" s="12">
        <f t="shared" si="3"/>
        <v>-1.6360801802343596E-2</v>
      </c>
    </row>
    <row r="254" spans="1:3" x14ac:dyDescent="0.2">
      <c r="A254" s="10">
        <v>36784</v>
      </c>
      <c r="B254" s="11">
        <v>10628.36</v>
      </c>
      <c r="C254" s="12">
        <f t="shared" si="3"/>
        <v>-2.7842262296677432E-4</v>
      </c>
    </row>
    <row r="255" spans="1:3" x14ac:dyDescent="0.2">
      <c r="A255" s="10">
        <v>36787</v>
      </c>
      <c r="B255" s="11">
        <v>10824.06</v>
      </c>
      <c r="C255" s="12">
        <f t="shared" si="3"/>
        <v>1.8413000688723275E-2</v>
      </c>
    </row>
    <row r="256" spans="1:3" x14ac:dyDescent="0.2">
      <c r="A256" s="10">
        <v>36788</v>
      </c>
      <c r="B256" s="11">
        <v>10650.92</v>
      </c>
      <c r="C256" s="12">
        <f t="shared" si="3"/>
        <v>-1.5995846290578528E-2</v>
      </c>
    </row>
    <row r="257" spans="1:3" x14ac:dyDescent="0.2">
      <c r="A257" s="10">
        <v>36789</v>
      </c>
      <c r="B257" s="11">
        <v>10700.13</v>
      </c>
      <c r="C257" s="12">
        <f t="shared" si="3"/>
        <v>4.6202581561028654E-3</v>
      </c>
    </row>
    <row r="258" spans="1:3" x14ac:dyDescent="0.2">
      <c r="A258" s="10">
        <v>36790</v>
      </c>
      <c r="B258" s="11">
        <v>10719.74</v>
      </c>
      <c r="C258" s="12">
        <f t="shared" si="3"/>
        <v>1.8326880140709116E-3</v>
      </c>
    </row>
    <row r="259" spans="1:3" x14ac:dyDescent="0.2">
      <c r="A259" s="10">
        <v>36791</v>
      </c>
      <c r="B259" s="11">
        <v>10693.626819116522</v>
      </c>
      <c r="C259" s="12">
        <f t="shared" si="3"/>
        <v>-2.4359901344135192E-3</v>
      </c>
    </row>
    <row r="260" spans="1:3" x14ac:dyDescent="0.2">
      <c r="A260" s="10">
        <v>36794</v>
      </c>
      <c r="B260" s="11">
        <v>10655.601359358348</v>
      </c>
      <c r="C260" s="12">
        <f t="shared" ref="C260:C267" si="4">(B260-B259)/B259</f>
        <v>-3.5558992661121253E-3</v>
      </c>
    </row>
    <row r="261" spans="1:3" x14ac:dyDescent="0.2">
      <c r="A261" s="10">
        <v>36795</v>
      </c>
      <c r="B261" s="11">
        <v>10636.715848584554</v>
      </c>
      <c r="C261" s="12">
        <f t="shared" si="4"/>
        <v>-1.7723552277233235E-3</v>
      </c>
    </row>
    <row r="262" spans="1:3" x14ac:dyDescent="0.2">
      <c r="A262" s="10">
        <v>36796</v>
      </c>
      <c r="B262" s="11">
        <v>10975.421566078317</v>
      </c>
      <c r="C262" s="12">
        <f t="shared" si="4"/>
        <v>3.184307283519619E-2</v>
      </c>
    </row>
    <row r="263" spans="1:3" x14ac:dyDescent="0.2">
      <c r="A263" s="10">
        <v>36797</v>
      </c>
      <c r="B263" s="11">
        <v>11049.439053988403</v>
      </c>
      <c r="C263" s="12">
        <f t="shared" si="4"/>
        <v>6.7439311979460119E-3</v>
      </c>
    </row>
    <row r="264" spans="1:3" x14ac:dyDescent="0.2">
      <c r="A264" s="10">
        <v>36798</v>
      </c>
      <c r="B264" s="11">
        <v>11102.161534642701</v>
      </c>
      <c r="C264" s="12">
        <f t="shared" si="4"/>
        <v>4.7715074400331145E-3</v>
      </c>
    </row>
    <row r="265" spans="1:3" x14ac:dyDescent="0.2">
      <c r="A265" s="10">
        <v>36801</v>
      </c>
      <c r="B265" s="11">
        <v>11199.819618860536</v>
      </c>
      <c r="C265" s="12">
        <f t="shared" si="4"/>
        <v>8.7963126741677708E-3</v>
      </c>
    </row>
    <row r="266" spans="1:3" x14ac:dyDescent="0.2">
      <c r="A266" s="10">
        <v>36802</v>
      </c>
      <c r="B266" s="11">
        <v>11097.417815698727</v>
      </c>
      <c r="C266" s="12">
        <f t="shared" si="4"/>
        <v>-9.1431653943215164E-3</v>
      </c>
    </row>
    <row r="267" spans="1:3" x14ac:dyDescent="0.2">
      <c r="A267" s="10">
        <v>36803</v>
      </c>
      <c r="B267" s="11">
        <v>11255.155978514809</v>
      </c>
      <c r="C267" s="12">
        <f t="shared" si="4"/>
        <v>1.4213951879232753E-2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3"/>
  <sheetViews>
    <sheetView workbookViewId="0">
      <selection activeCell="A44" sqref="A44"/>
    </sheetView>
  </sheetViews>
  <sheetFormatPr defaultRowHeight="11.25" x14ac:dyDescent="0.2"/>
  <cols>
    <col min="1" max="1" width="11" bestFit="1" customWidth="1"/>
    <col min="2" max="4" width="18.6640625" bestFit="1" customWidth="1"/>
    <col min="6" max="6" width="29" bestFit="1" customWidth="1"/>
  </cols>
  <sheetData>
    <row r="1" spans="1:15" ht="12" customHeight="1" thickBot="1" x14ac:dyDescent="0.25">
      <c r="F1" s="38"/>
      <c r="G1" s="140" t="s">
        <v>63</v>
      </c>
      <c r="H1" s="132"/>
      <c r="I1" s="133"/>
      <c r="J1" s="131" t="s">
        <v>68</v>
      </c>
      <c r="K1" s="132"/>
      <c r="L1" s="133"/>
      <c r="M1" s="132" t="s">
        <v>69</v>
      </c>
      <c r="N1" s="132"/>
      <c r="O1" s="146"/>
    </row>
    <row r="2" spans="1:15" x14ac:dyDescent="0.2">
      <c r="A2" s="23" t="s">
        <v>56</v>
      </c>
      <c r="B2" s="24">
        <f>Mean1</f>
        <v>0</v>
      </c>
      <c r="C2" s="63">
        <f>Mean2</f>
        <v>0.3</v>
      </c>
      <c r="D2" s="25">
        <v>0.5</v>
      </c>
      <c r="F2" s="38"/>
      <c r="G2" s="141"/>
      <c r="H2" s="135"/>
      <c r="I2" s="136"/>
      <c r="J2" s="134"/>
      <c r="K2" s="135"/>
      <c r="L2" s="136"/>
      <c r="M2" s="135"/>
      <c r="N2" s="135"/>
      <c r="O2" s="147"/>
    </row>
    <row r="3" spans="1:15" ht="12" thickBot="1" x14ac:dyDescent="0.25">
      <c r="A3" s="26" t="s">
        <v>57</v>
      </c>
      <c r="B3" s="27">
        <f>StdDev1</f>
        <v>1</v>
      </c>
      <c r="C3" s="64">
        <f>StdDev2</f>
        <v>0.25</v>
      </c>
      <c r="D3" s="28">
        <v>0.55000000000000004</v>
      </c>
      <c r="F3" s="38"/>
      <c r="G3" s="142"/>
      <c r="H3" s="138"/>
      <c r="I3" s="139"/>
      <c r="J3" s="137"/>
      <c r="K3" s="138"/>
      <c r="L3" s="139"/>
      <c r="M3" s="138"/>
      <c r="N3" s="138"/>
      <c r="O3" s="148"/>
    </row>
    <row r="4" spans="1:15" ht="12" thickBot="1" x14ac:dyDescent="0.25">
      <c r="F4" s="103" t="s">
        <v>56</v>
      </c>
      <c r="G4" s="90">
        <f>Mean4</f>
        <v>0</v>
      </c>
      <c r="H4" s="67">
        <f>Mean5</f>
        <v>0.3</v>
      </c>
      <c r="I4" s="68">
        <f>Mean6</f>
        <v>0.5</v>
      </c>
      <c r="J4" s="78">
        <f t="array" ref="J4:L4">_xll.qlSequenceStatisticsMean($C$5)</f>
        <v>-2.3864100187350702E-17</v>
      </c>
      <c r="K4" s="78">
        <v>0.29999999999999993</v>
      </c>
      <c r="L4" s="79">
        <v>0.5</v>
      </c>
      <c r="M4" s="115"/>
      <c r="N4" s="115"/>
      <c r="O4" s="116"/>
    </row>
    <row r="5" spans="1:15" ht="12" thickBot="1" x14ac:dyDescent="0.25">
      <c r="A5" s="29" t="s">
        <v>58</v>
      </c>
      <c r="B5" s="30">
        <v>3</v>
      </c>
      <c r="C5" s="31" t="str">
        <f>_xll.qlSequenceStatistics2("3D-distr",B5,B7:D2053,A7:A2053)</f>
        <v>3D-distr#0001</v>
      </c>
      <c r="F5" s="100" t="s">
        <v>57</v>
      </c>
      <c r="G5" s="91">
        <f>StdDev4</f>
        <v>1</v>
      </c>
      <c r="H5" s="69">
        <f>+StdDev5</f>
        <v>0.25</v>
      </c>
      <c r="I5" s="70">
        <f>StdDev6</f>
        <v>0.55000000000000004</v>
      </c>
      <c r="J5" s="73">
        <f t="array" ref="J5:L5">_xll.qlSequenceStatisticsStandardDeviation($C$5)</f>
        <v>0.99698750142462655</v>
      </c>
      <c r="K5" s="73">
        <v>0.24924687535615667</v>
      </c>
      <c r="L5" s="74">
        <v>0.54834312578354505</v>
      </c>
      <c r="M5" s="117"/>
      <c r="N5" s="117"/>
      <c r="O5" s="118"/>
    </row>
    <row r="6" spans="1:15" ht="12" thickBot="1" x14ac:dyDescent="0.25">
      <c r="A6" s="65" t="s">
        <v>59</v>
      </c>
      <c r="B6" s="128" t="s">
        <v>60</v>
      </c>
      <c r="C6" s="129"/>
      <c r="D6" s="130"/>
      <c r="F6" s="100" t="s">
        <v>13</v>
      </c>
      <c r="G6" s="91">
        <f>+StdDev4*StdDev4</f>
        <v>1</v>
      </c>
      <c r="H6" s="69">
        <f>+StdDev5*StdDev5</f>
        <v>6.25E-2</v>
      </c>
      <c r="I6" s="70">
        <f>+StdDev6*StdDev6</f>
        <v>0.30250000000000005</v>
      </c>
      <c r="J6" s="73">
        <f t="array" ref="J6:L6">_xll.qlSequenceStatisticsVariance($C$5)</f>
        <v>0.99398407799692068</v>
      </c>
      <c r="K6" s="73">
        <v>6.2124004874807549E-2</v>
      </c>
      <c r="L6" s="74">
        <v>0.30068018359406945</v>
      </c>
      <c r="M6" s="117"/>
      <c r="N6" s="117"/>
      <c r="O6" s="118"/>
    </row>
    <row r="7" spans="1:15" x14ac:dyDescent="0.2">
      <c r="A7" s="32">
        <v>1</v>
      </c>
      <c r="B7" s="33">
        <f>+'Gaussian Distributions'!A25</f>
        <v>0</v>
      </c>
      <c r="C7" s="66">
        <f>+'Gaussian Distributions'!F25</f>
        <v>0.3</v>
      </c>
      <c r="D7" s="34">
        <f>_xll.qlNormInv(HelperSheet!$A26,D$2,D$3)</f>
        <v>0.5</v>
      </c>
      <c r="F7" s="100" t="s">
        <v>21</v>
      </c>
      <c r="G7" s="91">
        <v>0</v>
      </c>
      <c r="H7" s="69">
        <v>0</v>
      </c>
      <c r="I7" s="70">
        <v>0</v>
      </c>
      <c r="J7" s="73">
        <f t="array" ref="J7:L7">_xll.qlSequenceStatisticsSkewness($C$5)</f>
        <v>1.0523524532071213E-17</v>
      </c>
      <c r="K7" s="73">
        <v>2.6133419254643504E-15</v>
      </c>
      <c r="L7" s="74">
        <v>1.3704564880232951E-16</v>
      </c>
      <c r="M7" s="117"/>
      <c r="N7" s="117"/>
      <c r="O7" s="118"/>
    </row>
    <row r="8" spans="1:15" x14ac:dyDescent="0.2">
      <c r="A8" s="32">
        <v>1</v>
      </c>
      <c r="B8" s="33">
        <f>+'Gaussian Distributions'!A26</f>
        <v>0.6744897502234225</v>
      </c>
      <c r="C8" s="33">
        <f>+'Gaussian Distributions'!F26</f>
        <v>0.46862243755585564</v>
      </c>
      <c r="D8" s="34">
        <f>_xll.qlNormInv(HelperSheet!$A27,D$2,D$3)</f>
        <v>0.87096936262288238</v>
      </c>
      <c r="F8" s="100" t="s">
        <v>24</v>
      </c>
      <c r="G8" s="91">
        <v>0</v>
      </c>
      <c r="H8" s="69">
        <v>0</v>
      </c>
      <c r="I8" s="70">
        <v>0</v>
      </c>
      <c r="J8" s="73">
        <f t="array" ref="J8:L8">_xll.qlSequenceStatisticsKurtosis($C$5)</f>
        <v>-5.8804627987390834E-2</v>
      </c>
      <c r="K8" s="73">
        <v>-5.880462798739039E-2</v>
      </c>
      <c r="L8" s="74">
        <v>-5.8804627987411706E-2</v>
      </c>
      <c r="M8" s="117"/>
      <c r="N8" s="117"/>
      <c r="O8" s="118"/>
    </row>
    <row r="9" spans="1:15" x14ac:dyDescent="0.2">
      <c r="A9" s="32">
        <v>1</v>
      </c>
      <c r="B9" s="33">
        <f>+'Gaussian Distributions'!A27</f>
        <v>-0.6744897502234225</v>
      </c>
      <c r="C9" s="33">
        <f>+'Gaussian Distributions'!F27</f>
        <v>0.13137756244414436</v>
      </c>
      <c r="D9" s="34">
        <f>_xll.qlNormInv(HelperSheet!$A28,D$2,D$3)</f>
        <v>0.12903063737711762</v>
      </c>
      <c r="F9" s="100" t="s">
        <v>22</v>
      </c>
      <c r="G9" s="93" t="s">
        <v>14</v>
      </c>
      <c r="H9" s="71" t="s">
        <v>14</v>
      </c>
      <c r="I9" s="72" t="s">
        <v>14</v>
      </c>
      <c r="J9" s="73">
        <f t="array" ref="J9:L9">_xll.qlSequenceStatisticsMin($C$5)</f>
        <v>-3.2971933424171898</v>
      </c>
      <c r="K9" s="73">
        <v>-0.52429833560429739</v>
      </c>
      <c r="L9" s="74">
        <v>-1.3134563383294544</v>
      </c>
      <c r="M9" s="117"/>
      <c r="N9" s="117"/>
      <c r="O9" s="118"/>
    </row>
    <row r="10" spans="1:15" x14ac:dyDescent="0.2">
      <c r="A10" s="32">
        <v>1</v>
      </c>
      <c r="B10" s="33">
        <f>+'Gaussian Distributions'!A28</f>
        <v>-0.3186393636454069</v>
      </c>
      <c r="C10" s="33">
        <f>+'Gaussian Distributions'!F28</f>
        <v>0.22034015908864826</v>
      </c>
      <c r="D10" s="34">
        <f>_xll.qlNormInv(HelperSheet!$A29,D$2,D$3)</f>
        <v>0.32474834999502622</v>
      </c>
      <c r="F10" s="100" t="s">
        <v>23</v>
      </c>
      <c r="G10" s="93" t="s">
        <v>15</v>
      </c>
      <c r="H10" s="71" t="s">
        <v>15</v>
      </c>
      <c r="I10" s="72" t="s">
        <v>15</v>
      </c>
      <c r="J10" s="73">
        <f t="array" ref="J10:L10">_xll.qlSequenceStatisticsMax($C$5)</f>
        <v>3.2971933424171898</v>
      </c>
      <c r="K10" s="73">
        <v>1.1242983356042975</v>
      </c>
      <c r="L10" s="74">
        <v>2.3134563383294546</v>
      </c>
      <c r="M10" s="117"/>
      <c r="N10" s="117"/>
      <c r="O10" s="118"/>
    </row>
    <row r="11" spans="1:15" x14ac:dyDescent="0.2">
      <c r="A11" s="32">
        <v>1</v>
      </c>
      <c r="B11" s="33">
        <f>+'Gaussian Distributions'!A29</f>
        <v>1.1503493805157545</v>
      </c>
      <c r="C11" s="33">
        <f>+'Gaussian Distributions'!F29</f>
        <v>0.58758734512893862</v>
      </c>
      <c r="D11" s="34">
        <f>_xll.qlNormInv(HelperSheet!$A30,D$2,D$3)</f>
        <v>1.132692159283665</v>
      </c>
      <c r="F11" s="100" t="s">
        <v>11</v>
      </c>
      <c r="G11" s="93">
        <f>+StdDev4</f>
        <v>1</v>
      </c>
      <c r="H11" s="69">
        <f>+StdDev5</f>
        <v>0.25</v>
      </c>
      <c r="I11" s="70">
        <f>+StdDev6</f>
        <v>0.55000000000000004</v>
      </c>
      <c r="J11" s="73">
        <f t="array" ref="J11:L11">_xll.qlSequenceStatisticsSemiDeviation($C$5)</f>
        <v>0.99747514513264379</v>
      </c>
      <c r="K11" s="73">
        <v>0.24936878628316075</v>
      </c>
      <c r="L11" s="74">
        <v>0.54861132982295413</v>
      </c>
      <c r="M11" s="117"/>
      <c r="N11" s="117"/>
      <c r="O11" s="118"/>
    </row>
    <row r="12" spans="1:15" x14ac:dyDescent="0.2">
      <c r="A12" s="32">
        <v>1</v>
      </c>
      <c r="B12" s="33">
        <f>+'Gaussian Distributions'!A30</f>
        <v>0.3186393636454069</v>
      </c>
      <c r="C12" s="33">
        <f>+'Gaussian Distributions'!F30</f>
        <v>0.37965984091135174</v>
      </c>
      <c r="D12" s="34">
        <f>_xll.qlNormInv(HelperSheet!$A31,D$2,D$3)</f>
        <v>0.67525165000497378</v>
      </c>
      <c r="F12" s="100" t="s">
        <v>10</v>
      </c>
      <c r="G12" s="93">
        <f>+G6</f>
        <v>1</v>
      </c>
      <c r="H12" s="69">
        <f>+H6</f>
        <v>6.25E-2</v>
      </c>
      <c r="I12" s="70">
        <f>+I6</f>
        <v>0.30250000000000005</v>
      </c>
      <c r="J12" s="73">
        <f t="array" ref="J12:L12">_xll.qlSequenceStatisticsSemiVariance($C$5)</f>
        <v>0.9949566651573889</v>
      </c>
      <c r="K12" s="73">
        <v>6.2184791572336709E-2</v>
      </c>
      <c r="L12" s="74">
        <v>0.30097439121011021</v>
      </c>
      <c r="M12" s="117"/>
      <c r="N12" s="117"/>
      <c r="O12" s="118"/>
    </row>
    <row r="13" spans="1:15" x14ac:dyDescent="0.2">
      <c r="A13" s="32">
        <v>1</v>
      </c>
      <c r="B13" s="33">
        <f>+'Gaussian Distributions'!A31</f>
        <v>-1.1503493805157545</v>
      </c>
      <c r="C13" s="33">
        <f>+'Gaussian Distributions'!F31</f>
        <v>1.2412654871061357E-2</v>
      </c>
      <c r="D13" s="34">
        <f>_xll.qlNormInv(HelperSheet!$A32,D$2,D$3)</f>
        <v>-0.13269215928366507</v>
      </c>
      <c r="F13" s="100" t="s">
        <v>1</v>
      </c>
      <c r="G13" s="94">
        <f>_xll.qlGaussianDownsideDeviation(Mean4,StdDev4)</f>
        <v>1</v>
      </c>
      <c r="H13" s="73">
        <f>_xll.qlGaussianDownsideDeviation(Mean5,StdDev5)</f>
        <v>0.1610391198905132</v>
      </c>
      <c r="I13" s="74">
        <f>_xll.qlGaussianDownsideDeviation(Mean6,StdDev6)</f>
        <v>0.39111982353521463</v>
      </c>
      <c r="J13" s="73">
        <f t="array" ref="J13:L13">_xll.qlSequenceStatisticsDownsideDeviation($C$5)</f>
        <v>0.99747514513264379</v>
      </c>
      <c r="K13" s="73">
        <v>0.1588260836527578</v>
      </c>
      <c r="L13" s="74">
        <v>0.38733229363923771</v>
      </c>
      <c r="M13" s="117"/>
      <c r="N13" s="117"/>
      <c r="O13" s="118"/>
    </row>
    <row r="14" spans="1:15" x14ac:dyDescent="0.2">
      <c r="A14" s="32">
        <v>1</v>
      </c>
      <c r="B14" s="33">
        <f>+'Gaussian Distributions'!A32</f>
        <v>-0.88714655852426472</v>
      </c>
      <c r="C14" s="33">
        <f>+'Gaussian Distributions'!F32</f>
        <v>7.821336036893381E-2</v>
      </c>
      <c r="D14" s="34">
        <f>_xll.qlNormInv(HelperSheet!$A33,D$2,D$3)</f>
        <v>1.2069392811654367E-2</v>
      </c>
      <c r="F14" s="100" t="s">
        <v>0</v>
      </c>
      <c r="G14" s="94">
        <f>_xll.qlGaussianDownsideVariance(Mean4,StdDev4)</f>
        <v>1</v>
      </c>
      <c r="H14" s="75">
        <f>_xll.qlGaussianDownsideVariance(Mean5,StdDev5)</f>
        <v>2.5933598135111081E-2</v>
      </c>
      <c r="I14" s="74">
        <f>_xll.qlGaussianDownsideVariance(Mean6,StdDev6)</f>
        <v>0.15297471636221743</v>
      </c>
      <c r="J14" s="73">
        <f t="array" ref="J14:L14">_xll.qlSequenceStatisticsDownsideVariance($C$5)</f>
        <v>0.9949566651573889</v>
      </c>
      <c r="K14" s="73">
        <v>2.5225724848472821E-2</v>
      </c>
      <c r="L14" s="119">
        <v>0.15002630569583256</v>
      </c>
      <c r="M14" s="117"/>
      <c r="N14" s="117"/>
      <c r="O14" s="118"/>
    </row>
    <row r="15" spans="1:15" x14ac:dyDescent="0.2">
      <c r="A15" s="32">
        <v>1</v>
      </c>
      <c r="B15" s="33">
        <f>+'Gaussian Distributions'!A33</f>
        <v>0.4887764115418613</v>
      </c>
      <c r="C15" s="33">
        <f>+'Gaussian Distributions'!F33</f>
        <v>0.42219410288546533</v>
      </c>
      <c r="D15" s="34">
        <f>_xll.qlNormInv(HelperSheet!$A34,D$2,D$3)</f>
        <v>0.76882702634802369</v>
      </c>
      <c r="F15" s="101" t="s">
        <v>34</v>
      </c>
      <c r="G15" s="152">
        <v>0.95</v>
      </c>
      <c r="H15" s="153"/>
      <c r="I15" s="153"/>
      <c r="J15" s="153"/>
      <c r="K15" s="153"/>
      <c r="L15" s="153"/>
      <c r="M15" s="153"/>
      <c r="N15" s="153"/>
      <c r="O15" s="154"/>
    </row>
    <row r="16" spans="1:15" x14ac:dyDescent="0.2">
      <c r="A16" s="32">
        <v>1</v>
      </c>
      <c r="B16" s="33">
        <f>+'Gaussian Distributions'!A34</f>
        <v>1.5341205449145758</v>
      </c>
      <c r="C16" s="33">
        <f>+'Gaussian Distributions'!F34</f>
        <v>0.68353013622864389</v>
      </c>
      <c r="D16" s="34">
        <f>_xll.qlNormInv(HelperSheet!$A35,D$2,D$3)</f>
        <v>1.3437662997030166</v>
      </c>
      <c r="F16" s="100" t="s">
        <v>7</v>
      </c>
      <c r="G16" s="94">
        <f>_xll.qlGaussianPercentile(Percentile1,Mean4,StdDev4)</f>
        <v>1.6448536251336989</v>
      </c>
      <c r="H16" s="76">
        <f>_xll.qlGaussianPercentile(Percentile1,Mean5,StdDev5)</f>
        <v>0.71121340628342478</v>
      </c>
      <c r="I16" s="74">
        <f>_xll.qlGaussianPercentile(Percentile1,Mean6,StdDev6)</f>
        <v>1.4046694938235345</v>
      </c>
      <c r="J16" s="73">
        <f t="array" ref="J16:L16">_xll.qlSequenceStatisticsPercentile(C5,Percentile1)</f>
        <v>1.6420196209755165</v>
      </c>
      <c r="K16" s="73">
        <v>0.7105049052438791</v>
      </c>
      <c r="L16" s="120">
        <v>1.4031107915365342</v>
      </c>
      <c r="M16" s="73">
        <f t="array" ref="M16:O16">_xll.qlSequenceStatisticsGaussianPercentile(C5,Percentile1)</f>
        <v>1.6398985059312865</v>
      </c>
      <c r="N16" s="73">
        <v>0.70997462648282161</v>
      </c>
      <c r="O16" s="92">
        <v>1.4019441782622091</v>
      </c>
    </row>
    <row r="17" spans="1:15" x14ac:dyDescent="0.2">
      <c r="A17" s="32">
        <v>1</v>
      </c>
      <c r="B17" s="33">
        <f>+'Gaussian Distributions'!A35</f>
        <v>-0.1573106845731409</v>
      </c>
      <c r="C17" s="33">
        <f>+'Gaussian Distributions'!F35</f>
        <v>0.26067232885671476</v>
      </c>
      <c r="D17" s="34">
        <f>_xll.qlNormInv(HelperSheet!$A36,D$2,D$3)</f>
        <v>0.4134791234847725</v>
      </c>
      <c r="F17" s="100" t="s">
        <v>4</v>
      </c>
      <c r="G17" s="94">
        <f>_xll.qlGaussianValueAtRisk(Percentile1,Mean4,StdDev4)</f>
        <v>1.6448536251336989</v>
      </c>
      <c r="H17" s="73">
        <f>_xll.qlGaussianValueAtRisk(Percentile1,Mean5,StdDev5)</f>
        <v>0.11121340628342474</v>
      </c>
      <c r="I17" s="74">
        <f>_xll.qlGaussianValueAtRisk(Percentile1,Mean6,StdDev6)</f>
        <v>0.40466949382353445</v>
      </c>
      <c r="J17" s="73">
        <f t="array" ref="J17:L17">_xll.qlSequenceStatisticsValueAtRisk(C5,Percentile1)</f>
        <v>1.6420196209755165</v>
      </c>
      <c r="K17" s="73">
        <v>0.11050490524387913</v>
      </c>
      <c r="L17" s="74">
        <v>0.40311079153653417</v>
      </c>
      <c r="M17" s="73">
        <f t="array" ref="M17:O17">_xll.qlSequenceStatisticsGaussianValueAtRisk($C$5,Percentile1)</f>
        <v>1.6398985059312858</v>
      </c>
      <c r="N17" s="73">
        <v>0.10997462648282175</v>
      </c>
      <c r="O17" s="92">
        <v>0.40194417826220802</v>
      </c>
    </row>
    <row r="18" spans="1:15" x14ac:dyDescent="0.2">
      <c r="A18" s="32">
        <v>1</v>
      </c>
      <c r="B18" s="33">
        <f>+'Gaussian Distributions'!A36</f>
        <v>-0.4887764115418613</v>
      </c>
      <c r="C18" s="33">
        <f>+'Gaussian Distributions'!F36</f>
        <v>0.17780589711453465</v>
      </c>
      <c r="D18" s="34">
        <f>_xll.qlNormInv(HelperSheet!$A37,D$2,D$3)</f>
        <v>0.23117297365197625</v>
      </c>
      <c r="F18" s="100" t="s">
        <v>5</v>
      </c>
      <c r="G18" s="94">
        <f>_xll.qlGaussianPotentialUpside(Percentile1,Mean4,StdDev4)</f>
        <v>1.6448536251336989</v>
      </c>
      <c r="H18" s="73">
        <f>_xll.qlGaussianPotentialUpside(Percentile1,Mean5,StdDev5)</f>
        <v>0.71121340628342478</v>
      </c>
      <c r="I18" s="74">
        <f>_xll.qlGaussianPotentialUpside(Percentile1,Mean6,StdDev6)</f>
        <v>1.4046694938235345</v>
      </c>
      <c r="J18" s="73">
        <f t="array" ref="J18:L18">_xll.qlSequenceStatisticsPotentialUpside($C$5,Percentile1)</f>
        <v>1.6420196209755165</v>
      </c>
      <c r="K18" s="73">
        <v>0.7105049052438791</v>
      </c>
      <c r="L18" s="119">
        <v>1.4031107915365342</v>
      </c>
      <c r="M18" s="73">
        <f t="array" ref="M18:O18">_xll.qlSequenceStatisticsGaussianPotentialUpside($C$5,Percentile1)</f>
        <v>1.6398985059312865</v>
      </c>
      <c r="N18" s="73">
        <v>0.70997462648282161</v>
      </c>
      <c r="O18" s="92">
        <v>1.4019441782622091</v>
      </c>
    </row>
    <row r="19" spans="1:15" x14ac:dyDescent="0.2">
      <c r="A19" s="32">
        <v>1</v>
      </c>
      <c r="B19" s="33">
        <f>+'Gaussian Distributions'!A37</f>
        <v>0.88714655852426472</v>
      </c>
      <c r="C19" s="33">
        <f>+'Gaussian Distributions'!F37</f>
        <v>0.5217866396310662</v>
      </c>
      <c r="D19" s="34">
        <f>_xll.qlNormInv(HelperSheet!$A38,D$2,D$3)</f>
        <v>0.98793060718834558</v>
      </c>
      <c r="F19" s="101" t="s">
        <v>6</v>
      </c>
      <c r="G19" s="149">
        <v>0</v>
      </c>
      <c r="H19" s="150"/>
      <c r="I19" s="150"/>
      <c r="J19" s="150"/>
      <c r="K19" s="150"/>
      <c r="L19" s="150"/>
      <c r="M19" s="150"/>
      <c r="N19" s="150"/>
      <c r="O19" s="151"/>
    </row>
    <row r="20" spans="1:15" x14ac:dyDescent="0.2">
      <c r="A20" s="32">
        <v>1</v>
      </c>
      <c r="B20" s="33">
        <f>+'Gaussian Distributions'!A38</f>
        <v>0.1573106845731409</v>
      </c>
      <c r="C20" s="33">
        <f>+'Gaussian Distributions'!F38</f>
        <v>0.33932767114328521</v>
      </c>
      <c r="D20" s="34">
        <f>_xll.qlNormInv(HelperSheet!$A39,D$2,D$3)</f>
        <v>0.58652087651522755</v>
      </c>
      <c r="F20" s="100" t="s">
        <v>9</v>
      </c>
      <c r="G20" s="95">
        <f>_xll.qlGaussianShortfall(Target1,Mean4,StdDev4)</f>
        <v>0.5</v>
      </c>
      <c r="H20" s="80">
        <f>_xll.qlGaussianShortfall(Target1,Mean5,StdDev5)</f>
        <v>0.11506967022170828</v>
      </c>
      <c r="I20" s="77">
        <f>_xll.qlGaussianShortfall(Target1,Mean6,StdDev6)</f>
        <v>0.18165107044344891</v>
      </c>
      <c r="J20" s="80">
        <f t="array" ref="J20:L20">_xll.qlSequenceStatisticsShortfall($C$5,Target1)</f>
        <v>0.49975574010747437</v>
      </c>
      <c r="K20" s="80">
        <v>0.11480214948705422</v>
      </c>
      <c r="L20" s="121">
        <v>0.18172936003908158</v>
      </c>
      <c r="M20" s="80">
        <f t="array" ref="M20:O20">_xll.qlSequenceStatisticsGaussianShortfall($C$5,Target1)</f>
        <v>0.5</v>
      </c>
      <c r="N20" s="80">
        <v>0.11436709798712791</v>
      </c>
      <c r="O20" s="96">
        <v>0.1809270492213928</v>
      </c>
    </row>
    <row r="21" spans="1:15" x14ac:dyDescent="0.2">
      <c r="A21" s="32">
        <v>1</v>
      </c>
      <c r="B21" s="33">
        <f>+'Gaussian Distributions'!A39</f>
        <v>-1.5341205449145758</v>
      </c>
      <c r="C21" s="33">
        <f>+'Gaussian Distributions'!F39</f>
        <v>-8.353013622864397E-2</v>
      </c>
      <c r="D21" s="34">
        <f>_xll.qlNormInv(HelperSheet!$A40,D$2,D$3)</f>
        <v>-0.34376629970301675</v>
      </c>
      <c r="F21" s="100" t="s">
        <v>2</v>
      </c>
      <c r="G21" s="94">
        <f>_xll.qlGaussianAverageShortfall(Target1,Mean4,StdDev4)</f>
        <v>0.79788456080286541</v>
      </c>
      <c r="H21" s="73">
        <f>_xll.qlGaussianAverageShortfall(Target1,Mean5,StdDev5)</f>
        <v>0.12188800621629642</v>
      </c>
      <c r="I21" s="74">
        <f>_xll.qlGaussianAverageShortfall(Target1,Mean6,StdDev6)</f>
        <v>0.29905056727556512</v>
      </c>
      <c r="J21" s="73">
        <f t="array" ref="J21:L21">_xll.qlSequenceStatisticsAverageShortfall($C$5,Target1)</f>
        <v>0.79681767334303577</v>
      </c>
      <c r="K21" s="73">
        <v>0.12086030015875016</v>
      </c>
      <c r="L21" s="74">
        <v>0.29694642373878927</v>
      </c>
      <c r="M21" s="73">
        <f t="array" ref="M21:O21">_xll.qlSequenceStatisticsGaussianAverageShortfall($C$5,Target1)</f>
        <v>0.79548093470013459</v>
      </c>
      <c r="N21" s="73">
        <v>0.12136081377712349</v>
      </c>
      <c r="O21" s="92">
        <v>0.29783353058030027</v>
      </c>
    </row>
    <row r="22" spans="1:15" ht="12" thickBot="1" x14ac:dyDescent="0.25">
      <c r="A22" s="32">
        <v>1</v>
      </c>
      <c r="B22" s="33">
        <f>+'Gaussian Distributions'!A40</f>
        <v>-1.3180108962656691</v>
      </c>
      <c r="C22" s="33">
        <f>+'Gaussian Distributions'!F40</f>
        <v>-2.9502724066417296E-2</v>
      </c>
      <c r="D22" s="34">
        <f>_xll.qlNormInv(HelperSheet!$A41,D$2,D$3)</f>
        <v>-0.22490599294611813</v>
      </c>
      <c r="F22" s="102" t="s">
        <v>8</v>
      </c>
      <c r="G22" s="97">
        <f>_xll.qlGaussianRegret(Target1,Mean4,StdDev4)</f>
        <v>1</v>
      </c>
      <c r="H22" s="98">
        <f>_xll.qlGaussianRegret(Target1,Mean5,StdDev5)</f>
        <v>2.5933598135111081E-2</v>
      </c>
      <c r="I22" s="99">
        <f>_xll.qlGaussianRegret(Target1,Mean6,StdDev6)</f>
        <v>0.15297471636221743</v>
      </c>
      <c r="J22" s="98">
        <f t="array" ref="J22:L22">_xll.qlSequenceStatisticsRegret($C$5,Target1)</f>
        <v>0.99495666515738879</v>
      </c>
      <c r="K22" s="98">
        <v>2.5225724848472818E-2</v>
      </c>
      <c r="L22" s="99">
        <v>0.15002630569583267</v>
      </c>
      <c r="M22" s="113"/>
      <c r="N22" s="113"/>
      <c r="O22" s="114"/>
    </row>
    <row r="23" spans="1:15" x14ac:dyDescent="0.2">
      <c r="A23" s="32">
        <v>1</v>
      </c>
      <c r="B23" s="33">
        <f>+'Gaussian Distributions'!A41</f>
        <v>0.23720210908790892</v>
      </c>
      <c r="C23" s="33">
        <f>+'Gaussian Distributions'!F41</f>
        <v>0.3593005272719772</v>
      </c>
      <c r="D23" s="34">
        <f>_xll.qlNormInv(HelperSheet!$A42,D$2,D$3)</f>
        <v>0.63046115999834995</v>
      </c>
    </row>
    <row r="24" spans="1:15" x14ac:dyDescent="0.2">
      <c r="A24" s="32">
        <v>1</v>
      </c>
      <c r="B24" s="33">
        <f>+'Gaussian Distributions'!A42</f>
        <v>1.0099901702646175</v>
      </c>
      <c r="C24" s="33">
        <f>+'Gaussian Distributions'!F42</f>
        <v>0.55249754256615435</v>
      </c>
      <c r="D24" s="34">
        <f>_xll.qlNormInv(HelperSheet!$A43,D$2,D$3)</f>
        <v>1.0554945936455398</v>
      </c>
    </row>
    <row r="25" spans="1:15" x14ac:dyDescent="0.2">
      <c r="A25" s="32">
        <v>1</v>
      </c>
      <c r="B25" s="33">
        <f>+'Gaussian Distributions'!A43</f>
        <v>-0.40225006526515522</v>
      </c>
      <c r="C25" s="33">
        <f>+'Gaussian Distributions'!F43</f>
        <v>0.19943748368371117</v>
      </c>
      <c r="D25" s="34">
        <f>_xll.qlNormInv(HelperSheet!$A44,D$2,D$3)</f>
        <v>0.27876246410416461</v>
      </c>
      <c r="F25" s="81" t="s">
        <v>61</v>
      </c>
      <c r="G25" s="143" t="s">
        <v>64</v>
      </c>
      <c r="H25" s="144"/>
      <c r="I25" s="145"/>
      <c r="J25" s="107"/>
      <c r="K25" s="143" t="s">
        <v>65</v>
      </c>
      <c r="L25" s="144"/>
      <c r="M25" s="145"/>
    </row>
    <row r="26" spans="1:15" x14ac:dyDescent="0.2">
      <c r="A26" s="32">
        <v>1</v>
      </c>
      <c r="B26" s="33">
        <f>+'Gaussian Distributions'!A44</f>
        <v>-7.8412412789017796E-2</v>
      </c>
      <c r="C26" s="33">
        <f>+'Gaussian Distributions'!F44</f>
        <v>0.28039689680274554</v>
      </c>
      <c r="D26" s="34">
        <f>_xll.qlNormInv(HelperSheet!$A45,D$2,D$3)</f>
        <v>0.45687317296604019</v>
      </c>
      <c r="G26" s="82">
        <f t="array" ref="G26:I28">_xll.qlSequenceStatisticsCovariance($C$5)</f>
        <v>0.99398407799691957</v>
      </c>
      <c r="H26" s="84">
        <v>0.24849601949923053</v>
      </c>
      <c r="I26" s="89">
        <v>0.5466912428983085</v>
      </c>
      <c r="J26" s="108"/>
      <c r="K26" s="105">
        <f>COVAR($B$7:$B$2053,$B$7:$B$2053)</f>
        <v>0.99349849710879212</v>
      </c>
      <c r="L26" s="105">
        <f t="array" ref="L26">COVAR($B$7:$B$2053,$C$7:$C$2053)</f>
        <v>0.24837462427719803</v>
      </c>
      <c r="M26" s="105">
        <f>COVAR($B$7:$B$2053,$D$7:$D$2053)</f>
        <v>0.54642417340983629</v>
      </c>
    </row>
    <row r="27" spans="1:15" x14ac:dyDescent="0.2">
      <c r="A27" s="32">
        <v>1</v>
      </c>
      <c r="B27" s="33">
        <f>+'Gaussian Distributions'!A45</f>
        <v>1.8627318658102858</v>
      </c>
      <c r="C27" s="33">
        <f>+'Gaussian Distributions'!F45</f>
        <v>0.7656829664525715</v>
      </c>
      <c r="D27" s="34">
        <f>_xll.qlNormInv(HelperSheet!$A46,D$2,D$3)</f>
        <v>1.5245025261956573</v>
      </c>
      <c r="G27" s="85">
        <v>0.24849601949923053</v>
      </c>
      <c r="H27" s="45">
        <v>6.212400487480764E-2</v>
      </c>
      <c r="I27" s="88">
        <v>0.1366728107245771</v>
      </c>
      <c r="J27" s="108"/>
      <c r="K27" s="105">
        <f>COVAR($C$7:$C$2053,$B$7:$B$2053)</f>
        <v>0.24837462427719803</v>
      </c>
      <c r="L27" s="105">
        <f>COVAR($C$7:$C$2053,$C$7:$C$2053)</f>
        <v>6.2093656069299522E-2</v>
      </c>
      <c r="M27" s="105">
        <f>COVAR($C$7:$C$2053,$D$7:$D$2053)</f>
        <v>0.13660604335245907</v>
      </c>
    </row>
    <row r="28" spans="1:15" x14ac:dyDescent="0.2">
      <c r="A28" s="32">
        <v>1</v>
      </c>
      <c r="B28" s="33">
        <f>+'Gaussian Distributions'!A46</f>
        <v>0.57913216286144431</v>
      </c>
      <c r="C28" s="33">
        <f>+'Gaussian Distributions'!F46</f>
        <v>0.44478304071536107</v>
      </c>
      <c r="D28" s="34">
        <f>_xll.qlNormInv(HelperSheet!$A47,D$2,D$3)</f>
        <v>0.81852268957379437</v>
      </c>
      <c r="G28" s="86">
        <v>0.5466912428983085</v>
      </c>
      <c r="H28" s="87">
        <v>0.1366728107245771</v>
      </c>
      <c r="I28" s="83">
        <v>0.3006801835940679</v>
      </c>
      <c r="J28" s="109"/>
      <c r="K28" s="104">
        <f>COVAR($D$7:$D$2053,$B$7:$B$2053)</f>
        <v>0.54642417340983629</v>
      </c>
      <c r="L28" s="104">
        <f>COVAR($D$7:$D$2053,$C$7:$C$2053)</f>
        <v>0.13660604335245907</v>
      </c>
      <c r="M28" s="104">
        <f>COVAR($D$7:$D$2053,$D$7:$D$2053)</f>
        <v>0.30053329537541018</v>
      </c>
    </row>
    <row r="29" spans="1:15" x14ac:dyDescent="0.2">
      <c r="A29" s="32">
        <v>1</v>
      </c>
      <c r="B29" s="33">
        <f>+'Gaussian Distributions'!A47</f>
        <v>-0.77642176032464216</v>
      </c>
      <c r="C29" s="33">
        <f>+'Gaussian Distributions'!F47</f>
        <v>0.10589455991883945</v>
      </c>
      <c r="D29" s="34">
        <f>_xll.qlNormInv(HelperSheet!$A48,D$2,D$3)</f>
        <v>7.2968031821446788E-2</v>
      </c>
    </row>
    <row r="30" spans="1:15" x14ac:dyDescent="0.2">
      <c r="A30" s="32">
        <v>1</v>
      </c>
      <c r="B30" s="33">
        <f>+'Gaussian Distributions'!A48</f>
        <v>-1.0099901702646175</v>
      </c>
      <c r="C30" s="33">
        <f>+'Gaussian Distributions'!F48</f>
        <v>4.7502457433845624E-2</v>
      </c>
      <c r="D30" s="34">
        <f>_xll.qlNormInv(HelperSheet!$A49,D$2,D$3)</f>
        <v>-5.5494593645539658E-2</v>
      </c>
      <c r="F30" s="81" t="s">
        <v>62</v>
      </c>
      <c r="G30" s="143" t="s">
        <v>64</v>
      </c>
      <c r="H30" s="144"/>
      <c r="I30" s="145"/>
      <c r="J30" s="107"/>
      <c r="K30" s="143" t="s">
        <v>65</v>
      </c>
      <c r="L30" s="144"/>
      <c r="M30" s="145"/>
    </row>
    <row r="31" spans="1:15" x14ac:dyDescent="0.2">
      <c r="A31" s="32">
        <v>1</v>
      </c>
      <c r="B31" s="33">
        <f>+'Gaussian Distributions'!A49</f>
        <v>0.40225006526515522</v>
      </c>
      <c r="C31" s="33">
        <f>+'Gaussian Distributions'!F49</f>
        <v>0.40056251631628881</v>
      </c>
      <c r="D31" s="34">
        <f>_xll.qlNormInv(HelperSheet!$A50,D$2,D$3)</f>
        <v>0.72123753589583539</v>
      </c>
      <c r="G31" s="82">
        <f t="array" ref="G31:I33">_xll.qlSequenceStatisticsCorrelation($C$5)</f>
        <v>0.99999999999999989</v>
      </c>
      <c r="H31" s="84">
        <v>1.0000000000000011</v>
      </c>
      <c r="I31" s="89">
        <v>1.0000000000000056</v>
      </c>
      <c r="J31" s="108"/>
      <c r="K31" s="105">
        <f>CORREL($B$7:$B$2053,$B$7:$B$2053)</f>
        <v>1</v>
      </c>
      <c r="L31" s="105">
        <f>CORREL($B$7:$B$2053,$C$7:$C$2053)</f>
        <v>0.99999999999999989</v>
      </c>
      <c r="M31" s="105">
        <f>CORREL($B$7:$B$2053,$D$7:$D$2053)</f>
        <v>1.0000000000000002</v>
      </c>
    </row>
    <row r="32" spans="1:15" x14ac:dyDescent="0.2">
      <c r="A32" s="32">
        <v>1</v>
      </c>
      <c r="B32" s="33">
        <f>+'Gaussian Distributions'!A50</f>
        <v>1.3180108962656691</v>
      </c>
      <c r="C32" s="33">
        <f>+'Gaussian Distributions'!F50</f>
        <v>0.62950272406641727</v>
      </c>
      <c r="D32" s="34">
        <f>_xll.qlNormInv(HelperSheet!$A51,D$2,D$3)</f>
        <v>1.2249059929461181</v>
      </c>
      <c r="G32" s="85">
        <v>1.0000000000000011</v>
      </c>
      <c r="H32" s="45">
        <v>0.99999999999999989</v>
      </c>
      <c r="I32" s="88">
        <v>1.0000000000000038</v>
      </c>
      <c r="J32" s="108"/>
      <c r="K32" s="105">
        <f>CORREL($C$7:$C$2053,$B$7:$B$2053)</f>
        <v>0.99999999999999989</v>
      </c>
      <c r="L32" s="105">
        <f>CORREL($C$7:$C$2053,$C$7:$C$2053)</f>
        <v>1</v>
      </c>
      <c r="M32" s="105">
        <f>CORREL($C$7:$C$2053,$D$7:$D$2053)</f>
        <v>1</v>
      </c>
    </row>
    <row r="33" spans="1:13" x14ac:dyDescent="0.2">
      <c r="A33" s="32">
        <v>1</v>
      </c>
      <c r="B33" s="33">
        <f>+'Gaussian Distributions'!A51</f>
        <v>-0.23720210908790892</v>
      </c>
      <c r="C33" s="33">
        <f>+'Gaussian Distributions'!F51</f>
        <v>0.24069947272802275</v>
      </c>
      <c r="D33" s="34">
        <f>_xll.qlNormInv(HelperSheet!$A52,D$2,D$3)</f>
        <v>0.36953884000165005</v>
      </c>
      <c r="G33" s="86">
        <v>1.0000000000000056</v>
      </c>
      <c r="H33" s="87">
        <v>1.0000000000000038</v>
      </c>
      <c r="I33" s="83">
        <v>1</v>
      </c>
      <c r="J33" s="109"/>
      <c r="K33" s="104">
        <f>CORREL($D$7:$D$2053,$B$7:$B$2053)</f>
        <v>1.0000000000000002</v>
      </c>
      <c r="L33" s="104">
        <f>CORREL($D$7:$D$2053,$C$7:$C$2053)</f>
        <v>1</v>
      </c>
      <c r="M33" s="104">
        <f>CORREL($D$7:$D$2053,$D$7:$D$2053)</f>
        <v>1</v>
      </c>
    </row>
    <row r="34" spans="1:13" x14ac:dyDescent="0.2">
      <c r="A34" s="32">
        <v>1</v>
      </c>
      <c r="B34" s="33">
        <f>+'Gaussian Distributions'!A52</f>
        <v>-0.57913216286144431</v>
      </c>
      <c r="C34" s="33">
        <f>+'Gaussian Distributions'!F52</f>
        <v>0.15521695928463891</v>
      </c>
      <c r="D34" s="34">
        <f>_xll.qlNormInv(HelperSheet!$A53,D$2,D$3)</f>
        <v>0.18147731042620563</v>
      </c>
    </row>
    <row r="35" spans="1:13" x14ac:dyDescent="0.2">
      <c r="A35" s="32">
        <v>1</v>
      </c>
      <c r="B35" s="33">
        <f>+'Gaussian Distributions'!A53</f>
        <v>0.77642176032464216</v>
      </c>
      <c r="C35" s="33">
        <f>+'Gaussian Distributions'!F53</f>
        <v>0.49410544008116053</v>
      </c>
      <c r="D35" s="34">
        <f>_xll.qlNormInv(HelperSheet!$A54,D$2,D$3)</f>
        <v>0.92703196817855327</v>
      </c>
    </row>
    <row r="36" spans="1:13" x14ac:dyDescent="0.2">
      <c r="A36" s="32">
        <v>1</v>
      </c>
      <c r="B36" s="33">
        <f>+'Gaussian Distributions'!A54</f>
        <v>7.8412412789017796E-2</v>
      </c>
      <c r="C36" s="33">
        <f>+'Gaussian Distributions'!F54</f>
        <v>0.31960310319725443</v>
      </c>
      <c r="D36" s="34">
        <f>_xll.qlNormInv(HelperSheet!$A55,D$2,D$3)</f>
        <v>0.54312682703395976</v>
      </c>
    </row>
    <row r="37" spans="1:13" x14ac:dyDescent="0.2">
      <c r="A37" s="32">
        <v>1</v>
      </c>
      <c r="B37" s="33">
        <f>+'Gaussian Distributions'!A55</f>
        <v>-1.8627318658102858</v>
      </c>
      <c r="C37" s="33">
        <f>+'Gaussian Distributions'!F55</f>
        <v>-0.16568296645257147</v>
      </c>
      <c r="D37" s="34">
        <f>_xll.qlNormInv(HelperSheet!$A56,D$2,D$3)</f>
        <v>-0.52450252619565729</v>
      </c>
      <c r="F37" s="81" t="s">
        <v>66</v>
      </c>
      <c r="G37" s="106" t="str">
        <f>_xll.qlCovarianceDecomposition("cd",G26:I28)</f>
        <v>cd#0001</v>
      </c>
    </row>
    <row r="38" spans="1:13" x14ac:dyDescent="0.2">
      <c r="A38" s="32">
        <v>1</v>
      </c>
      <c r="B38" s="33">
        <f>+'Gaussian Distributions'!A56</f>
        <v>-1.6759397215193093</v>
      </c>
      <c r="C38" s="33">
        <f>+'Gaussian Distributions'!F56</f>
        <v>-0.11898493037982733</v>
      </c>
      <c r="D38" s="34">
        <f>_xll.qlNormInv(HelperSheet!$A57,D$2,D$3)</f>
        <v>-0.42176684683562016</v>
      </c>
      <c r="F38" s="81" t="s">
        <v>62</v>
      </c>
      <c r="G38" s="143" t="s">
        <v>64</v>
      </c>
      <c r="H38" s="144"/>
      <c r="I38" s="145"/>
    </row>
    <row r="39" spans="1:13" x14ac:dyDescent="0.2">
      <c r="A39" s="32">
        <v>1</v>
      </c>
      <c r="B39" s="33">
        <f>+'Gaussian Distributions'!A57</f>
        <v>0.11776987461046268</v>
      </c>
      <c r="C39" s="33">
        <f>+'Gaussian Distributions'!F57</f>
        <v>0.32944246865261567</v>
      </c>
      <c r="D39" s="34">
        <f>_xll.qlNormInv(HelperSheet!$A58,D$2,D$3)</f>
        <v>0.5647734310357545</v>
      </c>
      <c r="G39" s="82">
        <f t="array" ref="G39:I41">_xll.qlCovarianceDecompositionCorrelationMatrix(G37)</f>
        <v>1</v>
      </c>
      <c r="H39" s="84">
        <v>1.0000000000000013</v>
      </c>
      <c r="I39" s="89">
        <v>1.0000000000000056</v>
      </c>
    </row>
    <row r="40" spans="1:13" x14ac:dyDescent="0.2">
      <c r="A40" s="32">
        <v>1</v>
      </c>
      <c r="B40" s="33">
        <f>+'Gaussian Distributions'!A58</f>
        <v>0.8305108773187132</v>
      </c>
      <c r="C40" s="33">
        <f>+'Gaussian Distributions'!F58</f>
        <v>0.50762771932967832</v>
      </c>
      <c r="D40" s="34">
        <f>_xll.qlNormInv(HelperSheet!$A59,D$2,D$3)</f>
        <v>0.95678098252529231</v>
      </c>
      <c r="G40" s="85">
        <v>1.0000000000000013</v>
      </c>
      <c r="H40" s="45">
        <v>1</v>
      </c>
      <c r="I40" s="88">
        <v>1.000000000000004</v>
      </c>
    </row>
    <row r="41" spans="1:13" x14ac:dyDescent="0.2">
      <c r="A41" s="32">
        <v>1</v>
      </c>
      <c r="B41" s="33">
        <f>+'Gaussian Distributions'!A59</f>
        <v>-0.53340970683585054</v>
      </c>
      <c r="C41" s="33">
        <f>+'Gaussian Distributions'!F59</f>
        <v>0.16664757329103735</v>
      </c>
      <c r="D41" s="34">
        <f>_xll.qlNormInv(HelperSheet!$A60,D$2,D$3)</f>
        <v>0.20662466124028217</v>
      </c>
      <c r="G41" s="86">
        <v>1.0000000000000056</v>
      </c>
      <c r="H41" s="87">
        <v>1.000000000000004</v>
      </c>
      <c r="I41" s="83">
        <v>1</v>
      </c>
    </row>
    <row r="42" spans="1:13" x14ac:dyDescent="0.2">
      <c r="A42" s="32">
        <v>1</v>
      </c>
      <c r="B42" s="33">
        <f>+'Gaussian Distributions'!A60</f>
        <v>-0.19709908415753177</v>
      </c>
      <c r="C42" s="33">
        <f>+'Gaussian Distributions'!F60</f>
        <v>0.25072522896061705</v>
      </c>
      <c r="D42" s="34">
        <f>_xll.qlNormInv(HelperSheet!$A61,D$2,D$3)</f>
        <v>0.3915955037133575</v>
      </c>
      <c r="F42" s="81" t="s">
        <v>67</v>
      </c>
      <c r="G42" s="110">
        <f t="array" ref="G42:G44">_xll.qlCovarianceDecompositionStandardDeviations(G37)</f>
        <v>0.99698750142462644</v>
      </c>
    </row>
    <row r="43" spans="1:13" x14ac:dyDescent="0.2">
      <c r="A43" s="32">
        <v>1</v>
      </c>
      <c r="B43" s="33">
        <f>+'Gaussian Distributions'!A61</f>
        <v>1.4177971391610227</v>
      </c>
      <c r="C43" s="33">
        <f>+'Gaussian Distributions'!F61</f>
        <v>0.65444928479025566</v>
      </c>
      <c r="D43" s="34">
        <f>_xll.qlNormInv(HelperSheet!$A62,D$2,D$3)</f>
        <v>1.2797884265385626</v>
      </c>
      <c r="G43" s="111">
        <v>0.24924687535615694</v>
      </c>
    </row>
    <row r="44" spans="1:13" x14ac:dyDescent="0.2">
      <c r="A44" s="32">
        <v>1</v>
      </c>
      <c r="B44" s="33">
        <f>+'Gaussian Distributions'!A62</f>
        <v>0.44509652516900666</v>
      </c>
      <c r="C44" s="33">
        <f>+'Gaussian Distributions'!F62</f>
        <v>0.41127413129225165</v>
      </c>
      <c r="D44" s="34">
        <f>_xll.qlNormInv(HelperSheet!$A63,D$2,D$3)</f>
        <v>0.74480308884295365</v>
      </c>
      <c r="G44" s="112">
        <v>0.54834312578354427</v>
      </c>
    </row>
    <row r="45" spans="1:13" x14ac:dyDescent="0.2">
      <c r="A45" s="32">
        <v>1</v>
      </c>
      <c r="B45" s="33">
        <f>+'Gaussian Distributions'!A63</f>
        <v>-0.94678175657479446</v>
      </c>
      <c r="C45" s="33">
        <f>+'Gaussian Distributions'!F63</f>
        <v>6.3304560856301373E-2</v>
      </c>
      <c r="D45" s="34">
        <f>_xll.qlNormInv(HelperSheet!$A64,D$2,D$3)</f>
        <v>-2.0729966116136977E-2</v>
      </c>
    </row>
    <row r="46" spans="1:13" x14ac:dyDescent="0.2">
      <c r="A46" s="32">
        <v>1</v>
      </c>
      <c r="B46" s="33">
        <f>+'Gaussian Distributions'!A64</f>
        <v>-0.72451438304623927</v>
      </c>
      <c r="C46" s="33">
        <f>+'Gaussian Distributions'!F64</f>
        <v>0.11887140423844017</v>
      </c>
      <c r="D46" s="34">
        <f>_xll.qlNormInv(HelperSheet!$A65,D$2,D$3)</f>
        <v>0.10151708932456838</v>
      </c>
    </row>
    <row r="47" spans="1:13" x14ac:dyDescent="0.2">
      <c r="A47" s="32">
        <v>1</v>
      </c>
      <c r="B47" s="33">
        <f>+'Gaussian Distributions'!A65</f>
        <v>0.62609901275838398</v>
      </c>
      <c r="C47" s="33">
        <f>+'Gaussian Distributions'!F65</f>
        <v>0.45652475318959596</v>
      </c>
      <c r="D47" s="34">
        <f>_xll.qlNormInv(HelperSheet!$A66,D$2,D$3)</f>
        <v>0.8443544570171112</v>
      </c>
    </row>
    <row r="48" spans="1:13" x14ac:dyDescent="0.2">
      <c r="A48" s="32">
        <v>1</v>
      </c>
      <c r="B48" s="33">
        <f>+'Gaussian Distributions'!A66</f>
        <v>2.1538746917937099</v>
      </c>
      <c r="C48" s="33">
        <f>+'Gaussian Distributions'!F66</f>
        <v>0.83846867294842742</v>
      </c>
      <c r="D48" s="34">
        <f>_xll.qlNormInv(HelperSheet!$A67,D$2,D$3)</f>
        <v>1.6846310804865405</v>
      </c>
    </row>
    <row r="49" spans="1:4" x14ac:dyDescent="0.2">
      <c r="A49" s="32">
        <v>1</v>
      </c>
      <c r="B49" s="33">
        <f>+'Gaussian Distributions'!A67</f>
        <v>-3.9176085543034304E-2</v>
      </c>
      <c r="C49" s="33">
        <f>+'Gaussian Distributions'!F67</f>
        <v>0.29020597861424141</v>
      </c>
      <c r="D49" s="34">
        <f>_xll.qlNormInv(HelperSheet!$A68,D$2,D$3)</f>
        <v>0.47845315295133112</v>
      </c>
    </row>
    <row r="50" spans="1:4" x14ac:dyDescent="0.2">
      <c r="A50" s="32">
        <v>1</v>
      </c>
      <c r="B50" s="33">
        <f>+'Gaussian Distributions'!A68</f>
        <v>-0.36012989155586422</v>
      </c>
      <c r="C50" s="33">
        <f>+'Gaussian Distributions'!F68</f>
        <v>0.20996752711103395</v>
      </c>
      <c r="D50" s="34">
        <f>_xll.qlNormInv(HelperSheet!$A69,D$2,D$3)</f>
        <v>0.30192855964427467</v>
      </c>
    </row>
    <row r="51" spans="1:4" x14ac:dyDescent="0.2">
      <c r="A51" s="32">
        <v>1</v>
      </c>
      <c r="B51" s="33">
        <f>+'Gaussian Distributions'!A69</f>
        <v>1.077515568138065</v>
      </c>
      <c r="C51" s="33">
        <f>+'Gaussian Distributions'!F69</f>
        <v>0.56937889203451619</v>
      </c>
      <c r="D51" s="34">
        <f>_xll.qlNormInv(HelperSheet!$A70,D$2,D$3)</f>
        <v>1.0926335624759358</v>
      </c>
    </row>
    <row r="52" spans="1:4" x14ac:dyDescent="0.2">
      <c r="A52" s="32">
        <v>1</v>
      </c>
      <c r="B52" s="33">
        <f>+'Gaussian Distributions'!A70</f>
        <v>0.27769043950813699</v>
      </c>
      <c r="C52" s="33">
        <f>+'Gaussian Distributions'!F70</f>
        <v>0.36942260987703424</v>
      </c>
      <c r="D52" s="34">
        <f>_xll.qlNormInv(HelperSheet!$A71,D$2,D$3)</f>
        <v>0.65272974172947529</v>
      </c>
    </row>
    <row r="53" spans="1:4" x14ac:dyDescent="0.2">
      <c r="A53" s="32">
        <v>1</v>
      </c>
      <c r="B53" s="33">
        <f>+'Gaussian Distributions'!A71</f>
        <v>-1.2298587580185305</v>
      </c>
      <c r="C53" s="33">
        <f>+'Gaussian Distributions'!F71</f>
        <v>-7.4646895046326378E-3</v>
      </c>
      <c r="D53" s="34">
        <f>_xll.qlNormInv(HelperSheet!$A72,D$2,D$3)</f>
        <v>-0.17642231691019183</v>
      </c>
    </row>
    <row r="54" spans="1:4" x14ac:dyDescent="0.2">
      <c r="A54" s="32">
        <v>1</v>
      </c>
      <c r="B54" s="33">
        <f>+'Gaussian Distributions'!A72</f>
        <v>-1.4177971391610227</v>
      </c>
      <c r="C54" s="33">
        <f>+'Gaussian Distributions'!F72</f>
        <v>-5.4449284790255681E-2</v>
      </c>
      <c r="D54" s="34">
        <f>_xll.qlNormInv(HelperSheet!$A73,D$2,D$3)</f>
        <v>-0.27978842653856251</v>
      </c>
    </row>
    <row r="55" spans="1:4" x14ac:dyDescent="0.2">
      <c r="A55" s="32">
        <v>1</v>
      </c>
      <c r="B55" s="33">
        <f>+'Gaussian Distributions'!A73</f>
        <v>0.19709908415753177</v>
      </c>
      <c r="C55" s="33">
        <f>+'Gaussian Distributions'!F73</f>
        <v>0.34927477103938293</v>
      </c>
      <c r="D55" s="34">
        <f>_xll.qlNormInv(HelperSheet!$A74,D$2,D$3)</f>
        <v>0.6084044962866425</v>
      </c>
    </row>
    <row r="56" spans="1:4" x14ac:dyDescent="0.2">
      <c r="A56" s="32">
        <v>1</v>
      </c>
      <c r="B56" s="33">
        <f>+'Gaussian Distributions'!A74</f>
        <v>0.94678175657479446</v>
      </c>
      <c r="C56" s="33">
        <f>+'Gaussian Distributions'!F74</f>
        <v>0.53669543914369866</v>
      </c>
      <c r="D56" s="34">
        <f>_xll.qlNormInv(HelperSheet!$A75,D$2,D$3)</f>
        <v>1.0207299661161371</v>
      </c>
    </row>
    <row r="57" spans="1:4" x14ac:dyDescent="0.2">
      <c r="A57" s="32">
        <v>1</v>
      </c>
      <c r="B57" s="33">
        <f>+'Gaussian Distributions'!A75</f>
        <v>-0.44509652516900666</v>
      </c>
      <c r="C57" s="33">
        <f>+'Gaussian Distributions'!F75</f>
        <v>0.18872586870774832</v>
      </c>
      <c r="D57" s="34">
        <f>_xll.qlNormInv(HelperSheet!$A76,D$2,D$3)</f>
        <v>0.25519691115704635</v>
      </c>
    </row>
    <row r="58" spans="1:4" x14ac:dyDescent="0.2">
      <c r="A58" s="32">
        <v>1</v>
      </c>
      <c r="B58" s="33">
        <f>+'Gaussian Distributions'!A76</f>
        <v>-0.11776987461046268</v>
      </c>
      <c r="C58" s="33">
        <f>+'Gaussian Distributions'!F76</f>
        <v>0.27055753134738431</v>
      </c>
      <c r="D58" s="34">
        <f>_xll.qlNormInv(HelperSheet!$A77,D$2,D$3)</f>
        <v>0.4352265689642455</v>
      </c>
    </row>
    <row r="59" spans="1:4" x14ac:dyDescent="0.2">
      <c r="A59" s="32">
        <v>1</v>
      </c>
      <c r="B59" s="33">
        <f>+'Gaussian Distributions'!A77</f>
        <v>1.6759397215193093</v>
      </c>
      <c r="C59" s="33">
        <f>+'Gaussian Distributions'!F77</f>
        <v>0.71898493037982725</v>
      </c>
      <c r="D59" s="34">
        <f>_xll.qlNormInv(HelperSheet!$A78,D$2,D$3)</f>
        <v>1.4217668468356202</v>
      </c>
    </row>
    <row r="60" spans="1:4" x14ac:dyDescent="0.2">
      <c r="A60" s="32">
        <v>1</v>
      </c>
      <c r="B60" s="33">
        <f>+'Gaussian Distributions'!A78</f>
        <v>0.53340970683585054</v>
      </c>
      <c r="C60" s="33">
        <f>+'Gaussian Distributions'!F78</f>
        <v>0.43335242670896262</v>
      </c>
      <c r="D60" s="34">
        <f>_xll.qlNormInv(HelperSheet!$A79,D$2,D$3)</f>
        <v>0.79337533875971777</v>
      </c>
    </row>
    <row r="61" spans="1:4" x14ac:dyDescent="0.2">
      <c r="A61" s="32">
        <v>1</v>
      </c>
      <c r="B61" s="33">
        <f>+'Gaussian Distributions'!A79</f>
        <v>-0.8305108773187132</v>
      </c>
      <c r="C61" s="33">
        <f>+'Gaussian Distributions'!F79</f>
        <v>9.2372280670321688E-2</v>
      </c>
      <c r="D61" s="34">
        <f>_xll.qlNormInv(HelperSheet!$A80,D$2,D$3)</f>
        <v>4.3219017474707688E-2</v>
      </c>
    </row>
    <row r="62" spans="1:4" x14ac:dyDescent="0.2">
      <c r="A62" s="32">
        <v>1</v>
      </c>
      <c r="B62" s="33">
        <f>+'Gaussian Distributions'!A80</f>
        <v>-1.077515568138065</v>
      </c>
      <c r="C62" s="33">
        <f>+'Gaussian Distributions'!F80</f>
        <v>3.0621107965483729E-2</v>
      </c>
      <c r="D62" s="34">
        <f>_xll.qlNormInv(HelperSheet!$A81,D$2,D$3)</f>
        <v>-9.2633562475935793E-2</v>
      </c>
    </row>
    <row r="63" spans="1:4" x14ac:dyDescent="0.2">
      <c r="A63" s="32">
        <v>1</v>
      </c>
      <c r="B63" s="33">
        <f>+'Gaussian Distributions'!A81</f>
        <v>0.36012989155586422</v>
      </c>
      <c r="C63" s="33">
        <f>+'Gaussian Distributions'!F81</f>
        <v>0.39003247288896603</v>
      </c>
      <c r="D63" s="34">
        <f>_xll.qlNormInv(HelperSheet!$A82,D$2,D$3)</f>
        <v>0.69807144035572533</v>
      </c>
    </row>
    <row r="64" spans="1:4" x14ac:dyDescent="0.2">
      <c r="A64" s="32">
        <v>1</v>
      </c>
      <c r="B64" s="33">
        <f>+'Gaussian Distributions'!A82</f>
        <v>1.2298587580185305</v>
      </c>
      <c r="C64" s="33">
        <f>+'Gaussian Distributions'!F82</f>
        <v>0.60746468950463262</v>
      </c>
      <c r="D64" s="34">
        <f>_xll.qlNormInv(HelperSheet!$A83,D$2,D$3)</f>
        <v>1.1764223169101919</v>
      </c>
    </row>
    <row r="65" spans="1:4" x14ac:dyDescent="0.2">
      <c r="A65" s="32">
        <v>1</v>
      </c>
      <c r="B65" s="33">
        <f>+'Gaussian Distributions'!A83</f>
        <v>-0.27769043950813699</v>
      </c>
      <c r="C65" s="33">
        <f>+'Gaussian Distributions'!F83</f>
        <v>0.23057739012296574</v>
      </c>
      <c r="D65" s="34">
        <f>_xll.qlNormInv(HelperSheet!$A84,D$2,D$3)</f>
        <v>0.34727025827052466</v>
      </c>
    </row>
    <row r="66" spans="1:4" x14ac:dyDescent="0.2">
      <c r="A66" s="32">
        <v>1</v>
      </c>
      <c r="B66" s="33">
        <f>+'Gaussian Distributions'!A84</f>
        <v>-0.62609901275838398</v>
      </c>
      <c r="C66" s="33">
        <f>+'Gaussian Distributions'!F84</f>
        <v>0.14347524681040399</v>
      </c>
      <c r="D66" s="34">
        <f>_xll.qlNormInv(HelperSheet!$A85,D$2,D$3)</f>
        <v>0.1556455429828888</v>
      </c>
    </row>
    <row r="67" spans="1:4" x14ac:dyDescent="0.2">
      <c r="A67" s="32">
        <v>1</v>
      </c>
      <c r="B67" s="33">
        <f>+'Gaussian Distributions'!A85</f>
        <v>0.72451438304623927</v>
      </c>
      <c r="C67" s="33">
        <f>+'Gaussian Distributions'!F85</f>
        <v>0.48112859576155981</v>
      </c>
      <c r="D67" s="34">
        <f>_xll.qlNormInv(HelperSheet!$A86,D$2,D$3)</f>
        <v>0.89848291067543162</v>
      </c>
    </row>
    <row r="68" spans="1:4" x14ac:dyDescent="0.2">
      <c r="A68" s="32">
        <v>1</v>
      </c>
      <c r="B68" s="33">
        <f>+'Gaussian Distributions'!A86</f>
        <v>3.9176085543034304E-2</v>
      </c>
      <c r="C68" s="33">
        <f>+'Gaussian Distributions'!F86</f>
        <v>0.30979402138575857</v>
      </c>
      <c r="D68" s="34">
        <f>_xll.qlNormInv(HelperSheet!$A87,D$2,D$3)</f>
        <v>0.52154684704866883</v>
      </c>
    </row>
    <row r="69" spans="1:4" x14ac:dyDescent="0.2">
      <c r="A69" s="32">
        <v>1</v>
      </c>
      <c r="B69" s="33">
        <f>+'Gaussian Distributions'!A87</f>
        <v>-2.1538746917937099</v>
      </c>
      <c r="C69" s="33">
        <f>+'Gaussian Distributions'!F87</f>
        <v>-0.2384686729484275</v>
      </c>
      <c r="D69" s="34">
        <f>_xll.qlNormInv(HelperSheet!$A88,D$2,D$3)</f>
        <v>-0.68463108048654053</v>
      </c>
    </row>
    <row r="70" spans="1:4" x14ac:dyDescent="0.2">
      <c r="A70" s="32">
        <v>1</v>
      </c>
      <c r="B70" s="33">
        <f>+'Gaussian Distributions'!A88</f>
        <v>-1.9874278871379036</v>
      </c>
      <c r="C70" s="33">
        <f>+'Gaussian Distributions'!F88</f>
        <v>-0.19685697178447592</v>
      </c>
      <c r="D70" s="34">
        <f>_xll.qlNormInv(HelperSheet!$A89,D$2,D$3)</f>
        <v>-0.59308533792584717</v>
      </c>
    </row>
    <row r="71" spans="1:4" x14ac:dyDescent="0.2">
      <c r="A71" s="32">
        <v>1</v>
      </c>
      <c r="B71" s="33">
        <f>+'Gaussian Distributions'!A89</f>
        <v>5.8782936121147496E-2</v>
      </c>
      <c r="C71" s="33">
        <f>+'Gaussian Distributions'!F89</f>
        <v>0.31469573403028689</v>
      </c>
      <c r="D71" s="34">
        <f>_xll.qlNormInv(HelperSheet!$A90,D$2,D$3)</f>
        <v>0.53233061486663114</v>
      </c>
    </row>
    <row r="72" spans="1:4" x14ac:dyDescent="0.2">
      <c r="A72" s="32">
        <v>1</v>
      </c>
      <c r="B72" s="33">
        <f>+'Gaussian Distributions'!A90</f>
        <v>0.75021537480737299</v>
      </c>
      <c r="C72" s="33">
        <f>+'Gaussian Distributions'!F90</f>
        <v>0.48755384370184324</v>
      </c>
      <c r="D72" s="34">
        <f>_xll.qlNormInv(HelperSheet!$A91,D$2,D$3)</f>
        <v>0.91261845614405512</v>
      </c>
    </row>
    <row r="73" spans="1:4" x14ac:dyDescent="0.2">
      <c r="A73" s="32">
        <v>1</v>
      </c>
      <c r="B73" s="33">
        <f>+'Gaussian Distributions'!A91</f>
        <v>-0.6024494536999514</v>
      </c>
      <c r="C73" s="33">
        <f>+'Gaussian Distributions'!F91</f>
        <v>0.14938763657501214</v>
      </c>
      <c r="D73" s="34">
        <f>_xll.qlNormInv(HelperSheet!$A92,D$2,D$3)</f>
        <v>0.16865280046502673</v>
      </c>
    </row>
    <row r="74" spans="1:4" x14ac:dyDescent="0.2">
      <c r="A74" s="32">
        <v>1</v>
      </c>
      <c r="B74" s="33">
        <f>+'Gaussian Distributions'!A92</f>
        <v>-0.25739352581748132</v>
      </c>
      <c r="C74" s="33">
        <f>+'Gaussian Distributions'!F92</f>
        <v>0.23565161854562966</v>
      </c>
      <c r="D74" s="34">
        <f>_xll.qlNormInv(HelperSheet!$A93,D$2,D$3)</f>
        <v>0.35843356080038524</v>
      </c>
    </row>
    <row r="75" spans="1:4" x14ac:dyDescent="0.2">
      <c r="A75" s="32">
        <v>1</v>
      </c>
      <c r="B75" s="33">
        <f>+'Gaussian Distributions'!A93</f>
        <v>1.2726986397624169</v>
      </c>
      <c r="C75" s="33">
        <f>+'Gaussian Distributions'!F93</f>
        <v>0.61817465994060417</v>
      </c>
      <c r="D75" s="34">
        <f>_xll.qlNormInv(HelperSheet!$A94,D$2,D$3)</f>
        <v>1.1999842518693293</v>
      </c>
    </row>
    <row r="76" spans="1:4" x14ac:dyDescent="0.2">
      <c r="A76" s="32">
        <v>1</v>
      </c>
      <c r="B76" s="33">
        <f>+'Gaussian Distributions'!A94</f>
        <v>0.38110545460799405</v>
      </c>
      <c r="C76" s="33">
        <f>+'Gaussian Distributions'!F94</f>
        <v>0.39527636365199847</v>
      </c>
      <c r="D76" s="34">
        <f>_xll.qlNormInv(HelperSheet!$A95,D$2,D$3)</f>
        <v>0.70960800003439672</v>
      </c>
    </row>
    <row r="77" spans="1:4" x14ac:dyDescent="0.2">
      <c r="A77" s="32">
        <v>1</v>
      </c>
      <c r="B77" s="33">
        <f>+'Gaussian Distributions'!A95</f>
        <v>-1.0431582644955883</v>
      </c>
      <c r="C77" s="33">
        <f>+'Gaussian Distributions'!F95</f>
        <v>3.9210433876102901E-2</v>
      </c>
      <c r="D77" s="34">
        <f>_xll.qlNormInv(HelperSheet!$A96,D$2,D$3)</f>
        <v>-7.3737045472573648E-2</v>
      </c>
    </row>
    <row r="78" spans="1:4" x14ac:dyDescent="0.2">
      <c r="A78" s="32">
        <v>1</v>
      </c>
      <c r="B78" s="33">
        <f>+'Gaussian Distributions'!A96</f>
        <v>-0.80317256469144704</v>
      </c>
      <c r="C78" s="33">
        <f>+'Gaussian Distributions'!F96</f>
        <v>9.9206858827138228E-2</v>
      </c>
      <c r="D78" s="34">
        <f>_xll.qlNormInv(HelperSheet!$A97,D$2,D$3)</f>
        <v>5.8255089419704087E-2</v>
      </c>
    </row>
    <row r="79" spans="1:4" x14ac:dyDescent="0.2">
      <c r="A79" s="32">
        <v>1</v>
      </c>
      <c r="B79" s="33">
        <f>+'Gaussian Distributions'!A97</f>
        <v>0.55612559424261676</v>
      </c>
      <c r="C79" s="33">
        <f>+'Gaussian Distributions'!F97</f>
        <v>0.43903139856065421</v>
      </c>
      <c r="D79" s="34">
        <f>_xll.qlNormInv(HelperSheet!$A98,D$2,D$3)</f>
        <v>0.80586907683343922</v>
      </c>
    </row>
    <row r="80" spans="1:4" x14ac:dyDescent="0.2">
      <c r="A80" s="32">
        <v>1</v>
      </c>
      <c r="B80" s="33">
        <f>+'Gaussian Distributions'!A98</f>
        <v>1.7616704122226696</v>
      </c>
      <c r="C80" s="33">
        <f>+'Gaussian Distributions'!F98</f>
        <v>0.74041760305566739</v>
      </c>
      <c r="D80" s="34">
        <f>_xll.qlNormInv(HelperSheet!$A99,D$2,D$3)</f>
        <v>1.4689187267224684</v>
      </c>
    </row>
    <row r="81" spans="1:4" x14ac:dyDescent="0.2">
      <c r="A81" s="32">
        <v>1</v>
      </c>
      <c r="B81" s="33">
        <f>+'Gaussian Distributions'!A99</f>
        <v>-9.8072152537928808E-2</v>
      </c>
      <c r="C81" s="33">
        <f>+'Gaussian Distributions'!F99</f>
        <v>0.27548196186551777</v>
      </c>
      <c r="D81" s="34">
        <f>_xll.qlNormInv(HelperSheet!$A100,D$2,D$3)</f>
        <v>0.44606031610413915</v>
      </c>
    </row>
    <row r="82" spans="1:4" x14ac:dyDescent="0.2">
      <c r="A82" s="32">
        <v>1</v>
      </c>
      <c r="B82" s="33">
        <f>+'Gaussian Distributions'!A100</f>
        <v>-0.42357608425984716</v>
      </c>
      <c r="C82" s="33">
        <f>+'Gaussian Distributions'!F100</f>
        <v>0.1941059789350382</v>
      </c>
      <c r="D82" s="34">
        <f>_xll.qlNormInv(HelperSheet!$A101,D$2,D$3)</f>
        <v>0.26703315365708402</v>
      </c>
    </row>
    <row r="83" spans="1:4" x14ac:dyDescent="0.2">
      <c r="A83" s="32">
        <v>1</v>
      </c>
      <c r="B83" s="33">
        <f>+'Gaussian Distributions'!A101</f>
        <v>0.97789754462582013</v>
      </c>
      <c r="C83" s="33">
        <f>+'Gaussian Distributions'!F101</f>
        <v>0.54447438615645505</v>
      </c>
      <c r="D83" s="34">
        <f>_xll.qlNormInv(HelperSheet!$A102,D$2,D$3)</f>
        <v>1.0378436495442012</v>
      </c>
    </row>
    <row r="84" spans="1:4" x14ac:dyDescent="0.2">
      <c r="A84" s="32">
        <v>1</v>
      </c>
      <c r="B84" s="33">
        <f>+'Gaussian Distributions'!A102</f>
        <v>0.21710694701971522</v>
      </c>
      <c r="C84" s="33">
        <f>+'Gaussian Distributions'!F102</f>
        <v>0.35427673675492877</v>
      </c>
      <c r="D84" s="34">
        <f>_xll.qlNormInv(HelperSheet!$A103,D$2,D$3)</f>
        <v>0.61940882086084337</v>
      </c>
    </row>
    <row r="85" spans="1:4" x14ac:dyDescent="0.2">
      <c r="A85" s="32">
        <v>1</v>
      </c>
      <c r="B85" s="33">
        <f>+'Gaussian Distributions'!A103</f>
        <v>-1.3662038163445549</v>
      </c>
      <c r="C85" s="33">
        <f>+'Gaussian Distributions'!F103</f>
        <v>-4.1550954086138736E-2</v>
      </c>
      <c r="D85" s="34">
        <f>_xll.qlNormInv(HelperSheet!$A104,D$2,D$3)</f>
        <v>-0.25141209898950523</v>
      </c>
    </row>
    <row r="86" spans="1:4" x14ac:dyDescent="0.2">
      <c r="A86" s="32">
        <v>1</v>
      </c>
      <c r="B86" s="33">
        <f>+'Gaussian Distributions'!A104</f>
        <v>-1.1891643496181157</v>
      </c>
      <c r="C86" s="33">
        <f>+'Gaussian Distributions'!F104</f>
        <v>2.7089125954710691E-3</v>
      </c>
      <c r="D86" s="34">
        <f>_xll.qlNormInv(HelperSheet!$A105,D$2,D$3)</f>
        <v>-0.15404039228996369</v>
      </c>
    </row>
    <row r="87" spans="1:4" x14ac:dyDescent="0.2">
      <c r="A87" s="32">
        <v>1</v>
      </c>
      <c r="B87" s="33">
        <f>+'Gaussian Distributions'!A105</f>
        <v>0.29810241260400633</v>
      </c>
      <c r="C87" s="33">
        <f>+'Gaussian Distributions'!F105</f>
        <v>0.37452560315100158</v>
      </c>
      <c r="D87" s="34">
        <f>_xll.qlNormInv(HelperSheet!$A106,D$2,D$3)</f>
        <v>0.66395632693220352</v>
      </c>
    </row>
    <row r="88" spans="1:4" x14ac:dyDescent="0.2">
      <c r="A88" s="32">
        <v>1</v>
      </c>
      <c r="B88" s="33">
        <f>+'Gaussian Distributions'!A106</f>
        <v>1.1131942779021766</v>
      </c>
      <c r="C88" s="33">
        <f>+'Gaussian Distributions'!F106</f>
        <v>0.57829856947554414</v>
      </c>
      <c r="D88" s="34">
        <f>_xll.qlNormInv(HelperSheet!$A107,D$2,D$3)</f>
        <v>1.1122568528461971</v>
      </c>
    </row>
    <row r="89" spans="1:4" x14ac:dyDescent="0.2">
      <c r="A89" s="32">
        <v>1</v>
      </c>
      <c r="B89" s="33">
        <f>+'Gaussian Distributions'!A107</f>
        <v>-0.33931160625042034</v>
      </c>
      <c r="C89" s="33">
        <f>+'Gaussian Distributions'!F107</f>
        <v>0.2151720984373949</v>
      </c>
      <c r="D89" s="34">
        <f>_xll.qlNormInv(HelperSheet!$A108,D$2,D$3)</f>
        <v>0.31337861656226879</v>
      </c>
    </row>
    <row r="90" spans="1:4" x14ac:dyDescent="0.2">
      <c r="A90" s="32">
        <v>1</v>
      </c>
      <c r="B90" s="33">
        <f>+'Gaussian Distributions'!A108</f>
        <v>-1.95842852516845E-2</v>
      </c>
      <c r="C90" s="33">
        <f>+'Gaussian Distributions'!F108</f>
        <v>0.29510392868707885</v>
      </c>
      <c r="D90" s="34">
        <f>_xll.qlNormInv(HelperSheet!$A109,D$2,D$3)</f>
        <v>0.48922864311157355</v>
      </c>
    </row>
    <row r="91" spans="1:4" x14ac:dyDescent="0.2">
      <c r="A91" s="32">
        <v>1</v>
      </c>
      <c r="B91" s="33">
        <f>+'Gaussian Distributions'!A109</f>
        <v>2.417559017978693</v>
      </c>
      <c r="C91" s="33">
        <f>+'Gaussian Distributions'!F109</f>
        <v>0.90438975449467329</v>
      </c>
      <c r="D91" s="34">
        <f>_xll.qlNormInv(HelperSheet!$A110,D$2,D$3)</f>
        <v>1.8296574598882813</v>
      </c>
    </row>
    <row r="92" spans="1:4" x14ac:dyDescent="0.2">
      <c r="A92" s="32">
        <v>1</v>
      </c>
      <c r="B92" s="33">
        <f>+'Gaussian Distributions'!A110</f>
        <v>0.65010407088730182</v>
      </c>
      <c r="C92" s="33">
        <f>+'Gaussian Distributions'!F110</f>
        <v>0.46252601772182544</v>
      </c>
      <c r="D92" s="34">
        <f>_xll.qlNormInv(HelperSheet!$A111,D$2,D$3)</f>
        <v>0.85755723898801606</v>
      </c>
    </row>
    <row r="93" spans="1:4" x14ac:dyDescent="0.2">
      <c r="A93" s="32">
        <v>1</v>
      </c>
      <c r="B93" s="33">
        <f>+'Gaussian Distributions'!A111</f>
        <v>-0.69928330217498813</v>
      </c>
      <c r="C93" s="33">
        <f>+'Gaussian Distributions'!F111</f>
        <v>0.12517917445625296</v>
      </c>
      <c r="D93" s="34">
        <f>_xll.qlNormInv(HelperSheet!$A112,D$2,D$3)</f>
        <v>0.11539418380375649</v>
      </c>
    </row>
    <row r="94" spans="1:4" x14ac:dyDescent="0.2">
      <c r="A94" s="32">
        <v>1</v>
      </c>
      <c r="B94" s="33">
        <f>+'Gaussian Distributions'!A112</f>
        <v>-0.91655666739292307</v>
      </c>
      <c r="C94" s="33">
        <f>+'Gaussian Distributions'!F112</f>
        <v>7.086083315176922E-2</v>
      </c>
      <c r="D94" s="34">
        <f>_xll.qlNormInv(HelperSheet!$A113,D$2,D$3)</f>
        <v>-4.1061670661077798E-3</v>
      </c>
    </row>
    <row r="95" spans="1:4" x14ac:dyDescent="0.2">
      <c r="A95" s="32">
        <v>1</v>
      </c>
      <c r="B95" s="33">
        <f>+'Gaussian Distributions'!A113</f>
        <v>0.46682512316217911</v>
      </c>
      <c r="C95" s="33">
        <f>+'Gaussian Distributions'!F113</f>
        <v>0.41670628079054478</v>
      </c>
      <c r="D95" s="34">
        <f>_xll.qlNormInv(HelperSheet!$A114,D$2,D$3)</f>
        <v>0.75675381773919859</v>
      </c>
    </row>
    <row r="96" spans="1:4" x14ac:dyDescent="0.2">
      <c r="A96" s="32">
        <v>1</v>
      </c>
      <c r="B96" s="33">
        <f>+'Gaussian Distributions'!A114</f>
        <v>1.4734675795843861</v>
      </c>
      <c r="C96" s="33">
        <f>+'Gaussian Distributions'!F114</f>
        <v>0.66836689489609657</v>
      </c>
      <c r="D96" s="34">
        <f>_xll.qlNormInv(HelperSheet!$A115,D$2,D$3)</f>
        <v>1.3104071687714125</v>
      </c>
    </row>
    <row r="97" spans="1:4" x14ac:dyDescent="0.2">
      <c r="A97" s="32">
        <v>1</v>
      </c>
      <c r="B97" s="33">
        <f>+'Gaussian Distributions'!A115</f>
        <v>-0.17716982090736025</v>
      </c>
      <c r="C97" s="33">
        <f>+'Gaussian Distributions'!F115</f>
        <v>0.25570754477315993</v>
      </c>
      <c r="D97" s="34">
        <f>_xll.qlNormInv(HelperSheet!$A116,D$2,D$3)</f>
        <v>0.40255659850095182</v>
      </c>
    </row>
    <row r="98" spans="1:4" x14ac:dyDescent="0.2">
      <c r="A98" s="32">
        <v>1</v>
      </c>
      <c r="B98" s="33">
        <f>+'Gaussian Distributions'!A116</f>
        <v>-0.51096580726397711</v>
      </c>
      <c r="C98" s="33">
        <f>+'Gaussian Distributions'!F116</f>
        <v>0.17225854818400571</v>
      </c>
      <c r="D98" s="34">
        <f>_xll.qlNormInv(HelperSheet!$A117,D$2,D$3)</f>
        <v>0.21896880600481256</v>
      </c>
    </row>
    <row r="99" spans="1:4" x14ac:dyDescent="0.2">
      <c r="A99" s="32">
        <v>1</v>
      </c>
      <c r="B99" s="33">
        <f>+'Gaussian Distributions'!A117</f>
        <v>0.85848447339230582</v>
      </c>
      <c r="C99" s="33">
        <f>+'Gaussian Distributions'!F117</f>
        <v>0.51462111834807645</v>
      </c>
      <c r="D99" s="34">
        <f>_xll.qlNormInv(HelperSheet!$A118,D$2,D$3)</f>
        <v>0.97216646036576826</v>
      </c>
    </row>
    <row r="100" spans="1:4" x14ac:dyDescent="0.2">
      <c r="A100" s="32">
        <v>1</v>
      </c>
      <c r="B100" s="33">
        <f>+'Gaussian Distributions'!A118</f>
        <v>0.13751340214658234</v>
      </c>
      <c r="C100" s="33">
        <f>+'Gaussian Distributions'!F118</f>
        <v>0.33437835053664555</v>
      </c>
      <c r="D100" s="34">
        <f>_xll.qlNormInv(HelperSheet!$A119,D$2,D$3)</f>
        <v>0.57563237118062027</v>
      </c>
    </row>
    <row r="101" spans="1:4" x14ac:dyDescent="0.2">
      <c r="A101" s="32">
        <v>1</v>
      </c>
      <c r="B101" s="33">
        <f>+'Gaussian Distributions'!A119</f>
        <v>-1.6010086634573073</v>
      </c>
      <c r="C101" s="33">
        <f>+'Gaussian Distributions'!F119</f>
        <v>-0.10025216586432684</v>
      </c>
      <c r="D101" s="34">
        <f>_xll.qlNormInv(HelperSheet!$A120,D$2,D$3)</f>
        <v>-0.38055476490151907</v>
      </c>
    </row>
    <row r="102" spans="1:4" x14ac:dyDescent="0.2">
      <c r="A102" s="32">
        <v>1</v>
      </c>
      <c r="B102" s="33">
        <f>+'Gaussian Distributions'!A120</f>
        <v>-1.7616704122226696</v>
      </c>
      <c r="C102" s="33">
        <f>+'Gaussian Distributions'!F120</f>
        <v>-0.14041760305566742</v>
      </c>
      <c r="D102" s="34">
        <f>_xll.qlNormInv(HelperSheet!$A121,D$2,D$3)</f>
        <v>-0.46891872672246837</v>
      </c>
    </row>
    <row r="103" spans="1:4" x14ac:dyDescent="0.2">
      <c r="A103" s="32">
        <v>1</v>
      </c>
      <c r="B103" s="33">
        <f>+'Gaussian Distributions'!A121</f>
        <v>9.8072152537928808E-2</v>
      </c>
      <c r="C103" s="33">
        <f>+'Gaussian Distributions'!F121</f>
        <v>0.32451803813448221</v>
      </c>
      <c r="D103" s="34">
        <f>_xll.qlNormInv(HelperSheet!$A122,D$2,D$3)</f>
        <v>0.55393968389586079</v>
      </c>
    </row>
    <row r="104" spans="1:4" x14ac:dyDescent="0.2">
      <c r="A104" s="32">
        <v>1</v>
      </c>
      <c r="B104" s="33">
        <f>+'Gaussian Distributions'!A122</f>
        <v>0.80317256469144704</v>
      </c>
      <c r="C104" s="33">
        <f>+'Gaussian Distributions'!F122</f>
        <v>0.50079314117286178</v>
      </c>
      <c r="D104" s="34">
        <f>_xll.qlNormInv(HelperSheet!$A123,D$2,D$3)</f>
        <v>0.94174491058029597</v>
      </c>
    </row>
    <row r="105" spans="1:4" x14ac:dyDescent="0.2">
      <c r="A105" s="32">
        <v>1</v>
      </c>
      <c r="B105" s="33">
        <f>+'Gaussian Distributions'!A123</f>
        <v>-0.55612559424261676</v>
      </c>
      <c r="C105" s="33">
        <f>+'Gaussian Distributions'!F123</f>
        <v>0.1609686014393458</v>
      </c>
      <c r="D105" s="34">
        <f>_xll.qlNormInv(HelperSheet!$A124,D$2,D$3)</f>
        <v>0.19413092316656078</v>
      </c>
    </row>
    <row r="106" spans="1:4" x14ac:dyDescent="0.2">
      <c r="A106" s="32">
        <v>1</v>
      </c>
      <c r="B106" s="33">
        <f>+'Gaussian Distributions'!A124</f>
        <v>-0.21710694701971522</v>
      </c>
      <c r="C106" s="33">
        <f>+'Gaussian Distributions'!F124</f>
        <v>0.24572326324507118</v>
      </c>
      <c r="D106" s="34">
        <f>_xll.qlNormInv(HelperSheet!$A125,D$2,D$3)</f>
        <v>0.38059117913915663</v>
      </c>
    </row>
    <row r="107" spans="1:4" x14ac:dyDescent="0.2">
      <c r="A107" s="32">
        <v>1</v>
      </c>
      <c r="B107" s="33">
        <f>+'Gaussian Distributions'!A125</f>
        <v>1.3662038163445549</v>
      </c>
      <c r="C107" s="33">
        <f>+'Gaussian Distributions'!F125</f>
        <v>0.64155095408613871</v>
      </c>
      <c r="D107" s="34">
        <f>_xll.qlNormInv(HelperSheet!$A126,D$2,D$3)</f>
        <v>1.2514120989895052</v>
      </c>
    </row>
    <row r="108" spans="1:4" x14ac:dyDescent="0.2">
      <c r="A108" s="32">
        <v>1</v>
      </c>
      <c r="B108" s="33">
        <f>+'Gaussian Distributions'!A126</f>
        <v>0.42357608425984716</v>
      </c>
      <c r="C108" s="33">
        <f>+'Gaussian Distributions'!F126</f>
        <v>0.40589402106496175</v>
      </c>
      <c r="D108" s="34">
        <f>_xll.qlNormInv(HelperSheet!$A127,D$2,D$3)</f>
        <v>0.73296684634291598</v>
      </c>
    </row>
    <row r="109" spans="1:4" x14ac:dyDescent="0.2">
      <c r="A109" s="32">
        <v>1</v>
      </c>
      <c r="B109" s="33">
        <f>+'Gaussian Distributions'!A127</f>
        <v>-0.97789754462582013</v>
      </c>
      <c r="C109" s="33">
        <f>+'Gaussian Distributions'!F127</f>
        <v>5.5525613843544958E-2</v>
      </c>
      <c r="D109" s="34">
        <f>_xll.qlNormInv(HelperSheet!$A128,D$2,D$3)</f>
        <v>-3.7843649544201163E-2</v>
      </c>
    </row>
    <row r="110" spans="1:4" x14ac:dyDescent="0.2">
      <c r="A110" s="32">
        <v>1</v>
      </c>
      <c r="B110" s="33">
        <f>+'Gaussian Distributions'!A128</f>
        <v>-0.75021537480737299</v>
      </c>
      <c r="C110" s="33">
        <f>+'Gaussian Distributions'!F128</f>
        <v>0.11244615629815674</v>
      </c>
      <c r="D110" s="34">
        <f>_xll.qlNormInv(HelperSheet!$A129,D$2,D$3)</f>
        <v>8.7381543855944821E-2</v>
      </c>
    </row>
    <row r="111" spans="1:4" x14ac:dyDescent="0.2">
      <c r="A111" s="32">
        <v>1</v>
      </c>
      <c r="B111" s="33">
        <f>+'Gaussian Distributions'!A129</f>
        <v>0.6024494536999514</v>
      </c>
      <c r="C111" s="33">
        <f>+'Gaussian Distributions'!F129</f>
        <v>0.45061236342498784</v>
      </c>
      <c r="D111" s="34">
        <f>_xll.qlNormInv(HelperSheet!$A130,D$2,D$3)</f>
        <v>0.83134719953497327</v>
      </c>
    </row>
    <row r="112" spans="1:4" x14ac:dyDescent="0.2">
      <c r="A112" s="32">
        <v>1</v>
      </c>
      <c r="B112" s="33">
        <f>+'Gaussian Distributions'!A130</f>
        <v>1.9874278871379036</v>
      </c>
      <c r="C112" s="33">
        <f>+'Gaussian Distributions'!F130</f>
        <v>0.7968569717844759</v>
      </c>
      <c r="D112" s="34">
        <f>_xll.qlNormInv(HelperSheet!$A131,D$2,D$3)</f>
        <v>1.5930853379258472</v>
      </c>
    </row>
    <row r="113" spans="1:4" x14ac:dyDescent="0.2">
      <c r="A113" s="32">
        <v>1</v>
      </c>
      <c r="B113" s="33">
        <f>+'Gaussian Distributions'!A131</f>
        <v>-5.8782936121147496E-2</v>
      </c>
      <c r="C113" s="33">
        <f>+'Gaussian Distributions'!F131</f>
        <v>0.28530426596971309</v>
      </c>
      <c r="D113" s="34">
        <f>_xll.qlNormInv(HelperSheet!$A132,D$2,D$3)</f>
        <v>0.46766938513336886</v>
      </c>
    </row>
    <row r="114" spans="1:4" x14ac:dyDescent="0.2">
      <c r="A114" s="32">
        <v>1</v>
      </c>
      <c r="B114" s="33">
        <f>+'Gaussian Distributions'!A132</f>
        <v>-0.38110545460799405</v>
      </c>
      <c r="C114" s="33">
        <f>+'Gaussian Distributions'!F132</f>
        <v>0.20472363634800148</v>
      </c>
      <c r="D114" s="34">
        <f>_xll.qlNormInv(HelperSheet!$A133,D$2,D$3)</f>
        <v>0.29039199996560328</v>
      </c>
    </row>
    <row r="115" spans="1:4" x14ac:dyDescent="0.2">
      <c r="A115" s="32">
        <v>1</v>
      </c>
      <c r="B115" s="33">
        <f>+'Gaussian Distributions'!A133</f>
        <v>1.0431582644955883</v>
      </c>
      <c r="C115" s="33">
        <f>+'Gaussian Distributions'!F133</f>
        <v>0.56078956612389708</v>
      </c>
      <c r="D115" s="34">
        <f>_xll.qlNormInv(HelperSheet!$A134,D$2,D$3)</f>
        <v>1.0737370454725736</v>
      </c>
    </row>
    <row r="116" spans="1:4" x14ac:dyDescent="0.2">
      <c r="A116" s="32">
        <v>1</v>
      </c>
      <c r="B116" s="33">
        <f>+'Gaussian Distributions'!A134</f>
        <v>0.25739352581748132</v>
      </c>
      <c r="C116" s="33">
        <f>+'Gaussian Distributions'!F134</f>
        <v>0.36434838145437032</v>
      </c>
      <c r="D116" s="34">
        <f>_xll.qlNormInv(HelperSheet!$A135,D$2,D$3)</f>
        <v>0.64156643919961476</v>
      </c>
    </row>
    <row r="117" spans="1:4" x14ac:dyDescent="0.2">
      <c r="A117" s="32">
        <v>1</v>
      </c>
      <c r="B117" s="33">
        <f>+'Gaussian Distributions'!A135</f>
        <v>-1.2726986397624169</v>
      </c>
      <c r="C117" s="33">
        <f>+'Gaussian Distributions'!F135</f>
        <v>-1.8174659940604243E-2</v>
      </c>
      <c r="D117" s="34">
        <f>_xll.qlNormInv(HelperSheet!$A136,D$2,D$3)</f>
        <v>-0.19998425186932933</v>
      </c>
    </row>
    <row r="118" spans="1:4" x14ac:dyDescent="0.2">
      <c r="A118" s="32">
        <v>1</v>
      </c>
      <c r="B118" s="33">
        <f>+'Gaussian Distributions'!A136</f>
        <v>-1.4734675795843861</v>
      </c>
      <c r="C118" s="33">
        <f>+'Gaussian Distributions'!F136</f>
        <v>-6.8366894896096542E-2</v>
      </c>
      <c r="D118" s="34">
        <f>_xll.qlNormInv(HelperSheet!$A137,D$2,D$3)</f>
        <v>-0.31040716877141239</v>
      </c>
    </row>
    <row r="119" spans="1:4" x14ac:dyDescent="0.2">
      <c r="A119" s="32">
        <v>1</v>
      </c>
      <c r="B119" s="33">
        <f>+'Gaussian Distributions'!A137</f>
        <v>0.17716982090736025</v>
      </c>
      <c r="C119" s="33">
        <f>+'Gaussian Distributions'!F137</f>
        <v>0.34429245522684004</v>
      </c>
      <c r="D119" s="34">
        <f>_xll.qlNormInv(HelperSheet!$A138,D$2,D$3)</f>
        <v>0.59744340149904818</v>
      </c>
    </row>
    <row r="120" spans="1:4" x14ac:dyDescent="0.2">
      <c r="A120" s="32">
        <v>1</v>
      </c>
      <c r="B120" s="33">
        <f>+'Gaussian Distributions'!A138</f>
        <v>0.91655666739292307</v>
      </c>
      <c r="C120" s="33">
        <f>+'Gaussian Distributions'!F138</f>
        <v>0.52913916684823081</v>
      </c>
      <c r="D120" s="34">
        <f>_xll.qlNormInv(HelperSheet!$A139,D$2,D$3)</f>
        <v>1.0041061670661078</v>
      </c>
    </row>
    <row r="121" spans="1:4" x14ac:dyDescent="0.2">
      <c r="A121" s="32">
        <v>1</v>
      </c>
      <c r="B121" s="33">
        <f>+'Gaussian Distributions'!A139</f>
        <v>-0.46682512316217911</v>
      </c>
      <c r="C121" s="33">
        <f>+'Gaussian Distributions'!F139</f>
        <v>0.1832937192094552</v>
      </c>
      <c r="D121" s="34">
        <f>_xll.qlNormInv(HelperSheet!$A140,D$2,D$3)</f>
        <v>0.24324618226080147</v>
      </c>
    </row>
    <row r="122" spans="1:4" x14ac:dyDescent="0.2">
      <c r="A122" s="32">
        <v>1</v>
      </c>
      <c r="B122" s="33">
        <f>+'Gaussian Distributions'!A140</f>
        <v>-0.13751340214658234</v>
      </c>
      <c r="C122" s="33">
        <f>+'Gaussian Distributions'!F140</f>
        <v>0.26562164946335443</v>
      </c>
      <c r="D122" s="34">
        <f>_xll.qlNormInv(HelperSheet!$A141,D$2,D$3)</f>
        <v>0.42436762881937973</v>
      </c>
    </row>
    <row r="123" spans="1:4" x14ac:dyDescent="0.2">
      <c r="A123" s="32">
        <v>1</v>
      </c>
      <c r="B123" s="33">
        <f>+'Gaussian Distributions'!A141</f>
        <v>1.6010086634573073</v>
      </c>
      <c r="C123" s="33">
        <f>+'Gaussian Distributions'!F141</f>
        <v>0.70025216586432681</v>
      </c>
      <c r="D123" s="34">
        <f>_xll.qlNormInv(HelperSheet!$A142,D$2,D$3)</f>
        <v>1.3805547649015191</v>
      </c>
    </row>
    <row r="124" spans="1:4" x14ac:dyDescent="0.2">
      <c r="A124" s="32">
        <v>1</v>
      </c>
      <c r="B124" s="33">
        <f>+'Gaussian Distributions'!A142</f>
        <v>0.51096580726397711</v>
      </c>
      <c r="C124" s="33">
        <f>+'Gaussian Distributions'!F142</f>
        <v>0.42774145181599427</v>
      </c>
      <c r="D124" s="34">
        <f>_xll.qlNormInv(HelperSheet!$A143,D$2,D$3)</f>
        <v>0.7810311939951875</v>
      </c>
    </row>
    <row r="125" spans="1:4" x14ac:dyDescent="0.2">
      <c r="A125" s="32">
        <v>1</v>
      </c>
      <c r="B125" s="33">
        <f>+'Gaussian Distributions'!A143</f>
        <v>-0.85848447339230582</v>
      </c>
      <c r="C125" s="33">
        <f>+'Gaussian Distributions'!F143</f>
        <v>8.5378881651923533E-2</v>
      </c>
      <c r="D125" s="34">
        <f>_xll.qlNormInv(HelperSheet!$A144,D$2,D$3)</f>
        <v>2.7833539634231741E-2</v>
      </c>
    </row>
    <row r="126" spans="1:4" x14ac:dyDescent="0.2">
      <c r="A126" s="32">
        <v>1</v>
      </c>
      <c r="B126" s="33">
        <f>+'Gaussian Distributions'!A144</f>
        <v>-1.1131942779021766</v>
      </c>
      <c r="C126" s="33">
        <f>+'Gaussian Distributions'!F144</f>
        <v>2.1701430524455834E-2</v>
      </c>
      <c r="D126" s="34">
        <f>_xll.qlNormInv(HelperSheet!$A145,D$2,D$3)</f>
        <v>-0.11225685284619724</v>
      </c>
    </row>
    <row r="127" spans="1:4" x14ac:dyDescent="0.2">
      <c r="A127" s="32">
        <v>1</v>
      </c>
      <c r="B127" s="33">
        <f>+'Gaussian Distributions'!A145</f>
        <v>0.33931160625042034</v>
      </c>
      <c r="C127" s="33">
        <f>+'Gaussian Distributions'!F145</f>
        <v>0.38482790156260505</v>
      </c>
      <c r="D127" s="34">
        <f>_xll.qlNormInv(HelperSheet!$A146,D$2,D$3)</f>
        <v>0.68662138343773127</v>
      </c>
    </row>
    <row r="128" spans="1:4" x14ac:dyDescent="0.2">
      <c r="A128" s="32">
        <v>1</v>
      </c>
      <c r="B128" s="33">
        <f>+'Gaussian Distributions'!A146</f>
        <v>1.1891643496181157</v>
      </c>
      <c r="C128" s="33">
        <f>+'Gaussian Distributions'!F146</f>
        <v>0.59729108740452896</v>
      </c>
      <c r="D128" s="34">
        <f>_xll.qlNormInv(HelperSheet!$A147,D$2,D$3)</f>
        <v>1.1540403922899638</v>
      </c>
    </row>
    <row r="129" spans="1:4" x14ac:dyDescent="0.2">
      <c r="A129" s="32">
        <v>1</v>
      </c>
      <c r="B129" s="33">
        <f>+'Gaussian Distributions'!A147</f>
        <v>-0.29810241260400633</v>
      </c>
      <c r="C129" s="33">
        <f>+'Gaussian Distributions'!F147</f>
        <v>0.22547439684899839</v>
      </c>
      <c r="D129" s="34">
        <f>_xll.qlNormInv(HelperSheet!$A148,D$2,D$3)</f>
        <v>0.33604367306779648</v>
      </c>
    </row>
    <row r="130" spans="1:4" x14ac:dyDescent="0.2">
      <c r="A130" s="32">
        <v>1</v>
      </c>
      <c r="B130" s="33">
        <f>+'Gaussian Distributions'!A148</f>
        <v>-0.65010407088730182</v>
      </c>
      <c r="C130" s="33">
        <f>+'Gaussian Distributions'!F148</f>
        <v>0.13747398227817453</v>
      </c>
      <c r="D130" s="34">
        <f>_xll.qlNormInv(HelperSheet!$A149,D$2,D$3)</f>
        <v>0.14244276101198394</v>
      </c>
    </row>
    <row r="131" spans="1:4" x14ac:dyDescent="0.2">
      <c r="A131" s="32">
        <v>1</v>
      </c>
      <c r="B131" s="33">
        <f>+'Gaussian Distributions'!A149</f>
        <v>0.69928330217498813</v>
      </c>
      <c r="C131" s="33">
        <f>+'Gaussian Distributions'!F149</f>
        <v>0.47482082554374705</v>
      </c>
      <c r="D131" s="34">
        <f>_xll.qlNormInv(HelperSheet!$A150,D$2,D$3)</f>
        <v>0.88460581619624357</v>
      </c>
    </row>
    <row r="132" spans="1:4" x14ac:dyDescent="0.2">
      <c r="A132" s="32">
        <v>1</v>
      </c>
      <c r="B132" s="33">
        <f>+'Gaussian Distributions'!A150</f>
        <v>1.95842852516845E-2</v>
      </c>
      <c r="C132" s="33">
        <f>+'Gaussian Distributions'!F150</f>
        <v>0.30489607131292112</v>
      </c>
      <c r="D132" s="34">
        <f>_xll.qlNormInv(HelperSheet!$A151,D$2,D$3)</f>
        <v>0.51077135688842645</v>
      </c>
    </row>
    <row r="133" spans="1:4" x14ac:dyDescent="0.2">
      <c r="A133" s="32">
        <v>1</v>
      </c>
      <c r="B133" s="33">
        <f>+'Gaussian Distributions'!A151</f>
        <v>-2.417559017978693</v>
      </c>
      <c r="C133" s="33">
        <f>+'Gaussian Distributions'!F151</f>
        <v>-0.30438975449467326</v>
      </c>
      <c r="D133" s="34">
        <f>_xll.qlNormInv(HelperSheet!$A152,D$2,D$3)</f>
        <v>-0.82965745988828132</v>
      </c>
    </row>
    <row r="134" spans="1:4" x14ac:dyDescent="0.2">
      <c r="A134" s="32">
        <v>1</v>
      </c>
      <c r="B134" s="33">
        <f>+'Gaussian Distributions'!A152</f>
        <v>-2.2662268084968296</v>
      </c>
      <c r="C134" s="33">
        <f>+'Gaussian Distributions'!F152</f>
        <v>-0.2665567021242074</v>
      </c>
      <c r="D134" s="34">
        <f>_xll.qlNormInv(HelperSheet!$A153,D$2,D$3)</f>
        <v>-0.74642474467325637</v>
      </c>
    </row>
    <row r="135" spans="1:4" x14ac:dyDescent="0.2">
      <c r="A135" s="32">
        <v>1</v>
      </c>
      <c r="B135" s="33">
        <f>+'Gaussian Distributions'!A153</f>
        <v>2.9378775775493367E-2</v>
      </c>
      <c r="C135" s="33">
        <f>+'Gaussian Distributions'!F153</f>
        <v>0.30734469394387331</v>
      </c>
      <c r="D135" s="34">
        <f>_xll.qlNormInv(HelperSheet!$A154,D$2,D$3)</f>
        <v>0.5161583266765214</v>
      </c>
    </row>
    <row r="136" spans="1:4" x14ac:dyDescent="0.2">
      <c r="A136" s="32">
        <v>1</v>
      </c>
      <c r="B136" s="33">
        <f>+'Gaussian Distributions'!A154</f>
        <v>0.71184219561100637</v>
      </c>
      <c r="C136" s="33">
        <f>+'Gaussian Distributions'!F154</f>
        <v>0.47796054890275158</v>
      </c>
      <c r="D136" s="34">
        <f>_xll.qlNormInv(HelperSheet!$A155,D$2,D$3)</f>
        <v>0.89151320758605346</v>
      </c>
    </row>
    <row r="137" spans="1:4" x14ac:dyDescent="0.2">
      <c r="A137" s="32">
        <v>1</v>
      </c>
      <c r="B137" s="33">
        <f>+'Gaussian Distributions'!A155</f>
        <v>-0.63805558125381501</v>
      </c>
      <c r="C137" s="33">
        <f>+'Gaussian Distributions'!F155</f>
        <v>0.14048610468654624</v>
      </c>
      <c r="D137" s="34">
        <f>_xll.qlNormInv(HelperSheet!$A156,D$2,D$3)</f>
        <v>0.14906943031040171</v>
      </c>
    </row>
    <row r="138" spans="1:4" x14ac:dyDescent="0.2">
      <c r="A138" s="32">
        <v>1</v>
      </c>
      <c r="B138" s="33">
        <f>+'Gaussian Distributions'!A156</f>
        <v>-0.28788143250868659</v>
      </c>
      <c r="C138" s="33">
        <f>+'Gaussian Distributions'!F156</f>
        <v>0.22802964187282834</v>
      </c>
      <c r="D138" s="34">
        <f>_xll.qlNormInv(HelperSheet!$A157,D$2,D$3)</f>
        <v>0.34166521212022238</v>
      </c>
    </row>
    <row r="139" spans="1:4" x14ac:dyDescent="0.2">
      <c r="A139" s="32">
        <v>1</v>
      </c>
      <c r="B139" s="33">
        <f>+'Gaussian Distributions'!A157</f>
        <v>1.2092612307893393</v>
      </c>
      <c r="C139" s="33">
        <f>+'Gaussian Distributions'!F157</f>
        <v>0.60231530769733488</v>
      </c>
      <c r="D139" s="34">
        <f>_xll.qlNormInv(HelperSheet!$A158,D$2,D$3)</f>
        <v>1.1650936769341367</v>
      </c>
    </row>
    <row r="140" spans="1:4" x14ac:dyDescent="0.2">
      <c r="A140" s="32">
        <v>1</v>
      </c>
      <c r="B140" s="33">
        <f>+'Gaussian Distributions'!A158</f>
        <v>0.34970180328982764</v>
      </c>
      <c r="C140" s="33">
        <f>+'Gaussian Distributions'!F158</f>
        <v>0.38742545082245688</v>
      </c>
      <c r="D140" s="34">
        <f>_xll.qlNormInv(HelperSheet!$A159,D$2,D$3)</f>
        <v>0.69233599180940519</v>
      </c>
    </row>
    <row r="141" spans="1:4" x14ac:dyDescent="0.2">
      <c r="A141" s="32">
        <v>1</v>
      </c>
      <c r="B141" s="33">
        <f>+'Gaussian Distributions'!A159</f>
        <v>-1.0951806537154818</v>
      </c>
      <c r="C141" s="33">
        <f>+'Gaussian Distributions'!F159</f>
        <v>2.6204836571129542E-2</v>
      </c>
      <c r="D141" s="34">
        <f>_xll.qlNormInv(HelperSheet!$A160,D$2,D$3)</f>
        <v>-0.10234935954351498</v>
      </c>
    </row>
    <row r="142" spans="1:4" x14ac:dyDescent="0.2">
      <c r="A142" s="32">
        <v>1</v>
      </c>
      <c r="B142" s="33">
        <f>+'Gaussian Distributions'!A160</f>
        <v>-0.84441507654206893</v>
      </c>
      <c r="C142" s="33">
        <f>+'Gaussian Distributions'!F160</f>
        <v>8.8896230864482756E-2</v>
      </c>
      <c r="D142" s="34">
        <f>_xll.qlNormInv(HelperSheet!$A161,D$2,D$3)</f>
        <v>3.5571707901862037E-2</v>
      </c>
    </row>
    <row r="143" spans="1:4" x14ac:dyDescent="0.2">
      <c r="A143" s="32">
        <v>1</v>
      </c>
      <c r="B143" s="33">
        <f>+'Gaussian Distributions'!A161</f>
        <v>0.52215487816250661</v>
      </c>
      <c r="C143" s="33">
        <f>+'Gaussian Distributions'!F161</f>
        <v>0.43053871954062661</v>
      </c>
      <c r="D143" s="34">
        <f>_xll.qlNormInv(HelperSheet!$A162,D$2,D$3)</f>
        <v>0.78718518298937867</v>
      </c>
    </row>
    <row r="144" spans="1:4" x14ac:dyDescent="0.2">
      <c r="A144" s="32">
        <v>1</v>
      </c>
      <c r="B144" s="33">
        <f>+'Gaussian Distributions'!A162</f>
        <v>1.6373253809226449</v>
      </c>
      <c r="C144" s="33">
        <f>+'Gaussian Distributions'!F162</f>
        <v>0.70933134523066121</v>
      </c>
      <c r="D144" s="34">
        <f>_xll.qlNormInv(HelperSheet!$A163,D$2,D$3)</f>
        <v>1.4005289595074548</v>
      </c>
    </row>
    <row r="145" spans="1:4" x14ac:dyDescent="0.2">
      <c r="A145" s="32">
        <v>1</v>
      </c>
      <c r="B145" s="33">
        <f>+'Gaussian Distributions'!A163</f>
        <v>-0.12763541908443743</v>
      </c>
      <c r="C145" s="33">
        <f>+'Gaussian Distributions'!F163</f>
        <v>0.26809114522889066</v>
      </c>
      <c r="D145" s="34">
        <f>_xll.qlNormInv(HelperSheet!$A164,D$2,D$3)</f>
        <v>0.42980051950355941</v>
      </c>
    </row>
    <row r="146" spans="1:4" x14ac:dyDescent="0.2">
      <c r="A146" s="32">
        <v>1</v>
      </c>
      <c r="B146" s="33">
        <f>+'Gaussian Distributions'!A164</f>
        <v>-0.4559339158601044</v>
      </c>
      <c r="C146" s="33">
        <f>+'Gaussian Distributions'!F164</f>
        <v>0.1860165210349739</v>
      </c>
      <c r="D146" s="34">
        <f>_xll.qlNormInv(HelperSheet!$A165,D$2,D$3)</f>
        <v>0.24923634627694258</v>
      </c>
    </row>
    <row r="147" spans="1:4" x14ac:dyDescent="0.2">
      <c r="A147" s="32">
        <v>1</v>
      </c>
      <c r="B147" s="33">
        <f>+'Gaussian Distributions'!A165</f>
        <v>0.93156283006983576</v>
      </c>
      <c r="C147" s="33">
        <f>+'Gaussian Distributions'!F165</f>
        <v>0.53289070751745893</v>
      </c>
      <c r="D147" s="34">
        <f>_xll.qlNormInv(HelperSheet!$A166,D$2,D$3)</f>
        <v>1.0123595565384096</v>
      </c>
    </row>
    <row r="148" spans="1:4" x14ac:dyDescent="0.2">
      <c r="A148" s="32">
        <v>1</v>
      </c>
      <c r="B148" s="33">
        <f>+'Gaussian Distributions'!A166</f>
        <v>0.18712516211555003</v>
      </c>
      <c r="C148" s="33">
        <f>+'Gaussian Distributions'!F166</f>
        <v>0.34678129052888751</v>
      </c>
      <c r="D148" s="34">
        <f>_xll.qlNormInv(HelperSheet!$A167,D$2,D$3)</f>
        <v>0.60291883916355249</v>
      </c>
    </row>
    <row r="149" spans="1:4" x14ac:dyDescent="0.2">
      <c r="A149" s="32">
        <v>1</v>
      </c>
      <c r="B149" s="33">
        <f>+'Gaussian Distributions'!A167</f>
        <v>-1.4450725813747292</v>
      </c>
      <c r="C149" s="33">
        <f>+'Gaussian Distributions'!F167</f>
        <v>-6.1268145343682301E-2</v>
      </c>
      <c r="D149" s="34">
        <f>_xll.qlNormInv(HelperSheet!$A168,D$2,D$3)</f>
        <v>-0.29478991975610114</v>
      </c>
    </row>
    <row r="150" spans="1:4" x14ac:dyDescent="0.2">
      <c r="A150" s="32">
        <v>1</v>
      </c>
      <c r="B150" s="33">
        <f>+'Gaussian Distributions'!A168</f>
        <v>-1.2509917140835378</v>
      </c>
      <c r="C150" s="33">
        <f>+'Gaussian Distributions'!F168</f>
        <v>-1.2747928520884466E-2</v>
      </c>
      <c r="D150" s="34">
        <f>_xll.qlNormInv(HelperSheet!$A169,D$2,D$3)</f>
        <v>-0.18804544274594581</v>
      </c>
    </row>
    <row r="151" spans="1:4" x14ac:dyDescent="0.2">
      <c r="A151" s="32">
        <v>1</v>
      </c>
      <c r="B151" s="33">
        <f>+'Gaussian Distributions'!A169</f>
        <v>0.2675282058007899</v>
      </c>
      <c r="C151" s="33">
        <f>+'Gaussian Distributions'!F169</f>
        <v>0.36688205145019748</v>
      </c>
      <c r="D151" s="34">
        <f>_xll.qlNormInv(HelperSheet!$A170,D$2,D$3)</f>
        <v>0.64714051319043442</v>
      </c>
    </row>
    <row r="152" spans="1:4" x14ac:dyDescent="0.2">
      <c r="A152" s="32">
        <v>1</v>
      </c>
      <c r="B152" s="33">
        <f>+'Gaussian Distributions'!A170</f>
        <v>1.0601804806064681</v>
      </c>
      <c r="C152" s="33">
        <f>+'Gaussian Distributions'!F170</f>
        <v>0.56504512015161701</v>
      </c>
      <c r="D152" s="34">
        <f>_xll.qlNormInv(HelperSheet!$A171,D$2,D$3)</f>
        <v>1.0830992643335575</v>
      </c>
    </row>
    <row r="153" spans="1:4" x14ac:dyDescent="0.2">
      <c r="A153" s="32">
        <v>1</v>
      </c>
      <c r="B153" s="33">
        <f>+'Gaussian Distributions'!A171</f>
        <v>-0.37059729091217963</v>
      </c>
      <c r="C153" s="33">
        <f>+'Gaussian Distributions'!F171</f>
        <v>0.20735067727195508</v>
      </c>
      <c r="D153" s="34">
        <f>_xll.qlNormInv(HelperSheet!$A172,D$2,D$3)</f>
        <v>0.29617148999830117</v>
      </c>
    </row>
    <row r="154" spans="1:4" x14ac:dyDescent="0.2">
      <c r="A154" s="32">
        <v>1</v>
      </c>
      <c r="B154" s="33">
        <f>+'Gaussian Distributions'!A172</f>
        <v>-4.8977157249133624E-2</v>
      </c>
      <c r="C154" s="33">
        <f>+'Gaussian Distributions'!F172</f>
        <v>0.2877557106877166</v>
      </c>
      <c r="D154" s="34">
        <f>_xll.qlNormInv(HelperSheet!$A173,D$2,D$3)</f>
        <v>0.47306256351297649</v>
      </c>
    </row>
    <row r="155" spans="1:4" x14ac:dyDescent="0.2">
      <c r="A155" s="32">
        <v>1</v>
      </c>
      <c r="B155" s="33">
        <f>+'Gaussian Distributions'!A173</f>
        <v>2.0635278964703927</v>
      </c>
      <c r="C155" s="33">
        <f>+'Gaussian Distributions'!F173</f>
        <v>0.81588197411759822</v>
      </c>
      <c r="D155" s="34">
        <f>_xll.qlNormInv(HelperSheet!$A174,D$2,D$3)</f>
        <v>1.6349403430587162</v>
      </c>
    </row>
    <row r="156" spans="1:4" x14ac:dyDescent="0.2">
      <c r="A156" s="32">
        <v>1</v>
      </c>
      <c r="B156" s="33">
        <f>+'Gaussian Distributions'!A174</f>
        <v>0.61423128954051065</v>
      </c>
      <c r="C156" s="33">
        <f>+'Gaussian Distributions'!F174</f>
        <v>0.45355782238512765</v>
      </c>
      <c r="D156" s="34">
        <f>_xll.qlNormInv(HelperSheet!$A175,D$2,D$3)</f>
        <v>0.83782720924728094</v>
      </c>
    </row>
    <row r="157" spans="1:4" x14ac:dyDescent="0.2">
      <c r="A157" s="32">
        <v>1</v>
      </c>
      <c r="B157" s="33">
        <f>+'Gaussian Distributions'!A175</f>
        <v>-0.73730399988063766</v>
      </c>
      <c r="C157" s="33">
        <f>+'Gaussian Distributions'!F175</f>
        <v>0.11567400002984057</v>
      </c>
      <c r="D157" s="34">
        <f>_xll.qlNormInv(HelperSheet!$A176,D$2,D$3)</f>
        <v>9.4482800065649242E-2</v>
      </c>
    </row>
    <row r="158" spans="1:4" x14ac:dyDescent="0.2">
      <c r="A158" s="32">
        <v>1</v>
      </c>
      <c r="B158" s="33">
        <f>+'Gaussian Distributions'!A176</f>
        <v>-0.96222319577988036</v>
      </c>
      <c r="C158" s="33">
        <f>+'Gaussian Distributions'!F176</f>
        <v>5.9444201055029899E-2</v>
      </c>
      <c r="D158" s="34">
        <f>_xll.qlNormInv(HelperSheet!$A177,D$2,D$3)</f>
        <v>-2.922275767893423E-2</v>
      </c>
    </row>
    <row r="159" spans="1:4" x14ac:dyDescent="0.2">
      <c r="A159" s="32">
        <v>1</v>
      </c>
      <c r="B159" s="33">
        <f>+'Gaussian Distributions'!A177</f>
        <v>0.43431116129556069</v>
      </c>
      <c r="C159" s="33">
        <f>+'Gaussian Distributions'!F177</f>
        <v>0.40857779032389019</v>
      </c>
      <c r="D159" s="34">
        <f>_xll.qlNormInv(HelperSheet!$A178,D$2,D$3)</f>
        <v>0.73887113871255838</v>
      </c>
    </row>
    <row r="160" spans="1:4" x14ac:dyDescent="0.2">
      <c r="A160" s="32">
        <v>1</v>
      </c>
      <c r="B160" s="33">
        <f>+'Gaussian Distributions'!A178</f>
        <v>1.3915374885896366</v>
      </c>
      <c r="C160" s="33">
        <f>+'Gaussian Distributions'!F178</f>
        <v>0.64788437214740913</v>
      </c>
      <c r="D160" s="34">
        <f>_xll.qlNormInv(HelperSheet!$A179,D$2,D$3)</f>
        <v>1.2653456187243002</v>
      </c>
    </row>
    <row r="161" spans="1:4" x14ac:dyDescent="0.2">
      <c r="A161" s="32">
        <v>1</v>
      </c>
      <c r="B161" s="33">
        <f>+'Gaussian Distributions'!A179</f>
        <v>-0.20709265256065251</v>
      </c>
      <c r="C161" s="33">
        <f>+'Gaussian Distributions'!F179</f>
        <v>0.24822683685983687</v>
      </c>
      <c r="D161" s="34">
        <f>_xll.qlNormInv(HelperSheet!$A180,D$2,D$3)</f>
        <v>0.38609904109164112</v>
      </c>
    </row>
    <row r="162" spans="1:4" x14ac:dyDescent="0.2">
      <c r="A162" s="32">
        <v>1</v>
      </c>
      <c r="B162" s="33">
        <f>+'Gaussian Distributions'!A180</f>
        <v>-0.54473251360291008</v>
      </c>
      <c r="C162" s="33">
        <f>+'Gaussian Distributions'!F180</f>
        <v>0.16381687159927247</v>
      </c>
      <c r="D162" s="34">
        <f>_xll.qlNormInv(HelperSheet!$A181,D$2,D$3)</f>
        <v>0.20039711751839945</v>
      </c>
    </row>
    <row r="163" spans="1:4" x14ac:dyDescent="0.2">
      <c r="A163" s="32">
        <v>1</v>
      </c>
      <c r="B163" s="33">
        <f>+'Gaussian Distributions'!A181</f>
        <v>0.81676541440447048</v>
      </c>
      <c r="C163" s="33">
        <f>+'Gaussian Distributions'!F181</f>
        <v>0.50419135360111755</v>
      </c>
      <c r="D163" s="34">
        <f>_xll.qlNormInv(HelperSheet!$A182,D$2,D$3)</f>
        <v>0.94922097792245874</v>
      </c>
    </row>
    <row r="164" spans="1:4" x14ac:dyDescent="0.2">
      <c r="A164" s="32">
        <v>1</v>
      </c>
      <c r="B164" s="33">
        <f>+'Gaussian Distributions'!A182</f>
        <v>0.10791577953093293</v>
      </c>
      <c r="C164" s="33">
        <f>+'Gaussian Distributions'!F182</f>
        <v>0.32697894488273321</v>
      </c>
      <c r="D164" s="34">
        <f>_xll.qlNormInv(HelperSheet!$A183,D$2,D$3)</f>
        <v>0.55935367874201314</v>
      </c>
    </row>
    <row r="165" spans="1:4" x14ac:dyDescent="0.2">
      <c r="A165" s="32">
        <v>1</v>
      </c>
      <c r="B165" s="33">
        <f>+'Gaussian Distributions'!A183</f>
        <v>-1.7172281178372986</v>
      </c>
      <c r="C165" s="33">
        <f>+'Gaussian Distributions'!F183</f>
        <v>-0.12930702945932465</v>
      </c>
      <c r="D165" s="34">
        <f>_xll.qlNormInv(HelperSheet!$A184,D$2,D$3)</f>
        <v>-0.44447546481051425</v>
      </c>
    </row>
    <row r="166" spans="1:4" x14ac:dyDescent="0.2">
      <c r="A166" s="32">
        <v>1</v>
      </c>
      <c r="B166" s="33">
        <f>+'Gaussian Distributions'!A184</f>
        <v>-1.5666885856066144</v>
      </c>
      <c r="C166" s="33">
        <f>+'Gaussian Distributions'!F184</f>
        <v>-9.1672146401653609E-2</v>
      </c>
      <c r="D166" s="34">
        <f>_xll.qlNormInv(HelperSheet!$A185,D$2,D$3)</f>
        <v>-0.36167872208363794</v>
      </c>
    </row>
    <row r="167" spans="1:4" x14ac:dyDescent="0.2">
      <c r="A167" s="32">
        <v>1</v>
      </c>
      <c r="B167" s="33">
        <f>+'Gaussian Distributions'!A185</f>
        <v>0.14740482159612572</v>
      </c>
      <c r="C167" s="33">
        <f>+'Gaussian Distributions'!F185</f>
        <v>0.33685120539903141</v>
      </c>
      <c r="D167" s="34">
        <f>_xll.qlNormInv(HelperSheet!$A186,D$2,D$3)</f>
        <v>0.58107265187786916</v>
      </c>
    </row>
    <row r="168" spans="1:4" x14ac:dyDescent="0.2">
      <c r="A168" s="32">
        <v>1</v>
      </c>
      <c r="B168" s="33">
        <f>+'Gaussian Distributions'!A186</f>
        <v>0.87272589399090905</v>
      </c>
      <c r="C168" s="33">
        <f>+'Gaussian Distributions'!F186</f>
        <v>0.51818147349772725</v>
      </c>
      <c r="D168" s="34">
        <f>_xll.qlNormInv(HelperSheet!$A187,D$2,D$3)</f>
        <v>0.97999924169500008</v>
      </c>
    </row>
    <row r="169" spans="1:4" x14ac:dyDescent="0.2">
      <c r="A169" s="32">
        <v>1</v>
      </c>
      <c r="B169" s="33">
        <f>+'Gaussian Distributions'!A187</f>
        <v>-0.49984034536325195</v>
      </c>
      <c r="C169" s="33">
        <f>+'Gaussian Distributions'!F187</f>
        <v>0.175039913659187</v>
      </c>
      <c r="D169" s="34">
        <f>_xll.qlNormInv(HelperSheet!$A188,D$2,D$3)</f>
        <v>0.22508781005021139</v>
      </c>
    </row>
    <row r="170" spans="1:4" x14ac:dyDescent="0.2">
      <c r="A170" s="32">
        <v>1</v>
      </c>
      <c r="B170" s="33">
        <f>+'Gaussian Distributions'!A188</f>
        <v>-0.16723200831098639</v>
      </c>
      <c r="C170" s="33">
        <f>+'Gaussian Distributions'!F188</f>
        <v>0.25819199792225339</v>
      </c>
      <c r="D170" s="34">
        <f>_xll.qlNormInv(HelperSheet!$A189,D$2,D$3)</f>
        <v>0.40802239542895746</v>
      </c>
    </row>
    <row r="171" spans="1:4" x14ac:dyDescent="0.2">
      <c r="A171" s="32">
        <v>1</v>
      </c>
      <c r="B171" s="33">
        <f>+'Gaussian Distributions'!A189</f>
        <v>1.5031029444380797</v>
      </c>
      <c r="C171" s="33">
        <f>+'Gaussian Distributions'!F189</f>
        <v>0.67577573610951991</v>
      </c>
      <c r="D171" s="34">
        <f>_xll.qlNormInv(HelperSheet!$A190,D$2,D$3)</f>
        <v>1.326706619440944</v>
      </c>
    </row>
    <row r="172" spans="1:4" x14ac:dyDescent="0.2">
      <c r="A172" s="32">
        <v>1</v>
      </c>
      <c r="B172" s="33">
        <f>+'Gaussian Distributions'!A190</f>
        <v>0.47777198927398806</v>
      </c>
      <c r="C172" s="33">
        <f>+'Gaussian Distributions'!F190</f>
        <v>0.41944299731849699</v>
      </c>
      <c r="D172" s="34">
        <f>_xll.qlNormInv(HelperSheet!$A191,D$2,D$3)</f>
        <v>0.76277459410069348</v>
      </c>
    </row>
    <row r="173" spans="1:4" x14ac:dyDescent="0.2">
      <c r="A173" s="32">
        <v>1</v>
      </c>
      <c r="B173" s="33">
        <f>+'Gaussian Distributions'!A191</f>
        <v>-0.90175411350222989</v>
      </c>
      <c r="C173" s="33">
        <f>+'Gaussian Distributions'!F191</f>
        <v>7.4561471624442516E-2</v>
      </c>
      <c r="D173" s="34">
        <f>_xll.qlNormInv(HelperSheet!$A192,D$2,D$3)</f>
        <v>4.035237573773498E-3</v>
      </c>
    </row>
    <row r="174" spans="1:4" x14ac:dyDescent="0.2">
      <c r="A174" s="32">
        <v>1</v>
      </c>
      <c r="B174" s="33">
        <f>+'Gaussian Distributions'!A192</f>
        <v>-0.68683374848602752</v>
      </c>
      <c r="C174" s="33">
        <f>+'Gaussian Distributions'!F192</f>
        <v>0.12829156287849311</v>
      </c>
      <c r="D174" s="34">
        <f>_xll.qlNormInv(HelperSheet!$A193,D$2,D$3)</f>
        <v>0.12224143833268486</v>
      </c>
    </row>
    <row r="175" spans="1:4" x14ac:dyDescent="0.2">
      <c r="A175" s="32">
        <v>1</v>
      </c>
      <c r="B175" s="33">
        <f>+'Gaussian Distributions'!A193</f>
        <v>0.66224768262580824</v>
      </c>
      <c r="C175" s="33">
        <f>+'Gaussian Distributions'!F193</f>
        <v>0.46556192065645208</v>
      </c>
      <c r="D175" s="34">
        <f>_xll.qlNormInv(HelperSheet!$A194,D$2,D$3)</f>
        <v>0.86423622544419454</v>
      </c>
    </row>
    <row r="176" spans="1:4" x14ac:dyDescent="0.2">
      <c r="A176" s="32">
        <v>1</v>
      </c>
      <c r="B176" s="33">
        <f>+'Gaussian Distributions'!A194</f>
        <v>2.6600674714237402</v>
      </c>
      <c r="C176" s="33">
        <f>+'Gaussian Distributions'!F194</f>
        <v>0.96501686785593499</v>
      </c>
      <c r="D176" s="34">
        <f>_xll.qlNormInv(HelperSheet!$A195,D$2,D$3)</f>
        <v>1.9630371092830572</v>
      </c>
    </row>
    <row r="177" spans="1:4" x14ac:dyDescent="0.2">
      <c r="A177" s="32">
        <v>1</v>
      </c>
      <c r="B177" s="33">
        <f>+'Gaussian Distributions'!A195</f>
        <v>-9.7916731723257031E-3</v>
      </c>
      <c r="C177" s="33">
        <f>+'Gaussian Distributions'!F195</f>
        <v>0.29755208170691855</v>
      </c>
      <c r="D177" s="34">
        <f>_xll.qlNormInv(HelperSheet!$A196,D$2,D$3)</f>
        <v>0.49461457975522088</v>
      </c>
    </row>
    <row r="178" spans="1:4" x14ac:dyDescent="0.2">
      <c r="A178" s="32">
        <v>1</v>
      </c>
      <c r="B178" s="33">
        <f>+'Gaussian Distributions'!A196</f>
        <v>-0.32895791233382227</v>
      </c>
      <c r="C178" s="33">
        <f>+'Gaussian Distributions'!F196</f>
        <v>0.21776052191654444</v>
      </c>
      <c r="D178" s="34">
        <f>_xll.qlNormInv(HelperSheet!$A197,D$2,D$3)</f>
        <v>0.31907314821639776</v>
      </c>
    </row>
    <row r="179" spans="1:4" x14ac:dyDescent="0.2">
      <c r="A179" s="32">
        <v>1</v>
      </c>
      <c r="B179" s="33">
        <f>+'Gaussian Distributions'!A197</f>
        <v>1.1315765588518545</v>
      </c>
      <c r="C179" s="33">
        <f>+'Gaussian Distributions'!F197</f>
        <v>0.58289413971296367</v>
      </c>
      <c r="D179" s="34">
        <f>_xll.qlNormInv(HelperSheet!$A198,D$2,D$3)</f>
        <v>1.12236710736852</v>
      </c>
    </row>
    <row r="180" spans="1:4" x14ac:dyDescent="0.2">
      <c r="A180" s="32">
        <v>1</v>
      </c>
      <c r="B180" s="33">
        <f>+'Gaussian Distributions'!A198</f>
        <v>0.30835463101935706</v>
      </c>
      <c r="C180" s="33">
        <f>+'Gaussian Distributions'!F198</f>
        <v>0.37708865775483924</v>
      </c>
      <c r="D180" s="34">
        <f>_xll.qlNormInv(HelperSheet!$A199,D$2,D$3)</f>
        <v>0.66959504706064643</v>
      </c>
    </row>
    <row r="181" spans="1:4" x14ac:dyDescent="0.2">
      <c r="A181" s="32">
        <v>1</v>
      </c>
      <c r="B181" s="33">
        <f>+'Gaussian Distributions'!A199</f>
        <v>-1.1695366099894859</v>
      </c>
      <c r="C181" s="33">
        <f>+'Gaussian Distributions'!F199</f>
        <v>7.6158475026285033E-3</v>
      </c>
      <c r="D181" s="34">
        <f>_xll.qlNormInv(HelperSheet!$A200,D$2,D$3)</f>
        <v>-0.14324513549421736</v>
      </c>
    </row>
    <row r="182" spans="1:4" x14ac:dyDescent="0.2">
      <c r="A182" s="32">
        <v>1</v>
      </c>
      <c r="B182" s="33">
        <f>+'Gaussian Distributions'!A200</f>
        <v>-1.3417178404852361</v>
      </c>
      <c r="C182" s="33">
        <f>+'Gaussian Distributions'!F200</f>
        <v>-3.5429460121309042E-2</v>
      </c>
      <c r="D182" s="34">
        <f>_xll.qlNormInv(HelperSheet!$A201,D$2,D$3)</f>
        <v>-0.23794481226687991</v>
      </c>
    </row>
    <row r="183" spans="1:4" x14ac:dyDescent="0.2">
      <c r="A183" s="32">
        <v>1</v>
      </c>
      <c r="B183" s="33">
        <f>+'Gaussian Distributions'!A201</f>
        <v>0.22714306228638148</v>
      </c>
      <c r="C183" s="33">
        <f>+'Gaussian Distributions'!F201</f>
        <v>0.35678576557159536</v>
      </c>
      <c r="D183" s="34">
        <f>_xll.qlNormInv(HelperSheet!$A202,D$2,D$3)</f>
        <v>0.6249286842575098</v>
      </c>
    </row>
    <row r="184" spans="1:4" x14ac:dyDescent="0.2">
      <c r="A184" s="32">
        <v>1</v>
      </c>
      <c r="B184" s="33">
        <f>+'Gaussian Distributions'!A202</f>
        <v>0.99381590872665593</v>
      </c>
      <c r="C184" s="33">
        <f>+'Gaussian Distributions'!F202</f>
        <v>0.548453977181664</v>
      </c>
      <c r="D184" s="34">
        <f>_xll.qlNormInv(HelperSheet!$A203,D$2,D$3)</f>
        <v>1.0465987497996609</v>
      </c>
    </row>
    <row r="185" spans="1:4" x14ac:dyDescent="0.2">
      <c r="A185" s="32">
        <v>1</v>
      </c>
      <c r="B185" s="33">
        <f>+'Gaussian Distributions'!A203</f>
        <v>-0.41288960144303261</v>
      </c>
      <c r="C185" s="33">
        <f>+'Gaussian Distributions'!F203</f>
        <v>0.19677759963924185</v>
      </c>
      <c r="D185" s="34">
        <f>_xll.qlNormInv(HelperSheet!$A204,D$2,D$3)</f>
        <v>0.27291071920633203</v>
      </c>
    </row>
    <row r="186" spans="1:4" x14ac:dyDescent="0.2">
      <c r="A186" s="32">
        <v>1</v>
      </c>
      <c r="B186" s="33">
        <f>+'Gaussian Distributions'!A204</f>
        <v>-8.8238019503882756E-2</v>
      </c>
      <c r="C186" s="33">
        <f>+'Gaussian Distributions'!F204</f>
        <v>0.2779404951240293</v>
      </c>
      <c r="D186" s="34">
        <f>_xll.qlNormInv(HelperSheet!$A205,D$2,D$3)</f>
        <v>0.4514690892728645</v>
      </c>
    </row>
    <row r="187" spans="1:4" x14ac:dyDescent="0.2">
      <c r="A187" s="32">
        <v>1</v>
      </c>
      <c r="B187" s="33">
        <f>+'Gaussian Distributions'!A205</f>
        <v>1.8098922397862229</v>
      </c>
      <c r="C187" s="33">
        <f>+'Gaussian Distributions'!F205</f>
        <v>0.75247305994655567</v>
      </c>
      <c r="D187" s="34">
        <f>_xll.qlNormInv(HelperSheet!$A206,D$2,D$3)</f>
        <v>1.4954407318824225</v>
      </c>
    </row>
    <row r="188" spans="1:4" x14ac:dyDescent="0.2">
      <c r="A188" s="32">
        <v>1</v>
      </c>
      <c r="B188" s="33">
        <f>+'Gaussian Distributions'!A206</f>
        <v>0.56759132416579106</v>
      </c>
      <c r="C188" s="33">
        <f>+'Gaussian Distributions'!F206</f>
        <v>0.44189783104144775</v>
      </c>
      <c r="D188" s="34">
        <f>_xll.qlNormInv(HelperSheet!$A207,D$2,D$3)</f>
        <v>0.81217522829118516</v>
      </c>
    </row>
    <row r="189" spans="1:4" x14ac:dyDescent="0.2">
      <c r="A189" s="32">
        <v>1</v>
      </c>
      <c r="B189" s="33">
        <f>+'Gaussian Distributions'!A207</f>
        <v>-0.78972651906682712</v>
      </c>
      <c r="C189" s="33">
        <f>+'Gaussian Distributions'!F207</f>
        <v>0.10256837023329321</v>
      </c>
      <c r="D189" s="34">
        <f>_xll.qlNormInv(HelperSheet!$A208,D$2,D$3)</f>
        <v>6.5650414513245048E-2</v>
      </c>
    </row>
    <row r="190" spans="1:4" x14ac:dyDescent="0.2">
      <c r="A190" s="32">
        <v>1</v>
      </c>
      <c r="B190" s="33">
        <f>+'Gaussian Distributions'!A208</f>
        <v>-1.0264330642601192</v>
      </c>
      <c r="C190" s="33">
        <f>+'Gaussian Distributions'!F208</f>
        <v>4.33917339349702E-2</v>
      </c>
      <c r="D190" s="34">
        <f>_xll.qlNormInv(HelperSheet!$A209,D$2,D$3)</f>
        <v>-6.4538185343065546E-2</v>
      </c>
    </row>
    <row r="191" spans="1:4" x14ac:dyDescent="0.2">
      <c r="A191" s="32">
        <v>1</v>
      </c>
      <c r="B191" s="33">
        <f>+'Gaussian Distributions'!A209</f>
        <v>0.39165587098416038</v>
      </c>
      <c r="C191" s="33">
        <f>+'Gaussian Distributions'!F209</f>
        <v>0.3979139677460401</v>
      </c>
      <c r="D191" s="34">
        <f>_xll.qlNormInv(HelperSheet!$A210,D$2,D$3)</f>
        <v>0.71541072904128822</v>
      </c>
    </row>
    <row r="192" spans="1:4" x14ac:dyDescent="0.2">
      <c r="A192" s="32">
        <v>1</v>
      </c>
      <c r="B192" s="33">
        <f>+'Gaussian Distributions'!A210</f>
        <v>1.2950224053872323</v>
      </c>
      <c r="C192" s="33">
        <f>+'Gaussian Distributions'!F210</f>
        <v>0.62375560134680808</v>
      </c>
      <c r="D192" s="34">
        <f>_xll.qlNormInv(HelperSheet!$A211,D$2,D$3)</f>
        <v>1.2122623229629779</v>
      </c>
    </row>
    <row r="193" spans="1:4" x14ac:dyDescent="0.2">
      <c r="A193" s="32">
        <v>1</v>
      </c>
      <c r="B193" s="33">
        <f>+'Gaussian Distributions'!A211</f>
        <v>-0.24728521507735271</v>
      </c>
      <c r="C193" s="33">
        <f>+'Gaussian Distributions'!F211</f>
        <v>0.23817869623066182</v>
      </c>
      <c r="D193" s="34">
        <f>_xll.qlNormInv(HelperSheet!$A212,D$2,D$3)</f>
        <v>0.36399313170745601</v>
      </c>
    </row>
    <row r="194" spans="1:4" x14ac:dyDescent="0.2">
      <c r="A194" s="32">
        <v>1</v>
      </c>
      <c r="B194" s="33">
        <f>+'Gaussian Distributions'!A212</f>
        <v>-0.59075065864022935</v>
      </c>
      <c r="C194" s="33">
        <f>+'Gaussian Distributions'!F212</f>
        <v>0.15231233533994265</v>
      </c>
      <c r="D194" s="34">
        <f>_xll.qlNormInv(HelperSheet!$A213,D$2,D$3)</f>
        <v>0.17508713774787382</v>
      </c>
    </row>
    <row r="195" spans="1:4" x14ac:dyDescent="0.2">
      <c r="A195" s="32">
        <v>1</v>
      </c>
      <c r="B195" s="33">
        <f>+'Gaussian Distributions'!A213</f>
        <v>0.76325304298238794</v>
      </c>
      <c r="C195" s="33">
        <f>+'Gaussian Distributions'!F213</f>
        <v>0.49081326074559695</v>
      </c>
      <c r="D195" s="34">
        <f>_xll.qlNormInv(HelperSheet!$A214,D$2,D$3)</f>
        <v>0.91978917364031343</v>
      </c>
    </row>
    <row r="196" spans="1:4" x14ac:dyDescent="0.2">
      <c r="A196" s="32">
        <v>1</v>
      </c>
      <c r="B196" s="33">
        <f>+'Gaussian Distributions'!A214</f>
        <v>6.8594370560372889E-2</v>
      </c>
      <c r="C196" s="33">
        <f>+'Gaussian Distributions'!F214</f>
        <v>0.31714859264009321</v>
      </c>
      <c r="D196" s="34">
        <f>_xll.qlNormInv(HelperSheet!$A215,D$2,D$3)</f>
        <v>0.53772690380820509</v>
      </c>
    </row>
    <row r="197" spans="1:4" x14ac:dyDescent="0.2">
      <c r="A197" s="32">
        <v>1</v>
      </c>
      <c r="B197" s="33">
        <f>+'Gaussian Distributions'!A215</f>
        <v>-1.9213507742331704</v>
      </c>
      <c r="C197" s="33">
        <f>+'Gaussian Distributions'!F215</f>
        <v>-0.1803376935582926</v>
      </c>
      <c r="D197" s="34">
        <f>_xll.qlNormInv(HelperSheet!$A216,D$2,D$3)</f>
        <v>-0.5567429258282437</v>
      </c>
    </row>
    <row r="198" spans="1:4" x14ac:dyDescent="0.2">
      <c r="A198" s="32">
        <v>1</v>
      </c>
      <c r="B198" s="33">
        <f>+'Gaussian Distributions'!A216</f>
        <v>-2.0635278964703927</v>
      </c>
      <c r="C198" s="33">
        <f>+'Gaussian Distributions'!F216</f>
        <v>-0.21588197411759819</v>
      </c>
      <c r="D198" s="34">
        <f>_xll.qlNormInv(HelperSheet!$A217,D$2,D$3)</f>
        <v>-0.63494034305871616</v>
      </c>
    </row>
    <row r="199" spans="1:4" x14ac:dyDescent="0.2">
      <c r="A199" s="32">
        <v>1</v>
      </c>
      <c r="B199" s="33">
        <f>+'Gaussian Distributions'!A217</f>
        <v>4.8977157249133624E-2</v>
      </c>
      <c r="C199" s="33">
        <f>+'Gaussian Distributions'!F217</f>
        <v>0.31224428931228337</v>
      </c>
      <c r="D199" s="34">
        <f>_xll.qlNormInv(HelperSheet!$A218,D$2,D$3)</f>
        <v>0.52693743648702351</v>
      </c>
    </row>
    <row r="200" spans="1:4" x14ac:dyDescent="0.2">
      <c r="A200" s="32">
        <v>1</v>
      </c>
      <c r="B200" s="33">
        <f>+'Gaussian Distributions'!A218</f>
        <v>0.73730399988063766</v>
      </c>
      <c r="C200" s="33">
        <f>+'Gaussian Distributions'!F218</f>
        <v>0.4843259999701594</v>
      </c>
      <c r="D200" s="34">
        <f>_xll.qlNormInv(HelperSheet!$A219,D$2,D$3)</f>
        <v>0.90551719993435076</v>
      </c>
    </row>
    <row r="201" spans="1:4" x14ac:dyDescent="0.2">
      <c r="A201" s="32">
        <v>1</v>
      </c>
      <c r="B201" s="33">
        <f>+'Gaussian Distributions'!A219</f>
        <v>-0.61423128954051065</v>
      </c>
      <c r="C201" s="33">
        <f>+'Gaussian Distributions'!F219</f>
        <v>0.14644217761487233</v>
      </c>
      <c r="D201" s="34">
        <f>_xll.qlNormInv(HelperSheet!$A220,D$2,D$3)</f>
        <v>0.16217279075271912</v>
      </c>
    </row>
    <row r="202" spans="1:4" x14ac:dyDescent="0.2">
      <c r="A202" s="32">
        <v>1</v>
      </c>
      <c r="B202" s="33">
        <f>+'Gaussian Distributions'!A220</f>
        <v>-0.2675282058007899</v>
      </c>
      <c r="C202" s="33">
        <f>+'Gaussian Distributions'!F220</f>
        <v>0.2331179485498025</v>
      </c>
      <c r="D202" s="34">
        <f>_xll.qlNormInv(HelperSheet!$A221,D$2,D$3)</f>
        <v>0.35285948680956558</v>
      </c>
    </row>
    <row r="203" spans="1:4" x14ac:dyDescent="0.2">
      <c r="A203" s="32">
        <v>1</v>
      </c>
      <c r="B203" s="33">
        <f>+'Gaussian Distributions'!A221</f>
        <v>1.2509917140835378</v>
      </c>
      <c r="C203" s="33">
        <f>+'Gaussian Distributions'!F221</f>
        <v>0.61274792852088444</v>
      </c>
      <c r="D203" s="34">
        <f>_xll.qlNormInv(HelperSheet!$A222,D$2,D$3)</f>
        <v>1.1880454427459459</v>
      </c>
    </row>
    <row r="204" spans="1:4" x14ac:dyDescent="0.2">
      <c r="A204" s="32">
        <v>1</v>
      </c>
      <c r="B204" s="33">
        <f>+'Gaussian Distributions'!A222</f>
        <v>0.37059729091217963</v>
      </c>
      <c r="C204" s="33">
        <f>+'Gaussian Distributions'!F222</f>
        <v>0.39264932272804487</v>
      </c>
      <c r="D204" s="34">
        <f>_xll.qlNormInv(HelperSheet!$A223,D$2,D$3)</f>
        <v>0.70382851000169877</v>
      </c>
    </row>
    <row r="205" spans="1:4" x14ac:dyDescent="0.2">
      <c r="A205" s="32">
        <v>1</v>
      </c>
      <c r="B205" s="33">
        <f>+'Gaussian Distributions'!A223</f>
        <v>-1.0601804806064681</v>
      </c>
      <c r="C205" s="33">
        <f>+'Gaussian Distributions'!F223</f>
        <v>3.4954879848382969E-2</v>
      </c>
      <c r="D205" s="34">
        <f>_xll.qlNormInv(HelperSheet!$A224,D$2,D$3)</f>
        <v>-8.3099264333557521E-2</v>
      </c>
    </row>
    <row r="206" spans="1:4" x14ac:dyDescent="0.2">
      <c r="A206" s="32">
        <v>1</v>
      </c>
      <c r="B206" s="33">
        <f>+'Gaussian Distributions'!A224</f>
        <v>-0.81676541440447048</v>
      </c>
      <c r="C206" s="33">
        <f>+'Gaussian Distributions'!F224</f>
        <v>9.5808646398882369E-2</v>
      </c>
      <c r="D206" s="34">
        <f>_xll.qlNormInv(HelperSheet!$A225,D$2,D$3)</f>
        <v>5.0779022077541203E-2</v>
      </c>
    </row>
    <row r="207" spans="1:4" x14ac:dyDescent="0.2">
      <c r="A207" s="32">
        <v>1</v>
      </c>
      <c r="B207" s="33">
        <f>+'Gaussian Distributions'!A225</f>
        <v>0.54473251360291008</v>
      </c>
      <c r="C207" s="33">
        <f>+'Gaussian Distributions'!F225</f>
        <v>0.43618312840072748</v>
      </c>
      <c r="D207" s="34">
        <f>_xll.qlNormInv(HelperSheet!$A226,D$2,D$3)</f>
        <v>0.79960288248160061</v>
      </c>
    </row>
    <row r="208" spans="1:4" x14ac:dyDescent="0.2">
      <c r="A208" s="32">
        <v>1</v>
      </c>
      <c r="B208" s="33">
        <f>+'Gaussian Distributions'!A226</f>
        <v>1.7172281178372986</v>
      </c>
      <c r="C208" s="33">
        <f>+'Gaussian Distributions'!F226</f>
        <v>0.72930702945932468</v>
      </c>
      <c r="D208" s="34">
        <f>_xll.qlNormInv(HelperSheet!$A227,D$2,D$3)</f>
        <v>1.4444754648105143</v>
      </c>
    </row>
    <row r="209" spans="1:4" x14ac:dyDescent="0.2">
      <c r="A209" s="32">
        <v>1</v>
      </c>
      <c r="B209" s="33">
        <f>+'Gaussian Distributions'!A227</f>
        <v>-0.10791577953093293</v>
      </c>
      <c r="C209" s="33">
        <f>+'Gaussian Distributions'!F227</f>
        <v>0.27302105511726676</v>
      </c>
      <c r="D209" s="34">
        <f>_xll.qlNormInv(HelperSheet!$A228,D$2,D$3)</f>
        <v>0.44064632125798686</v>
      </c>
    </row>
    <row r="210" spans="1:4" x14ac:dyDescent="0.2">
      <c r="A210" s="32">
        <v>1</v>
      </c>
      <c r="B210" s="33">
        <f>+'Gaussian Distributions'!A228</f>
        <v>-0.43431116129556069</v>
      </c>
      <c r="C210" s="33">
        <f>+'Gaussian Distributions'!F228</f>
        <v>0.19142220967610982</v>
      </c>
      <c r="D210" s="34">
        <f>_xll.qlNormInv(HelperSheet!$A229,D$2,D$3)</f>
        <v>0.26112886128744162</v>
      </c>
    </row>
    <row r="211" spans="1:4" x14ac:dyDescent="0.2">
      <c r="A211" s="32">
        <v>1</v>
      </c>
      <c r="B211" s="33">
        <f>+'Gaussian Distributions'!A229</f>
        <v>0.96222319577988036</v>
      </c>
      <c r="C211" s="33">
        <f>+'Gaussian Distributions'!F229</f>
        <v>0.54055579894497008</v>
      </c>
      <c r="D211" s="34">
        <f>_xll.qlNormInv(HelperSheet!$A230,D$2,D$3)</f>
        <v>1.0292227576789341</v>
      </c>
    </row>
    <row r="212" spans="1:4" x14ac:dyDescent="0.2">
      <c r="A212" s="32">
        <v>1</v>
      </c>
      <c r="B212" s="33">
        <f>+'Gaussian Distributions'!A230</f>
        <v>0.20709265256065251</v>
      </c>
      <c r="C212" s="33">
        <f>+'Gaussian Distributions'!F230</f>
        <v>0.3517731631401631</v>
      </c>
      <c r="D212" s="34">
        <f>_xll.qlNormInv(HelperSheet!$A231,D$2,D$3)</f>
        <v>0.61390095890835883</v>
      </c>
    </row>
    <row r="213" spans="1:4" x14ac:dyDescent="0.2">
      <c r="A213" s="32">
        <v>1</v>
      </c>
      <c r="B213" s="33">
        <f>+'Gaussian Distributions'!A231</f>
        <v>-1.3915374885896366</v>
      </c>
      <c r="C213" s="33">
        <f>+'Gaussian Distributions'!F231</f>
        <v>-4.7884372147409149E-2</v>
      </c>
      <c r="D213" s="34">
        <f>_xll.qlNormInv(HelperSheet!$A232,D$2,D$3)</f>
        <v>-0.26534561872430018</v>
      </c>
    </row>
    <row r="214" spans="1:4" x14ac:dyDescent="0.2">
      <c r="A214" s="32">
        <v>1</v>
      </c>
      <c r="B214" s="33">
        <f>+'Gaussian Distributions'!A232</f>
        <v>-1.2092612307893393</v>
      </c>
      <c r="C214" s="33">
        <f>+'Gaussian Distributions'!F232</f>
        <v>-2.3153076973348452E-3</v>
      </c>
      <c r="D214" s="34">
        <f>_xll.qlNormInv(HelperSheet!$A233,D$2,D$3)</f>
        <v>-0.16509367693413668</v>
      </c>
    </row>
    <row r="215" spans="1:4" x14ac:dyDescent="0.2">
      <c r="A215" s="32">
        <v>1</v>
      </c>
      <c r="B215" s="33">
        <f>+'Gaussian Distributions'!A233</f>
        <v>0.28788143250868659</v>
      </c>
      <c r="C215" s="33">
        <f>+'Gaussian Distributions'!F233</f>
        <v>0.37197035812717161</v>
      </c>
      <c r="D215" s="34">
        <f>_xll.qlNormInv(HelperSheet!$A234,D$2,D$3)</f>
        <v>0.65833478787977762</v>
      </c>
    </row>
    <row r="216" spans="1:4" x14ac:dyDescent="0.2">
      <c r="A216" s="32">
        <v>1</v>
      </c>
      <c r="B216" s="33">
        <f>+'Gaussian Distributions'!A234</f>
        <v>1.0951806537154818</v>
      </c>
      <c r="C216" s="33">
        <f>+'Gaussian Distributions'!F234</f>
        <v>0.57379516342887049</v>
      </c>
      <c r="D216" s="34">
        <f>_xll.qlNormInv(HelperSheet!$A235,D$2,D$3)</f>
        <v>1.102349359543515</v>
      </c>
    </row>
    <row r="217" spans="1:4" x14ac:dyDescent="0.2">
      <c r="A217" s="32">
        <v>1</v>
      </c>
      <c r="B217" s="33">
        <f>+'Gaussian Distributions'!A235</f>
        <v>-0.34970180328982764</v>
      </c>
      <c r="C217" s="33">
        <f>+'Gaussian Distributions'!F235</f>
        <v>0.21257454917754309</v>
      </c>
      <c r="D217" s="34">
        <f>_xll.qlNormInv(HelperSheet!$A236,D$2,D$3)</f>
        <v>0.30766400819059481</v>
      </c>
    </row>
    <row r="218" spans="1:4" x14ac:dyDescent="0.2">
      <c r="A218" s="32">
        <v>1</v>
      </c>
      <c r="B218" s="33">
        <f>+'Gaussian Distributions'!A236</f>
        <v>-2.9378775775493367E-2</v>
      </c>
      <c r="C218" s="33">
        <f>+'Gaussian Distributions'!F236</f>
        <v>0.29265530605612666</v>
      </c>
      <c r="D218" s="34">
        <f>_xll.qlNormInv(HelperSheet!$A237,D$2,D$3)</f>
        <v>0.48384167332347866</v>
      </c>
    </row>
    <row r="219" spans="1:4" x14ac:dyDescent="0.2">
      <c r="A219" s="32">
        <v>1</v>
      </c>
      <c r="B219" s="33">
        <f>+'Gaussian Distributions'!A237</f>
        <v>2.2662268084968296</v>
      </c>
      <c r="C219" s="33">
        <f>+'Gaussian Distributions'!F237</f>
        <v>0.86655670212420732</v>
      </c>
      <c r="D219" s="34">
        <f>_xll.qlNormInv(HelperSheet!$A238,D$2,D$3)</f>
        <v>1.7464247446732564</v>
      </c>
    </row>
    <row r="220" spans="1:4" x14ac:dyDescent="0.2">
      <c r="A220" s="32">
        <v>1</v>
      </c>
      <c r="B220" s="33">
        <f>+'Gaussian Distributions'!A238</f>
        <v>0.63805558125381501</v>
      </c>
      <c r="C220" s="33">
        <f>+'Gaussian Distributions'!F238</f>
        <v>0.45951389531345377</v>
      </c>
      <c r="D220" s="34">
        <f>_xll.qlNormInv(HelperSheet!$A239,D$2,D$3)</f>
        <v>0.85093056968959835</v>
      </c>
    </row>
    <row r="221" spans="1:4" x14ac:dyDescent="0.2">
      <c r="A221" s="32">
        <v>1</v>
      </c>
      <c r="B221" s="33">
        <f>+'Gaussian Distributions'!A239</f>
        <v>-0.71184219561100637</v>
      </c>
      <c r="C221" s="33">
        <f>+'Gaussian Distributions'!F239</f>
        <v>0.1220394510972484</v>
      </c>
      <c r="D221" s="34">
        <f>_xll.qlNormInv(HelperSheet!$A240,D$2,D$3)</f>
        <v>0.10848679241394649</v>
      </c>
    </row>
    <row r="222" spans="1:4" x14ac:dyDescent="0.2">
      <c r="A222" s="32">
        <v>1</v>
      </c>
      <c r="B222" s="33">
        <f>+'Gaussian Distributions'!A240</f>
        <v>-0.93156283006983576</v>
      </c>
      <c r="C222" s="33">
        <f>+'Gaussian Distributions'!F240</f>
        <v>6.710929248254105E-2</v>
      </c>
      <c r="D222" s="34">
        <f>_xll.qlNormInv(HelperSheet!$A241,D$2,D$3)</f>
        <v>-1.2359556538409699E-2</v>
      </c>
    </row>
    <row r="223" spans="1:4" x14ac:dyDescent="0.2">
      <c r="A223" s="32">
        <v>1</v>
      </c>
      <c r="B223" s="33">
        <f>+'Gaussian Distributions'!A241</f>
        <v>0.4559339158601044</v>
      </c>
      <c r="C223" s="33">
        <f>+'Gaussian Distributions'!F241</f>
        <v>0.41398347896502607</v>
      </c>
      <c r="D223" s="34">
        <f>_xll.qlNormInv(HelperSheet!$A242,D$2,D$3)</f>
        <v>0.75076365372305742</v>
      </c>
    </row>
    <row r="224" spans="1:4" x14ac:dyDescent="0.2">
      <c r="A224" s="32">
        <v>1</v>
      </c>
      <c r="B224" s="33">
        <f>+'Gaussian Distributions'!A242</f>
        <v>1.4450725813747292</v>
      </c>
      <c r="C224" s="33">
        <f>+'Gaussian Distributions'!F242</f>
        <v>0.66126814534368228</v>
      </c>
      <c r="D224" s="34">
        <f>_xll.qlNormInv(HelperSheet!$A243,D$2,D$3)</f>
        <v>1.2947899197561012</v>
      </c>
    </row>
    <row r="225" spans="1:4" x14ac:dyDescent="0.2">
      <c r="A225" s="32">
        <v>1</v>
      </c>
      <c r="B225" s="33">
        <f>+'Gaussian Distributions'!A243</f>
        <v>-0.18712516211555003</v>
      </c>
      <c r="C225" s="33">
        <f>+'Gaussian Distributions'!F243</f>
        <v>0.25321870947111247</v>
      </c>
      <c r="D225" s="34">
        <f>_xll.qlNormInv(HelperSheet!$A244,D$2,D$3)</f>
        <v>0.39708116083644751</v>
      </c>
    </row>
    <row r="226" spans="1:4" x14ac:dyDescent="0.2">
      <c r="A226" s="32">
        <v>1</v>
      </c>
      <c r="B226" s="33">
        <f>+'Gaussian Distributions'!A244</f>
        <v>-0.52215487816250661</v>
      </c>
      <c r="C226" s="33">
        <f>+'Gaussian Distributions'!F244</f>
        <v>0.16946128045937334</v>
      </c>
      <c r="D226" s="34">
        <f>_xll.qlNormInv(HelperSheet!$A245,D$2,D$3)</f>
        <v>0.21281481701062133</v>
      </c>
    </row>
    <row r="227" spans="1:4" x14ac:dyDescent="0.2">
      <c r="A227" s="32">
        <v>1</v>
      </c>
      <c r="B227" s="33">
        <f>+'Gaussian Distributions'!A245</f>
        <v>0.84441507654206893</v>
      </c>
      <c r="C227" s="33">
        <f>+'Gaussian Distributions'!F245</f>
        <v>0.51110376913551725</v>
      </c>
      <c r="D227" s="34">
        <f>_xll.qlNormInv(HelperSheet!$A246,D$2,D$3)</f>
        <v>0.96442829209813796</v>
      </c>
    </row>
    <row r="228" spans="1:4" x14ac:dyDescent="0.2">
      <c r="A228" s="32">
        <v>1</v>
      </c>
      <c r="B228" s="33">
        <f>+'Gaussian Distributions'!A246</f>
        <v>0.12763541908443743</v>
      </c>
      <c r="C228" s="33">
        <f>+'Gaussian Distributions'!F246</f>
        <v>0.33190885477110932</v>
      </c>
      <c r="D228" s="34">
        <f>_xll.qlNormInv(HelperSheet!$A247,D$2,D$3)</f>
        <v>0.57019948049644054</v>
      </c>
    </row>
    <row r="229" spans="1:4" x14ac:dyDescent="0.2">
      <c r="A229" s="32">
        <v>1</v>
      </c>
      <c r="B229" s="33">
        <f>+'Gaussian Distributions'!A247</f>
        <v>-1.6373253809226449</v>
      </c>
      <c r="C229" s="33">
        <f>+'Gaussian Distributions'!F247</f>
        <v>-0.10933134523066124</v>
      </c>
      <c r="D229" s="34">
        <f>_xll.qlNormInv(HelperSheet!$A248,D$2,D$3)</f>
        <v>-0.40052895950745482</v>
      </c>
    </row>
    <row r="230" spans="1:4" x14ac:dyDescent="0.2">
      <c r="A230" s="32">
        <v>1</v>
      </c>
      <c r="B230" s="33">
        <f>+'Gaussian Distributions'!A248</f>
        <v>-1.8098922397862229</v>
      </c>
      <c r="C230" s="33">
        <f>+'Gaussian Distributions'!F248</f>
        <v>-0.15247305994655574</v>
      </c>
      <c r="D230" s="34">
        <f>_xll.qlNormInv(HelperSheet!$A249,D$2,D$3)</f>
        <v>-0.49544073188242266</v>
      </c>
    </row>
    <row r="231" spans="1:4" x14ac:dyDescent="0.2">
      <c r="A231" s="32">
        <v>1</v>
      </c>
      <c r="B231" s="33">
        <f>+'Gaussian Distributions'!A249</f>
        <v>8.8238019503882756E-2</v>
      </c>
      <c r="C231" s="33">
        <f>+'Gaussian Distributions'!F249</f>
        <v>0.32205950487597068</v>
      </c>
      <c r="D231" s="34">
        <f>_xll.qlNormInv(HelperSheet!$A250,D$2,D$3)</f>
        <v>0.54853091072713556</v>
      </c>
    </row>
    <row r="232" spans="1:4" x14ac:dyDescent="0.2">
      <c r="A232" s="32">
        <v>1</v>
      </c>
      <c r="B232" s="33">
        <f>+'Gaussian Distributions'!A250</f>
        <v>0.78972651906682712</v>
      </c>
      <c r="C232" s="33">
        <f>+'Gaussian Distributions'!F250</f>
        <v>0.49743162976670674</v>
      </c>
      <c r="D232" s="34">
        <f>_xll.qlNormInv(HelperSheet!$A251,D$2,D$3)</f>
        <v>0.93434958548675495</v>
      </c>
    </row>
    <row r="233" spans="1:4" x14ac:dyDescent="0.2">
      <c r="A233" s="32">
        <v>1</v>
      </c>
      <c r="B233" s="33">
        <f>+'Gaussian Distributions'!A251</f>
        <v>-0.56759132416579106</v>
      </c>
      <c r="C233" s="33">
        <f>+'Gaussian Distributions'!F251</f>
        <v>0.15810216895855222</v>
      </c>
      <c r="D233" s="34">
        <f>_xll.qlNormInv(HelperSheet!$A252,D$2,D$3)</f>
        <v>0.1878247717088149</v>
      </c>
    </row>
    <row r="234" spans="1:4" x14ac:dyDescent="0.2">
      <c r="A234" s="32">
        <v>1</v>
      </c>
      <c r="B234" s="33">
        <f>+'Gaussian Distributions'!A252</f>
        <v>-0.22714306228638148</v>
      </c>
      <c r="C234" s="33">
        <f>+'Gaussian Distributions'!F252</f>
        <v>0.24321423442840462</v>
      </c>
      <c r="D234" s="34">
        <f>_xll.qlNormInv(HelperSheet!$A253,D$2,D$3)</f>
        <v>0.3750713157424902</v>
      </c>
    </row>
    <row r="235" spans="1:4" x14ac:dyDescent="0.2">
      <c r="A235" s="32">
        <v>1</v>
      </c>
      <c r="B235" s="33">
        <f>+'Gaussian Distributions'!A253</f>
        <v>1.3417178404852361</v>
      </c>
      <c r="C235" s="33">
        <f>+'Gaussian Distributions'!F253</f>
        <v>0.63542946012130908</v>
      </c>
      <c r="D235" s="34">
        <f>_xll.qlNormInv(HelperSheet!$A254,D$2,D$3)</f>
        <v>1.2379448122668799</v>
      </c>
    </row>
    <row r="236" spans="1:4" x14ac:dyDescent="0.2">
      <c r="A236" s="32">
        <v>1</v>
      </c>
      <c r="B236" s="33">
        <f>+'Gaussian Distributions'!A254</f>
        <v>0.41288960144303261</v>
      </c>
      <c r="C236" s="33">
        <f>+'Gaussian Distributions'!F254</f>
        <v>0.40322240036075813</v>
      </c>
      <c r="D236" s="34">
        <f>_xll.qlNormInv(HelperSheet!$A255,D$2,D$3)</f>
        <v>0.72708928079366797</v>
      </c>
    </row>
    <row r="237" spans="1:4" x14ac:dyDescent="0.2">
      <c r="A237" s="32">
        <v>1</v>
      </c>
      <c r="B237" s="33">
        <f>+'Gaussian Distributions'!A255</f>
        <v>-0.99381590872665593</v>
      </c>
      <c r="C237" s="33">
        <f>+'Gaussian Distributions'!F255</f>
        <v>5.1546022818336007E-2</v>
      </c>
      <c r="D237" s="34">
        <f>_xll.qlNormInv(HelperSheet!$A256,D$2,D$3)</f>
        <v>-4.6598749799660832E-2</v>
      </c>
    </row>
    <row r="238" spans="1:4" x14ac:dyDescent="0.2">
      <c r="A238" s="32">
        <v>1</v>
      </c>
      <c r="B238" s="33">
        <f>+'Gaussian Distributions'!A256</f>
        <v>-0.76325304298238794</v>
      </c>
      <c r="C238" s="33">
        <f>+'Gaussian Distributions'!F256</f>
        <v>0.109186739254403</v>
      </c>
      <c r="D238" s="34">
        <f>_xll.qlNormInv(HelperSheet!$A257,D$2,D$3)</f>
        <v>8.0210826359686571E-2</v>
      </c>
    </row>
    <row r="239" spans="1:4" x14ac:dyDescent="0.2">
      <c r="A239" s="32">
        <v>1</v>
      </c>
      <c r="B239" s="33">
        <f>+'Gaussian Distributions'!A257</f>
        <v>0.59075065864022935</v>
      </c>
      <c r="C239" s="33">
        <f>+'Gaussian Distributions'!F257</f>
        <v>0.44768766466005733</v>
      </c>
      <c r="D239" s="34">
        <f>_xll.qlNormInv(HelperSheet!$A258,D$2,D$3)</f>
        <v>0.82491286225212623</v>
      </c>
    </row>
    <row r="240" spans="1:4" x14ac:dyDescent="0.2">
      <c r="A240" s="32">
        <v>1</v>
      </c>
      <c r="B240" s="33">
        <f>+'Gaussian Distributions'!A258</f>
        <v>1.9213507742331704</v>
      </c>
      <c r="C240" s="33">
        <f>+'Gaussian Distributions'!F258</f>
        <v>0.78033769355829263</v>
      </c>
      <c r="D240" s="34">
        <f>_xll.qlNormInv(HelperSheet!$A259,D$2,D$3)</f>
        <v>1.5567429258282437</v>
      </c>
    </row>
    <row r="241" spans="1:4" x14ac:dyDescent="0.2">
      <c r="A241" s="32">
        <v>1</v>
      </c>
      <c r="B241" s="33">
        <f>+'Gaussian Distributions'!A259</f>
        <v>-6.8594370560372889E-2</v>
      </c>
      <c r="C241" s="33">
        <f>+'Gaussian Distributions'!F259</f>
        <v>0.28285140735990677</v>
      </c>
      <c r="D241" s="34">
        <f>_xll.qlNormInv(HelperSheet!$A260,D$2,D$3)</f>
        <v>0.46227309619179491</v>
      </c>
    </row>
    <row r="242" spans="1:4" x14ac:dyDescent="0.2">
      <c r="A242" s="32">
        <v>1</v>
      </c>
      <c r="B242" s="33">
        <f>+'Gaussian Distributions'!A260</f>
        <v>-0.39165587098416038</v>
      </c>
      <c r="C242" s="33">
        <f>+'Gaussian Distributions'!F260</f>
        <v>0.20208603225395988</v>
      </c>
      <c r="D242" s="34">
        <f>_xll.qlNormInv(HelperSheet!$A261,D$2,D$3)</f>
        <v>0.28458927095871178</v>
      </c>
    </row>
    <row r="243" spans="1:4" x14ac:dyDescent="0.2">
      <c r="A243" s="32">
        <v>1</v>
      </c>
      <c r="B243" s="33">
        <f>+'Gaussian Distributions'!A261</f>
        <v>1.0264330642601192</v>
      </c>
      <c r="C243" s="33">
        <f>+'Gaussian Distributions'!F261</f>
        <v>0.55660826606502978</v>
      </c>
      <c r="D243" s="34">
        <f>_xll.qlNormInv(HelperSheet!$A262,D$2,D$3)</f>
        <v>1.0645381853430655</v>
      </c>
    </row>
    <row r="244" spans="1:4" x14ac:dyDescent="0.2">
      <c r="A244" s="32">
        <v>1</v>
      </c>
      <c r="B244" s="33">
        <f>+'Gaussian Distributions'!A262</f>
        <v>0.24728521507735271</v>
      </c>
      <c r="C244" s="33">
        <f>+'Gaussian Distributions'!F262</f>
        <v>0.36182130376933819</v>
      </c>
      <c r="D244" s="34">
        <f>_xll.qlNormInv(HelperSheet!$A263,D$2,D$3)</f>
        <v>0.63600686829254394</v>
      </c>
    </row>
    <row r="245" spans="1:4" x14ac:dyDescent="0.2">
      <c r="A245" s="32">
        <v>1</v>
      </c>
      <c r="B245" s="33">
        <f>+'Gaussian Distributions'!A263</f>
        <v>-1.2950224053872323</v>
      </c>
      <c r="C245" s="33">
        <f>+'Gaussian Distributions'!F263</f>
        <v>-2.3755601346808097E-2</v>
      </c>
      <c r="D245" s="34">
        <f>_xll.qlNormInv(HelperSheet!$A264,D$2,D$3)</f>
        <v>-0.21226232296297787</v>
      </c>
    </row>
    <row r="246" spans="1:4" x14ac:dyDescent="0.2">
      <c r="A246" s="32">
        <v>1</v>
      </c>
      <c r="B246" s="33">
        <f>+'Gaussian Distributions'!A264</f>
        <v>-1.5031029444380797</v>
      </c>
      <c r="C246" s="33">
        <f>+'Gaussian Distributions'!F264</f>
        <v>-7.5775736109519931E-2</v>
      </c>
      <c r="D246" s="34">
        <f>_xll.qlNormInv(HelperSheet!$A265,D$2,D$3)</f>
        <v>-0.32670661944094392</v>
      </c>
    </row>
    <row r="247" spans="1:4" x14ac:dyDescent="0.2">
      <c r="A247" s="32">
        <v>1</v>
      </c>
      <c r="B247" s="33">
        <f>+'Gaussian Distributions'!A265</f>
        <v>0.16723200831098639</v>
      </c>
      <c r="C247" s="33">
        <f>+'Gaussian Distributions'!F265</f>
        <v>0.34180800207774659</v>
      </c>
      <c r="D247" s="34">
        <f>_xll.qlNormInv(HelperSheet!$A266,D$2,D$3)</f>
        <v>0.59197760457104254</v>
      </c>
    </row>
    <row r="248" spans="1:4" x14ac:dyDescent="0.2">
      <c r="A248" s="32">
        <v>1</v>
      </c>
      <c r="B248" s="33">
        <f>+'Gaussian Distributions'!A266</f>
        <v>0.90175411350222989</v>
      </c>
      <c r="C248" s="33">
        <f>+'Gaussian Distributions'!F266</f>
        <v>0.52543852837555749</v>
      </c>
      <c r="D248" s="34">
        <f>_xll.qlNormInv(HelperSheet!$A267,D$2,D$3)</f>
        <v>0.99596476242622645</v>
      </c>
    </row>
    <row r="249" spans="1:4" x14ac:dyDescent="0.2">
      <c r="A249" s="32">
        <v>1</v>
      </c>
      <c r="B249" s="33">
        <f>+'Gaussian Distributions'!A267</f>
        <v>-0.47777198927398806</v>
      </c>
      <c r="C249" s="33">
        <f>+'Gaussian Distributions'!F267</f>
        <v>0.18055700268150299</v>
      </c>
      <c r="D249" s="34">
        <f>_xll.qlNormInv(HelperSheet!$A268,D$2,D$3)</f>
        <v>0.23722540589930652</v>
      </c>
    </row>
    <row r="250" spans="1:4" x14ac:dyDescent="0.2">
      <c r="A250" s="32">
        <v>1</v>
      </c>
      <c r="B250" s="33">
        <f>+'Gaussian Distributions'!A268</f>
        <v>-0.14740482159612572</v>
      </c>
      <c r="C250" s="33">
        <f>+'Gaussian Distributions'!F268</f>
        <v>0.26314879460096857</v>
      </c>
      <c r="D250" s="34">
        <f>_xll.qlNormInv(HelperSheet!$A269,D$2,D$3)</f>
        <v>0.41892734812213084</v>
      </c>
    </row>
    <row r="251" spans="1:4" x14ac:dyDescent="0.2">
      <c r="A251" s="32">
        <v>1</v>
      </c>
      <c r="B251" s="33">
        <f>+'Gaussian Distributions'!A269</f>
        <v>1.5666885856066144</v>
      </c>
      <c r="C251" s="33">
        <f>+'Gaussian Distributions'!F269</f>
        <v>0.69167214640165353</v>
      </c>
      <c r="D251" s="34">
        <f>_xll.qlNormInv(HelperSheet!$A270,D$2,D$3)</f>
        <v>1.3616787220836379</v>
      </c>
    </row>
    <row r="252" spans="1:4" x14ac:dyDescent="0.2">
      <c r="A252" s="32">
        <v>1</v>
      </c>
      <c r="B252" s="33">
        <f>+'Gaussian Distributions'!A270</f>
        <v>0.49984034536325195</v>
      </c>
      <c r="C252" s="33">
        <f>+'Gaussian Distributions'!F270</f>
        <v>0.42496008634081295</v>
      </c>
      <c r="D252" s="34">
        <f>_xll.qlNormInv(HelperSheet!$A271,D$2,D$3)</f>
        <v>0.77491218994978861</v>
      </c>
    </row>
    <row r="253" spans="1:4" x14ac:dyDescent="0.2">
      <c r="A253" s="32">
        <v>1</v>
      </c>
      <c r="B253" s="33">
        <f>+'Gaussian Distributions'!A271</f>
        <v>-0.87272589399090905</v>
      </c>
      <c r="C253" s="33">
        <f>+'Gaussian Distributions'!F271</f>
        <v>8.1818526502272726E-2</v>
      </c>
      <c r="D253" s="34">
        <f>_xll.qlNormInv(HelperSheet!$A272,D$2,D$3)</f>
        <v>2.0000758304999977E-2</v>
      </c>
    </row>
    <row r="254" spans="1:4" x14ac:dyDescent="0.2">
      <c r="A254" s="32">
        <v>1</v>
      </c>
      <c r="B254" s="33">
        <f>+'Gaussian Distributions'!A272</f>
        <v>-1.1315765588518545</v>
      </c>
      <c r="C254" s="33">
        <f>+'Gaussian Distributions'!F272</f>
        <v>1.7105860287036367E-2</v>
      </c>
      <c r="D254" s="34">
        <f>_xll.qlNormInv(HelperSheet!$A273,D$2,D$3)</f>
        <v>-0.12236710736851997</v>
      </c>
    </row>
    <row r="255" spans="1:4" x14ac:dyDescent="0.2">
      <c r="A255" s="32">
        <v>1</v>
      </c>
      <c r="B255" s="33">
        <f>+'Gaussian Distributions'!A273</f>
        <v>0.32895791233382227</v>
      </c>
      <c r="C255" s="33">
        <f>+'Gaussian Distributions'!F273</f>
        <v>0.38223947808345554</v>
      </c>
      <c r="D255" s="34">
        <f>_xll.qlNormInv(HelperSheet!$A274,D$2,D$3)</f>
        <v>0.68092685178360224</v>
      </c>
    </row>
    <row r="256" spans="1:4" x14ac:dyDescent="0.2">
      <c r="A256" s="32">
        <v>1</v>
      </c>
      <c r="B256" s="33">
        <f>+'Gaussian Distributions'!A274</f>
        <v>1.1695366099894859</v>
      </c>
      <c r="C256" s="33">
        <f>+'Gaussian Distributions'!F274</f>
        <v>0.59238415249737142</v>
      </c>
      <c r="D256" s="34">
        <f>_xll.qlNormInv(HelperSheet!$A275,D$2,D$3)</f>
        <v>1.1432451354942175</v>
      </c>
    </row>
    <row r="257" spans="1:4" x14ac:dyDescent="0.2">
      <c r="A257" s="32">
        <v>1</v>
      </c>
      <c r="B257" s="33">
        <f>+'Gaussian Distributions'!A275</f>
        <v>-0.30835463101935706</v>
      </c>
      <c r="C257" s="33">
        <f>+'Gaussian Distributions'!F275</f>
        <v>0.22291134224516074</v>
      </c>
      <c r="D257" s="34">
        <f>_xll.qlNormInv(HelperSheet!$A276,D$2,D$3)</f>
        <v>0.33040495293935357</v>
      </c>
    </row>
    <row r="258" spans="1:4" x14ac:dyDescent="0.2">
      <c r="A258" s="32">
        <v>1</v>
      </c>
      <c r="B258" s="33">
        <f>+'Gaussian Distributions'!A276</f>
        <v>-0.66224768262580824</v>
      </c>
      <c r="C258" s="33">
        <f>+'Gaussian Distributions'!F276</f>
        <v>0.13443807934354793</v>
      </c>
      <c r="D258" s="34">
        <f>_xll.qlNormInv(HelperSheet!$A277,D$2,D$3)</f>
        <v>0.13576377455580546</v>
      </c>
    </row>
    <row r="259" spans="1:4" x14ac:dyDescent="0.2">
      <c r="A259" s="32">
        <v>1</v>
      </c>
      <c r="B259" s="33">
        <f>+'Gaussian Distributions'!A277</f>
        <v>0.68683374848602752</v>
      </c>
      <c r="C259" s="33">
        <f>+'Gaussian Distributions'!F277</f>
        <v>0.4717084371215069</v>
      </c>
      <c r="D259" s="34">
        <f>_xll.qlNormInv(HelperSheet!$A278,D$2,D$3)</f>
        <v>0.87775856166731514</v>
      </c>
    </row>
    <row r="260" spans="1:4" x14ac:dyDescent="0.2">
      <c r="A260" s="32">
        <v>1</v>
      </c>
      <c r="B260" s="33">
        <f>+'Gaussian Distributions'!A278</f>
        <v>9.7916731723257031E-3</v>
      </c>
      <c r="C260" s="33">
        <f>+'Gaussian Distributions'!F278</f>
        <v>0.30244791829308143</v>
      </c>
      <c r="D260" s="34">
        <f>_xll.qlNormInv(HelperSheet!$A279,D$2,D$3)</f>
        <v>0.50538542024477917</v>
      </c>
    </row>
    <row r="261" spans="1:4" x14ac:dyDescent="0.2">
      <c r="A261" s="32">
        <v>1</v>
      </c>
      <c r="B261" s="33">
        <f>+'Gaussian Distributions'!A279</f>
        <v>-2.6600674714237402</v>
      </c>
      <c r="C261" s="33">
        <f>+'Gaussian Distributions'!F279</f>
        <v>-0.36501686785593507</v>
      </c>
      <c r="D261" s="34">
        <f>_xll.qlNormInv(HelperSheet!$A280,D$2,D$3)</f>
        <v>-0.96303710928305719</v>
      </c>
    </row>
    <row r="262" spans="1:4" x14ac:dyDescent="0.2">
      <c r="A262" s="32">
        <v>1</v>
      </c>
      <c r="B262" s="33">
        <f>+'Gaussian Distributions'!A280</f>
        <v>-2.5205022198859286</v>
      </c>
      <c r="C262" s="33">
        <f>+'Gaussian Distributions'!F280</f>
        <v>-0.33012555497148216</v>
      </c>
      <c r="D262" s="34">
        <f>_xll.qlNormInv(HelperSheet!$A281,D$2,D$3)</f>
        <v>-0.88627622093726077</v>
      </c>
    </row>
    <row r="263" spans="1:4" x14ac:dyDescent="0.2">
      <c r="A263" s="32">
        <v>1</v>
      </c>
      <c r="B263" s="33">
        <f>+'Gaussian Distributions'!A281</f>
        <v>1.4687803149704156E-2</v>
      </c>
      <c r="C263" s="33">
        <f>+'Gaussian Distributions'!F281</f>
        <v>0.30367195078742604</v>
      </c>
      <c r="D263" s="34">
        <f>_xll.qlNormInv(HelperSheet!$A282,D$2,D$3)</f>
        <v>0.50807829173233732</v>
      </c>
    </row>
    <row r="264" spans="1:4" x14ac:dyDescent="0.2">
      <c r="A264" s="32">
        <v>1</v>
      </c>
      <c r="B264" s="33">
        <f>+'Gaussian Distributions'!A282</f>
        <v>0.6930450982394617</v>
      </c>
      <c r="C264" s="33">
        <f>+'Gaussian Distributions'!F282</f>
        <v>0.47326127455986544</v>
      </c>
      <c r="D264" s="34">
        <f>_xll.qlNormInv(HelperSheet!$A283,D$2,D$3)</f>
        <v>0.88117480403170401</v>
      </c>
    </row>
    <row r="265" spans="1:4" x14ac:dyDescent="0.2">
      <c r="A265" s="32">
        <v>1</v>
      </c>
      <c r="B265" s="33">
        <f>+'Gaussian Distributions'!A283</f>
        <v>-0.65616378133986708</v>
      </c>
      <c r="C265" s="33">
        <f>+'Gaussian Distributions'!F283</f>
        <v>0.13595905466503322</v>
      </c>
      <c r="D265" s="34">
        <f>_xll.qlNormInv(HelperSheet!$A284,D$2,D$3)</f>
        <v>0.13910992026307306</v>
      </c>
    </row>
    <row r="266" spans="1:4" x14ac:dyDescent="0.2">
      <c r="A266" s="32">
        <v>1</v>
      </c>
      <c r="B266" s="33">
        <f>+'Gaussian Distributions'!A284</f>
        <v>-0.30322453787151743</v>
      </c>
      <c r="C266" s="33">
        <f>+'Gaussian Distributions'!F284</f>
        <v>0.22419386553212062</v>
      </c>
      <c r="D266" s="34">
        <f>_xll.qlNormInv(HelperSheet!$A285,D$2,D$3)</f>
        <v>0.33322650417066541</v>
      </c>
    </row>
    <row r="267" spans="1:4" x14ac:dyDescent="0.2">
      <c r="A267" s="32">
        <v>1</v>
      </c>
      <c r="B267" s="33">
        <f>+'Gaussian Distributions'!A285</f>
        <v>1.1792936896101551</v>
      </c>
      <c r="C267" s="33">
        <f>+'Gaussian Distributions'!F285</f>
        <v>0.59482342240253883</v>
      </c>
      <c r="D267" s="34">
        <f>_xll.qlNormInv(HelperSheet!$A286,D$2,D$3)</f>
        <v>1.1486115292855854</v>
      </c>
    </row>
    <row r="268" spans="1:4" x14ac:dyDescent="0.2">
      <c r="A268" s="32">
        <v>1</v>
      </c>
      <c r="B268" s="33">
        <f>+'Gaussian Distributions'!A286</f>
        <v>0.33413028196053235</v>
      </c>
      <c r="C268" s="33">
        <f>+'Gaussian Distributions'!F286</f>
        <v>0.38353257049013306</v>
      </c>
      <c r="D268" s="34">
        <f>_xll.qlNormInv(HelperSheet!$A287,D$2,D$3)</f>
        <v>0.68377165507829285</v>
      </c>
    </row>
    <row r="269" spans="1:4" x14ac:dyDescent="0.2">
      <c r="A269" s="32">
        <v>1</v>
      </c>
      <c r="B269" s="33">
        <f>+'Gaussian Distributions'!A287</f>
        <v>-1.1223380123128348</v>
      </c>
      <c r="C269" s="33">
        <f>+'Gaussian Distributions'!F287</f>
        <v>1.9415496921791286E-2</v>
      </c>
      <c r="D269" s="34">
        <f>_xll.qlNormInv(HelperSheet!$A288,D$2,D$3)</f>
        <v>-0.11728590677205919</v>
      </c>
    </row>
    <row r="270" spans="1:4" x14ac:dyDescent="0.2">
      <c r="A270" s="32">
        <v>1</v>
      </c>
      <c r="B270" s="33">
        <f>+'Gaussian Distributions'!A288</f>
        <v>-0.86558323905983436</v>
      </c>
      <c r="C270" s="33">
        <f>+'Gaussian Distributions'!F288</f>
        <v>8.3604190235041398E-2</v>
      </c>
      <c r="D270" s="34">
        <f>_xll.qlNormInv(HelperSheet!$A289,D$2,D$3)</f>
        <v>2.3929218517091067E-2</v>
      </c>
    </row>
    <row r="271" spans="1:4" x14ac:dyDescent="0.2">
      <c r="A271" s="32">
        <v>1</v>
      </c>
      <c r="B271" s="33">
        <f>+'Gaussian Distributions'!A289</f>
        <v>0.50539525679509034</v>
      </c>
      <c r="C271" s="33">
        <f>+'Gaussian Distributions'!F289</f>
        <v>0.42634881419877257</v>
      </c>
      <c r="D271" s="34">
        <f>_xll.qlNormInv(HelperSheet!$A290,D$2,D$3)</f>
        <v>0.77796739123729974</v>
      </c>
    </row>
    <row r="272" spans="1:4" x14ac:dyDescent="0.2">
      <c r="A272" s="32">
        <v>1</v>
      </c>
      <c r="B272" s="33">
        <f>+'Gaussian Distributions'!A290</f>
        <v>1.5836154748210307</v>
      </c>
      <c r="C272" s="33">
        <f>+'Gaussian Distributions'!F290</f>
        <v>0.69590386870525767</v>
      </c>
      <c r="D272" s="34">
        <f>_xll.qlNormInv(HelperSheet!$A291,D$2,D$3)</f>
        <v>1.3709885111515669</v>
      </c>
    </row>
    <row r="273" spans="1:4" x14ac:dyDescent="0.2">
      <c r="A273" s="32">
        <v>1</v>
      </c>
      <c r="B273" s="33">
        <f>+'Gaussian Distributions'!A291</f>
        <v>-0.1424573696043312</v>
      </c>
      <c r="C273" s="33">
        <f>+'Gaussian Distributions'!F291</f>
        <v>0.26438565759891719</v>
      </c>
      <c r="D273" s="34">
        <f>_xll.qlNormInv(HelperSheet!$A292,D$2,D$3)</f>
        <v>0.42164844671761781</v>
      </c>
    </row>
    <row r="274" spans="1:4" x14ac:dyDescent="0.2">
      <c r="A274" s="32">
        <v>1</v>
      </c>
      <c r="B274" s="33">
        <f>+'Gaussian Distributions'!A292</f>
        <v>-0.47229148160845136</v>
      </c>
      <c r="C274" s="33">
        <f>+'Gaussian Distributions'!F292</f>
        <v>0.18192712959788715</v>
      </c>
      <c r="D274" s="34">
        <f>_xll.qlNormInv(HelperSheet!$A293,D$2,D$3)</f>
        <v>0.24023968511535171</v>
      </c>
    </row>
    <row r="275" spans="1:4" x14ac:dyDescent="0.2">
      <c r="A275" s="32">
        <v>1</v>
      </c>
      <c r="B275" s="33">
        <f>+'Gaussian Distributions'!A293</f>
        <v>0.9091304897085225</v>
      </c>
      <c r="C275" s="33">
        <f>+'Gaussian Distributions'!F293</f>
        <v>0.52728262242713064</v>
      </c>
      <c r="D275" s="34">
        <f>_xll.qlNormInv(HelperSheet!$A294,D$2,D$3)</f>
        <v>1.0000217693396873</v>
      </c>
    </row>
    <row r="276" spans="1:4" x14ac:dyDescent="0.2">
      <c r="A276" s="32">
        <v>1</v>
      </c>
      <c r="B276" s="33">
        <f>+'Gaussian Distributions'!A294</f>
        <v>0.17219878879987235</v>
      </c>
      <c r="C276" s="33">
        <f>+'Gaussian Distributions'!F294</f>
        <v>0.34304969719996808</v>
      </c>
      <c r="D276" s="34">
        <f>_xll.qlNormInv(HelperSheet!$A295,D$2,D$3)</f>
        <v>0.59470933383992985</v>
      </c>
    </row>
    <row r="277" spans="1:4" x14ac:dyDescent="0.2">
      <c r="A277" s="32">
        <v>1</v>
      </c>
      <c r="B277" s="33">
        <f>+'Gaussian Distributions'!A295</f>
        <v>-1.4881218975509347</v>
      </c>
      <c r="C277" s="33">
        <f>+'Gaussian Distributions'!F295</f>
        <v>-7.2030474387733689E-2</v>
      </c>
      <c r="D277" s="34">
        <f>_xll.qlNormInv(HelperSheet!$A296,D$2,D$3)</f>
        <v>-0.31846704365301415</v>
      </c>
    </row>
    <row r="278" spans="1:4" x14ac:dyDescent="0.2">
      <c r="A278" s="32">
        <v>1</v>
      </c>
      <c r="B278" s="33">
        <f>+'Gaussian Distributions'!A296</f>
        <v>-1.2837805512137801</v>
      </c>
      <c r="C278" s="33">
        <f>+'Gaussian Distributions'!F296</f>
        <v>-2.0945137803445035E-2</v>
      </c>
      <c r="D278" s="34">
        <f>_xll.qlNormInv(HelperSheet!$A297,D$2,D$3)</f>
        <v>-0.20607930316757916</v>
      </c>
    </row>
    <row r="279" spans="1:4" x14ac:dyDescent="0.2">
      <c r="A279" s="32">
        <v>1</v>
      </c>
      <c r="B279" s="33">
        <f>+'Gaussian Distributions'!A297</f>
        <v>0.25233614752867684</v>
      </c>
      <c r="C279" s="33">
        <f>+'Gaussian Distributions'!F297</f>
        <v>0.36308403688216917</v>
      </c>
      <c r="D279" s="34">
        <f>_xll.qlNormInv(HelperSheet!$A298,D$2,D$3)</f>
        <v>0.63878488114077225</v>
      </c>
    </row>
    <row r="280" spans="1:4" x14ac:dyDescent="0.2">
      <c r="A280" s="32">
        <v>1</v>
      </c>
      <c r="B280" s="33">
        <f>+'Gaussian Distributions'!A298</f>
        <v>1.0347594822450368</v>
      </c>
      <c r="C280" s="33">
        <f>+'Gaussian Distributions'!F298</f>
        <v>0.55868987056125918</v>
      </c>
      <c r="D280" s="34">
        <f>_xll.qlNormInv(HelperSheet!$A299,D$2,D$3)</f>
        <v>1.0691177152347704</v>
      </c>
    </row>
    <row r="281" spans="1:4" x14ac:dyDescent="0.2">
      <c r="A281" s="32">
        <v>1</v>
      </c>
      <c r="B281" s="33">
        <f>+'Gaussian Distributions'!A299</f>
        <v>-0.38637528677057659</v>
      </c>
      <c r="C281" s="33">
        <f>+'Gaussian Distributions'!F299</f>
        <v>0.20340617830735586</v>
      </c>
      <c r="D281" s="34">
        <f>_xll.qlNormInv(HelperSheet!$A300,D$2,D$3)</f>
        <v>0.28749359227618287</v>
      </c>
    </row>
    <row r="282" spans="1:4" x14ac:dyDescent="0.2">
      <c r="A282" s="32">
        <v>1</v>
      </c>
      <c r="B282" s="33">
        <f>+'Gaussian Distributions'!A300</f>
        <v>-6.3687886978148062E-2</v>
      </c>
      <c r="C282" s="33">
        <f>+'Gaussian Distributions'!F300</f>
        <v>0.28407802825546297</v>
      </c>
      <c r="D282" s="34">
        <f>_xll.qlNormInv(HelperSheet!$A301,D$2,D$3)</f>
        <v>0.46497166216201857</v>
      </c>
    </row>
    <row r="283" spans="1:4" x14ac:dyDescent="0.2">
      <c r="A283" s="32">
        <v>1</v>
      </c>
      <c r="B283" s="33">
        <f>+'Gaussian Distributions'!A301</f>
        <v>1.953323709892012</v>
      </c>
      <c r="C283" s="33">
        <f>+'Gaussian Distributions'!F301</f>
        <v>0.78833092747300304</v>
      </c>
      <c r="D283" s="34">
        <f>_xll.qlNormInv(HelperSheet!$A302,D$2,D$3)</f>
        <v>1.5743280404406066</v>
      </c>
    </row>
    <row r="284" spans="1:4" x14ac:dyDescent="0.2">
      <c r="A284" s="32">
        <v>1</v>
      </c>
      <c r="B284" s="33">
        <f>+'Gaussian Distributions'!A302</f>
        <v>0.59658984980959573</v>
      </c>
      <c r="C284" s="33">
        <f>+'Gaussian Distributions'!F302</f>
        <v>0.44914746245239889</v>
      </c>
      <c r="D284" s="34">
        <f>_xll.qlNormInv(HelperSheet!$A303,D$2,D$3)</f>
        <v>0.82812441739527776</v>
      </c>
    </row>
    <row r="285" spans="1:4" x14ac:dyDescent="0.2">
      <c r="A285" s="32">
        <v>1</v>
      </c>
      <c r="B285" s="33">
        <f>+'Gaussian Distributions'!A303</f>
        <v>-0.75671813034386071</v>
      </c>
      <c r="C285" s="33">
        <f>+'Gaussian Distributions'!F303</f>
        <v>0.11082046741403481</v>
      </c>
      <c r="D285" s="34">
        <f>_xll.qlNormInv(HelperSheet!$A304,D$2,D$3)</f>
        <v>8.380502831087655E-2</v>
      </c>
    </row>
    <row r="286" spans="1:4" x14ac:dyDescent="0.2">
      <c r="A286" s="32">
        <v>1</v>
      </c>
      <c r="B286" s="33">
        <f>+'Gaussian Distributions'!A304</f>
        <v>-0.98582550118380308</v>
      </c>
      <c r="C286" s="33">
        <f>+'Gaussian Distributions'!F304</f>
        <v>5.354362470404922E-2</v>
      </c>
      <c r="D286" s="34">
        <f>_xll.qlNormInv(HelperSheet!$A305,D$2,D$3)</f>
        <v>-4.2204025651091714E-2</v>
      </c>
    </row>
    <row r="287" spans="1:4" x14ac:dyDescent="0.2">
      <c r="A287" s="32">
        <v>1</v>
      </c>
      <c r="B287" s="33">
        <f>+'Gaussian Distributions'!A305</f>
        <v>0.41822687257705982</v>
      </c>
      <c r="C287" s="33">
        <f>+'Gaussian Distributions'!F305</f>
        <v>0.40455671814426497</v>
      </c>
      <c r="D287" s="34">
        <f>_xll.qlNormInv(HelperSheet!$A306,D$2,D$3)</f>
        <v>0.7300247799173829</v>
      </c>
    </row>
    <row r="288" spans="1:4" x14ac:dyDescent="0.2">
      <c r="A288" s="32">
        <v>1</v>
      </c>
      <c r="B288" s="33">
        <f>+'Gaussian Distributions'!A306</f>
        <v>1.3538593637518648</v>
      </c>
      <c r="C288" s="33">
        <f>+'Gaussian Distributions'!F306</f>
        <v>0.63846484093796618</v>
      </c>
      <c r="D288" s="34">
        <f>_xll.qlNormInv(HelperSheet!$A307,D$2,D$3)</f>
        <v>1.2446226500635258</v>
      </c>
    </row>
    <row r="289" spans="1:4" x14ac:dyDescent="0.2">
      <c r="A289" s="32">
        <v>1</v>
      </c>
      <c r="B289" s="33">
        <f>+'Gaussian Distributions'!A307</f>
        <v>-0.22212220801704849</v>
      </c>
      <c r="C289" s="33">
        <f>+'Gaussian Distributions'!F307</f>
        <v>0.24446944799573786</v>
      </c>
      <c r="D289" s="34">
        <f>_xll.qlNormInv(HelperSheet!$A308,D$2,D$3)</f>
        <v>0.37783278559062333</v>
      </c>
    </row>
    <row r="290" spans="1:4" x14ac:dyDescent="0.2">
      <c r="A290" s="32">
        <v>1</v>
      </c>
      <c r="B290" s="33">
        <f>+'Gaussian Distributions'!A308</f>
        <v>-0.56184922635036794</v>
      </c>
      <c r="C290" s="33">
        <f>+'Gaussian Distributions'!F308</f>
        <v>0.159537693412408</v>
      </c>
      <c r="D290" s="34">
        <f>_xll.qlNormInv(HelperSheet!$A309,D$2,D$3)</f>
        <v>0.19098292550729762</v>
      </c>
    </row>
    <row r="291" spans="1:4" x14ac:dyDescent="0.2">
      <c r="A291" s="32">
        <v>1</v>
      </c>
      <c r="B291" s="33">
        <f>+'Gaussian Distributions'!A309</f>
        <v>0.79643154278970396</v>
      </c>
      <c r="C291" s="33">
        <f>+'Gaussian Distributions'!F309</f>
        <v>0.49910788569742598</v>
      </c>
      <c r="D291" s="34">
        <f>_xll.qlNormInv(HelperSheet!$A310,D$2,D$3)</f>
        <v>0.93803734853433718</v>
      </c>
    </row>
    <row r="292" spans="1:4" x14ac:dyDescent="0.2">
      <c r="A292" s="32">
        <v>1</v>
      </c>
      <c r="B292" s="33">
        <f>+'Gaussian Distributions'!A310</f>
        <v>9.315395989754606E-2</v>
      </c>
      <c r="C292" s="33">
        <f>+'Gaussian Distributions'!F310</f>
        <v>0.32328848997438653</v>
      </c>
      <c r="D292" s="34">
        <f>_xll.qlNormInv(HelperSheet!$A311,D$2,D$3)</f>
        <v>0.55123467794365033</v>
      </c>
    </row>
    <row r="293" spans="1:4" x14ac:dyDescent="0.2">
      <c r="A293" s="32">
        <v>1</v>
      </c>
      <c r="B293" s="33">
        <f>+'Gaussian Distributions'!A311</f>
        <v>-1.7852624923987401</v>
      </c>
      <c r="C293" s="33">
        <f>+'Gaussian Distributions'!F311</f>
        <v>-0.14631562309968504</v>
      </c>
      <c r="D293" s="34">
        <f>_xll.qlNormInv(HelperSheet!$A312,D$2,D$3)</f>
        <v>-0.48189437081930719</v>
      </c>
    </row>
    <row r="294" spans="1:4" x14ac:dyDescent="0.2">
      <c r="A294" s="32">
        <v>1</v>
      </c>
      <c r="B294" s="33">
        <f>+'Gaussian Distributions'!A312</f>
        <v>-1.6189001417981368</v>
      </c>
      <c r="C294" s="33">
        <f>+'Gaussian Distributions'!F312</f>
        <v>-0.10472503544953421</v>
      </c>
      <c r="D294" s="34">
        <f>_xll.qlNormInv(HelperSheet!$A313,D$2,D$3)</f>
        <v>-0.39039507798897533</v>
      </c>
    </row>
    <row r="295" spans="1:4" x14ac:dyDescent="0.2">
      <c r="A295" s="32">
        <v>1</v>
      </c>
      <c r="B295" s="33">
        <f>+'Gaussian Distributions'!A313</f>
        <v>0.13257279363976571</v>
      </c>
      <c r="C295" s="33">
        <f>+'Gaussian Distributions'!F313</f>
        <v>0.33314319840994144</v>
      </c>
      <c r="D295" s="34">
        <f>_xll.qlNormInv(HelperSheet!$A314,D$2,D$3)</f>
        <v>0.57291503650187114</v>
      </c>
    </row>
    <row r="296" spans="1:4" x14ac:dyDescent="0.2">
      <c r="A296" s="32">
        <v>1</v>
      </c>
      <c r="B296" s="33">
        <f>+'Gaussian Distributions'!A314</f>
        <v>0.85142870751044453</v>
      </c>
      <c r="C296" s="33">
        <f>+'Gaussian Distributions'!F314</f>
        <v>0.51285717687761112</v>
      </c>
      <c r="D296" s="34">
        <f>_xll.qlNormInv(HelperSheet!$A315,D$2,D$3)</f>
        <v>0.96828578913074459</v>
      </c>
    </row>
    <row r="297" spans="1:4" x14ac:dyDescent="0.2">
      <c r="A297" s="32">
        <v>1</v>
      </c>
      <c r="B297" s="33">
        <f>+'Gaussian Distributions'!A315</f>
        <v>-0.51655225892244949</v>
      </c>
      <c r="C297" s="33">
        <f>+'Gaussian Distributions'!F315</f>
        <v>0.17086193526938762</v>
      </c>
      <c r="D297" s="34">
        <f>_xll.qlNormInv(HelperSheet!$A316,D$2,D$3)</f>
        <v>0.21589625759265274</v>
      </c>
    </row>
    <row r="298" spans="1:4" x14ac:dyDescent="0.2">
      <c r="A298" s="32">
        <v>1</v>
      </c>
      <c r="B298" s="33">
        <f>+'Gaussian Distributions'!A316</f>
        <v>-0.1821452349730249</v>
      </c>
      <c r="C298" s="33">
        <f>+'Gaussian Distributions'!F316</f>
        <v>0.25446369125674378</v>
      </c>
      <c r="D298" s="34">
        <f>_xll.qlNormInv(HelperSheet!$A317,D$2,D$3)</f>
        <v>0.39982012076483631</v>
      </c>
    </row>
    <row r="299" spans="1:4" x14ac:dyDescent="0.2">
      <c r="A299" s="32">
        <v>1</v>
      </c>
      <c r="B299" s="33">
        <f>+'Gaussian Distributions'!A317</f>
        <v>1.4591230266649389</v>
      </c>
      <c r="C299" s="33">
        <f>+'Gaussian Distributions'!F317</f>
        <v>0.66478075666623471</v>
      </c>
      <c r="D299" s="34">
        <f>_xll.qlNormInv(HelperSheet!$A318,D$2,D$3)</f>
        <v>1.3025176646657164</v>
      </c>
    </row>
    <row r="300" spans="1:4" x14ac:dyDescent="0.2">
      <c r="A300" s="32">
        <v>1</v>
      </c>
      <c r="B300" s="33">
        <f>+'Gaussian Distributions'!A318</f>
        <v>0.46137267855697456</v>
      </c>
      <c r="C300" s="33">
        <f>+'Gaussian Distributions'!F318</f>
        <v>0.41534316963924361</v>
      </c>
      <c r="D300" s="34">
        <f>_xll.qlNormInv(HelperSheet!$A319,D$2,D$3)</f>
        <v>0.753754973206336</v>
      </c>
    </row>
    <row r="301" spans="1:4" x14ac:dyDescent="0.2">
      <c r="A301" s="32">
        <v>1</v>
      </c>
      <c r="B301" s="33">
        <f>+'Gaussian Distributions'!A319</f>
        <v>-0.92403373876516171</v>
      </c>
      <c r="C301" s="33">
        <f>+'Gaussian Distributions'!F319</f>
        <v>6.8991565308709563E-2</v>
      </c>
      <c r="D301" s="34">
        <f>_xll.qlNormInv(HelperSheet!$A320,D$2,D$3)</f>
        <v>-8.21855632083901E-3</v>
      </c>
    </row>
    <row r="302" spans="1:4" x14ac:dyDescent="0.2">
      <c r="A302" s="32">
        <v>1</v>
      </c>
      <c r="B302" s="33">
        <f>+'Gaussian Distributions'!A320</f>
        <v>-0.70554883839374549</v>
      </c>
      <c r="C302" s="33">
        <f>+'Gaussian Distributions'!F320</f>
        <v>0.12361279040156362</v>
      </c>
      <c r="D302" s="34">
        <f>_xll.qlNormInv(HelperSheet!$A321,D$2,D$3)</f>
        <v>0.11194813888343996</v>
      </c>
    </row>
    <row r="303" spans="1:4" x14ac:dyDescent="0.2">
      <c r="A303" s="32">
        <v>1</v>
      </c>
      <c r="B303" s="33">
        <f>+'Gaussian Distributions'!A321</f>
        <v>0.6440681388873315</v>
      </c>
      <c r="C303" s="33">
        <f>+'Gaussian Distributions'!F321</f>
        <v>0.46101703472183286</v>
      </c>
      <c r="D303" s="34">
        <f>_xll.qlNormInv(HelperSheet!$A322,D$2,D$3)</f>
        <v>0.85423747638803238</v>
      </c>
    </row>
    <row r="304" spans="1:4" x14ac:dyDescent="0.2">
      <c r="A304" s="32">
        <v>1</v>
      </c>
      <c r="B304" s="33">
        <f>+'Gaussian Distributions'!A322</f>
        <v>2.3352330405679611</v>
      </c>
      <c r="C304" s="33">
        <f>+'Gaussian Distributions'!F322</f>
        <v>0.88380826014199032</v>
      </c>
      <c r="D304" s="34">
        <f>_xll.qlNormInv(HelperSheet!$A323,D$2,D$3)</f>
        <v>1.7843781723123786</v>
      </c>
    </row>
    <row r="305" spans="1:4" x14ac:dyDescent="0.2">
      <c r="A305" s="32">
        <v>1</v>
      </c>
      <c r="B305" s="33">
        <f>+'Gaussian Distributions'!A323</f>
        <v>-2.4481236945065009E-2</v>
      </c>
      <c r="C305" s="33">
        <f>+'Gaussian Distributions'!F323</f>
        <v>0.29387969076373371</v>
      </c>
      <c r="D305" s="34">
        <f>_xll.qlNormInv(HelperSheet!$A324,D$2,D$3)</f>
        <v>0.48653531968021424</v>
      </c>
    </row>
    <row r="306" spans="1:4" x14ac:dyDescent="0.2">
      <c r="A306" s="32">
        <v>1</v>
      </c>
      <c r="B306" s="33">
        <f>+'Gaussian Distributions'!A324</f>
        <v>-0.34450205584912907</v>
      </c>
      <c r="C306" s="33">
        <f>+'Gaussian Distributions'!F324</f>
        <v>0.21387448603771772</v>
      </c>
      <c r="D306" s="34">
        <f>_xll.qlNormInv(HelperSheet!$A325,D$2,D$3)</f>
        <v>0.31052386928297898</v>
      </c>
    </row>
    <row r="307" spans="1:4" x14ac:dyDescent="0.2">
      <c r="A307" s="32">
        <v>1</v>
      </c>
      <c r="B307" s="33">
        <f>+'Gaussian Distributions'!A325</f>
        <v>1.1041426801482732</v>
      </c>
      <c r="C307" s="33">
        <f>+'Gaussian Distributions'!F325</f>
        <v>0.57603567003706835</v>
      </c>
      <c r="D307" s="34">
        <f>_xll.qlNormInv(HelperSheet!$A326,D$2,D$3)</f>
        <v>1.1072784740815504</v>
      </c>
    </row>
    <row r="308" spans="1:4" x14ac:dyDescent="0.2">
      <c r="A308" s="32">
        <v>1</v>
      </c>
      <c r="B308" s="33">
        <f>+'Gaussian Distributions'!A326</f>
        <v>0.29298809653121111</v>
      </c>
      <c r="C308" s="33">
        <f>+'Gaussian Distributions'!F326</f>
        <v>0.37324702413280275</v>
      </c>
      <c r="D308" s="34">
        <f>_xll.qlNormInv(HelperSheet!$A327,D$2,D$3)</f>
        <v>0.66114345309216616</v>
      </c>
    </row>
    <row r="309" spans="1:4" x14ac:dyDescent="0.2">
      <c r="A309" s="32">
        <v>1</v>
      </c>
      <c r="B309" s="33">
        <f>+'Gaussian Distributions'!A327</f>
        <v>-1.1991522502374994</v>
      </c>
      <c r="C309" s="33">
        <f>+'Gaussian Distributions'!F327</f>
        <v>2.1193744062514286E-4</v>
      </c>
      <c r="D309" s="34">
        <f>_xll.qlNormInv(HelperSheet!$A328,D$2,D$3)</f>
        <v>-0.15953373763062473</v>
      </c>
    </row>
    <row r="310" spans="1:4" x14ac:dyDescent="0.2">
      <c r="A310" s="32">
        <v>1</v>
      </c>
      <c r="B310" s="33">
        <f>+'Gaussian Distributions'!A328</f>
        <v>-1.3787600435040754</v>
      </c>
      <c r="C310" s="33">
        <f>+'Gaussian Distributions'!F328</f>
        <v>-4.4690010876018871E-2</v>
      </c>
      <c r="D310" s="34">
        <f>_xll.qlNormInv(HelperSheet!$A329,D$2,D$3)</f>
        <v>-0.25831802392724157</v>
      </c>
    </row>
    <row r="311" spans="1:4" x14ac:dyDescent="0.2">
      <c r="A311" s="32">
        <v>1</v>
      </c>
      <c r="B311" s="33">
        <f>+'Gaussian Distributions'!A329</f>
        <v>0.21209714097472551</v>
      </c>
      <c r="C311" s="33">
        <f>+'Gaussian Distributions'!F329</f>
        <v>0.35302428524368135</v>
      </c>
      <c r="D311" s="34">
        <f>_xll.qlNormInv(HelperSheet!$A330,D$2,D$3)</f>
        <v>0.61665342753609909</v>
      </c>
    </row>
    <row r="312" spans="1:4" x14ac:dyDescent="0.2">
      <c r="A312" s="32">
        <v>1</v>
      </c>
      <c r="B312" s="33">
        <f>+'Gaussian Distributions'!A330</f>
        <v>0.97003057976398277</v>
      </c>
      <c r="C312" s="33">
        <f>+'Gaussian Distributions'!F330</f>
        <v>0.54250764494099568</v>
      </c>
      <c r="D312" s="34">
        <f>_xll.qlNormInv(HelperSheet!$A331,D$2,D$3)</f>
        <v>1.0335168188701904</v>
      </c>
    </row>
    <row r="313" spans="1:4" x14ac:dyDescent="0.2">
      <c r="A313" s="32">
        <v>1</v>
      </c>
      <c r="B313" s="33">
        <f>+'Gaussian Distributions'!A331</f>
        <v>-0.42893744379386367</v>
      </c>
      <c r="C313" s="33">
        <f>+'Gaussian Distributions'!F331</f>
        <v>0.19276563905153407</v>
      </c>
      <c r="D313" s="34">
        <f>_xll.qlNormInv(HelperSheet!$A332,D$2,D$3)</f>
        <v>0.26408440591337495</v>
      </c>
    </row>
    <row r="314" spans="1:4" x14ac:dyDescent="0.2">
      <c r="A314" s="32">
        <v>1</v>
      </c>
      <c r="B314" s="33">
        <f>+'Gaussian Distributions'!A332</f>
        <v>-0.10299271856670196</v>
      </c>
      <c r="C314" s="33">
        <f>+'Gaussian Distributions'!F332</f>
        <v>0.27425182035832452</v>
      </c>
      <c r="D314" s="34">
        <f>_xll.qlNormInv(HelperSheet!$A333,D$2,D$3)</f>
        <v>0.44335400478831394</v>
      </c>
    </row>
    <row r="315" spans="1:4" x14ac:dyDescent="0.2">
      <c r="A315" s="32">
        <v>1</v>
      </c>
      <c r="B315" s="33">
        <f>+'Gaussian Distributions'!A333</f>
        <v>1.7390199729485372</v>
      </c>
      <c r="C315" s="33">
        <f>+'Gaussian Distributions'!F333</f>
        <v>0.73475499323713422</v>
      </c>
      <c r="D315" s="34">
        <f>_xll.qlNormInv(HelperSheet!$A334,D$2,D$3)</f>
        <v>1.4564609851216956</v>
      </c>
    </row>
    <row r="316" spans="1:4" x14ac:dyDescent="0.2">
      <c r="A316" s="32">
        <v>1</v>
      </c>
      <c r="B316" s="33">
        <f>+'Gaussian Distributions'!A334</f>
        <v>0.55042012314259059</v>
      </c>
      <c r="C316" s="33">
        <f>+'Gaussian Distributions'!F334</f>
        <v>0.43760503078564761</v>
      </c>
      <c r="D316" s="34">
        <f>_xll.qlNormInv(HelperSheet!$A335,D$2,D$3)</f>
        <v>0.80273106772842484</v>
      </c>
    </row>
    <row r="317" spans="1:4" x14ac:dyDescent="0.2">
      <c r="A317" s="32">
        <v>1</v>
      </c>
      <c r="B317" s="33">
        <f>+'Gaussian Distributions'!A335</f>
        <v>-0.80995028305795835</v>
      </c>
      <c r="C317" s="33">
        <f>+'Gaussian Distributions'!F335</f>
        <v>9.7512429235510401E-2</v>
      </c>
      <c r="D317" s="34">
        <f>_xll.qlNormInv(HelperSheet!$A336,D$2,D$3)</f>
        <v>5.4527344318122895E-2</v>
      </c>
    </row>
    <row r="318" spans="1:4" x14ac:dyDescent="0.2">
      <c r="A318" s="32">
        <v>1</v>
      </c>
      <c r="B318" s="33">
        <f>+'Gaussian Distributions'!A336</f>
        <v>-1.0516312828395415</v>
      </c>
      <c r="C318" s="33">
        <f>+'Gaussian Distributions'!F336</f>
        <v>3.7092179290114602E-2</v>
      </c>
      <c r="D318" s="34">
        <f>_xll.qlNormInv(HelperSheet!$A337,D$2,D$3)</f>
        <v>-7.8397205561747896E-2</v>
      </c>
    </row>
    <row r="319" spans="1:4" x14ac:dyDescent="0.2">
      <c r="A319" s="32">
        <v>1</v>
      </c>
      <c r="B319" s="33">
        <f>+'Gaussian Distributions'!A337</f>
        <v>0.37584618503937234</v>
      </c>
      <c r="C319" s="33">
        <f>+'Gaussian Distributions'!F337</f>
        <v>0.39396154625984309</v>
      </c>
      <c r="D319" s="34">
        <f>_xll.qlNormInv(HelperSheet!$A338,D$2,D$3)</f>
        <v>0.70671540177165482</v>
      </c>
    </row>
    <row r="320" spans="1:4" x14ac:dyDescent="0.2">
      <c r="A320" s="32">
        <v>1</v>
      </c>
      <c r="B320" s="33">
        <f>+'Gaussian Distributions'!A338</f>
        <v>1.2617708602140048</v>
      </c>
      <c r="C320" s="33">
        <f>+'Gaussian Distributions'!F338</f>
        <v>0.61544271505350112</v>
      </c>
      <c r="D320" s="34">
        <f>_xll.qlNormInv(HelperSheet!$A339,D$2,D$3)</f>
        <v>1.1939739731177026</v>
      </c>
    </row>
    <row r="321" spans="1:4" x14ac:dyDescent="0.2">
      <c r="A321" s="32">
        <v>1</v>
      </c>
      <c r="B321" s="33">
        <f>+'Gaussian Distributions'!A339</f>
        <v>-0.2624574961048432</v>
      </c>
      <c r="C321" s="33">
        <f>+'Gaussian Distributions'!F339</f>
        <v>0.2343856259737892</v>
      </c>
      <c r="D321" s="34">
        <f>_xll.qlNormInv(HelperSheet!$A340,D$2,D$3)</f>
        <v>0.35564837714233621</v>
      </c>
    </row>
    <row r="322" spans="1:4" x14ac:dyDescent="0.2">
      <c r="A322" s="32">
        <v>1</v>
      </c>
      <c r="B322" s="33">
        <f>+'Gaussian Distributions'!A340</f>
        <v>-0.60832981614418735</v>
      </c>
      <c r="C322" s="33">
        <f>+'Gaussian Distributions'!F340</f>
        <v>0.14791754596395315</v>
      </c>
      <c r="D322" s="34">
        <f>_xll.qlNormInv(HelperSheet!$A341,D$2,D$3)</f>
        <v>0.16541860112069695</v>
      </c>
    </row>
    <row r="323" spans="1:4" x14ac:dyDescent="0.2">
      <c r="A323" s="32">
        <v>1</v>
      </c>
      <c r="B323" s="33">
        <f>+'Gaussian Distributions'!A341</f>
        <v>0.74374418913597029</v>
      </c>
      <c r="C323" s="33">
        <f>+'Gaussian Distributions'!F341</f>
        <v>0.48593604728399253</v>
      </c>
      <c r="D323" s="34">
        <f>_xll.qlNormInv(HelperSheet!$A342,D$2,D$3)</f>
        <v>0.90905930402478363</v>
      </c>
    </row>
    <row r="324" spans="1:4" x14ac:dyDescent="0.2">
      <c r="A324" s="32">
        <v>1</v>
      </c>
      <c r="B324" s="33">
        <f>+'Gaussian Distributions'!A342</f>
        <v>5.387939909626116E-2</v>
      </c>
      <c r="C324" s="33">
        <f>+'Gaussian Distributions'!F342</f>
        <v>0.31346984977406528</v>
      </c>
      <c r="D324" s="34">
        <f>_xll.qlNormInv(HelperSheet!$A343,D$2,D$3)</f>
        <v>0.52963366950294366</v>
      </c>
    </row>
    <row r="325" spans="1:4" x14ac:dyDescent="0.2">
      <c r="A325" s="32">
        <v>1</v>
      </c>
      <c r="B325" s="33">
        <f>+'Gaussian Distributions'!A343</f>
        <v>-2.0240136230391226</v>
      </c>
      <c r="C325" s="33">
        <f>+'Gaussian Distributions'!F343</f>
        <v>-0.20600340575978066</v>
      </c>
      <c r="D325" s="34">
        <f>_xll.qlNormInv(HelperSheet!$A344,D$2,D$3)</f>
        <v>-0.61320749267151742</v>
      </c>
    </row>
    <row r="326" spans="1:4" x14ac:dyDescent="0.2">
      <c r="A326" s="32">
        <v>1</v>
      </c>
      <c r="B326" s="33">
        <f>+'Gaussian Distributions'!A344</f>
        <v>-1.8912292357770628</v>
      </c>
      <c r="C326" s="33">
        <f>+'Gaussian Distributions'!F344</f>
        <v>-0.17280730894426571</v>
      </c>
      <c r="D326" s="34">
        <f>_xll.qlNormInv(HelperSheet!$A345,D$2,D$3)</f>
        <v>-0.54017607967738468</v>
      </c>
    </row>
    <row r="327" spans="1:4" x14ac:dyDescent="0.2">
      <c r="A327" s="32">
        <v>1</v>
      </c>
      <c r="B327" s="33">
        <f>+'Gaussian Distributions'!A345</f>
        <v>7.3502506020052483E-2</v>
      </c>
      <c r="C327" s="33">
        <f>+'Gaussian Distributions'!F345</f>
        <v>0.31837562650501311</v>
      </c>
      <c r="D327" s="34">
        <f>_xll.qlNormInv(HelperSheet!$A346,D$2,D$3)</f>
        <v>0.54042637831102891</v>
      </c>
    </row>
    <row r="328" spans="1:4" x14ac:dyDescent="0.2">
      <c r="A328" s="32">
        <v>1</v>
      </c>
      <c r="B328" s="33">
        <f>+'Gaussian Distributions'!A346</f>
        <v>0.76982071422302356</v>
      </c>
      <c r="C328" s="33">
        <f>+'Gaussian Distributions'!F346</f>
        <v>0.49245517855575588</v>
      </c>
      <c r="D328" s="34">
        <f>_xll.qlNormInv(HelperSheet!$A347,D$2,D$3)</f>
        <v>0.92340139282266298</v>
      </c>
    </row>
    <row r="329" spans="1:4" x14ac:dyDescent="0.2">
      <c r="A329" s="32">
        <v>1</v>
      </c>
      <c r="B329" s="33">
        <f>+'Gaussian Distributions'!A347</f>
        <v>-0.58493154074024245</v>
      </c>
      <c r="C329" s="33">
        <f>+'Gaussian Distributions'!F347</f>
        <v>0.15376711481493938</v>
      </c>
      <c r="D329" s="34">
        <f>_xll.qlNormInv(HelperSheet!$A348,D$2,D$3)</f>
        <v>0.17828765259286661</v>
      </c>
    </row>
    <row r="330" spans="1:4" x14ac:dyDescent="0.2">
      <c r="A330" s="32">
        <v>1</v>
      </c>
      <c r="B330" s="33">
        <f>+'Gaussian Distributions'!A348</f>
        <v>-0.24224058351799815</v>
      </c>
      <c r="C330" s="33">
        <f>+'Gaussian Distributions'!F348</f>
        <v>0.23943985412050045</v>
      </c>
      <c r="D330" s="34">
        <f>_xll.qlNormInv(HelperSheet!$A349,D$2,D$3)</f>
        <v>0.36676767906510099</v>
      </c>
    </row>
    <row r="331" spans="1:4" x14ac:dyDescent="0.2">
      <c r="A331" s="32">
        <v>1</v>
      </c>
      <c r="B331" s="33">
        <f>+'Gaussian Distributions'!A349</f>
        <v>1.306430349927916</v>
      </c>
      <c r="C331" s="33">
        <f>+'Gaussian Distributions'!F349</f>
        <v>0.62660758748197898</v>
      </c>
      <c r="D331" s="34">
        <f>_xll.qlNormInv(HelperSheet!$A350,D$2,D$3)</f>
        <v>1.2185366924603538</v>
      </c>
    </row>
    <row r="332" spans="1:4" x14ac:dyDescent="0.2">
      <c r="A332" s="32">
        <v>1</v>
      </c>
      <c r="B332" s="33">
        <f>+'Gaussian Distributions'!A350</f>
        <v>0.39694739906840015</v>
      </c>
      <c r="C332" s="33">
        <f>+'Gaussian Distributions'!F350</f>
        <v>0.39923684976710005</v>
      </c>
      <c r="D332" s="34">
        <f>_xll.qlNormInv(HelperSheet!$A351,D$2,D$3)</f>
        <v>0.71832106948762009</v>
      </c>
    </row>
    <row r="333" spans="1:4" x14ac:dyDescent="0.2">
      <c r="A333" s="32">
        <v>1</v>
      </c>
      <c r="B333" s="33">
        <f>+'Gaussian Distributions'!A351</f>
        <v>-1.0181772066752104</v>
      </c>
      <c r="C333" s="33">
        <f>+'Gaussian Distributions'!F351</f>
        <v>4.5455698331197392E-2</v>
      </c>
      <c r="D333" s="34">
        <f>_xll.qlNormInv(HelperSheet!$A352,D$2,D$3)</f>
        <v>-5.9997463671365714E-2</v>
      </c>
    </row>
    <row r="334" spans="1:4" x14ac:dyDescent="0.2">
      <c r="A334" s="32">
        <v>1</v>
      </c>
      <c r="B334" s="33">
        <f>+'Gaussian Distributions'!A352</f>
        <v>-0.78305681282221196</v>
      </c>
      <c r="C334" s="33">
        <f>+'Gaussian Distributions'!F352</f>
        <v>0.104235796794447</v>
      </c>
      <c r="D334" s="34">
        <f>_xll.qlNormInv(HelperSheet!$A353,D$2,D$3)</f>
        <v>6.9318752947783391E-2</v>
      </c>
    </row>
    <row r="335" spans="1:4" x14ac:dyDescent="0.2">
      <c r="A335" s="32">
        <v>1</v>
      </c>
      <c r="B335" s="33">
        <f>+'Gaussian Distributions'!A353</f>
        <v>0.57335219778712398</v>
      </c>
      <c r="C335" s="33">
        <f>+'Gaussian Distributions'!F353</f>
        <v>0.44333804944678101</v>
      </c>
      <c r="D335" s="34">
        <f>_xll.qlNormInv(HelperSheet!$A354,D$2,D$3)</f>
        <v>0.81534370878291829</v>
      </c>
    </row>
    <row r="336" spans="1:4" x14ac:dyDescent="0.2">
      <c r="A336" s="32">
        <v>1</v>
      </c>
      <c r="B336" s="33">
        <f>+'Gaussian Distributions'!A354</f>
        <v>1.8356715368367589</v>
      </c>
      <c r="C336" s="33">
        <f>+'Gaussian Distributions'!F354</f>
        <v>0.75891788420918971</v>
      </c>
      <c r="D336" s="34">
        <f>_xll.qlNormInv(HelperSheet!$A355,D$2,D$3)</f>
        <v>1.5096193452602176</v>
      </c>
    </row>
    <row r="337" spans="1:4" x14ac:dyDescent="0.2">
      <c r="A337" s="32">
        <v>1</v>
      </c>
      <c r="B337" s="33">
        <f>+'Gaussian Distributions'!A355</f>
        <v>-8.332421059930338E-2</v>
      </c>
      <c r="C337" s="33">
        <f>+'Gaussian Distributions'!F355</f>
        <v>0.27916894735017417</v>
      </c>
      <c r="D337" s="34">
        <f>_xll.qlNormInv(HelperSheet!$A356,D$2,D$3)</f>
        <v>0.45417168417038312</v>
      </c>
    </row>
    <row r="338" spans="1:4" x14ac:dyDescent="0.2">
      <c r="A338" s="32">
        <v>1</v>
      </c>
      <c r="B338" s="33">
        <f>+'Gaussian Distributions'!A356</f>
        <v>-0.407564066299618</v>
      </c>
      <c r="C338" s="33">
        <f>+'Gaussian Distributions'!F356</f>
        <v>0.19810898342509548</v>
      </c>
      <c r="D338" s="34">
        <f>_xll.qlNormInv(HelperSheet!$A357,D$2,D$3)</f>
        <v>0.27583976353521011</v>
      </c>
    </row>
    <row r="339" spans="1:4" x14ac:dyDescent="0.2">
      <c r="A339" s="32">
        <v>1</v>
      </c>
      <c r="B339" s="33">
        <f>+'Gaussian Distributions'!A357</f>
        <v>1.0018702773219772</v>
      </c>
      <c r="C339" s="33">
        <f>+'Gaussian Distributions'!F357</f>
        <v>0.55046756933049434</v>
      </c>
      <c r="D339" s="34">
        <f>_xll.qlNormInv(HelperSheet!$A358,D$2,D$3)</f>
        <v>1.0510286525270875</v>
      </c>
    </row>
    <row r="340" spans="1:4" x14ac:dyDescent="0.2">
      <c r="A340" s="32">
        <v>1</v>
      </c>
      <c r="B340" s="33">
        <f>+'Gaussian Distributions'!A358</f>
        <v>0.23216964917502994</v>
      </c>
      <c r="C340" s="33">
        <f>+'Gaussian Distributions'!F358</f>
        <v>0.35804241229375749</v>
      </c>
      <c r="D340" s="34">
        <f>_xll.qlNormInv(HelperSheet!$A359,D$2,D$3)</f>
        <v>0.62769330704626647</v>
      </c>
    </row>
    <row r="341" spans="1:4" x14ac:dyDescent="0.2">
      <c r="A341" s="32">
        <v>1</v>
      </c>
      <c r="B341" s="33">
        <f>+'Gaussian Distributions'!A359</f>
        <v>-1.3297709493461043</v>
      </c>
      <c r="C341" s="33">
        <f>+'Gaussian Distributions'!F359</f>
        <v>-3.2442737336526084E-2</v>
      </c>
      <c r="D341" s="34">
        <f>_xll.qlNormInv(HelperSheet!$A360,D$2,D$3)</f>
        <v>-0.2313740221403574</v>
      </c>
    </row>
    <row r="342" spans="1:4" x14ac:dyDescent="0.2">
      <c r="A342" s="32">
        <v>1</v>
      </c>
      <c r="B342" s="33">
        <f>+'Gaussian Distributions'!A360</f>
        <v>-1.1598896184888243</v>
      </c>
      <c r="C342" s="33">
        <f>+'Gaussian Distributions'!F360</f>
        <v>1.0027595377793908E-2</v>
      </c>
      <c r="D342" s="34">
        <f>_xll.qlNormInv(HelperSheet!$A361,D$2,D$3)</f>
        <v>-0.13793929016885342</v>
      </c>
    </row>
    <row r="343" spans="1:4" x14ac:dyDescent="0.2">
      <c r="A343" s="32">
        <v>1</v>
      </c>
      <c r="B343" s="33">
        <f>+'Gaussian Distributions'!A361</f>
        <v>0.31349285231434321</v>
      </c>
      <c r="C343" s="33">
        <f>+'Gaussian Distributions'!F361</f>
        <v>0.37837321307858579</v>
      </c>
      <c r="D343" s="34">
        <f>_xll.qlNormInv(HelperSheet!$A362,D$2,D$3)</f>
        <v>0.67242106877288876</v>
      </c>
    </row>
    <row r="344" spans="1:4" x14ac:dyDescent="0.2">
      <c r="A344" s="32">
        <v>1</v>
      </c>
      <c r="B344" s="33">
        <f>+'Gaussian Distributions'!A362</f>
        <v>1.1409127096502889</v>
      </c>
      <c r="C344" s="33">
        <f>+'Gaussian Distributions'!F362</f>
        <v>0.58522817741257227</v>
      </c>
      <c r="D344" s="34">
        <f>_xll.qlNormInv(HelperSheet!$A363,D$2,D$3)</f>
        <v>1.1275019903076591</v>
      </c>
    </row>
    <row r="345" spans="1:4" x14ac:dyDescent="0.2">
      <c r="A345" s="32">
        <v>1</v>
      </c>
      <c r="B345" s="33">
        <f>+'Gaussian Distributions'!A363</f>
        <v>-0.32379432856539847</v>
      </c>
      <c r="C345" s="33">
        <f>+'Gaussian Distributions'!F363</f>
        <v>0.21905141785865037</v>
      </c>
      <c r="D345" s="34">
        <f>_xll.qlNormInv(HelperSheet!$A364,D$2,D$3)</f>
        <v>0.32191311928903082</v>
      </c>
    </row>
    <row r="346" spans="1:4" x14ac:dyDescent="0.2">
      <c r="A346" s="32">
        <v>1</v>
      </c>
      <c r="B346" s="33">
        <f>+'Gaussian Distributions'!A364</f>
        <v>-4.8957779118579178E-3</v>
      </c>
      <c r="C346" s="33">
        <f>+'Gaussian Distributions'!F364</f>
        <v>0.29877605552203551</v>
      </c>
      <c r="D346" s="34">
        <f>_xll.qlNormInv(HelperSheet!$A365,D$2,D$3)</f>
        <v>0.49730732214847817</v>
      </c>
    </row>
    <row r="347" spans="1:4" x14ac:dyDescent="0.2">
      <c r="A347" s="32">
        <v>1</v>
      </c>
      <c r="B347" s="33">
        <f>+'Gaussian Distributions'!A365</f>
        <v>2.8856349133557848</v>
      </c>
      <c r="C347" s="33">
        <f>+'Gaussian Distributions'!F365</f>
        <v>1.0214087283389461</v>
      </c>
      <c r="D347" s="34">
        <f>_xll.qlNormInv(HelperSheet!$A366,D$2,D$3)</f>
        <v>2.0870992023456818</v>
      </c>
    </row>
    <row r="348" spans="1:4" x14ac:dyDescent="0.2">
      <c r="A348" s="32">
        <v>1</v>
      </c>
      <c r="B348" s="33">
        <f>+'Gaussian Distributions'!A366</f>
        <v>0.66835619567383808</v>
      </c>
      <c r="C348" s="33">
        <f>+'Gaussian Distributions'!F366</f>
        <v>0.46708904891845948</v>
      </c>
      <c r="D348" s="34">
        <f>_xll.qlNormInv(HelperSheet!$A367,D$2,D$3)</f>
        <v>0.86759590762061101</v>
      </c>
    </row>
    <row r="349" spans="1:4" x14ac:dyDescent="0.2">
      <c r="A349" s="32">
        <v>1</v>
      </c>
      <c r="B349" s="33">
        <f>+'Gaussian Distributions'!A367</f>
        <v>-0.68064878509756543</v>
      </c>
      <c r="C349" s="33">
        <f>+'Gaussian Distributions'!F367</f>
        <v>0.12983780372560863</v>
      </c>
      <c r="D349" s="34">
        <f>_xll.qlNormInv(HelperSheet!$A368,D$2,D$3)</f>
        <v>0.12564316819633897</v>
      </c>
    </row>
    <row r="350" spans="1:4" x14ac:dyDescent="0.2">
      <c r="A350" s="32">
        <v>1</v>
      </c>
      <c r="B350" s="33">
        <f>+'Gaussian Distributions'!A368</f>
        <v>-0.89442647919806428</v>
      </c>
      <c r="C350" s="33">
        <f>+'Gaussian Distributions'!F368</f>
        <v>7.6393380200483918E-2</v>
      </c>
      <c r="D350" s="34">
        <f>_xll.qlNormInv(HelperSheet!$A369,D$2,D$3)</f>
        <v>8.0654364410646107E-3</v>
      </c>
    </row>
    <row r="351" spans="1:4" x14ac:dyDescent="0.2">
      <c r="A351" s="32">
        <v>1</v>
      </c>
      <c r="B351" s="33">
        <f>+'Gaussian Distributions'!A369</f>
        <v>0.48326688507183102</v>
      </c>
      <c r="C351" s="33">
        <f>+'Gaussian Distributions'!F369</f>
        <v>0.42081672126795777</v>
      </c>
      <c r="D351" s="34">
        <f>_xll.qlNormInv(HelperSheet!$A370,D$2,D$3)</f>
        <v>0.76579678678950702</v>
      </c>
    </row>
    <row r="352" spans="1:4" x14ac:dyDescent="0.2">
      <c r="A352" s="32">
        <v>1</v>
      </c>
      <c r="B352" s="33">
        <f>+'Gaussian Distributions'!A370</f>
        <v>1.5184291421356837</v>
      </c>
      <c r="C352" s="33">
        <f>+'Gaussian Distributions'!F370</f>
        <v>0.67960728553392091</v>
      </c>
      <c r="D352" s="34">
        <f>_xll.qlNormInv(HelperSheet!$A371,D$2,D$3)</f>
        <v>1.3351360281746261</v>
      </c>
    </row>
    <row r="353" spans="1:4" x14ac:dyDescent="0.2">
      <c r="A353" s="32">
        <v>1</v>
      </c>
      <c r="B353" s="33">
        <f>+'Gaussian Distributions'!A371</f>
        <v>-0.16226934985465657</v>
      </c>
      <c r="C353" s="33">
        <f>+'Gaussian Distributions'!F371</f>
        <v>0.25943266253633585</v>
      </c>
      <c r="D353" s="34">
        <f>_xll.qlNormInv(HelperSheet!$A372,D$2,D$3)</f>
        <v>0.41075185757993887</v>
      </c>
    </row>
    <row r="354" spans="1:4" x14ac:dyDescent="0.2">
      <c r="A354" s="32">
        <v>1</v>
      </c>
      <c r="B354" s="33">
        <f>+'Gaussian Distributions'!A372</f>
        <v>-0.49430081494550537</v>
      </c>
      <c r="C354" s="33">
        <f>+'Gaussian Distributions'!F372</f>
        <v>0.17642479626362365</v>
      </c>
      <c r="D354" s="34">
        <f>_xll.qlNormInv(HelperSheet!$A373,D$2,D$3)</f>
        <v>0.22813455177997205</v>
      </c>
    </row>
    <row r="355" spans="1:4" x14ac:dyDescent="0.2">
      <c r="A355" s="32">
        <v>1</v>
      </c>
      <c r="B355" s="33">
        <f>+'Gaussian Distributions'!A373</f>
        <v>0.87991335325094355</v>
      </c>
      <c r="C355" s="33">
        <f>+'Gaussian Distributions'!F373</f>
        <v>0.51997833831273588</v>
      </c>
      <c r="D355" s="34">
        <f>_xll.qlNormInv(HelperSheet!$A374,D$2,D$3)</f>
        <v>0.98395234428801892</v>
      </c>
    </row>
    <row r="356" spans="1:4" x14ac:dyDescent="0.2">
      <c r="A356" s="32">
        <v>1</v>
      </c>
      <c r="B356" s="33">
        <f>+'Gaussian Distributions'!A374</f>
        <v>0.15235588431211694</v>
      </c>
      <c r="C356" s="33">
        <f>+'Gaussian Distributions'!F374</f>
        <v>0.33808897107802921</v>
      </c>
      <c r="D356" s="34">
        <f>_xll.qlNormInv(HelperSheet!$A375,D$2,D$3)</f>
        <v>0.58379573637166438</v>
      </c>
    </row>
    <row r="357" spans="1:4" x14ac:dyDescent="0.2">
      <c r="A357" s="32">
        <v>1</v>
      </c>
      <c r="B357" s="33">
        <f>+'Gaussian Distributions'!A375</f>
        <v>-1.5501990408603525</v>
      </c>
      <c r="C357" s="33">
        <f>+'Gaussian Distributions'!F375</f>
        <v>-8.7549760215088146E-2</v>
      </c>
      <c r="D357" s="34">
        <f>_xll.qlNormInv(HelperSheet!$A376,D$2,D$3)</f>
        <v>-0.35260947247319396</v>
      </c>
    </row>
    <row r="358" spans="1:4" x14ac:dyDescent="0.2">
      <c r="A358" s="32">
        <v>1</v>
      </c>
      <c r="B358" s="33">
        <f>+'Gaussian Distributions'!A376</f>
        <v>-1.6962225044568113</v>
      </c>
      <c r="C358" s="33">
        <f>+'Gaussian Distributions'!F376</f>
        <v>-0.12405562611420284</v>
      </c>
      <c r="D358" s="34">
        <f>_xll.qlNormInv(HelperSheet!$A377,D$2,D$3)</f>
        <v>-0.43292237745124629</v>
      </c>
    </row>
    <row r="359" spans="1:4" x14ac:dyDescent="0.2">
      <c r="A359" s="32">
        <v>1</v>
      </c>
      <c r="B359" s="33">
        <f>+'Gaussian Distributions'!A377</f>
        <v>0.11284145740462745</v>
      </c>
      <c r="C359" s="33">
        <f>+'Gaussian Distributions'!F377</f>
        <v>0.32821036435115686</v>
      </c>
      <c r="D359" s="34">
        <f>_xll.qlNormInv(HelperSheet!$A378,D$2,D$3)</f>
        <v>0.56206280157254507</v>
      </c>
    </row>
    <row r="360" spans="1:4" x14ac:dyDescent="0.2">
      <c r="A360" s="32">
        <v>1</v>
      </c>
      <c r="B360" s="33">
        <f>+'Gaussian Distributions'!A378</f>
        <v>0.82361869414925848</v>
      </c>
      <c r="C360" s="33">
        <f>+'Gaussian Distributions'!F378</f>
        <v>0.50590467353731461</v>
      </c>
      <c r="D360" s="34">
        <f>_xll.qlNormInv(HelperSheet!$A379,D$2,D$3)</f>
        <v>0.95299028178209222</v>
      </c>
    </row>
    <row r="361" spans="1:4" x14ac:dyDescent="0.2">
      <c r="A361" s="32">
        <v>1</v>
      </c>
      <c r="B361" s="33">
        <f>+'Gaussian Distributions'!A379</f>
        <v>-0.53906247128767859</v>
      </c>
      <c r="C361" s="33">
        <f>+'Gaussian Distributions'!F379</f>
        <v>0.16523438217808034</v>
      </c>
      <c r="D361" s="34">
        <f>_xll.qlNormInv(HelperSheet!$A380,D$2,D$3)</f>
        <v>0.20351564079177675</v>
      </c>
    </row>
    <row r="362" spans="1:4" x14ac:dyDescent="0.2">
      <c r="A362" s="32">
        <v>1</v>
      </c>
      <c r="B362" s="33">
        <f>+'Gaussian Distributions'!A380</f>
        <v>-0.20209334542535884</v>
      </c>
      <c r="C362" s="33">
        <f>+'Gaussian Distributions'!F380</f>
        <v>0.24947666364366028</v>
      </c>
      <c r="D362" s="34">
        <f>_xll.qlNormInv(HelperSheet!$A381,D$2,D$3)</f>
        <v>0.38884866001605262</v>
      </c>
    </row>
    <row r="363" spans="1:4" x14ac:dyDescent="0.2">
      <c r="A363" s="32">
        <v>1</v>
      </c>
      <c r="B363" s="33">
        <f>+'Gaussian Distributions'!A381</f>
        <v>1.4045462490520488</v>
      </c>
      <c r="C363" s="33">
        <f>+'Gaussian Distributions'!F381</f>
        <v>0.6511365622630122</v>
      </c>
      <c r="D363" s="34">
        <f>_xll.qlNormInv(HelperSheet!$A382,D$2,D$3)</f>
        <v>1.272500436978627</v>
      </c>
    </row>
    <row r="364" spans="1:4" x14ac:dyDescent="0.2">
      <c r="A364" s="32">
        <v>1</v>
      </c>
      <c r="B364" s="33">
        <f>+'Gaussian Distributions'!A382</f>
        <v>0.43969744976692787</v>
      </c>
      <c r="C364" s="33">
        <f>+'Gaussian Distributions'!F382</f>
        <v>0.40992436244173197</v>
      </c>
      <c r="D364" s="34">
        <f>_xll.qlNormInv(HelperSheet!$A383,D$2,D$3)</f>
        <v>0.74183359737181032</v>
      </c>
    </row>
    <row r="365" spans="1:4" x14ac:dyDescent="0.2">
      <c r="A365" s="32">
        <v>1</v>
      </c>
      <c r="B365" s="33">
        <f>+'Gaussian Distributions'!A383</f>
        <v>-0.95447402814715998</v>
      </c>
      <c r="C365" s="33">
        <f>+'Gaussian Distributions'!F383</f>
        <v>6.1381492963209994E-2</v>
      </c>
      <c r="D365" s="34">
        <f>_xll.qlNormInv(HelperSheet!$A384,D$2,D$3)</f>
        <v>-2.4960715480938034E-2</v>
      </c>
    </row>
    <row r="366" spans="1:4" x14ac:dyDescent="0.2">
      <c r="A366" s="32">
        <v>1</v>
      </c>
      <c r="B366" s="33">
        <f>+'Gaussian Distributions'!A384</f>
        <v>-0.73089424692461269</v>
      </c>
      <c r="C366" s="33">
        <f>+'Gaussian Distributions'!F384</f>
        <v>0.11727643826884682</v>
      </c>
      <c r="D366" s="34">
        <f>_xll.qlNormInv(HelperSheet!$A385,D$2,D$3)</f>
        <v>9.8008164191462965E-2</v>
      </c>
    </row>
    <row r="367" spans="1:4" x14ac:dyDescent="0.2">
      <c r="A367" s="32">
        <v>1</v>
      </c>
      <c r="B367" s="33">
        <f>+'Gaussian Distributions'!A385</f>
        <v>0.62015423304291739</v>
      </c>
      <c r="C367" s="33">
        <f>+'Gaussian Distributions'!F385</f>
        <v>0.45503855826072936</v>
      </c>
      <c r="D367" s="34">
        <f>_xll.qlNormInv(HelperSheet!$A386,D$2,D$3)</f>
        <v>0.84108482817360453</v>
      </c>
    </row>
    <row r="368" spans="1:4" x14ac:dyDescent="0.2">
      <c r="A368" s="32">
        <v>1</v>
      </c>
      <c r="B368" s="33">
        <f>+'Gaussian Distributions'!A386</f>
        <v>2.1065540858118856</v>
      </c>
      <c r="C368" s="33">
        <f>+'Gaussian Distributions'!F386</f>
        <v>0.82663852145297145</v>
      </c>
      <c r="D368" s="34">
        <f>_xll.qlNormInv(HelperSheet!$A387,D$2,D$3)</f>
        <v>1.6586047471965373</v>
      </c>
    </row>
    <row r="369" spans="1:4" x14ac:dyDescent="0.2">
      <c r="A369" s="32">
        <v>1</v>
      </c>
      <c r="B369" s="33">
        <f>+'Gaussian Distributions'!A387</f>
        <v>-4.4076092143902741E-2</v>
      </c>
      <c r="C369" s="33">
        <f>+'Gaussian Distributions'!F387</f>
        <v>0.28898097696402431</v>
      </c>
      <c r="D369" s="34">
        <f>_xll.qlNormInv(HelperSheet!$A388,D$2,D$3)</f>
        <v>0.47575814932085347</v>
      </c>
    </row>
    <row r="370" spans="1:4" x14ac:dyDescent="0.2">
      <c r="A370" s="32">
        <v>1</v>
      </c>
      <c r="B370" s="33">
        <f>+'Gaussian Distributions'!A388</f>
        <v>-0.36535858732172261</v>
      </c>
      <c r="C370" s="33">
        <f>+'Gaussian Distributions'!F388</f>
        <v>0.20866035316956932</v>
      </c>
      <c r="D370" s="34">
        <f>_xll.qlNormInv(HelperSheet!$A389,D$2,D$3)</f>
        <v>0.29905277697305255</v>
      </c>
    </row>
    <row r="371" spans="1:4" x14ac:dyDescent="0.2">
      <c r="A371" s="32">
        <v>1</v>
      </c>
      <c r="B371" s="33">
        <f>+'Gaussian Distributions'!A389</f>
        <v>1.0688078764023408</v>
      </c>
      <c r="C371" s="33">
        <f>+'Gaussian Distributions'!F389</f>
        <v>0.56720196910058518</v>
      </c>
      <c r="D371" s="34">
        <f>_xll.qlNormInv(HelperSheet!$A390,D$2,D$3)</f>
        <v>1.0878443320212874</v>
      </c>
    </row>
    <row r="372" spans="1:4" x14ac:dyDescent="0.2">
      <c r="A372" s="32">
        <v>1</v>
      </c>
      <c r="B372" s="33">
        <f>+'Gaussian Distributions'!A390</f>
        <v>0.27260580359832759</v>
      </c>
      <c r="C372" s="33">
        <f>+'Gaussian Distributions'!F390</f>
        <v>0.3681514508995819</v>
      </c>
      <c r="D372" s="34">
        <f>_xll.qlNormInv(HelperSheet!$A391,D$2,D$3)</f>
        <v>0.64993319197908017</v>
      </c>
    </row>
    <row r="373" spans="1:4" x14ac:dyDescent="0.2">
      <c r="A373" s="32">
        <v>1</v>
      </c>
      <c r="B373" s="33">
        <f>+'Gaussian Distributions'!A391</f>
        <v>-1.240355992927701</v>
      </c>
      <c r="C373" s="33">
        <f>+'Gaussian Distributions'!F391</f>
        <v>-1.0088998231925272E-2</v>
      </c>
      <c r="D373" s="34">
        <f>_xll.qlNormInv(HelperSheet!$A392,D$2,D$3)</f>
        <v>-0.18219579611023562</v>
      </c>
    </row>
    <row r="374" spans="1:4" x14ac:dyDescent="0.2">
      <c r="A374" s="32">
        <v>1</v>
      </c>
      <c r="B374" s="33">
        <f>+'Gaussian Distributions'!A392</f>
        <v>-1.4313017604941038</v>
      </c>
      <c r="C374" s="33">
        <f>+'Gaussian Distributions'!F392</f>
        <v>-5.7825440123525973E-2</v>
      </c>
      <c r="D374" s="34">
        <f>_xll.qlNormInv(HelperSheet!$A393,D$2,D$3)</f>
        <v>-0.28721596827175722</v>
      </c>
    </row>
    <row r="375" spans="1:4" x14ac:dyDescent="0.2">
      <c r="A375" s="32">
        <v>1</v>
      </c>
      <c r="B375" s="33">
        <f>+'Gaussian Distributions'!A393</f>
        <v>0.19210973425867631</v>
      </c>
      <c r="C375" s="33">
        <f>+'Gaussian Distributions'!F393</f>
        <v>0.34802743356466909</v>
      </c>
      <c r="D375" s="34">
        <f>_xll.qlNormInv(HelperSheet!$A394,D$2,D$3)</f>
        <v>0.60566035384227201</v>
      </c>
    </row>
    <row r="376" spans="1:4" x14ac:dyDescent="0.2">
      <c r="A376" s="32">
        <v>1</v>
      </c>
      <c r="B376" s="33">
        <f>+'Gaussian Distributions'!A394</f>
        <v>0.93914510306378052</v>
      </c>
      <c r="C376" s="33">
        <f>+'Gaussian Distributions'!F394</f>
        <v>0.53478627576594517</v>
      </c>
      <c r="D376" s="34">
        <f>_xll.qlNormInv(HelperSheet!$A395,D$2,D$3)</f>
        <v>1.0165298066850794</v>
      </c>
    </row>
    <row r="377" spans="1:4" x14ac:dyDescent="0.2">
      <c r="A377" s="32">
        <v>1</v>
      </c>
      <c r="B377" s="33">
        <f>+'Gaussian Distributions'!A395</f>
        <v>-0.45050860649743674</v>
      </c>
      <c r="C377" s="33">
        <f>+'Gaussian Distributions'!F395</f>
        <v>0.1873728483756408</v>
      </c>
      <c r="D377" s="34">
        <f>_xll.qlNormInv(HelperSheet!$A396,D$2,D$3)</f>
        <v>0.25222026642640977</v>
      </c>
    </row>
    <row r="378" spans="1:4" x14ac:dyDescent="0.2">
      <c r="A378" s="32">
        <v>1</v>
      </c>
      <c r="B378" s="33">
        <f>+'Gaussian Distributions'!A396</f>
        <v>-0.12270115404172122</v>
      </c>
      <c r="C378" s="33">
        <f>+'Gaussian Distributions'!F396</f>
        <v>0.26932471148956971</v>
      </c>
      <c r="D378" s="34">
        <f>_xll.qlNormInv(HelperSheet!$A397,D$2,D$3)</f>
        <v>0.43251436527705334</v>
      </c>
    </row>
    <row r="379" spans="1:4" x14ac:dyDescent="0.2">
      <c r="A379" s="32">
        <v>1</v>
      </c>
      <c r="B379" s="33">
        <f>+'Gaussian Distributions'!A397</f>
        <v>1.6563238636479969</v>
      </c>
      <c r="C379" s="33">
        <f>+'Gaussian Distributions'!F397</f>
        <v>0.71408096591199921</v>
      </c>
      <c r="D379" s="34">
        <f>_xll.qlNormInv(HelperSheet!$A398,D$2,D$3)</f>
        <v>1.4109781250063984</v>
      </c>
    </row>
    <row r="380" spans="1:4" x14ac:dyDescent="0.2">
      <c r="A380" s="32">
        <v>1</v>
      </c>
      <c r="B380" s="33">
        <f>+'Gaussian Distributions'!A398</f>
        <v>0.52777393572888331</v>
      </c>
      <c r="C380" s="33">
        <f>+'Gaussian Distributions'!F398</f>
        <v>0.43194348393222082</v>
      </c>
      <c r="D380" s="34">
        <f>_xll.qlNormInv(HelperSheet!$A399,D$2,D$3)</f>
        <v>0.79027566465088583</v>
      </c>
    </row>
    <row r="381" spans="1:4" x14ac:dyDescent="0.2">
      <c r="A381" s="32">
        <v>1</v>
      </c>
      <c r="B381" s="33">
        <f>+'Gaussian Distributions'!A399</f>
        <v>-0.83744273928555246</v>
      </c>
      <c r="C381" s="33">
        <f>+'Gaussian Distributions'!F399</f>
        <v>9.0639315178611873E-2</v>
      </c>
      <c r="D381" s="34">
        <f>_xll.qlNormInv(HelperSheet!$A400,D$2,D$3)</f>
        <v>3.9406493392946107E-2</v>
      </c>
    </row>
    <row r="382" spans="1:4" x14ac:dyDescent="0.2">
      <c r="A382" s="32">
        <v>1</v>
      </c>
      <c r="B382" s="33">
        <f>+'Gaussian Distributions'!A400</f>
        <v>-1.0863057373328728</v>
      </c>
      <c r="C382" s="33">
        <f>+'Gaussian Distributions'!F400</f>
        <v>2.842356566678178E-2</v>
      </c>
      <c r="D382" s="34">
        <f>_xll.qlNormInv(HelperSheet!$A401,D$2,D$3)</f>
        <v>-9.7468155533080081E-2</v>
      </c>
    </row>
    <row r="383" spans="1:4" x14ac:dyDescent="0.2">
      <c r="A383" s="32">
        <v>1</v>
      </c>
      <c r="B383" s="33">
        <f>+'Gaussian Distributions'!A401</f>
        <v>0.3549110230410828</v>
      </c>
      <c r="C383" s="33">
        <f>+'Gaussian Distributions'!F401</f>
        <v>0.38872775576027069</v>
      </c>
      <c r="D383" s="34">
        <f>_xll.qlNormInv(HelperSheet!$A402,D$2,D$3)</f>
        <v>0.69520106267259552</v>
      </c>
    </row>
    <row r="384" spans="1:4" x14ac:dyDescent="0.2">
      <c r="A384" s="32">
        <v>1</v>
      </c>
      <c r="B384" s="33">
        <f>+'Gaussian Distributions'!A402</f>
        <v>1.2194953217774305</v>
      </c>
      <c r="C384" s="33">
        <f>+'Gaussian Distributions'!F402</f>
        <v>0.60487383044435761</v>
      </c>
      <c r="D384" s="34">
        <f>_xll.qlNormInv(HelperSheet!$A403,D$2,D$3)</f>
        <v>1.1707224269775867</v>
      </c>
    </row>
    <row r="385" spans="1:4" x14ac:dyDescent="0.2">
      <c r="A385" s="32">
        <v>1</v>
      </c>
      <c r="B385" s="33">
        <f>+'Gaussian Distributions'!A403</f>
        <v>-0.2827822648939578</v>
      </c>
      <c r="C385" s="33">
        <f>+'Gaussian Distributions'!F403</f>
        <v>0.22930443377651055</v>
      </c>
      <c r="D385" s="34">
        <f>_xll.qlNormInv(HelperSheet!$A404,D$2,D$3)</f>
        <v>0.34446975430832316</v>
      </c>
    </row>
    <row r="386" spans="1:4" x14ac:dyDescent="0.2">
      <c r="A386" s="32">
        <v>1</v>
      </c>
      <c r="B386" s="33">
        <f>+'Gaussian Distributions'!A404</f>
        <v>-0.63206600195106644</v>
      </c>
      <c r="C386" s="33">
        <f>+'Gaussian Distributions'!F404</f>
        <v>0.14198349951223338</v>
      </c>
      <c r="D386" s="34">
        <f>_xll.qlNormInv(HelperSheet!$A405,D$2,D$3)</f>
        <v>0.15236369892691343</v>
      </c>
    </row>
    <row r="387" spans="1:4" x14ac:dyDescent="0.2">
      <c r="A387" s="32">
        <v>1</v>
      </c>
      <c r="B387" s="33">
        <f>+'Gaussian Distributions'!A405</f>
        <v>0.71816387349944777</v>
      </c>
      <c r="C387" s="33">
        <f>+'Gaussian Distributions'!F405</f>
        <v>0.47954096837486193</v>
      </c>
      <c r="D387" s="34">
        <f>_xll.qlNormInv(HelperSheet!$A406,D$2,D$3)</f>
        <v>0.89499013042469633</v>
      </c>
    </row>
    <row r="388" spans="1:4" x14ac:dyDescent="0.2">
      <c r="A388" s="32">
        <v>1</v>
      </c>
      <c r="B388" s="33">
        <f>+'Gaussian Distributions'!A406</f>
        <v>3.4277019387243313E-2</v>
      </c>
      <c r="C388" s="33">
        <f>+'Gaussian Distributions'!F406</f>
        <v>0.3085692548468108</v>
      </c>
      <c r="D388" s="34">
        <f>_xll.qlNormInv(HelperSheet!$A407,D$2,D$3)</f>
        <v>0.51885236066298379</v>
      </c>
    </row>
    <row r="389" spans="1:4" x14ac:dyDescent="0.2">
      <c r="A389" s="32">
        <v>1</v>
      </c>
      <c r="B389" s="33">
        <f>+'Gaussian Distributions'!A407</f>
        <v>-2.2065752148526188</v>
      </c>
      <c r="C389" s="33">
        <f>+'Gaussian Distributions'!F407</f>
        <v>-0.2516438037131547</v>
      </c>
      <c r="D389" s="34">
        <f>_xll.qlNormInv(HelperSheet!$A408,D$2,D$3)</f>
        <v>-0.71361636816894047</v>
      </c>
    </row>
    <row r="390" spans="1:4" x14ac:dyDescent="0.2">
      <c r="A390" s="32">
        <v>1</v>
      </c>
      <c r="B390" s="33">
        <f>+'Gaussian Distributions'!A408</f>
        <v>-2.3352330405679611</v>
      </c>
      <c r="C390" s="33">
        <f>+'Gaussian Distributions'!F408</f>
        <v>-0.28380826014199029</v>
      </c>
      <c r="D390" s="34">
        <f>_xll.qlNormInv(HelperSheet!$A409,D$2,D$3)</f>
        <v>-0.78437817231237861</v>
      </c>
    </row>
    <row r="391" spans="1:4" x14ac:dyDescent="0.2">
      <c r="A391" s="32">
        <v>1</v>
      </c>
      <c r="B391" s="33">
        <f>+'Gaussian Distributions'!A409</f>
        <v>2.4481236945065009E-2</v>
      </c>
      <c r="C391" s="33">
        <f>+'Gaussian Distributions'!F409</f>
        <v>0.30612030923626626</v>
      </c>
      <c r="D391" s="34">
        <f>_xll.qlNormInv(HelperSheet!$A410,D$2,D$3)</f>
        <v>0.51346468031978576</v>
      </c>
    </row>
    <row r="392" spans="1:4" x14ac:dyDescent="0.2">
      <c r="A392" s="32">
        <v>1</v>
      </c>
      <c r="B392" s="33">
        <f>+'Gaussian Distributions'!A410</f>
        <v>0.70554883839374549</v>
      </c>
      <c r="C392" s="33">
        <f>+'Gaussian Distributions'!F410</f>
        <v>0.47638720959843639</v>
      </c>
      <c r="D392" s="34">
        <f>_xll.qlNormInv(HelperSheet!$A411,D$2,D$3)</f>
        <v>0.88805186111655998</v>
      </c>
    </row>
    <row r="393" spans="1:4" x14ac:dyDescent="0.2">
      <c r="A393" s="32">
        <v>1</v>
      </c>
      <c r="B393" s="33">
        <f>+'Gaussian Distributions'!A411</f>
        <v>-0.6440681388873315</v>
      </c>
      <c r="C393" s="33">
        <f>+'Gaussian Distributions'!F411</f>
        <v>0.13898296527816711</v>
      </c>
      <c r="D393" s="34">
        <f>_xll.qlNormInv(HelperSheet!$A412,D$2,D$3)</f>
        <v>0.14576252361196762</v>
      </c>
    </row>
    <row r="394" spans="1:4" x14ac:dyDescent="0.2">
      <c r="A394" s="32">
        <v>1</v>
      </c>
      <c r="B394" s="33">
        <f>+'Gaussian Distributions'!A412</f>
        <v>-0.29298809653121111</v>
      </c>
      <c r="C394" s="33">
        <f>+'Gaussian Distributions'!F412</f>
        <v>0.22675297586719723</v>
      </c>
      <c r="D394" s="34">
        <f>_xll.qlNormInv(HelperSheet!$A413,D$2,D$3)</f>
        <v>0.33885654690783384</v>
      </c>
    </row>
    <row r="395" spans="1:4" x14ac:dyDescent="0.2">
      <c r="A395" s="32">
        <v>1</v>
      </c>
      <c r="B395" s="33">
        <f>+'Gaussian Distributions'!A413</f>
        <v>1.1991522502374994</v>
      </c>
      <c r="C395" s="33">
        <f>+'Gaussian Distributions'!F413</f>
        <v>0.59978806255937478</v>
      </c>
      <c r="D395" s="34">
        <f>_xll.qlNormInv(HelperSheet!$A414,D$2,D$3)</f>
        <v>1.1595337376306247</v>
      </c>
    </row>
    <row r="396" spans="1:4" x14ac:dyDescent="0.2">
      <c r="A396" s="32">
        <v>1</v>
      </c>
      <c r="B396" s="33">
        <f>+'Gaussian Distributions'!A414</f>
        <v>0.34450205584912907</v>
      </c>
      <c r="C396" s="33">
        <f>+'Gaussian Distributions'!F414</f>
        <v>0.38612551396228223</v>
      </c>
      <c r="D396" s="34">
        <f>_xll.qlNormInv(HelperSheet!$A415,D$2,D$3)</f>
        <v>0.68947613071702096</v>
      </c>
    </row>
    <row r="397" spans="1:4" x14ac:dyDescent="0.2">
      <c r="A397" s="32">
        <v>1</v>
      </c>
      <c r="B397" s="33">
        <f>+'Gaussian Distributions'!A415</f>
        <v>-1.1041426801482732</v>
      </c>
      <c r="C397" s="33">
        <f>+'Gaussian Distributions'!F415</f>
        <v>2.3964329962931685E-2</v>
      </c>
      <c r="D397" s="34">
        <f>_xll.qlNormInv(HelperSheet!$A416,D$2,D$3)</f>
        <v>-0.10727847408155033</v>
      </c>
    </row>
    <row r="398" spans="1:4" x14ac:dyDescent="0.2">
      <c r="A398" s="32">
        <v>1</v>
      </c>
      <c r="B398" s="33">
        <f>+'Gaussian Distributions'!A416</f>
        <v>-0.85142870751044453</v>
      </c>
      <c r="C398" s="33">
        <f>+'Gaussian Distributions'!F416</f>
        <v>8.7142823122388857E-2</v>
      </c>
      <c r="D398" s="34">
        <f>_xll.qlNormInv(HelperSheet!$A417,D$2,D$3)</f>
        <v>3.1714210869255466E-2</v>
      </c>
    </row>
    <row r="399" spans="1:4" x14ac:dyDescent="0.2">
      <c r="A399" s="32">
        <v>1</v>
      </c>
      <c r="B399" s="33">
        <f>+'Gaussian Distributions'!A417</f>
        <v>0.51655225892244949</v>
      </c>
      <c r="C399" s="33">
        <f>+'Gaussian Distributions'!F417</f>
        <v>0.42913806473061233</v>
      </c>
      <c r="D399" s="34">
        <f>_xll.qlNormInv(HelperSheet!$A418,D$2,D$3)</f>
        <v>0.78410374240734726</v>
      </c>
    </row>
    <row r="400" spans="1:4" x14ac:dyDescent="0.2">
      <c r="A400" s="32">
        <v>1</v>
      </c>
      <c r="B400" s="33">
        <f>+'Gaussian Distributions'!A418</f>
        <v>1.6189001417981368</v>
      </c>
      <c r="C400" s="33">
        <f>+'Gaussian Distributions'!F418</f>
        <v>0.70472503544953424</v>
      </c>
      <c r="D400" s="34">
        <f>_xll.qlNormInv(HelperSheet!$A419,D$2,D$3)</f>
        <v>1.3903950779889753</v>
      </c>
    </row>
    <row r="401" spans="1:4" x14ac:dyDescent="0.2">
      <c r="A401" s="32">
        <v>1</v>
      </c>
      <c r="B401" s="33">
        <f>+'Gaussian Distributions'!A419</f>
        <v>-0.13257279363976571</v>
      </c>
      <c r="C401" s="33">
        <f>+'Gaussian Distributions'!F419</f>
        <v>0.26685680159005853</v>
      </c>
      <c r="D401" s="34">
        <f>_xll.qlNormInv(HelperSheet!$A420,D$2,D$3)</f>
        <v>0.42708496349812886</v>
      </c>
    </row>
    <row r="402" spans="1:4" x14ac:dyDescent="0.2">
      <c r="A402" s="32">
        <v>1</v>
      </c>
      <c r="B402" s="33">
        <f>+'Gaussian Distributions'!A420</f>
        <v>-0.46137267855697456</v>
      </c>
      <c r="C402" s="33">
        <f>+'Gaussian Distributions'!F420</f>
        <v>0.18465683036075636</v>
      </c>
      <c r="D402" s="34">
        <f>_xll.qlNormInv(HelperSheet!$A421,D$2,D$3)</f>
        <v>0.24624502679366395</v>
      </c>
    </row>
    <row r="403" spans="1:4" x14ac:dyDescent="0.2">
      <c r="A403" s="32">
        <v>1</v>
      </c>
      <c r="B403" s="33">
        <f>+'Gaussian Distributions'!A421</f>
        <v>0.92403373876516171</v>
      </c>
      <c r="C403" s="33">
        <f>+'Gaussian Distributions'!F421</f>
        <v>0.53100843469129044</v>
      </c>
      <c r="D403" s="34">
        <f>_xll.qlNormInv(HelperSheet!$A422,D$2,D$3)</f>
        <v>1.008218556320839</v>
      </c>
    </row>
    <row r="404" spans="1:4" x14ac:dyDescent="0.2">
      <c r="A404" s="32">
        <v>1</v>
      </c>
      <c r="B404" s="33">
        <f>+'Gaussian Distributions'!A422</f>
        <v>0.1821452349730249</v>
      </c>
      <c r="C404" s="33">
        <f>+'Gaussian Distributions'!F422</f>
        <v>0.34553630874325619</v>
      </c>
      <c r="D404" s="34">
        <f>_xll.qlNormInv(HelperSheet!$A423,D$2,D$3)</f>
        <v>0.60017987923516369</v>
      </c>
    </row>
    <row r="405" spans="1:4" x14ac:dyDescent="0.2">
      <c r="A405" s="32">
        <v>1</v>
      </c>
      <c r="B405" s="33">
        <f>+'Gaussian Distributions'!A423</f>
        <v>-1.4591230266649389</v>
      </c>
      <c r="C405" s="33">
        <f>+'Gaussian Distributions'!F423</f>
        <v>-6.4780756666234729E-2</v>
      </c>
      <c r="D405" s="34">
        <f>_xll.qlNormInv(HelperSheet!$A424,D$2,D$3)</f>
        <v>-0.30251766466571639</v>
      </c>
    </row>
    <row r="406" spans="1:4" x14ac:dyDescent="0.2">
      <c r="A406" s="32">
        <v>1</v>
      </c>
      <c r="B406" s="33">
        <f>+'Gaussian Distributions'!A424</f>
        <v>-1.2617708602140048</v>
      </c>
      <c r="C406" s="33">
        <f>+'Gaussian Distributions'!F424</f>
        <v>-1.5442715053501199E-2</v>
      </c>
      <c r="D406" s="34">
        <f>_xll.qlNormInv(HelperSheet!$A425,D$2,D$3)</f>
        <v>-0.1939739731177027</v>
      </c>
    </row>
    <row r="407" spans="1:4" x14ac:dyDescent="0.2">
      <c r="A407" s="32">
        <v>1</v>
      </c>
      <c r="B407" s="33">
        <f>+'Gaussian Distributions'!A425</f>
        <v>0.2624574961048432</v>
      </c>
      <c r="C407" s="33">
        <f>+'Gaussian Distributions'!F425</f>
        <v>0.36561437402621078</v>
      </c>
      <c r="D407" s="34">
        <f>_xll.qlNormInv(HelperSheet!$A426,D$2,D$3)</f>
        <v>0.64435162285766379</v>
      </c>
    </row>
    <row r="408" spans="1:4" x14ac:dyDescent="0.2">
      <c r="A408" s="32">
        <v>1</v>
      </c>
      <c r="B408" s="33">
        <f>+'Gaussian Distributions'!A426</f>
        <v>1.0516312828395415</v>
      </c>
      <c r="C408" s="33">
        <f>+'Gaussian Distributions'!F426</f>
        <v>0.56290782070988543</v>
      </c>
      <c r="D408" s="34">
        <f>_xll.qlNormInv(HelperSheet!$A427,D$2,D$3)</f>
        <v>1.0783972055617479</v>
      </c>
    </row>
    <row r="409" spans="1:4" x14ac:dyDescent="0.2">
      <c r="A409" s="32">
        <v>1</v>
      </c>
      <c r="B409" s="33">
        <f>+'Gaussian Distributions'!A427</f>
        <v>-0.37584618503937234</v>
      </c>
      <c r="C409" s="33">
        <f>+'Gaussian Distributions'!F427</f>
        <v>0.20603845374015689</v>
      </c>
      <c r="D409" s="34">
        <f>_xll.qlNormInv(HelperSheet!$A428,D$2,D$3)</f>
        <v>0.29328459822834518</v>
      </c>
    </row>
    <row r="410" spans="1:4" x14ac:dyDescent="0.2">
      <c r="A410" s="32">
        <v>1</v>
      </c>
      <c r="B410" s="33">
        <f>+'Gaussian Distributions'!A428</f>
        <v>-5.387939909626116E-2</v>
      </c>
      <c r="C410" s="33">
        <f>+'Gaussian Distributions'!F428</f>
        <v>0.2865301502259347</v>
      </c>
      <c r="D410" s="34">
        <f>_xll.qlNormInv(HelperSheet!$A429,D$2,D$3)</f>
        <v>0.47036633049705634</v>
      </c>
    </row>
    <row r="411" spans="1:4" x14ac:dyDescent="0.2">
      <c r="A411" s="32">
        <v>1</v>
      </c>
      <c r="B411" s="33">
        <f>+'Gaussian Distributions'!A429</f>
        <v>2.0240136230391226</v>
      </c>
      <c r="C411" s="33">
        <f>+'Gaussian Distributions'!F429</f>
        <v>0.80600340575978069</v>
      </c>
      <c r="D411" s="34">
        <f>_xll.qlNormInv(HelperSheet!$A430,D$2,D$3)</f>
        <v>1.6132074926715174</v>
      </c>
    </row>
    <row r="412" spans="1:4" x14ac:dyDescent="0.2">
      <c r="A412" s="32">
        <v>1</v>
      </c>
      <c r="B412" s="33">
        <f>+'Gaussian Distributions'!A430</f>
        <v>0.60832981614418735</v>
      </c>
      <c r="C412" s="33">
        <f>+'Gaussian Distributions'!F430</f>
        <v>0.45208245403604685</v>
      </c>
      <c r="D412" s="34">
        <f>_xll.qlNormInv(HelperSheet!$A431,D$2,D$3)</f>
        <v>0.83458139887930305</v>
      </c>
    </row>
    <row r="413" spans="1:4" x14ac:dyDescent="0.2">
      <c r="A413" s="32">
        <v>1</v>
      </c>
      <c r="B413" s="33">
        <f>+'Gaussian Distributions'!A431</f>
        <v>-0.74374418913597029</v>
      </c>
      <c r="C413" s="33">
        <f>+'Gaussian Distributions'!F431</f>
        <v>0.11406395271600742</v>
      </c>
      <c r="D413" s="34">
        <f>_xll.qlNormInv(HelperSheet!$A432,D$2,D$3)</f>
        <v>9.0940695975216312E-2</v>
      </c>
    </row>
    <row r="414" spans="1:4" x14ac:dyDescent="0.2">
      <c r="A414" s="32">
        <v>1</v>
      </c>
      <c r="B414" s="33">
        <f>+'Gaussian Distributions'!A432</f>
        <v>-0.97003057976398277</v>
      </c>
      <c r="C414" s="33">
        <f>+'Gaussian Distributions'!F432</f>
        <v>5.7492355059004296E-2</v>
      </c>
      <c r="D414" s="34">
        <f>_xll.qlNormInv(HelperSheet!$A433,D$2,D$3)</f>
        <v>-3.3516818870190535E-2</v>
      </c>
    </row>
    <row r="415" spans="1:4" x14ac:dyDescent="0.2">
      <c r="A415" s="32">
        <v>1</v>
      </c>
      <c r="B415" s="33">
        <f>+'Gaussian Distributions'!A433</f>
        <v>0.42893744379386367</v>
      </c>
      <c r="C415" s="33">
        <f>+'Gaussian Distributions'!F433</f>
        <v>0.40723436094846588</v>
      </c>
      <c r="D415" s="34">
        <f>_xll.qlNormInv(HelperSheet!$A434,D$2,D$3)</f>
        <v>0.7359155940866251</v>
      </c>
    </row>
    <row r="416" spans="1:4" x14ac:dyDescent="0.2">
      <c r="A416" s="32">
        <v>1</v>
      </c>
      <c r="B416" s="33">
        <f>+'Gaussian Distributions'!A434</f>
        <v>1.3787600435040754</v>
      </c>
      <c r="C416" s="33">
        <f>+'Gaussian Distributions'!F434</f>
        <v>0.64469001087601885</v>
      </c>
      <c r="D416" s="34">
        <f>_xll.qlNormInv(HelperSheet!$A435,D$2,D$3)</f>
        <v>1.2583180239272416</v>
      </c>
    </row>
    <row r="417" spans="1:4" x14ac:dyDescent="0.2">
      <c r="A417" s="32">
        <v>1</v>
      </c>
      <c r="B417" s="33">
        <f>+'Gaussian Distributions'!A435</f>
        <v>-0.21209714097472551</v>
      </c>
      <c r="C417" s="33">
        <f>+'Gaussian Distributions'!F435</f>
        <v>0.2469757147563186</v>
      </c>
      <c r="D417" s="34">
        <f>_xll.qlNormInv(HelperSheet!$A436,D$2,D$3)</f>
        <v>0.38334657246390097</v>
      </c>
    </row>
    <row r="418" spans="1:4" x14ac:dyDescent="0.2">
      <c r="A418" s="32">
        <v>1</v>
      </c>
      <c r="B418" s="33">
        <f>+'Gaussian Distributions'!A436</f>
        <v>-0.55042012314259059</v>
      </c>
      <c r="C418" s="33">
        <f>+'Gaussian Distributions'!F436</f>
        <v>0.16239496921435234</v>
      </c>
      <c r="D418" s="34">
        <f>_xll.qlNormInv(HelperSheet!$A437,D$2,D$3)</f>
        <v>0.19726893227157516</v>
      </c>
    </row>
    <row r="419" spans="1:4" x14ac:dyDescent="0.2">
      <c r="A419" s="32">
        <v>1</v>
      </c>
      <c r="B419" s="33">
        <f>+'Gaussian Distributions'!A437</f>
        <v>0.80995028305795835</v>
      </c>
      <c r="C419" s="33">
        <f>+'Gaussian Distributions'!F437</f>
        <v>0.50248757076448958</v>
      </c>
      <c r="D419" s="34">
        <f>_xll.qlNormInv(HelperSheet!$A438,D$2,D$3)</f>
        <v>0.94547265568187711</v>
      </c>
    </row>
    <row r="420" spans="1:4" x14ac:dyDescent="0.2">
      <c r="A420" s="32">
        <v>1</v>
      </c>
      <c r="B420" s="33">
        <f>+'Gaussian Distributions'!A438</f>
        <v>0.10299271856670196</v>
      </c>
      <c r="C420" s="33">
        <f>+'Gaussian Distributions'!F438</f>
        <v>0.32574817964167546</v>
      </c>
      <c r="D420" s="34">
        <f>_xll.qlNormInv(HelperSheet!$A439,D$2,D$3)</f>
        <v>0.55664599521168612</v>
      </c>
    </row>
    <row r="421" spans="1:4" x14ac:dyDescent="0.2">
      <c r="A421" s="32">
        <v>1</v>
      </c>
      <c r="B421" s="33">
        <f>+'Gaussian Distributions'!A439</f>
        <v>-1.7390199729485372</v>
      </c>
      <c r="C421" s="33">
        <f>+'Gaussian Distributions'!F439</f>
        <v>-0.1347549932371343</v>
      </c>
      <c r="D421" s="34">
        <f>_xll.qlNormInv(HelperSheet!$A440,D$2,D$3)</f>
        <v>-0.45646098512169553</v>
      </c>
    </row>
    <row r="422" spans="1:4" x14ac:dyDescent="0.2">
      <c r="A422" s="32">
        <v>1</v>
      </c>
      <c r="B422" s="33">
        <f>+'Gaussian Distributions'!A440</f>
        <v>-1.5836154748210307</v>
      </c>
      <c r="C422" s="33">
        <f>+'Gaussian Distributions'!F440</f>
        <v>-9.5903868705257689E-2</v>
      </c>
      <c r="D422" s="34">
        <f>_xll.qlNormInv(HelperSheet!$A441,D$2,D$3)</f>
        <v>-0.37098851115156695</v>
      </c>
    </row>
    <row r="423" spans="1:4" x14ac:dyDescent="0.2">
      <c r="A423" s="32">
        <v>1</v>
      </c>
      <c r="B423" s="33">
        <f>+'Gaussian Distributions'!A441</f>
        <v>0.1424573696043312</v>
      </c>
      <c r="C423" s="33">
        <f>+'Gaussian Distributions'!F441</f>
        <v>0.33561434240108279</v>
      </c>
      <c r="D423" s="34">
        <f>_xll.qlNormInv(HelperSheet!$A442,D$2,D$3)</f>
        <v>0.57835155328238219</v>
      </c>
    </row>
    <row r="424" spans="1:4" x14ac:dyDescent="0.2">
      <c r="A424" s="32">
        <v>1</v>
      </c>
      <c r="B424" s="33">
        <f>+'Gaussian Distributions'!A442</f>
        <v>0.86558323905983436</v>
      </c>
      <c r="C424" s="33">
        <f>+'Gaussian Distributions'!F442</f>
        <v>0.51639580976495858</v>
      </c>
      <c r="D424" s="34">
        <f>_xll.qlNormInv(HelperSheet!$A443,D$2,D$3)</f>
        <v>0.97607078148290893</v>
      </c>
    </row>
    <row r="425" spans="1:4" x14ac:dyDescent="0.2">
      <c r="A425" s="32">
        <v>1</v>
      </c>
      <c r="B425" s="33">
        <f>+'Gaussian Distributions'!A443</f>
        <v>-0.50539525679509034</v>
      </c>
      <c r="C425" s="33">
        <f>+'Gaussian Distributions'!F443</f>
        <v>0.1736511858012274</v>
      </c>
      <c r="D425" s="34">
        <f>_xll.qlNormInv(HelperSheet!$A444,D$2,D$3)</f>
        <v>0.22203260876270031</v>
      </c>
    </row>
    <row r="426" spans="1:4" x14ac:dyDescent="0.2">
      <c r="A426" s="32">
        <v>1</v>
      </c>
      <c r="B426" s="33">
        <f>+'Gaussian Distributions'!A444</f>
        <v>-0.17219878879987235</v>
      </c>
      <c r="C426" s="33">
        <f>+'Gaussian Distributions'!F444</f>
        <v>0.25695030280003189</v>
      </c>
      <c r="D426" s="34">
        <f>_xll.qlNormInv(HelperSheet!$A445,D$2,D$3)</f>
        <v>0.4052906661600702</v>
      </c>
    </row>
    <row r="427" spans="1:4" x14ac:dyDescent="0.2">
      <c r="A427" s="32">
        <v>1</v>
      </c>
      <c r="B427" s="33">
        <f>+'Gaussian Distributions'!A445</f>
        <v>1.4881218975509347</v>
      </c>
      <c r="C427" s="33">
        <f>+'Gaussian Distributions'!F445</f>
        <v>0.67203047438773367</v>
      </c>
      <c r="D427" s="34">
        <f>_xll.qlNormInv(HelperSheet!$A446,D$2,D$3)</f>
        <v>1.3184670436530141</v>
      </c>
    </row>
    <row r="428" spans="1:4" x14ac:dyDescent="0.2">
      <c r="A428" s="32">
        <v>1</v>
      </c>
      <c r="B428" s="33">
        <f>+'Gaussian Distributions'!A446</f>
        <v>0.47229148160845136</v>
      </c>
      <c r="C428" s="33">
        <f>+'Gaussian Distributions'!F446</f>
        <v>0.41807287040211283</v>
      </c>
      <c r="D428" s="34">
        <f>_xll.qlNormInv(HelperSheet!$A447,D$2,D$3)</f>
        <v>0.75976031488464835</v>
      </c>
    </row>
    <row r="429" spans="1:4" x14ac:dyDescent="0.2">
      <c r="A429" s="32">
        <v>1</v>
      </c>
      <c r="B429" s="33">
        <f>+'Gaussian Distributions'!A447</f>
        <v>-0.9091304897085225</v>
      </c>
      <c r="C429" s="33">
        <f>+'Gaussian Distributions'!F447</f>
        <v>7.2717377572869363E-2</v>
      </c>
      <c r="D429" s="34">
        <f>_xll.qlNormInv(HelperSheet!$A448,D$2,D$3)</f>
        <v>-2.1769339687449651E-5</v>
      </c>
    </row>
    <row r="430" spans="1:4" x14ac:dyDescent="0.2">
      <c r="A430" s="32">
        <v>1</v>
      </c>
      <c r="B430" s="33">
        <f>+'Gaussian Distributions'!A448</f>
        <v>-0.6930450982394617</v>
      </c>
      <c r="C430" s="33">
        <f>+'Gaussian Distributions'!F448</f>
        <v>0.12673872544013456</v>
      </c>
      <c r="D430" s="34">
        <f>_xll.qlNormInv(HelperSheet!$A449,D$2,D$3)</f>
        <v>0.11882519596829605</v>
      </c>
    </row>
    <row r="431" spans="1:4" x14ac:dyDescent="0.2">
      <c r="A431" s="32">
        <v>1</v>
      </c>
      <c r="B431" s="33">
        <f>+'Gaussian Distributions'!A449</f>
        <v>0.65616378133986708</v>
      </c>
      <c r="C431" s="33">
        <f>+'Gaussian Distributions'!F449</f>
        <v>0.46404094533496676</v>
      </c>
      <c r="D431" s="34">
        <f>_xll.qlNormInv(HelperSheet!$A450,D$2,D$3)</f>
        <v>0.86089007973692699</v>
      </c>
    </row>
    <row r="432" spans="1:4" x14ac:dyDescent="0.2">
      <c r="A432" s="32">
        <v>1</v>
      </c>
      <c r="B432" s="33">
        <f>+'Gaussian Distributions'!A450</f>
        <v>2.5205022198859286</v>
      </c>
      <c r="C432" s="33">
        <f>+'Gaussian Distributions'!F450</f>
        <v>0.93012555497148219</v>
      </c>
      <c r="D432" s="34">
        <f>_xll.qlNormInv(HelperSheet!$A451,D$2,D$3)</f>
        <v>1.8862762209372608</v>
      </c>
    </row>
    <row r="433" spans="1:4" x14ac:dyDescent="0.2">
      <c r="A433" s="32">
        <v>1</v>
      </c>
      <c r="B433" s="33">
        <f>+'Gaussian Distributions'!A451</f>
        <v>-1.4687803149704156E-2</v>
      </c>
      <c r="C433" s="33">
        <f>+'Gaussian Distributions'!F451</f>
        <v>0.29632804921257394</v>
      </c>
      <c r="D433" s="34">
        <f>_xll.qlNormInv(HelperSheet!$A452,D$2,D$3)</f>
        <v>0.49192170826766274</v>
      </c>
    </row>
    <row r="434" spans="1:4" x14ac:dyDescent="0.2">
      <c r="A434" s="32">
        <v>1</v>
      </c>
      <c r="B434" s="33">
        <f>+'Gaussian Distributions'!A452</f>
        <v>-0.33413028196053235</v>
      </c>
      <c r="C434" s="33">
        <f>+'Gaussian Distributions'!F452</f>
        <v>0.21646742950986692</v>
      </c>
      <c r="D434" s="34">
        <f>_xll.qlNormInv(HelperSheet!$A453,D$2,D$3)</f>
        <v>0.31622834492170721</v>
      </c>
    </row>
    <row r="435" spans="1:4" x14ac:dyDescent="0.2">
      <c r="A435" s="32">
        <v>1</v>
      </c>
      <c r="B435" s="33">
        <f>+'Gaussian Distributions'!A453</f>
        <v>1.1223380123128348</v>
      </c>
      <c r="C435" s="33">
        <f>+'Gaussian Distributions'!F453</f>
        <v>0.58058450307820864</v>
      </c>
      <c r="D435" s="34">
        <f>_xll.qlNormInv(HelperSheet!$A454,D$2,D$3)</f>
        <v>1.1172859067720591</v>
      </c>
    </row>
    <row r="436" spans="1:4" x14ac:dyDescent="0.2">
      <c r="A436" s="32">
        <v>1</v>
      </c>
      <c r="B436" s="33">
        <f>+'Gaussian Distributions'!A454</f>
        <v>0.30322453787151743</v>
      </c>
      <c r="C436" s="33">
        <f>+'Gaussian Distributions'!F454</f>
        <v>0.37580613446787936</v>
      </c>
      <c r="D436" s="34">
        <f>_xll.qlNormInv(HelperSheet!$A455,D$2,D$3)</f>
        <v>0.66677349582933454</v>
      </c>
    </row>
    <row r="437" spans="1:4" x14ac:dyDescent="0.2">
      <c r="A437" s="32">
        <v>1</v>
      </c>
      <c r="B437" s="33">
        <f>+'Gaussian Distributions'!A455</f>
        <v>-1.1792936896101551</v>
      </c>
      <c r="C437" s="33">
        <f>+'Gaussian Distributions'!F455</f>
        <v>5.1765775974612072E-3</v>
      </c>
      <c r="D437" s="34">
        <f>_xll.qlNormInv(HelperSheet!$A456,D$2,D$3)</f>
        <v>-0.14861152928558541</v>
      </c>
    </row>
    <row r="438" spans="1:4" x14ac:dyDescent="0.2">
      <c r="A438" s="32">
        <v>1</v>
      </c>
      <c r="B438" s="33">
        <f>+'Gaussian Distributions'!A456</f>
        <v>-1.3538593637518648</v>
      </c>
      <c r="C438" s="33">
        <f>+'Gaussian Distributions'!F456</f>
        <v>-3.8464840937966205E-2</v>
      </c>
      <c r="D438" s="34">
        <f>_xll.qlNormInv(HelperSheet!$A457,D$2,D$3)</f>
        <v>-0.24462265006352568</v>
      </c>
    </row>
    <row r="439" spans="1:4" x14ac:dyDescent="0.2">
      <c r="A439" s="32">
        <v>1</v>
      </c>
      <c r="B439" s="33">
        <f>+'Gaussian Distributions'!A457</f>
        <v>0.22212220801704849</v>
      </c>
      <c r="C439" s="33">
        <f>+'Gaussian Distributions'!F457</f>
        <v>0.35553055200426209</v>
      </c>
      <c r="D439" s="34">
        <f>_xll.qlNormInv(HelperSheet!$A458,D$2,D$3)</f>
        <v>0.62216721440937672</v>
      </c>
    </row>
    <row r="440" spans="1:4" x14ac:dyDescent="0.2">
      <c r="A440" s="32">
        <v>1</v>
      </c>
      <c r="B440" s="33">
        <f>+'Gaussian Distributions'!A458</f>
        <v>0.98582550118380308</v>
      </c>
      <c r="C440" s="33">
        <f>+'Gaussian Distributions'!F458</f>
        <v>0.54645637529595081</v>
      </c>
      <c r="D440" s="34">
        <f>_xll.qlNormInv(HelperSheet!$A459,D$2,D$3)</f>
        <v>1.0422040256510918</v>
      </c>
    </row>
    <row r="441" spans="1:4" x14ac:dyDescent="0.2">
      <c r="A441" s="32">
        <v>1</v>
      </c>
      <c r="B441" s="33">
        <f>+'Gaussian Distributions'!A459</f>
        <v>-0.41822687257705982</v>
      </c>
      <c r="C441" s="33">
        <f>+'Gaussian Distributions'!F459</f>
        <v>0.19544328185573503</v>
      </c>
      <c r="D441" s="34">
        <f>_xll.qlNormInv(HelperSheet!$A460,D$2,D$3)</f>
        <v>0.2699752200826171</v>
      </c>
    </row>
    <row r="442" spans="1:4" x14ac:dyDescent="0.2">
      <c r="A442" s="32">
        <v>1</v>
      </c>
      <c r="B442" s="33">
        <f>+'Gaussian Distributions'!A460</f>
        <v>-9.315395989754606E-2</v>
      </c>
      <c r="C442" s="33">
        <f>+'Gaussian Distributions'!F460</f>
        <v>0.27671151002561345</v>
      </c>
      <c r="D442" s="34">
        <f>_xll.qlNormInv(HelperSheet!$A461,D$2,D$3)</f>
        <v>0.44876532205634967</v>
      </c>
    </row>
    <row r="443" spans="1:4" x14ac:dyDescent="0.2">
      <c r="A443" s="32">
        <v>1</v>
      </c>
      <c r="B443" s="33">
        <f>+'Gaussian Distributions'!A461</f>
        <v>1.7852624923987401</v>
      </c>
      <c r="C443" s="33">
        <f>+'Gaussian Distributions'!F461</f>
        <v>0.74631562309968502</v>
      </c>
      <c r="D443" s="34">
        <f>_xll.qlNormInv(HelperSheet!$A462,D$2,D$3)</f>
        <v>1.4818943708193073</v>
      </c>
    </row>
    <row r="444" spans="1:4" x14ac:dyDescent="0.2">
      <c r="A444" s="32">
        <v>1</v>
      </c>
      <c r="B444" s="33">
        <f>+'Gaussian Distributions'!A462</f>
        <v>0.56184922635036794</v>
      </c>
      <c r="C444" s="33">
        <f>+'Gaussian Distributions'!F462</f>
        <v>0.440462306587592</v>
      </c>
      <c r="D444" s="34">
        <f>_xll.qlNormInv(HelperSheet!$A463,D$2,D$3)</f>
        <v>0.80901707449270233</v>
      </c>
    </row>
    <row r="445" spans="1:4" x14ac:dyDescent="0.2">
      <c r="A445" s="32">
        <v>1</v>
      </c>
      <c r="B445" s="33">
        <f>+'Gaussian Distributions'!A463</f>
        <v>-0.79643154278970396</v>
      </c>
      <c r="C445" s="33">
        <f>+'Gaussian Distributions'!F463</f>
        <v>0.100892114302574</v>
      </c>
      <c r="D445" s="34">
        <f>_xll.qlNormInv(HelperSheet!$A464,D$2,D$3)</f>
        <v>6.1962651465662766E-2</v>
      </c>
    </row>
    <row r="446" spans="1:4" x14ac:dyDescent="0.2">
      <c r="A446" s="32">
        <v>1</v>
      </c>
      <c r="B446" s="33">
        <f>+'Gaussian Distributions'!A464</f>
        <v>-1.0347594822450368</v>
      </c>
      <c r="C446" s="33">
        <f>+'Gaussian Distributions'!F464</f>
        <v>4.1310129438740795E-2</v>
      </c>
      <c r="D446" s="34">
        <f>_xll.qlNormInv(HelperSheet!$A465,D$2,D$3)</f>
        <v>-6.9117715234770283E-2</v>
      </c>
    </row>
    <row r="447" spans="1:4" x14ac:dyDescent="0.2">
      <c r="A447" s="32">
        <v>1</v>
      </c>
      <c r="B447" s="33">
        <f>+'Gaussian Distributions'!A465</f>
        <v>0.38637528677057659</v>
      </c>
      <c r="C447" s="33">
        <f>+'Gaussian Distributions'!F465</f>
        <v>0.39659382169264412</v>
      </c>
      <c r="D447" s="34">
        <f>_xll.qlNormInv(HelperSheet!$A466,D$2,D$3)</f>
        <v>0.71250640772381713</v>
      </c>
    </row>
    <row r="448" spans="1:4" x14ac:dyDescent="0.2">
      <c r="A448" s="32">
        <v>1</v>
      </c>
      <c r="B448" s="33">
        <f>+'Gaussian Distributions'!A466</f>
        <v>1.2837805512137801</v>
      </c>
      <c r="C448" s="33">
        <f>+'Gaussian Distributions'!F466</f>
        <v>0.62094513780344496</v>
      </c>
      <c r="D448" s="34">
        <f>_xll.qlNormInv(HelperSheet!$A467,D$2,D$3)</f>
        <v>1.2060793031675792</v>
      </c>
    </row>
    <row r="449" spans="1:4" x14ac:dyDescent="0.2">
      <c r="A449" s="32">
        <v>1</v>
      </c>
      <c r="B449" s="33">
        <f>+'Gaussian Distributions'!A467</f>
        <v>-0.25233614752867684</v>
      </c>
      <c r="C449" s="33">
        <f>+'Gaussian Distributions'!F467</f>
        <v>0.23691596311783078</v>
      </c>
      <c r="D449" s="34">
        <f>_xll.qlNormInv(HelperSheet!$A468,D$2,D$3)</f>
        <v>0.36121511885922775</v>
      </c>
    </row>
    <row r="450" spans="1:4" x14ac:dyDescent="0.2">
      <c r="A450" s="32">
        <v>1</v>
      </c>
      <c r="B450" s="33">
        <f>+'Gaussian Distributions'!A468</f>
        <v>-0.59658984980959573</v>
      </c>
      <c r="C450" s="33">
        <f>+'Gaussian Distributions'!F468</f>
        <v>0.15085253754760106</v>
      </c>
      <c r="D450" s="34">
        <f>_xll.qlNormInv(HelperSheet!$A469,D$2,D$3)</f>
        <v>0.1718755826047223</v>
      </c>
    </row>
    <row r="451" spans="1:4" x14ac:dyDescent="0.2">
      <c r="A451" s="32">
        <v>1</v>
      </c>
      <c r="B451" s="33">
        <f>+'Gaussian Distributions'!A469</f>
        <v>0.75671813034386071</v>
      </c>
      <c r="C451" s="33">
        <f>+'Gaussian Distributions'!F469</f>
        <v>0.48917953258596514</v>
      </c>
      <c r="D451" s="34">
        <f>_xll.qlNormInv(HelperSheet!$A470,D$2,D$3)</f>
        <v>0.91619497168912345</v>
      </c>
    </row>
    <row r="452" spans="1:4" x14ac:dyDescent="0.2">
      <c r="A452" s="32">
        <v>1</v>
      </c>
      <c r="B452" s="33">
        <f>+'Gaussian Distributions'!A470</f>
        <v>6.3687886978148062E-2</v>
      </c>
      <c r="C452" s="33">
        <f>+'Gaussian Distributions'!F470</f>
        <v>0.31592197174453701</v>
      </c>
      <c r="D452" s="34">
        <f>_xll.qlNormInv(HelperSheet!$A471,D$2,D$3)</f>
        <v>0.53502833783798143</v>
      </c>
    </row>
    <row r="453" spans="1:4" x14ac:dyDescent="0.2">
      <c r="A453" s="32">
        <v>1</v>
      </c>
      <c r="B453" s="33">
        <f>+'Gaussian Distributions'!A471</f>
        <v>-1.953323709892012</v>
      </c>
      <c r="C453" s="33">
        <f>+'Gaussian Distributions'!F471</f>
        <v>-0.18833092747300301</v>
      </c>
      <c r="D453" s="34">
        <f>_xll.qlNormInv(HelperSheet!$A472,D$2,D$3)</f>
        <v>-0.57432804044060659</v>
      </c>
    </row>
    <row r="454" spans="1:4" x14ac:dyDescent="0.2">
      <c r="A454" s="32">
        <v>1</v>
      </c>
      <c r="B454" s="33">
        <f>+'Gaussian Distributions'!A472</f>
        <v>-2.1065540858118856</v>
      </c>
      <c r="C454" s="33">
        <f>+'Gaussian Distributions'!F472</f>
        <v>-0.22663852145297142</v>
      </c>
      <c r="D454" s="34">
        <f>_xll.qlNormInv(HelperSheet!$A473,D$2,D$3)</f>
        <v>-0.65860474719653728</v>
      </c>
    </row>
    <row r="455" spans="1:4" x14ac:dyDescent="0.2">
      <c r="A455" s="32">
        <v>1</v>
      </c>
      <c r="B455" s="33">
        <f>+'Gaussian Distributions'!A473</f>
        <v>4.4076092143902741E-2</v>
      </c>
      <c r="C455" s="33">
        <f>+'Gaussian Distributions'!F473</f>
        <v>0.31101902303597567</v>
      </c>
      <c r="D455" s="34">
        <f>_xll.qlNormInv(HelperSheet!$A474,D$2,D$3)</f>
        <v>0.52424185067914653</v>
      </c>
    </row>
    <row r="456" spans="1:4" x14ac:dyDescent="0.2">
      <c r="A456" s="32">
        <v>1</v>
      </c>
      <c r="B456" s="33">
        <f>+'Gaussian Distributions'!A474</f>
        <v>0.73089424692461269</v>
      </c>
      <c r="C456" s="33">
        <f>+'Gaussian Distributions'!F474</f>
        <v>0.48272356173115316</v>
      </c>
      <c r="D456" s="34">
        <f>_xll.qlNormInv(HelperSheet!$A475,D$2,D$3)</f>
        <v>0.90199183580853703</v>
      </c>
    </row>
    <row r="457" spans="1:4" x14ac:dyDescent="0.2">
      <c r="A457" s="32">
        <v>1</v>
      </c>
      <c r="B457" s="33">
        <f>+'Gaussian Distributions'!A475</f>
        <v>-0.62015423304291739</v>
      </c>
      <c r="C457" s="33">
        <f>+'Gaussian Distributions'!F475</f>
        <v>0.14496144173927064</v>
      </c>
      <c r="D457" s="34">
        <f>_xll.qlNormInv(HelperSheet!$A476,D$2,D$3)</f>
        <v>0.15891517182639542</v>
      </c>
    </row>
    <row r="458" spans="1:4" x14ac:dyDescent="0.2">
      <c r="A458" s="32">
        <v>1</v>
      </c>
      <c r="B458" s="33">
        <f>+'Gaussian Distributions'!A476</f>
        <v>-0.27260580359832759</v>
      </c>
      <c r="C458" s="33">
        <f>+'Gaussian Distributions'!F476</f>
        <v>0.23184854910041808</v>
      </c>
      <c r="D458" s="34">
        <f>_xll.qlNormInv(HelperSheet!$A477,D$2,D$3)</f>
        <v>0.35006680802091983</v>
      </c>
    </row>
    <row r="459" spans="1:4" x14ac:dyDescent="0.2">
      <c r="A459" s="32">
        <v>1</v>
      </c>
      <c r="B459" s="33">
        <f>+'Gaussian Distributions'!A477</f>
        <v>1.240355992927701</v>
      </c>
      <c r="C459" s="33">
        <f>+'Gaussian Distributions'!F477</f>
        <v>0.61008899823192531</v>
      </c>
      <c r="D459" s="34">
        <f>_xll.qlNormInv(HelperSheet!$A478,D$2,D$3)</f>
        <v>1.1821957961102356</v>
      </c>
    </row>
    <row r="460" spans="1:4" x14ac:dyDescent="0.2">
      <c r="A460" s="32">
        <v>1</v>
      </c>
      <c r="B460" s="33">
        <f>+'Gaussian Distributions'!A478</f>
        <v>0.36535858732172261</v>
      </c>
      <c r="C460" s="33">
        <f>+'Gaussian Distributions'!F478</f>
        <v>0.39133964683043065</v>
      </c>
      <c r="D460" s="34">
        <f>_xll.qlNormInv(HelperSheet!$A479,D$2,D$3)</f>
        <v>0.70094722302694745</v>
      </c>
    </row>
    <row r="461" spans="1:4" x14ac:dyDescent="0.2">
      <c r="A461" s="32">
        <v>1</v>
      </c>
      <c r="B461" s="33">
        <f>+'Gaussian Distributions'!A479</f>
        <v>-1.0688078764023408</v>
      </c>
      <c r="C461" s="33">
        <f>+'Gaussian Distributions'!F479</f>
        <v>3.2798030899414798E-2</v>
      </c>
      <c r="D461" s="34">
        <f>_xll.qlNormInv(HelperSheet!$A480,D$2,D$3)</f>
        <v>-8.7844332021287497E-2</v>
      </c>
    </row>
    <row r="462" spans="1:4" x14ac:dyDescent="0.2">
      <c r="A462" s="32">
        <v>1</v>
      </c>
      <c r="B462" s="33">
        <f>+'Gaussian Distributions'!A480</f>
        <v>-0.82361869414925848</v>
      </c>
      <c r="C462" s="33">
        <f>+'Gaussian Distributions'!F480</f>
        <v>9.4095326462685369E-2</v>
      </c>
      <c r="D462" s="34">
        <f>_xll.qlNormInv(HelperSheet!$A481,D$2,D$3)</f>
        <v>4.7009718217907781E-2</v>
      </c>
    </row>
    <row r="463" spans="1:4" x14ac:dyDescent="0.2">
      <c r="A463" s="32">
        <v>1</v>
      </c>
      <c r="B463" s="33">
        <f>+'Gaussian Distributions'!A481</f>
        <v>0.53906247128767859</v>
      </c>
      <c r="C463" s="33">
        <f>+'Gaussian Distributions'!F481</f>
        <v>0.43476561782191964</v>
      </c>
      <c r="D463" s="34">
        <f>_xll.qlNormInv(HelperSheet!$A482,D$2,D$3)</f>
        <v>0.79648435920822325</v>
      </c>
    </row>
    <row r="464" spans="1:4" x14ac:dyDescent="0.2">
      <c r="A464" s="32">
        <v>1</v>
      </c>
      <c r="B464" s="33">
        <f>+'Gaussian Distributions'!A482</f>
        <v>1.6962225044568113</v>
      </c>
      <c r="C464" s="33">
        <f>+'Gaussian Distributions'!F482</f>
        <v>0.72405562611420282</v>
      </c>
      <c r="D464" s="34">
        <f>_xll.qlNormInv(HelperSheet!$A483,D$2,D$3)</f>
        <v>1.4329223774512463</v>
      </c>
    </row>
    <row r="465" spans="1:4" x14ac:dyDescent="0.2">
      <c r="A465" s="32">
        <v>1</v>
      </c>
      <c r="B465" s="33">
        <f>+'Gaussian Distributions'!A483</f>
        <v>-0.11284145740462745</v>
      </c>
      <c r="C465" s="33">
        <f>+'Gaussian Distributions'!F483</f>
        <v>0.27178963564884312</v>
      </c>
      <c r="D465" s="34">
        <f>_xll.qlNormInv(HelperSheet!$A484,D$2,D$3)</f>
        <v>0.43793719842745488</v>
      </c>
    </row>
    <row r="466" spans="1:4" x14ac:dyDescent="0.2">
      <c r="A466" s="32">
        <v>1</v>
      </c>
      <c r="B466" s="33">
        <f>+'Gaussian Distributions'!A484</f>
        <v>-0.43969744976692787</v>
      </c>
      <c r="C466" s="33">
        <f>+'Gaussian Distributions'!F484</f>
        <v>0.19007563755826801</v>
      </c>
      <c r="D466" s="34">
        <f>_xll.qlNormInv(HelperSheet!$A485,D$2,D$3)</f>
        <v>0.25816640262818968</v>
      </c>
    </row>
    <row r="467" spans="1:4" x14ac:dyDescent="0.2">
      <c r="A467" s="32">
        <v>1</v>
      </c>
      <c r="B467" s="33">
        <f>+'Gaussian Distributions'!A485</f>
        <v>0.95447402814715998</v>
      </c>
      <c r="C467" s="33">
        <f>+'Gaussian Distributions'!F485</f>
        <v>0.53861850703678993</v>
      </c>
      <c r="D467" s="34">
        <f>_xll.qlNormInv(HelperSheet!$A486,D$2,D$3)</f>
        <v>1.0249607154809381</v>
      </c>
    </row>
    <row r="468" spans="1:4" x14ac:dyDescent="0.2">
      <c r="A468" s="32">
        <v>1</v>
      </c>
      <c r="B468" s="33">
        <f>+'Gaussian Distributions'!A486</f>
        <v>0.20209334542535884</v>
      </c>
      <c r="C468" s="33">
        <f>+'Gaussian Distributions'!F486</f>
        <v>0.3505233363563397</v>
      </c>
      <c r="D468" s="34">
        <f>_xll.qlNormInv(HelperSheet!$A487,D$2,D$3)</f>
        <v>0.61115133998394733</v>
      </c>
    </row>
    <row r="469" spans="1:4" x14ac:dyDescent="0.2">
      <c r="A469" s="32">
        <v>1</v>
      </c>
      <c r="B469" s="33">
        <f>+'Gaussian Distributions'!A487</f>
        <v>-1.4045462490520488</v>
      </c>
      <c r="C469" s="33">
        <f>+'Gaussian Distributions'!F487</f>
        <v>-5.113656226301222E-2</v>
      </c>
      <c r="D469" s="34">
        <f>_xll.qlNormInv(HelperSheet!$A488,D$2,D$3)</f>
        <v>-0.27250043697862691</v>
      </c>
    </row>
    <row r="470" spans="1:4" x14ac:dyDescent="0.2">
      <c r="A470" s="32">
        <v>1</v>
      </c>
      <c r="B470" s="33">
        <f>+'Gaussian Distributions'!A488</f>
        <v>-1.2194953217774305</v>
      </c>
      <c r="C470" s="33">
        <f>+'Gaussian Distributions'!F488</f>
        <v>-4.8738304443576297E-3</v>
      </c>
      <c r="D470" s="34">
        <f>_xll.qlNormInv(HelperSheet!$A489,D$2,D$3)</f>
        <v>-0.17072242697758677</v>
      </c>
    </row>
    <row r="471" spans="1:4" x14ac:dyDescent="0.2">
      <c r="A471" s="32">
        <v>1</v>
      </c>
      <c r="B471" s="33">
        <f>+'Gaussian Distributions'!A489</f>
        <v>0.2827822648939578</v>
      </c>
      <c r="C471" s="33">
        <f>+'Gaussian Distributions'!F489</f>
        <v>0.37069556622348943</v>
      </c>
      <c r="D471" s="34">
        <f>_xll.qlNormInv(HelperSheet!$A490,D$2,D$3)</f>
        <v>0.65553024569167684</v>
      </c>
    </row>
    <row r="472" spans="1:4" x14ac:dyDescent="0.2">
      <c r="A472" s="32">
        <v>1</v>
      </c>
      <c r="B472" s="33">
        <f>+'Gaussian Distributions'!A490</f>
        <v>1.0863057373328728</v>
      </c>
      <c r="C472" s="33">
        <f>+'Gaussian Distributions'!F490</f>
        <v>0.57157643433321814</v>
      </c>
      <c r="D472" s="34">
        <f>_xll.qlNormInv(HelperSheet!$A491,D$2,D$3)</f>
        <v>1.0974681555330801</v>
      </c>
    </row>
    <row r="473" spans="1:4" x14ac:dyDescent="0.2">
      <c r="A473" s="32">
        <v>1</v>
      </c>
      <c r="B473" s="33">
        <f>+'Gaussian Distributions'!A491</f>
        <v>-0.3549110230410828</v>
      </c>
      <c r="C473" s="33">
        <f>+'Gaussian Distributions'!F491</f>
        <v>0.21127224423972929</v>
      </c>
      <c r="D473" s="34">
        <f>_xll.qlNormInv(HelperSheet!$A492,D$2,D$3)</f>
        <v>0.30479893732740448</v>
      </c>
    </row>
    <row r="474" spans="1:4" x14ac:dyDescent="0.2">
      <c r="A474" s="32">
        <v>1</v>
      </c>
      <c r="B474" s="33">
        <f>+'Gaussian Distributions'!A492</f>
        <v>-3.4277019387243313E-2</v>
      </c>
      <c r="C474" s="33">
        <f>+'Gaussian Distributions'!F492</f>
        <v>0.29143074515318917</v>
      </c>
      <c r="D474" s="34">
        <f>_xll.qlNormInv(HelperSheet!$A493,D$2,D$3)</f>
        <v>0.48114763933701615</v>
      </c>
    </row>
    <row r="475" spans="1:4" x14ac:dyDescent="0.2">
      <c r="A475" s="32">
        <v>1</v>
      </c>
      <c r="B475" s="33">
        <f>+'Gaussian Distributions'!A493</f>
        <v>2.2065752148526188</v>
      </c>
      <c r="C475" s="33">
        <f>+'Gaussian Distributions'!F493</f>
        <v>0.85164380371315462</v>
      </c>
      <c r="D475" s="34">
        <f>_xll.qlNormInv(HelperSheet!$A494,D$2,D$3)</f>
        <v>1.7136163681689405</v>
      </c>
    </row>
    <row r="476" spans="1:4" x14ac:dyDescent="0.2">
      <c r="A476" s="32">
        <v>1</v>
      </c>
      <c r="B476" s="33">
        <f>+'Gaussian Distributions'!A494</f>
        <v>0.63206600195106644</v>
      </c>
      <c r="C476" s="33">
        <f>+'Gaussian Distributions'!F494</f>
        <v>0.4580165004877666</v>
      </c>
      <c r="D476" s="34">
        <f>_xll.qlNormInv(HelperSheet!$A495,D$2,D$3)</f>
        <v>0.84763630107308652</v>
      </c>
    </row>
    <row r="477" spans="1:4" x14ac:dyDescent="0.2">
      <c r="A477" s="32">
        <v>1</v>
      </c>
      <c r="B477" s="33">
        <f>+'Gaussian Distributions'!A495</f>
        <v>-0.71816387349944777</v>
      </c>
      <c r="C477" s="33">
        <f>+'Gaussian Distributions'!F495</f>
        <v>0.12045903162513805</v>
      </c>
      <c r="D477" s="34">
        <f>_xll.qlNormInv(HelperSheet!$A496,D$2,D$3)</f>
        <v>0.10500986957530367</v>
      </c>
    </row>
    <row r="478" spans="1:4" x14ac:dyDescent="0.2">
      <c r="A478" s="32">
        <v>1</v>
      </c>
      <c r="B478" s="33">
        <f>+'Gaussian Distributions'!A496</f>
        <v>-0.93914510306378052</v>
      </c>
      <c r="C478" s="33">
        <f>+'Gaussian Distributions'!F496</f>
        <v>6.521372423405486E-2</v>
      </c>
      <c r="D478" s="34">
        <f>_xll.qlNormInv(HelperSheet!$A497,D$2,D$3)</f>
        <v>-1.6529806685079307E-2</v>
      </c>
    </row>
    <row r="479" spans="1:4" x14ac:dyDescent="0.2">
      <c r="A479" s="32">
        <v>1</v>
      </c>
      <c r="B479" s="33">
        <f>+'Gaussian Distributions'!A497</f>
        <v>0.45050860649743674</v>
      </c>
      <c r="C479" s="33">
        <f>+'Gaussian Distributions'!F497</f>
        <v>0.41262715162435915</v>
      </c>
      <c r="D479" s="34">
        <f>_xll.qlNormInv(HelperSheet!$A498,D$2,D$3)</f>
        <v>0.74777973357359029</v>
      </c>
    </row>
    <row r="480" spans="1:4" x14ac:dyDescent="0.2">
      <c r="A480" s="32">
        <v>1</v>
      </c>
      <c r="B480" s="33">
        <f>+'Gaussian Distributions'!A498</f>
        <v>1.4313017604941038</v>
      </c>
      <c r="C480" s="33">
        <f>+'Gaussian Distributions'!F498</f>
        <v>0.65782544012352595</v>
      </c>
      <c r="D480" s="34">
        <f>_xll.qlNormInv(HelperSheet!$A499,D$2,D$3)</f>
        <v>1.2872159682717572</v>
      </c>
    </row>
    <row r="481" spans="1:4" x14ac:dyDescent="0.2">
      <c r="A481" s="32">
        <v>1</v>
      </c>
      <c r="B481" s="33">
        <f>+'Gaussian Distributions'!A499</f>
        <v>-0.19210973425867631</v>
      </c>
      <c r="C481" s="33">
        <f>+'Gaussian Distributions'!F499</f>
        <v>0.25197256643533089</v>
      </c>
      <c r="D481" s="34">
        <f>_xll.qlNormInv(HelperSheet!$A500,D$2,D$3)</f>
        <v>0.39433964615772804</v>
      </c>
    </row>
    <row r="482" spans="1:4" x14ac:dyDescent="0.2">
      <c r="A482" s="32">
        <v>1</v>
      </c>
      <c r="B482" s="33">
        <f>+'Gaussian Distributions'!A500</f>
        <v>-0.52777393572888331</v>
      </c>
      <c r="C482" s="33">
        <f>+'Gaussian Distributions'!F500</f>
        <v>0.16805651606777916</v>
      </c>
      <c r="D482" s="34">
        <f>_xll.qlNormInv(HelperSheet!$A501,D$2,D$3)</f>
        <v>0.20972433534911417</v>
      </c>
    </row>
    <row r="483" spans="1:4" x14ac:dyDescent="0.2">
      <c r="A483" s="32">
        <v>1</v>
      </c>
      <c r="B483" s="33">
        <f>+'Gaussian Distributions'!A501</f>
        <v>0.83744273928555246</v>
      </c>
      <c r="C483" s="33">
        <f>+'Gaussian Distributions'!F501</f>
        <v>0.50936068482138808</v>
      </c>
      <c r="D483" s="34">
        <f>_xll.qlNormInv(HelperSheet!$A502,D$2,D$3)</f>
        <v>0.96059350660705389</v>
      </c>
    </row>
    <row r="484" spans="1:4" x14ac:dyDescent="0.2">
      <c r="A484" s="32">
        <v>1</v>
      </c>
      <c r="B484" s="33">
        <f>+'Gaussian Distributions'!A502</f>
        <v>0.12270115404172122</v>
      </c>
      <c r="C484" s="33">
        <f>+'Gaussian Distributions'!F502</f>
        <v>0.33067528851043027</v>
      </c>
      <c r="D484" s="34">
        <f>_xll.qlNormInv(HelperSheet!$A503,D$2,D$3)</f>
        <v>0.56748563472294666</v>
      </c>
    </row>
    <row r="485" spans="1:4" x14ac:dyDescent="0.2">
      <c r="A485" s="32">
        <v>1</v>
      </c>
      <c r="B485" s="33">
        <f>+'Gaussian Distributions'!A503</f>
        <v>-1.6563238636479969</v>
      </c>
      <c r="C485" s="33">
        <f>+'Gaussian Distributions'!F503</f>
        <v>-0.11408096591199923</v>
      </c>
      <c r="D485" s="34">
        <f>_xll.qlNormInv(HelperSheet!$A504,D$2,D$3)</f>
        <v>-0.41097812500639841</v>
      </c>
    </row>
    <row r="486" spans="1:4" x14ac:dyDescent="0.2">
      <c r="A486" s="32">
        <v>1</v>
      </c>
      <c r="B486" s="33">
        <f>+'Gaussian Distributions'!A504</f>
        <v>-1.8356715368367589</v>
      </c>
      <c r="C486" s="33">
        <f>+'Gaussian Distributions'!F504</f>
        <v>-0.15891788420918973</v>
      </c>
      <c r="D486" s="34">
        <f>_xll.qlNormInv(HelperSheet!$A505,D$2,D$3)</f>
        <v>-0.50961934526021757</v>
      </c>
    </row>
    <row r="487" spans="1:4" x14ac:dyDescent="0.2">
      <c r="A487" s="32">
        <v>1</v>
      </c>
      <c r="B487" s="33">
        <f>+'Gaussian Distributions'!A505</f>
        <v>8.332421059930338E-2</v>
      </c>
      <c r="C487" s="33">
        <f>+'Gaussian Distributions'!F505</f>
        <v>0.32083105264982581</v>
      </c>
      <c r="D487" s="34">
        <f>_xll.qlNormInv(HelperSheet!$A506,D$2,D$3)</f>
        <v>0.54582831582961688</v>
      </c>
    </row>
    <row r="488" spans="1:4" x14ac:dyDescent="0.2">
      <c r="A488" s="32">
        <v>1</v>
      </c>
      <c r="B488" s="33">
        <f>+'Gaussian Distributions'!A506</f>
        <v>0.78305681282221196</v>
      </c>
      <c r="C488" s="33">
        <f>+'Gaussian Distributions'!F506</f>
        <v>0.49576420320555298</v>
      </c>
      <c r="D488" s="34">
        <f>_xll.qlNormInv(HelperSheet!$A507,D$2,D$3)</f>
        <v>0.93068124705221655</v>
      </c>
    </row>
    <row r="489" spans="1:4" x14ac:dyDescent="0.2">
      <c r="A489" s="32">
        <v>1</v>
      </c>
      <c r="B489" s="33">
        <f>+'Gaussian Distributions'!A507</f>
        <v>-0.57335219778712398</v>
      </c>
      <c r="C489" s="33">
        <f>+'Gaussian Distributions'!F507</f>
        <v>0.15666195055321899</v>
      </c>
      <c r="D489" s="34">
        <f>_xll.qlNormInv(HelperSheet!$A508,D$2,D$3)</f>
        <v>0.18465629121708177</v>
      </c>
    </row>
    <row r="490" spans="1:4" x14ac:dyDescent="0.2">
      <c r="A490" s="32">
        <v>1</v>
      </c>
      <c r="B490" s="33">
        <f>+'Gaussian Distributions'!A508</f>
        <v>-0.23216964917502994</v>
      </c>
      <c r="C490" s="33">
        <f>+'Gaussian Distributions'!F508</f>
        <v>0.24195758770624251</v>
      </c>
      <c r="D490" s="34">
        <f>_xll.qlNormInv(HelperSheet!$A509,D$2,D$3)</f>
        <v>0.37230669295373353</v>
      </c>
    </row>
    <row r="491" spans="1:4" x14ac:dyDescent="0.2">
      <c r="A491" s="32">
        <v>1</v>
      </c>
      <c r="B491" s="33">
        <f>+'Gaussian Distributions'!A509</f>
        <v>1.3297709493461043</v>
      </c>
      <c r="C491" s="33">
        <f>+'Gaussian Distributions'!F509</f>
        <v>0.63244273733652601</v>
      </c>
      <c r="D491" s="34">
        <f>_xll.qlNormInv(HelperSheet!$A510,D$2,D$3)</f>
        <v>1.2313740221403573</v>
      </c>
    </row>
    <row r="492" spans="1:4" x14ac:dyDescent="0.2">
      <c r="A492" s="32">
        <v>1</v>
      </c>
      <c r="B492" s="33">
        <f>+'Gaussian Distributions'!A510</f>
        <v>0.407564066299618</v>
      </c>
      <c r="C492" s="33">
        <f>+'Gaussian Distributions'!F510</f>
        <v>0.4018910165749045</v>
      </c>
      <c r="D492" s="34">
        <f>_xll.qlNormInv(HelperSheet!$A511,D$2,D$3)</f>
        <v>0.72416023646478989</v>
      </c>
    </row>
    <row r="493" spans="1:4" x14ac:dyDescent="0.2">
      <c r="A493" s="32">
        <v>1</v>
      </c>
      <c r="B493" s="33">
        <f>+'Gaussian Distributions'!A511</f>
        <v>-1.0018702773219772</v>
      </c>
      <c r="C493" s="33">
        <f>+'Gaussian Distributions'!F511</f>
        <v>4.9532430669505689E-2</v>
      </c>
      <c r="D493" s="34">
        <f>_xll.qlNormInv(HelperSheet!$A512,D$2,D$3)</f>
        <v>-5.1028652527087548E-2</v>
      </c>
    </row>
    <row r="494" spans="1:4" x14ac:dyDescent="0.2">
      <c r="A494" s="32">
        <v>1</v>
      </c>
      <c r="B494" s="33">
        <f>+'Gaussian Distributions'!A512</f>
        <v>-0.76982071422302356</v>
      </c>
      <c r="C494" s="33">
        <f>+'Gaussian Distributions'!F512</f>
        <v>0.1075448214442441</v>
      </c>
      <c r="D494" s="34">
        <f>_xll.qlNormInv(HelperSheet!$A513,D$2,D$3)</f>
        <v>7.6598607177337019E-2</v>
      </c>
    </row>
    <row r="495" spans="1:4" x14ac:dyDescent="0.2">
      <c r="A495" s="32">
        <v>1</v>
      </c>
      <c r="B495" s="33">
        <f>+'Gaussian Distributions'!A513</f>
        <v>0.58493154074024245</v>
      </c>
      <c r="C495" s="33">
        <f>+'Gaussian Distributions'!F513</f>
        <v>0.4462328851850606</v>
      </c>
      <c r="D495" s="34">
        <f>_xll.qlNormInv(HelperSheet!$A514,D$2,D$3)</f>
        <v>0.82171234740713339</v>
      </c>
    </row>
    <row r="496" spans="1:4" x14ac:dyDescent="0.2">
      <c r="A496" s="32">
        <v>1</v>
      </c>
      <c r="B496" s="33">
        <f>+'Gaussian Distributions'!A514</f>
        <v>1.8912292357770628</v>
      </c>
      <c r="C496" s="33">
        <f>+'Gaussian Distributions'!F514</f>
        <v>0.77280730894426575</v>
      </c>
      <c r="D496" s="34">
        <f>_xll.qlNormInv(HelperSheet!$A515,D$2,D$3)</f>
        <v>1.5401760796773847</v>
      </c>
    </row>
    <row r="497" spans="1:4" x14ac:dyDescent="0.2">
      <c r="A497" s="32">
        <v>1</v>
      </c>
      <c r="B497" s="33">
        <f>+'Gaussian Distributions'!A515</f>
        <v>-7.3502506020052483E-2</v>
      </c>
      <c r="C497" s="33">
        <f>+'Gaussian Distributions'!F515</f>
        <v>0.28162437349498687</v>
      </c>
      <c r="D497" s="34">
        <f>_xll.qlNormInv(HelperSheet!$A516,D$2,D$3)</f>
        <v>0.45957362168897115</v>
      </c>
    </row>
    <row r="498" spans="1:4" x14ac:dyDescent="0.2">
      <c r="A498" s="32">
        <v>1</v>
      </c>
      <c r="B498" s="33">
        <f>+'Gaussian Distributions'!A516</f>
        <v>-0.39694739906840015</v>
      </c>
      <c r="C498" s="33">
        <f>+'Gaussian Distributions'!F516</f>
        <v>0.20076315023289995</v>
      </c>
      <c r="D498" s="34">
        <f>_xll.qlNormInv(HelperSheet!$A517,D$2,D$3)</f>
        <v>0.28167893051237991</v>
      </c>
    </row>
    <row r="499" spans="1:4" x14ac:dyDescent="0.2">
      <c r="A499" s="32">
        <v>1</v>
      </c>
      <c r="B499" s="33">
        <f>+'Gaussian Distributions'!A517</f>
        <v>1.0181772066752104</v>
      </c>
      <c r="C499" s="33">
        <f>+'Gaussian Distributions'!F517</f>
        <v>0.55454430166880253</v>
      </c>
      <c r="D499" s="34">
        <f>_xll.qlNormInv(HelperSheet!$A518,D$2,D$3)</f>
        <v>1.0599974636713658</v>
      </c>
    </row>
    <row r="500" spans="1:4" x14ac:dyDescent="0.2">
      <c r="A500" s="32">
        <v>1</v>
      </c>
      <c r="B500" s="33">
        <f>+'Gaussian Distributions'!A518</f>
        <v>0.24224058351799815</v>
      </c>
      <c r="C500" s="33">
        <f>+'Gaussian Distributions'!F518</f>
        <v>0.36056014587949953</v>
      </c>
      <c r="D500" s="34">
        <f>_xll.qlNormInv(HelperSheet!$A519,D$2,D$3)</f>
        <v>0.63323232093489901</v>
      </c>
    </row>
    <row r="501" spans="1:4" x14ac:dyDescent="0.2">
      <c r="A501" s="32">
        <v>1</v>
      </c>
      <c r="B501" s="33">
        <f>+'Gaussian Distributions'!A519</f>
        <v>-1.306430349927916</v>
      </c>
      <c r="C501" s="33">
        <f>+'Gaussian Distributions'!F519</f>
        <v>-2.6607587481979E-2</v>
      </c>
      <c r="D501" s="34">
        <f>_xll.qlNormInv(HelperSheet!$A520,D$2,D$3)</f>
        <v>-0.21853669246035379</v>
      </c>
    </row>
    <row r="502" spans="1:4" x14ac:dyDescent="0.2">
      <c r="A502" s="32">
        <v>1</v>
      </c>
      <c r="B502" s="33">
        <f>+'Gaussian Distributions'!A520</f>
        <v>-1.5184291421356837</v>
      </c>
      <c r="C502" s="33">
        <f>+'Gaussian Distributions'!F520</f>
        <v>-7.9607285533920935E-2</v>
      </c>
      <c r="D502" s="34">
        <f>_xll.qlNormInv(HelperSheet!$A521,D$2,D$3)</f>
        <v>-0.33513602817462607</v>
      </c>
    </row>
    <row r="503" spans="1:4" x14ac:dyDescent="0.2">
      <c r="A503" s="32">
        <v>1</v>
      </c>
      <c r="B503" s="33">
        <f>+'Gaussian Distributions'!A521</f>
        <v>0.16226934985465657</v>
      </c>
      <c r="C503" s="33">
        <f>+'Gaussian Distributions'!F521</f>
        <v>0.34056733746366413</v>
      </c>
      <c r="D503" s="34">
        <f>_xll.qlNormInv(HelperSheet!$A522,D$2,D$3)</f>
        <v>0.58924814242006107</v>
      </c>
    </row>
    <row r="504" spans="1:4" x14ac:dyDescent="0.2">
      <c r="A504" s="32">
        <v>1</v>
      </c>
      <c r="B504" s="33">
        <f>+'Gaussian Distributions'!A522</f>
        <v>0.89442647919806428</v>
      </c>
      <c r="C504" s="33">
        <f>+'Gaussian Distributions'!F522</f>
        <v>0.52360661979951606</v>
      </c>
      <c r="D504" s="34">
        <f>_xll.qlNormInv(HelperSheet!$A523,D$2,D$3)</f>
        <v>0.99193456355893539</v>
      </c>
    </row>
    <row r="505" spans="1:4" x14ac:dyDescent="0.2">
      <c r="A505" s="32">
        <v>1</v>
      </c>
      <c r="B505" s="33">
        <f>+'Gaussian Distributions'!A523</f>
        <v>-0.48326688507183102</v>
      </c>
      <c r="C505" s="33">
        <f>+'Gaussian Distributions'!F523</f>
        <v>0.17918327873204223</v>
      </c>
      <c r="D505" s="34">
        <f>_xll.qlNormInv(HelperSheet!$A524,D$2,D$3)</f>
        <v>0.23420321321049292</v>
      </c>
    </row>
    <row r="506" spans="1:4" x14ac:dyDescent="0.2">
      <c r="A506" s="32">
        <v>1</v>
      </c>
      <c r="B506" s="33">
        <f>+'Gaussian Distributions'!A524</f>
        <v>-0.15235588431211694</v>
      </c>
      <c r="C506" s="33">
        <f>+'Gaussian Distributions'!F524</f>
        <v>0.26191102892197077</v>
      </c>
      <c r="D506" s="34">
        <f>_xll.qlNormInv(HelperSheet!$A525,D$2,D$3)</f>
        <v>0.41620426362833568</v>
      </c>
    </row>
    <row r="507" spans="1:4" x14ac:dyDescent="0.2">
      <c r="A507" s="32">
        <v>1</v>
      </c>
      <c r="B507" s="33">
        <f>+'Gaussian Distributions'!A525</f>
        <v>1.5501990408603525</v>
      </c>
      <c r="C507" s="33">
        <f>+'Gaussian Distributions'!F525</f>
        <v>0.68754976021508818</v>
      </c>
      <c r="D507" s="34">
        <f>_xll.qlNormInv(HelperSheet!$A526,D$2,D$3)</f>
        <v>1.3526094724731941</v>
      </c>
    </row>
    <row r="508" spans="1:4" x14ac:dyDescent="0.2">
      <c r="A508" s="32">
        <v>1</v>
      </c>
      <c r="B508" s="33">
        <f>+'Gaussian Distributions'!A526</f>
        <v>0.49430081494550537</v>
      </c>
      <c r="C508" s="33">
        <f>+'Gaussian Distributions'!F526</f>
        <v>0.42357520373637636</v>
      </c>
      <c r="D508" s="34">
        <f>_xll.qlNormInv(HelperSheet!$A527,D$2,D$3)</f>
        <v>0.77186544822002801</v>
      </c>
    </row>
    <row r="509" spans="1:4" x14ac:dyDescent="0.2">
      <c r="A509" s="32">
        <v>1</v>
      </c>
      <c r="B509" s="33">
        <f>+'Gaussian Distributions'!A527</f>
        <v>-0.87991335325094355</v>
      </c>
      <c r="C509" s="33">
        <f>+'Gaussian Distributions'!F527</f>
        <v>8.0021661687264101E-2</v>
      </c>
      <c r="D509" s="34">
        <f>_xll.qlNormInv(HelperSheet!$A528,D$2,D$3)</f>
        <v>1.6047655711981024E-2</v>
      </c>
    </row>
    <row r="510" spans="1:4" x14ac:dyDescent="0.2">
      <c r="A510" s="32">
        <v>1</v>
      </c>
      <c r="B510" s="33">
        <f>+'Gaussian Distributions'!A528</f>
        <v>-1.1409127096502889</v>
      </c>
      <c r="C510" s="33">
        <f>+'Gaussian Distributions'!F528</f>
        <v>1.4771822587427763E-2</v>
      </c>
      <c r="D510" s="34">
        <f>_xll.qlNormInv(HelperSheet!$A529,D$2,D$3)</f>
        <v>-0.12750199030765896</v>
      </c>
    </row>
    <row r="511" spans="1:4" x14ac:dyDescent="0.2">
      <c r="A511" s="32">
        <v>1</v>
      </c>
      <c r="B511" s="33">
        <f>+'Gaussian Distributions'!A529</f>
        <v>0.32379432856539847</v>
      </c>
      <c r="C511" s="33">
        <f>+'Gaussian Distributions'!F529</f>
        <v>0.38094858214134963</v>
      </c>
      <c r="D511" s="34">
        <f>_xll.qlNormInv(HelperSheet!$A530,D$2,D$3)</f>
        <v>0.67808688071096923</v>
      </c>
    </row>
    <row r="512" spans="1:4" x14ac:dyDescent="0.2">
      <c r="A512" s="32">
        <v>1</v>
      </c>
      <c r="B512" s="33">
        <f>+'Gaussian Distributions'!A530</f>
        <v>1.1598896184888243</v>
      </c>
      <c r="C512" s="33">
        <f>+'Gaussian Distributions'!F530</f>
        <v>0.58997240462220613</v>
      </c>
      <c r="D512" s="34">
        <f>_xll.qlNormInv(HelperSheet!$A531,D$2,D$3)</f>
        <v>1.1379392901688534</v>
      </c>
    </row>
    <row r="513" spans="1:4" x14ac:dyDescent="0.2">
      <c r="A513" s="32">
        <v>1</v>
      </c>
      <c r="B513" s="33">
        <f>+'Gaussian Distributions'!A531</f>
        <v>-0.31349285231434321</v>
      </c>
      <c r="C513" s="33">
        <f>+'Gaussian Distributions'!F531</f>
        <v>0.22162678692141419</v>
      </c>
      <c r="D513" s="34">
        <f>_xll.qlNormInv(HelperSheet!$A532,D$2,D$3)</f>
        <v>0.32757893122711124</v>
      </c>
    </row>
    <row r="514" spans="1:4" x14ac:dyDescent="0.2">
      <c r="A514" s="32">
        <v>1</v>
      </c>
      <c r="B514" s="33">
        <f>+'Gaussian Distributions'!A532</f>
        <v>-0.66835619567383808</v>
      </c>
      <c r="C514" s="33">
        <f>+'Gaussian Distributions'!F532</f>
        <v>0.13291095108154047</v>
      </c>
      <c r="D514" s="34">
        <f>_xll.qlNormInv(HelperSheet!$A533,D$2,D$3)</f>
        <v>0.13240409237938905</v>
      </c>
    </row>
    <row r="515" spans="1:4" x14ac:dyDescent="0.2">
      <c r="A515" s="32">
        <v>1</v>
      </c>
      <c r="B515" s="33">
        <f>+'Gaussian Distributions'!A533</f>
        <v>0.68064878509756543</v>
      </c>
      <c r="C515" s="33">
        <f>+'Gaussian Distributions'!F533</f>
        <v>0.47016219627439138</v>
      </c>
      <c r="D515" s="34">
        <f>_xll.qlNormInv(HelperSheet!$A534,D$2,D$3)</f>
        <v>0.87435683180366097</v>
      </c>
    </row>
    <row r="516" spans="1:4" x14ac:dyDescent="0.2">
      <c r="A516" s="32">
        <v>1</v>
      </c>
      <c r="B516" s="33">
        <f>+'Gaussian Distributions'!A534</f>
        <v>4.8957779118579178E-3</v>
      </c>
      <c r="C516" s="33">
        <f>+'Gaussian Distributions'!F534</f>
        <v>0.30122394447796447</v>
      </c>
      <c r="D516" s="34">
        <f>_xll.qlNormInv(HelperSheet!$A535,D$2,D$3)</f>
        <v>0.50269267785152183</v>
      </c>
    </row>
    <row r="517" spans="1:4" x14ac:dyDescent="0.2">
      <c r="A517" s="32">
        <v>1</v>
      </c>
      <c r="B517" s="33">
        <f>+'Gaussian Distributions'!A535</f>
        <v>-2.8856349133557848</v>
      </c>
      <c r="C517" s="33">
        <f>+'Gaussian Distributions'!F535</f>
        <v>-0.42140872833894621</v>
      </c>
      <c r="D517" s="34">
        <f>_xll.qlNormInv(HelperSheet!$A536,D$2,D$3)</f>
        <v>-1.0870992023456818</v>
      </c>
    </row>
    <row r="518" spans="1:4" x14ac:dyDescent="0.2">
      <c r="A518" s="32">
        <v>1</v>
      </c>
      <c r="B518" s="33">
        <f>+'Gaussian Distributions'!A536</f>
        <v>-2.7555488756869502</v>
      </c>
      <c r="C518" s="33">
        <f>+'Gaussian Distributions'!F536</f>
        <v>-0.38888721892173755</v>
      </c>
      <c r="D518" s="34">
        <f>_xll.qlNormInv(HelperSheet!$A537,D$2,D$3)</f>
        <v>-1.0155518816278226</v>
      </c>
    </row>
    <row r="519" spans="1:4" x14ac:dyDescent="0.2">
      <c r="A519" s="32">
        <v>1</v>
      </c>
      <c r="B519" s="33">
        <f>+'Gaussian Distributions'!A537</f>
        <v>7.3437035386890743E-3</v>
      </c>
      <c r="C519" s="33">
        <f>+'Gaussian Distributions'!F537</f>
        <v>0.30183592588467228</v>
      </c>
      <c r="D519" s="34">
        <f>_xll.qlNormInv(HelperSheet!$A538,D$2,D$3)</f>
        <v>0.50403903694627894</v>
      </c>
    </row>
    <row r="520" spans="1:4" x14ac:dyDescent="0.2">
      <c r="A520" s="32">
        <v>1</v>
      </c>
      <c r="B520" s="33">
        <f>+'Gaussian Distributions'!A538</f>
        <v>0.68373799734179175</v>
      </c>
      <c r="C520" s="33">
        <f>+'Gaussian Distributions'!F538</f>
        <v>0.47093449933544795</v>
      </c>
      <c r="D520" s="34">
        <f>_xll.qlNormInv(HelperSheet!$A539,D$2,D$3)</f>
        <v>0.87605589853798549</v>
      </c>
    </row>
    <row r="521" spans="1:4" x14ac:dyDescent="0.2">
      <c r="A521" s="32">
        <v>1</v>
      </c>
      <c r="B521" s="33">
        <f>+'Gaussian Distributions'!A539</f>
        <v>-0.66529883603049433</v>
      </c>
      <c r="C521" s="33">
        <f>+'Gaussian Distributions'!F539</f>
        <v>0.13367529099237641</v>
      </c>
      <c r="D521" s="34">
        <f>_xll.qlNormInv(HelperSheet!$A540,D$2,D$3)</f>
        <v>0.13408564018322811</v>
      </c>
    </row>
    <row r="522" spans="1:4" x14ac:dyDescent="0.2">
      <c r="A522" s="32">
        <v>1</v>
      </c>
      <c r="B522" s="33">
        <f>+'Gaussian Distributions'!A540</f>
        <v>-0.31092271556890227</v>
      </c>
      <c r="C522" s="33">
        <f>+'Gaussian Distributions'!F540</f>
        <v>0.22226932110777442</v>
      </c>
      <c r="D522" s="34">
        <f>_xll.qlNormInv(HelperSheet!$A541,D$2,D$3)</f>
        <v>0.32899250643710376</v>
      </c>
    </row>
    <row r="523" spans="1:4" x14ac:dyDescent="0.2">
      <c r="A523" s="32">
        <v>1</v>
      </c>
      <c r="B523" s="33">
        <f>+'Gaussian Distributions'!A541</f>
        <v>1.1646995652166967</v>
      </c>
      <c r="C523" s="33">
        <f>+'Gaussian Distributions'!F541</f>
        <v>0.59117489130417411</v>
      </c>
      <c r="D523" s="34">
        <f>_xll.qlNormInv(HelperSheet!$A542,D$2,D$3)</f>
        <v>1.1405847608691833</v>
      </c>
    </row>
    <row r="524" spans="1:4" x14ac:dyDescent="0.2">
      <c r="A524" s="32">
        <v>1</v>
      </c>
      <c r="B524" s="33">
        <f>+'Gaussian Distributions'!A542</f>
        <v>0.32637503269698304</v>
      </c>
      <c r="C524" s="33">
        <f>+'Gaussian Distributions'!F542</f>
        <v>0.38159375817424573</v>
      </c>
      <c r="D524" s="34">
        <f>_xll.qlNormInv(HelperSheet!$A543,D$2,D$3)</f>
        <v>0.67950626798334068</v>
      </c>
    </row>
    <row r="525" spans="1:4" x14ac:dyDescent="0.2">
      <c r="A525" s="32">
        <v>1</v>
      </c>
      <c r="B525" s="33">
        <f>+'Gaussian Distributions'!A543</f>
        <v>-1.1362322544651366</v>
      </c>
      <c r="C525" s="33">
        <f>+'Gaussian Distributions'!F543</f>
        <v>1.5941936383715827E-2</v>
      </c>
      <c r="D525" s="34">
        <f>_xll.qlNormInv(HelperSheet!$A544,D$2,D$3)</f>
        <v>-0.12492773995582518</v>
      </c>
    </row>
    <row r="526" spans="1:4" x14ac:dyDescent="0.2">
      <c r="A526" s="32">
        <v>1</v>
      </c>
      <c r="B526" s="33">
        <f>+'Gaussian Distributions'!A544</f>
        <v>-0.87631396486085511</v>
      </c>
      <c r="C526" s="33">
        <f>+'Gaussian Distributions'!F544</f>
        <v>8.0921508784786211E-2</v>
      </c>
      <c r="D526" s="34">
        <f>_xll.qlNormInv(HelperSheet!$A545,D$2,D$3)</f>
        <v>1.8027319326529623E-2</v>
      </c>
    </row>
    <row r="527" spans="1:4" x14ac:dyDescent="0.2">
      <c r="A527" s="32">
        <v>1</v>
      </c>
      <c r="B527" s="33">
        <f>+'Gaussian Distributions'!A545</f>
        <v>0.49706867349567713</v>
      </c>
      <c r="C527" s="33">
        <f>+'Gaussian Distributions'!F545</f>
        <v>0.42426716837391926</v>
      </c>
      <c r="D527" s="34">
        <f>_xll.qlNormInv(HelperSheet!$A546,D$2,D$3)</f>
        <v>0.77338777042262241</v>
      </c>
    </row>
    <row r="528" spans="1:4" x14ac:dyDescent="0.2">
      <c r="A528" s="32">
        <v>1</v>
      </c>
      <c r="B528" s="33">
        <f>+'Gaussian Distributions'!A546</f>
        <v>1.5583908469895758</v>
      </c>
      <c r="C528" s="33">
        <f>+'Gaussian Distributions'!F546</f>
        <v>0.68959771174739393</v>
      </c>
      <c r="D528" s="34">
        <f>_xll.qlNormInv(HelperSheet!$A547,D$2,D$3)</f>
        <v>1.3571149658442667</v>
      </c>
    </row>
    <row r="529" spans="1:4" x14ac:dyDescent="0.2">
      <c r="A529" s="32">
        <v>1</v>
      </c>
      <c r="B529" s="33">
        <f>+'Gaussian Distributions'!A547</f>
        <v>-0.14987989370235522</v>
      </c>
      <c r="C529" s="33">
        <f>+'Gaussian Distributions'!F547</f>
        <v>0.26253002657441116</v>
      </c>
      <c r="D529" s="34">
        <f>_xll.qlNormInv(HelperSheet!$A548,D$2,D$3)</f>
        <v>0.41756605846370465</v>
      </c>
    </row>
    <row r="530" spans="1:4" x14ac:dyDescent="0.2">
      <c r="A530" s="32">
        <v>1</v>
      </c>
      <c r="B530" s="33">
        <f>+'Gaussian Distributions'!A548</f>
        <v>-0.48051762358372907</v>
      </c>
      <c r="C530" s="33">
        <f>+'Gaussian Distributions'!F548</f>
        <v>0.17987059410406772</v>
      </c>
      <c r="D530" s="34">
        <f>_xll.qlNormInv(HelperSheet!$A549,D$2,D$3)</f>
        <v>0.23571530702894899</v>
      </c>
    </row>
    <row r="531" spans="1:4" x14ac:dyDescent="0.2">
      <c r="A531" s="32">
        <v>1</v>
      </c>
      <c r="B531" s="33">
        <f>+'Gaussian Distributions'!A549</f>
        <v>0.89808426859794865</v>
      </c>
      <c r="C531" s="33">
        <f>+'Gaussian Distributions'!F549</f>
        <v>0.5245210671494871</v>
      </c>
      <c r="D531" s="34">
        <f>_xll.qlNormInv(HelperSheet!$A550,D$2,D$3)</f>
        <v>0.9939463477288718</v>
      </c>
    </row>
    <row r="532" spans="1:4" x14ac:dyDescent="0.2">
      <c r="A532" s="32">
        <v>1</v>
      </c>
      <c r="B532" s="33">
        <f>+'Gaussian Distributions'!A550</f>
        <v>0.16475017189913721</v>
      </c>
      <c r="C532" s="33">
        <f>+'Gaussian Distributions'!F550</f>
        <v>0.34118754297478426</v>
      </c>
      <c r="D532" s="34">
        <f>_xll.qlNormInv(HelperSheet!$A551,D$2,D$3)</f>
        <v>0.59061259454452553</v>
      </c>
    </row>
    <row r="533" spans="1:4" x14ac:dyDescent="0.2">
      <c r="A533" s="32">
        <v>1</v>
      </c>
      <c r="B533" s="33">
        <f>+'Gaussian Distributions'!A551</f>
        <v>-1.5107216865193465</v>
      </c>
      <c r="C533" s="33">
        <f>+'Gaussian Distributions'!F551</f>
        <v>-7.7680421629836627E-2</v>
      </c>
      <c r="D533" s="34">
        <f>_xll.qlNormInv(HelperSheet!$A552,D$2,D$3)</f>
        <v>-0.3308969275856406</v>
      </c>
    </row>
    <row r="534" spans="1:4" x14ac:dyDescent="0.2">
      <c r="A534" s="32">
        <v>1</v>
      </c>
      <c r="B534" s="33">
        <f>+'Gaussian Distributions'!A552</f>
        <v>-1.3007052182575836</v>
      </c>
      <c r="C534" s="33">
        <f>+'Gaussian Distributions'!F552</f>
        <v>-2.5176304564395902E-2</v>
      </c>
      <c r="D534" s="34">
        <f>_xll.qlNormInv(HelperSheet!$A553,D$2,D$3)</f>
        <v>-0.21538787004167104</v>
      </c>
    </row>
    <row r="535" spans="1:4" x14ac:dyDescent="0.2">
      <c r="A535" s="32">
        <v>1</v>
      </c>
      <c r="B535" s="33">
        <f>+'Gaussian Distributions'!A553</f>
        <v>0.24476212069869052</v>
      </c>
      <c r="C535" s="33">
        <f>+'Gaussian Distributions'!F553</f>
        <v>0.36119053017467262</v>
      </c>
      <c r="D535" s="34">
        <f>_xll.qlNormInv(HelperSheet!$A554,D$2,D$3)</f>
        <v>0.63461916638427973</v>
      </c>
    </row>
    <row r="536" spans="1:4" x14ac:dyDescent="0.2">
      <c r="A536" s="32">
        <v>1</v>
      </c>
      <c r="B536" s="33">
        <f>+'Gaussian Distributions'!A554</f>
        <v>1.0222964255967519</v>
      </c>
      <c r="C536" s="33">
        <f>+'Gaussian Distributions'!F554</f>
        <v>0.55557410639918792</v>
      </c>
      <c r="D536" s="34">
        <f>_xll.qlNormInv(HelperSheet!$A555,D$2,D$3)</f>
        <v>1.0622630340782138</v>
      </c>
    </row>
    <row r="537" spans="1:4" x14ac:dyDescent="0.2">
      <c r="A537" s="32">
        <v>1</v>
      </c>
      <c r="B537" s="33">
        <f>+'Gaussian Distributions'!A555</f>
        <v>-0.39430025495981119</v>
      </c>
      <c r="C537" s="33">
        <f>+'Gaussian Distributions'!F555</f>
        <v>0.2014249362600472</v>
      </c>
      <c r="D537" s="34">
        <f>_xll.qlNormInv(HelperSheet!$A556,D$2,D$3)</f>
        <v>0.28313485977210384</v>
      </c>
    </row>
    <row r="538" spans="1:4" x14ac:dyDescent="0.2">
      <c r="A538" s="32">
        <v>1</v>
      </c>
      <c r="B538" s="33">
        <f>+'Gaussian Distributions'!A556</f>
        <v>-7.1048224347835351E-2</v>
      </c>
      <c r="C538" s="33">
        <f>+'Gaussian Distributions'!F556</f>
        <v>0.28223794391304113</v>
      </c>
      <c r="D538" s="34">
        <f>_xll.qlNormInv(HelperSheet!$A557,D$2,D$3)</f>
        <v>0.46092347660869054</v>
      </c>
    </row>
    <row r="539" spans="1:4" x14ac:dyDescent="0.2">
      <c r="A539" s="32">
        <v>1</v>
      </c>
      <c r="B539" s="33">
        <f>+'Gaussian Distributions'!A557</f>
        <v>1.9060738478540113</v>
      </c>
      <c r="C539" s="33">
        <f>+'Gaussian Distributions'!F557</f>
        <v>0.77651846196350283</v>
      </c>
      <c r="D539" s="34">
        <f>_xll.qlNormInv(HelperSheet!$A558,D$2,D$3)</f>
        <v>1.5483406163197064</v>
      </c>
    </row>
    <row r="540" spans="1:4" x14ac:dyDescent="0.2">
      <c r="A540" s="32">
        <v>1</v>
      </c>
      <c r="B540" s="33">
        <f>+'Gaussian Distributions'!A558</f>
        <v>0.58783861150292482</v>
      </c>
      <c r="C540" s="33">
        <f>+'Gaussian Distributions'!F558</f>
        <v>0.44695965287573119</v>
      </c>
      <c r="D540" s="34">
        <f>_xll.qlNormInv(HelperSheet!$A559,D$2,D$3)</f>
        <v>0.82331123632660863</v>
      </c>
    </row>
    <row r="541" spans="1:4" x14ac:dyDescent="0.2">
      <c r="A541" s="32">
        <v>1</v>
      </c>
      <c r="B541" s="33">
        <f>+'Gaussian Distributions'!A559</f>
        <v>-0.76653274561312568</v>
      </c>
      <c r="C541" s="33">
        <f>+'Gaussian Distributions'!F559</f>
        <v>0.10836681359671857</v>
      </c>
      <c r="D541" s="34">
        <f>_xll.qlNormInv(HelperSheet!$A560,D$2,D$3)</f>
        <v>7.8406989912780833E-2</v>
      </c>
    </row>
    <row r="542" spans="1:4" x14ac:dyDescent="0.2">
      <c r="A542" s="32">
        <v>1</v>
      </c>
      <c r="B542" s="33">
        <f>+'Gaussian Distributions'!A560</f>
        <v>-0.99783500146403337</v>
      </c>
      <c r="C542" s="33">
        <f>+'Gaussian Distributions'!F560</f>
        <v>5.0541249633991647E-2</v>
      </c>
      <c r="D542" s="34">
        <f>_xll.qlNormInv(HelperSheet!$A561,D$2,D$3)</f>
        <v>-4.8809250805218363E-2</v>
      </c>
    </row>
    <row r="543" spans="1:4" x14ac:dyDescent="0.2">
      <c r="A543" s="32">
        <v>1</v>
      </c>
      <c r="B543" s="33">
        <f>+'Gaussian Distributions'!A561</f>
        <v>0.41022537955204996</v>
      </c>
      <c r="C543" s="33">
        <f>+'Gaussian Distributions'!F561</f>
        <v>0.40255634488801251</v>
      </c>
      <c r="D543" s="34">
        <f>_xll.qlNormInv(HelperSheet!$A562,D$2,D$3)</f>
        <v>0.72562395875362751</v>
      </c>
    </row>
    <row r="544" spans="1:4" x14ac:dyDescent="0.2">
      <c r="A544" s="32">
        <v>1</v>
      </c>
      <c r="B544" s="33">
        <f>+'Gaussian Distributions'!A562</f>
        <v>1.3357205643272223</v>
      </c>
      <c r="C544" s="33">
        <f>+'Gaussian Distributions'!F562</f>
        <v>0.63393014108180556</v>
      </c>
      <c r="D544" s="34">
        <f>_xll.qlNormInv(HelperSheet!$A563,D$2,D$3)</f>
        <v>1.2346463103799723</v>
      </c>
    </row>
    <row r="545" spans="1:4" x14ac:dyDescent="0.2">
      <c r="A545" s="32">
        <v>1</v>
      </c>
      <c r="B545" s="33">
        <f>+'Gaussian Distributions'!A563</f>
        <v>-0.22965563040312595</v>
      </c>
      <c r="C545" s="33">
        <f>+'Gaussian Distributions'!F563</f>
        <v>0.24258609239921849</v>
      </c>
      <c r="D545" s="34">
        <f>_xll.qlNormInv(HelperSheet!$A564,D$2,D$3)</f>
        <v>0.37368940327828071</v>
      </c>
    </row>
    <row r="546" spans="1:4" x14ac:dyDescent="0.2">
      <c r="A546" s="32">
        <v>1</v>
      </c>
      <c r="B546" s="33">
        <f>+'Gaussian Distributions'!A564</f>
        <v>-0.57046939440462552</v>
      </c>
      <c r="C546" s="33">
        <f>+'Gaussian Distributions'!F564</f>
        <v>0.15738265139884361</v>
      </c>
      <c r="D546" s="34">
        <f>_xll.qlNormInv(HelperSheet!$A565,D$2,D$3)</f>
        <v>0.18624183307745595</v>
      </c>
    </row>
    <row r="547" spans="1:4" x14ac:dyDescent="0.2">
      <c r="A547" s="32">
        <v>1</v>
      </c>
      <c r="B547" s="33">
        <f>+'Gaussian Distributions'!A565</f>
        <v>0.7863872931336261</v>
      </c>
      <c r="C547" s="33">
        <f>+'Gaussian Distributions'!F565</f>
        <v>0.49659682328340649</v>
      </c>
      <c r="D547" s="34">
        <f>_xll.qlNormInv(HelperSheet!$A566,D$2,D$3)</f>
        <v>0.93251301122349439</v>
      </c>
    </row>
    <row r="548" spans="1:4" x14ac:dyDescent="0.2">
      <c r="A548" s="32">
        <v>1</v>
      </c>
      <c r="B548" s="33">
        <f>+'Gaussian Distributions'!A566</f>
        <v>8.5780856148388943E-2</v>
      </c>
      <c r="C548" s="33">
        <f>+'Gaussian Distributions'!F566</f>
        <v>0.32144521403709725</v>
      </c>
      <c r="D548" s="34">
        <f>_xll.qlNormInv(HelperSheet!$A567,D$2,D$3)</f>
        <v>0.54717947088161389</v>
      </c>
    </row>
    <row r="549" spans="1:4" x14ac:dyDescent="0.2">
      <c r="A549" s="32">
        <v>1</v>
      </c>
      <c r="B549" s="33">
        <f>+'Gaussian Distributions'!A567</f>
        <v>-1.822630487321055</v>
      </c>
      <c r="C549" s="33">
        <f>+'Gaussian Distributions'!F567</f>
        <v>-0.15565762183026377</v>
      </c>
      <c r="D549" s="34">
        <f>_xll.qlNormInv(HelperSheet!$A568,D$2,D$3)</f>
        <v>-0.50244676802658028</v>
      </c>
    </row>
    <row r="550" spans="1:4" x14ac:dyDescent="0.2">
      <c r="A550" s="32">
        <v>1</v>
      </c>
      <c r="B550" s="33">
        <f>+'Gaussian Distributions'!A568</f>
        <v>-1.6467503258649394</v>
      </c>
      <c r="C550" s="33">
        <f>+'Gaussian Distributions'!F568</f>
        <v>-0.11168758146623486</v>
      </c>
      <c r="D550" s="34">
        <f>_xll.qlNormInv(HelperSheet!$A569,D$2,D$3)</f>
        <v>-0.40571267922571674</v>
      </c>
    </row>
    <row r="551" spans="1:4" x14ac:dyDescent="0.2">
      <c r="A551" s="32">
        <v>1</v>
      </c>
      <c r="B551" s="33">
        <f>+'Gaussian Distributions'!A569</f>
        <v>0.12516790563016178</v>
      </c>
      <c r="C551" s="33">
        <f>+'Gaussian Distributions'!F569</f>
        <v>0.33129197640754043</v>
      </c>
      <c r="D551" s="34">
        <f>_xll.qlNormInv(HelperSheet!$A570,D$2,D$3)</f>
        <v>0.56884234809658896</v>
      </c>
    </row>
    <row r="552" spans="1:4" x14ac:dyDescent="0.2">
      <c r="A552" s="32">
        <v>1</v>
      </c>
      <c r="B552" s="33">
        <f>+'Gaussian Distributions'!A570</f>
        <v>0.8409237978749553</v>
      </c>
      <c r="C552" s="33">
        <f>+'Gaussian Distributions'!F570</f>
        <v>0.51023094946873881</v>
      </c>
      <c r="D552" s="34">
        <f>_xll.qlNormInv(HelperSheet!$A571,D$2,D$3)</f>
        <v>0.96250808883122541</v>
      </c>
    </row>
    <row r="553" spans="1:4" x14ac:dyDescent="0.2">
      <c r="A553" s="32">
        <v>1</v>
      </c>
      <c r="B553" s="33">
        <f>+'Gaussian Distributions'!A571</f>
        <v>-0.52496233506016132</v>
      </c>
      <c r="C553" s="33">
        <f>+'Gaussian Distributions'!F571</f>
        <v>0.16875941623495966</v>
      </c>
      <c r="D553" s="34">
        <f>_xll.qlNormInv(HelperSheet!$A572,D$2,D$3)</f>
        <v>0.21127071571691125</v>
      </c>
    </row>
    <row r="554" spans="1:4" x14ac:dyDescent="0.2">
      <c r="A554" s="32">
        <v>1</v>
      </c>
      <c r="B554" s="33">
        <f>+'Gaussian Distributions'!A572</f>
        <v>-0.18961685928463939</v>
      </c>
      <c r="C554" s="33">
        <f>+'Gaussian Distributions'!F572</f>
        <v>0.25259578517884013</v>
      </c>
      <c r="D554" s="34">
        <f>_xll.qlNormInv(HelperSheet!$A573,D$2,D$3)</f>
        <v>0.39571072739344831</v>
      </c>
    </row>
    <row r="555" spans="1:4" x14ac:dyDescent="0.2">
      <c r="A555" s="32">
        <v>1</v>
      </c>
      <c r="B555" s="33">
        <f>+'Gaussian Distributions'!A573</f>
        <v>1.4381530804859501</v>
      </c>
      <c r="C555" s="33">
        <f>+'Gaussian Distributions'!F573</f>
        <v>0.65953827012148758</v>
      </c>
      <c r="D555" s="34">
        <f>_xll.qlNormInv(HelperSheet!$A574,D$2,D$3)</f>
        <v>1.2909841942672726</v>
      </c>
    </row>
    <row r="556" spans="1:4" x14ac:dyDescent="0.2">
      <c r="A556" s="32">
        <v>1</v>
      </c>
      <c r="B556" s="33">
        <f>+'Gaussian Distributions'!A574</f>
        <v>0.45321959366900805</v>
      </c>
      <c r="C556" s="33">
        <f>+'Gaussian Distributions'!F574</f>
        <v>0.41330489841725199</v>
      </c>
      <c r="D556" s="34">
        <f>_xll.qlNormInv(HelperSheet!$A575,D$2,D$3)</f>
        <v>0.74927077651795448</v>
      </c>
    </row>
    <row r="557" spans="1:4" x14ac:dyDescent="0.2">
      <c r="A557" s="32">
        <v>1</v>
      </c>
      <c r="B557" s="33">
        <f>+'Gaussian Distributions'!A575</f>
        <v>-0.93534724481660891</v>
      </c>
      <c r="C557" s="33">
        <f>+'Gaussian Distributions'!F575</f>
        <v>6.616318879584776E-2</v>
      </c>
      <c r="D557" s="34">
        <f>_xll.qlNormInv(HelperSheet!$A576,D$2,D$3)</f>
        <v>-1.4440984649134903E-2</v>
      </c>
    </row>
    <row r="558" spans="1:4" x14ac:dyDescent="0.2">
      <c r="A558" s="32">
        <v>1</v>
      </c>
      <c r="B558" s="33">
        <f>+'Gaussian Distributions'!A576</f>
        <v>-0.71499946280409654</v>
      </c>
      <c r="C558" s="33">
        <f>+'Gaussian Distributions'!F576</f>
        <v>0.12125013429897585</v>
      </c>
      <c r="D558" s="34">
        <f>_xll.qlNormInv(HelperSheet!$A577,D$2,D$3)</f>
        <v>0.10675029545774689</v>
      </c>
    </row>
    <row r="559" spans="1:4" x14ac:dyDescent="0.2">
      <c r="A559" s="32">
        <v>1</v>
      </c>
      <c r="B559" s="33">
        <f>+'Gaussian Distributions'!A577</f>
        <v>0.63505794375535052</v>
      </c>
      <c r="C559" s="33">
        <f>+'Gaussian Distributions'!F577</f>
        <v>0.45876448593883762</v>
      </c>
      <c r="D559" s="34">
        <f>_xll.qlNormInv(HelperSheet!$A578,D$2,D$3)</f>
        <v>0.8492818690654429</v>
      </c>
    </row>
    <row r="560" spans="1:4" x14ac:dyDescent="0.2">
      <c r="A560" s="32">
        <v>1</v>
      </c>
      <c r="B560" s="33">
        <f>+'Gaussian Distributions'!A578</f>
        <v>2.2354072423172928</v>
      </c>
      <c r="C560" s="33">
        <f>+'Gaussian Distributions'!F578</f>
        <v>0.85885181057932325</v>
      </c>
      <c r="D560" s="34">
        <f>_xll.qlNormInv(HelperSheet!$A579,D$2,D$3)</f>
        <v>1.7294739832745112</v>
      </c>
    </row>
    <row r="561" spans="1:4" x14ac:dyDescent="0.2">
      <c r="A561" s="32">
        <v>1</v>
      </c>
      <c r="B561" s="33">
        <f>+'Gaussian Distributions'!A579</f>
        <v>-3.1827802126541835E-2</v>
      </c>
      <c r="C561" s="33">
        <f>+'Gaussian Distributions'!F579</f>
        <v>0.29204304946836451</v>
      </c>
      <c r="D561" s="34">
        <f>_xll.qlNormInv(HelperSheet!$A580,D$2,D$3)</f>
        <v>0.48249470883040196</v>
      </c>
    </row>
    <row r="562" spans="1:4" x14ac:dyDescent="0.2">
      <c r="A562" s="32">
        <v>1</v>
      </c>
      <c r="B562" s="33">
        <f>+'Gaussian Distributions'!A580</f>
        <v>-0.35230521814541665</v>
      </c>
      <c r="C562" s="33">
        <f>+'Gaussian Distributions'!F580</f>
        <v>0.21192369546364581</v>
      </c>
      <c r="D562" s="34">
        <f>_xll.qlNormInv(HelperSheet!$A581,D$2,D$3)</f>
        <v>0.30623213002002081</v>
      </c>
    </row>
    <row r="563" spans="1:4" x14ac:dyDescent="0.2">
      <c r="A563" s="32">
        <v>1</v>
      </c>
      <c r="B563" s="33">
        <f>+'Gaussian Distributions'!A581</f>
        <v>1.0907324566896515</v>
      </c>
      <c r="C563" s="33">
        <f>+'Gaussian Distributions'!F581</f>
        <v>0.57268311417241291</v>
      </c>
      <c r="D563" s="34">
        <f>_xll.qlNormInv(HelperSheet!$A582,D$2,D$3)</f>
        <v>1.0999028511793083</v>
      </c>
    </row>
    <row r="564" spans="1:4" x14ac:dyDescent="0.2">
      <c r="A564" s="32">
        <v>1</v>
      </c>
      <c r="B564" s="33">
        <f>+'Gaussian Distributions'!A582</f>
        <v>0.28533092132038673</v>
      </c>
      <c r="C564" s="33">
        <f>+'Gaussian Distributions'!F582</f>
        <v>0.37133273033009667</v>
      </c>
      <c r="D564" s="34">
        <f>_xll.qlNormInv(HelperSheet!$A583,D$2,D$3)</f>
        <v>0.65693200672621277</v>
      </c>
    </row>
    <row r="565" spans="1:4" x14ac:dyDescent="0.2">
      <c r="A565" s="32">
        <v>1</v>
      </c>
      <c r="B565" s="33">
        <f>+'Gaussian Distributions'!A583</f>
        <v>-1.2143623777528685</v>
      </c>
      <c r="C565" s="33">
        <f>+'Gaussian Distributions'!F583</f>
        <v>-3.5905944382171318E-3</v>
      </c>
      <c r="D565" s="34">
        <f>_xll.qlNormInv(HelperSheet!$A584,D$2,D$3)</f>
        <v>-0.16789930776407769</v>
      </c>
    </row>
    <row r="566" spans="1:4" x14ac:dyDescent="0.2">
      <c r="A566" s="32">
        <v>1</v>
      </c>
      <c r="B566" s="33">
        <f>+'Gaussian Distributions'!A584</f>
        <v>-1.398012296092793</v>
      </c>
      <c r="C566" s="33">
        <f>+'Gaussian Distributions'!F584</f>
        <v>-4.9503074023198257E-2</v>
      </c>
      <c r="D566" s="34">
        <f>_xll.qlNormInv(HelperSheet!$A585,D$2,D$3)</f>
        <v>-0.26890676285103621</v>
      </c>
    </row>
    <row r="567" spans="1:4" x14ac:dyDescent="0.2">
      <c r="A567" s="32">
        <v>1</v>
      </c>
      <c r="B567" s="33">
        <f>+'Gaussian Distributions'!A585</f>
        <v>0.20459235981808549</v>
      </c>
      <c r="C567" s="33">
        <f>+'Gaussian Distributions'!F585</f>
        <v>0.35114808995452135</v>
      </c>
      <c r="D567" s="34">
        <f>_xll.qlNormInv(HelperSheet!$A586,D$2,D$3)</f>
        <v>0.61252579789994699</v>
      </c>
    </row>
    <row r="568" spans="1:4" x14ac:dyDescent="0.2">
      <c r="A568" s="32">
        <v>1</v>
      </c>
      <c r="B568" s="33">
        <f>+'Gaussian Distributions'!A586</f>
        <v>0.95834141845124354</v>
      </c>
      <c r="C568" s="33">
        <f>+'Gaussian Distributions'!F586</f>
        <v>0.53958535461281087</v>
      </c>
      <c r="D568" s="34">
        <f>_xll.qlNormInv(HelperSheet!$A587,D$2,D$3)</f>
        <v>1.0270877801481841</v>
      </c>
    </row>
    <row r="569" spans="1:4" x14ac:dyDescent="0.2">
      <c r="A569" s="32">
        <v>1</v>
      </c>
      <c r="B569" s="33">
        <f>+'Gaussian Distributions'!A587</f>
        <v>-0.43700272073269841</v>
      </c>
      <c r="C569" s="33">
        <f>+'Gaussian Distributions'!F587</f>
        <v>0.19074931981682539</v>
      </c>
      <c r="D569" s="34">
        <f>_xll.qlNormInv(HelperSheet!$A588,D$2,D$3)</f>
        <v>0.25964850359701586</v>
      </c>
    </row>
    <row r="570" spans="1:4" x14ac:dyDescent="0.2">
      <c r="A570" s="32">
        <v>1</v>
      </c>
      <c r="B570" s="33">
        <f>+'Gaussian Distributions'!A588</f>
        <v>-0.11037828371345171</v>
      </c>
      <c r="C570" s="33">
        <f>+'Gaussian Distributions'!F588</f>
        <v>0.27240542907163706</v>
      </c>
      <c r="D570" s="34">
        <f>_xll.qlNormInv(HelperSheet!$A589,D$2,D$3)</f>
        <v>0.43929194395760157</v>
      </c>
    </row>
    <row r="571" spans="1:4" x14ac:dyDescent="0.2">
      <c r="A571" s="32">
        <v>1</v>
      </c>
      <c r="B571" s="33">
        <f>+'Gaussian Distributions'!A589</f>
        <v>1.7066311852404668</v>
      </c>
      <c r="C571" s="33">
        <f>+'Gaussian Distributions'!F589</f>
        <v>0.72665779631011662</v>
      </c>
      <c r="D571" s="34">
        <f>_xll.qlNormInv(HelperSheet!$A590,D$2,D$3)</f>
        <v>1.4386471518822568</v>
      </c>
    </row>
    <row r="572" spans="1:4" x14ac:dyDescent="0.2">
      <c r="A572" s="32">
        <v>1</v>
      </c>
      <c r="B572" s="33">
        <f>+'Gaussian Distributions'!A590</f>
        <v>0.54189531474233021</v>
      </c>
      <c r="C572" s="33">
        <f>+'Gaussian Distributions'!F590</f>
        <v>0.43547382868558254</v>
      </c>
      <c r="D572" s="34">
        <f>_xll.qlNormInv(HelperSheet!$A591,D$2,D$3)</f>
        <v>0.79804242310828166</v>
      </c>
    </row>
    <row r="573" spans="1:4" x14ac:dyDescent="0.2">
      <c r="A573" s="32">
        <v>1</v>
      </c>
      <c r="B573" s="33">
        <f>+'Gaussian Distributions'!A591</f>
        <v>-0.82018723900598012</v>
      </c>
      <c r="C573" s="33">
        <f>+'Gaussian Distributions'!F591</f>
        <v>9.4953190248504959E-2</v>
      </c>
      <c r="D573" s="34">
        <f>_xll.qlNormInv(HelperSheet!$A592,D$2,D$3)</f>
        <v>4.8897018546710913E-2</v>
      </c>
    </row>
    <row r="574" spans="1:4" x14ac:dyDescent="0.2">
      <c r="A574" s="32">
        <v>1</v>
      </c>
      <c r="B574" s="33">
        <f>+'Gaussian Distributions'!A592</f>
        <v>-1.0644842745390986</v>
      </c>
      <c r="C574" s="33">
        <f>+'Gaussian Distributions'!F592</f>
        <v>3.3878931365225351E-2</v>
      </c>
      <c r="D574" s="34">
        <f>_xll.qlNormInv(HelperSheet!$A593,D$2,D$3)</f>
        <v>-8.5466350996504237E-2</v>
      </c>
    </row>
    <row r="575" spans="1:4" x14ac:dyDescent="0.2">
      <c r="A575" s="32">
        <v>1</v>
      </c>
      <c r="B575" s="33">
        <f>+'Gaussian Distributions'!A593</f>
        <v>0.36797667677011719</v>
      </c>
      <c r="C575" s="33">
        <f>+'Gaussian Distributions'!F593</f>
        <v>0.39199416919252927</v>
      </c>
      <c r="D575" s="34">
        <f>_xll.qlNormInv(HelperSheet!$A594,D$2,D$3)</f>
        <v>0.7023871722235645</v>
      </c>
    </row>
    <row r="576" spans="1:4" x14ac:dyDescent="0.2">
      <c r="A576" s="32">
        <v>1</v>
      </c>
      <c r="B576" s="33">
        <f>+'Gaussian Distributions'!A594</f>
        <v>1.2456562401500384</v>
      </c>
      <c r="C576" s="33">
        <f>+'Gaussian Distributions'!F594</f>
        <v>0.61141406003750953</v>
      </c>
      <c r="D576" s="34">
        <f>_xll.qlNormInv(HelperSheet!$A595,D$2,D$3)</f>
        <v>1.1851109320825213</v>
      </c>
    </row>
    <row r="577" spans="1:4" x14ac:dyDescent="0.2">
      <c r="A577" s="32">
        <v>1</v>
      </c>
      <c r="B577" s="33">
        <f>+'Gaussian Distributions'!A595</f>
        <v>-0.27006613434248661</v>
      </c>
      <c r="C577" s="33">
        <f>+'Gaussian Distributions'!F595</f>
        <v>0.23248346641437834</v>
      </c>
      <c r="D577" s="34">
        <f>_xll.qlNormInv(HelperSheet!$A596,D$2,D$3)</f>
        <v>0.35146362611163234</v>
      </c>
    </row>
    <row r="578" spans="1:4" x14ac:dyDescent="0.2">
      <c r="A578" s="32">
        <v>1</v>
      </c>
      <c r="B578" s="33">
        <f>+'Gaussian Distributions'!A596</f>
        <v>-0.617190054812086</v>
      </c>
      <c r="C578" s="33">
        <f>+'Gaussian Distributions'!F596</f>
        <v>0.14570248629697849</v>
      </c>
      <c r="D578" s="34">
        <f>_xll.qlNormInv(HelperSheet!$A597,D$2,D$3)</f>
        <v>0.16054546985335266</v>
      </c>
    </row>
    <row r="579" spans="1:4" x14ac:dyDescent="0.2">
      <c r="A579" s="32">
        <v>1</v>
      </c>
      <c r="B579" s="33">
        <f>+'Gaussian Distributions'!A597</f>
        <v>0.73409535336379439</v>
      </c>
      <c r="C579" s="33">
        <f>+'Gaussian Distributions'!F597</f>
        <v>0.48352383834094859</v>
      </c>
      <c r="D579" s="34">
        <f>_xll.qlNormInv(HelperSheet!$A598,D$2,D$3)</f>
        <v>0.90375244435008695</v>
      </c>
    </row>
    <row r="580" spans="1:4" x14ac:dyDescent="0.2">
      <c r="A580" s="32">
        <v>1</v>
      </c>
      <c r="B580" s="33">
        <f>+'Gaussian Distributions'!A598</f>
        <v>4.6526484998039602E-2</v>
      </c>
      <c r="C580" s="33">
        <f>+'Gaussian Distributions'!F598</f>
        <v>0.31163162124950988</v>
      </c>
      <c r="D580" s="34">
        <f>_xll.qlNormInv(HelperSheet!$A599,D$2,D$3)</f>
        <v>0.52558956674892177</v>
      </c>
    </row>
    <row r="581" spans="1:4" x14ac:dyDescent="0.2">
      <c r="A581" s="32">
        <v>1</v>
      </c>
      <c r="B581" s="33">
        <f>+'Gaussian Distributions'!A599</f>
        <v>-2.0845587162311539</v>
      </c>
      <c r="C581" s="33">
        <f>+'Gaussian Distributions'!F599</f>
        <v>-0.22113967905778847</v>
      </c>
      <c r="D581" s="34">
        <f>_xll.qlNormInv(HelperSheet!$A600,D$2,D$3)</f>
        <v>-0.6465072939271348</v>
      </c>
    </row>
    <row r="582" spans="1:4" x14ac:dyDescent="0.2">
      <c r="A582" s="32">
        <v>1</v>
      </c>
      <c r="B582" s="33">
        <f>+'Gaussian Distributions'!A600</f>
        <v>-1.9370897380664942</v>
      </c>
      <c r="C582" s="33">
        <f>+'Gaussian Distributions'!F600</f>
        <v>-0.18427243451662356</v>
      </c>
      <c r="D582" s="34">
        <f>_xll.qlNormInv(HelperSheet!$A601,D$2,D$3)</f>
        <v>-0.56539935593657198</v>
      </c>
    </row>
    <row r="583" spans="1:4" x14ac:dyDescent="0.2">
      <c r="A583" s="32">
        <v>1</v>
      </c>
      <c r="B583" s="33">
        <f>+'Gaussian Distributions'!A601</f>
        <v>6.6140929737905599E-2</v>
      </c>
      <c r="C583" s="33">
        <f>+'Gaussian Distributions'!F601</f>
        <v>0.3165352324344764</v>
      </c>
      <c r="D583" s="34">
        <f>_xll.qlNormInv(HelperSheet!$A602,D$2,D$3)</f>
        <v>0.5363775113558481</v>
      </c>
    </row>
    <row r="584" spans="1:4" x14ac:dyDescent="0.2">
      <c r="A584" s="32">
        <v>1</v>
      </c>
      <c r="B584" s="33">
        <f>+'Gaussian Distributions'!A602</f>
        <v>0.75998152977161348</v>
      </c>
      <c r="C584" s="33">
        <f>+'Gaussian Distributions'!F602</f>
        <v>0.48999538244290336</v>
      </c>
      <c r="D584" s="34">
        <f>_xll.qlNormInv(HelperSheet!$A603,D$2,D$3)</f>
        <v>0.91798984137438744</v>
      </c>
    </row>
    <row r="585" spans="1:4" x14ac:dyDescent="0.2">
      <c r="A585" s="32">
        <v>1</v>
      </c>
      <c r="B585" s="33">
        <f>+'Gaussian Distributions'!A603</f>
        <v>-0.59366772399796197</v>
      </c>
      <c r="C585" s="33">
        <f>+'Gaussian Distributions'!F603</f>
        <v>0.1515830690005095</v>
      </c>
      <c r="D585" s="34">
        <f>_xll.qlNormInv(HelperSheet!$A604,D$2,D$3)</f>
        <v>0.17348275180112088</v>
      </c>
    </row>
    <row r="586" spans="1:4" x14ac:dyDescent="0.2">
      <c r="A586" s="32">
        <v>1</v>
      </c>
      <c r="B586" s="33">
        <f>+'Gaussian Distributions'!A604</f>
        <v>-0.24980988466052712</v>
      </c>
      <c r="C586" s="33">
        <f>+'Gaussian Distributions'!F604</f>
        <v>0.23754752883486821</v>
      </c>
      <c r="D586" s="34">
        <f>_xll.qlNormInv(HelperSheet!$A605,D$2,D$3)</f>
        <v>0.3626045634367101</v>
      </c>
    </row>
    <row r="587" spans="1:4" x14ac:dyDescent="0.2">
      <c r="A587" s="32">
        <v>1</v>
      </c>
      <c r="B587" s="33">
        <f>+'Gaussian Distributions'!A605</f>
        <v>1.289381109429973</v>
      </c>
      <c r="C587" s="33">
        <f>+'Gaussian Distributions'!F605</f>
        <v>0.62234527735749323</v>
      </c>
      <c r="D587" s="34">
        <f>_xll.qlNormInv(HelperSheet!$A606,D$2,D$3)</f>
        <v>1.2091596101864852</v>
      </c>
    </row>
    <row r="588" spans="1:4" x14ac:dyDescent="0.2">
      <c r="A588" s="32">
        <v>1</v>
      </c>
      <c r="B588" s="33">
        <f>+'Gaussian Distributions'!A606</f>
        <v>0.3890142229383296</v>
      </c>
      <c r="C588" s="33">
        <f>+'Gaussian Distributions'!F606</f>
        <v>0.39725355573458238</v>
      </c>
      <c r="D588" s="34">
        <f>_xll.qlNormInv(HelperSheet!$A607,D$2,D$3)</f>
        <v>0.71395782261608132</v>
      </c>
    </row>
    <row r="589" spans="1:4" x14ac:dyDescent="0.2">
      <c r="A589" s="32">
        <v>1</v>
      </c>
      <c r="B589" s="33">
        <f>+'Gaussian Distributions'!A607</f>
        <v>-1.0305873420138845</v>
      </c>
      <c r="C589" s="33">
        <f>+'Gaussian Distributions'!F607</f>
        <v>4.2353164496528872E-2</v>
      </c>
      <c r="D589" s="34">
        <f>_xll.qlNormInv(HelperSheet!$A608,D$2,D$3)</f>
        <v>-6.6823038107636457E-2</v>
      </c>
    </row>
    <row r="590" spans="1:4" x14ac:dyDescent="0.2">
      <c r="A590" s="32">
        <v>1</v>
      </c>
      <c r="B590" s="33">
        <f>+'Gaussian Distributions'!A608</f>
        <v>-0.793074574104499</v>
      </c>
      <c r="C590" s="33">
        <f>+'Gaussian Distributions'!F608</f>
        <v>0.10173135647387524</v>
      </c>
      <c r="D590" s="34">
        <f>_xll.qlNormInv(HelperSheet!$A609,D$2,D$3)</f>
        <v>6.3808984242525513E-2</v>
      </c>
    </row>
    <row r="591" spans="1:4" x14ac:dyDescent="0.2">
      <c r="A591" s="32">
        <v>1</v>
      </c>
      <c r="B591" s="33">
        <f>+'Gaussian Distributions'!A609</f>
        <v>0.56471794779174322</v>
      </c>
      <c r="C591" s="33">
        <f>+'Gaussian Distributions'!F609</f>
        <v>0.4411794869479358</v>
      </c>
      <c r="D591" s="34">
        <f>_xll.qlNormInv(HelperSheet!$A610,D$2,D$3)</f>
        <v>0.81059487128545882</v>
      </c>
    </row>
    <row r="592" spans="1:4" x14ac:dyDescent="0.2">
      <c r="A592" s="32">
        <v>1</v>
      </c>
      <c r="B592" s="33">
        <f>+'Gaussian Distributions'!A610</f>
        <v>1.7974410756858112</v>
      </c>
      <c r="C592" s="33">
        <f>+'Gaussian Distributions'!F610</f>
        <v>0.7493602689214528</v>
      </c>
      <c r="D592" s="34">
        <f>_xll.qlNormInv(HelperSheet!$A611,D$2,D$3)</f>
        <v>1.4885925916271963</v>
      </c>
    </row>
    <row r="593" spans="1:4" x14ac:dyDescent="0.2">
      <c r="A593" s="32">
        <v>1</v>
      </c>
      <c r="B593" s="33">
        <f>+'Gaussian Distributions'!A611</f>
        <v>-9.0695715725978412E-2</v>
      </c>
      <c r="C593" s="33">
        <f>+'Gaussian Distributions'!F611</f>
        <v>0.27732607106850538</v>
      </c>
      <c r="D593" s="34">
        <f>_xll.qlNormInv(HelperSheet!$A612,D$2,D$3)</f>
        <v>0.45011735635071187</v>
      </c>
    </row>
    <row r="594" spans="1:4" x14ac:dyDescent="0.2">
      <c r="A594" s="32">
        <v>1</v>
      </c>
      <c r="B594" s="33">
        <f>+'Gaussian Distributions'!A612</f>
        <v>-0.4155567572898517</v>
      </c>
      <c r="C594" s="33">
        <f>+'Gaussian Distributions'!F612</f>
        <v>0.19611081067753705</v>
      </c>
      <c r="D594" s="34">
        <f>_xll.qlNormInv(HelperSheet!$A613,D$2,D$3)</f>
        <v>0.27144378349058151</v>
      </c>
    </row>
    <row r="595" spans="1:4" x14ac:dyDescent="0.2">
      <c r="A595" s="32">
        <v>1</v>
      </c>
      <c r="B595" s="33">
        <f>+'Gaussian Distributions'!A613</f>
        <v>0.98981280542101058</v>
      </c>
      <c r="C595" s="33">
        <f>+'Gaussian Distributions'!F613</f>
        <v>0.54745320135525266</v>
      </c>
      <c r="D595" s="34">
        <f>_xll.qlNormInv(HelperSheet!$A614,D$2,D$3)</f>
        <v>1.0443970429815559</v>
      </c>
    </row>
    <row r="596" spans="1:4" x14ac:dyDescent="0.2">
      <c r="A596" s="32">
        <v>1</v>
      </c>
      <c r="B596" s="33">
        <f>+'Gaussian Distributions'!A614</f>
        <v>0.22463192730794188</v>
      </c>
      <c r="C596" s="33">
        <f>+'Gaussian Distributions'!F614</f>
        <v>0.35615798182698544</v>
      </c>
      <c r="D596" s="34">
        <f>_xll.qlNormInv(HelperSheet!$A615,D$2,D$3)</f>
        <v>0.62354756001936806</v>
      </c>
    </row>
    <row r="597" spans="1:4" x14ac:dyDescent="0.2">
      <c r="A597" s="32">
        <v>1</v>
      </c>
      <c r="B597" s="33">
        <f>+'Gaussian Distributions'!A615</f>
        <v>-1.3477637668225402</v>
      </c>
      <c r="C597" s="33">
        <f>+'Gaussian Distributions'!F615</f>
        <v>-3.6940941705635055E-2</v>
      </c>
      <c r="D597" s="34">
        <f>_xll.qlNormInv(HelperSheet!$A616,D$2,D$3)</f>
        <v>-0.24127007175239712</v>
      </c>
    </row>
    <row r="598" spans="1:4" x14ac:dyDescent="0.2">
      <c r="A598" s="32">
        <v>1</v>
      </c>
      <c r="B598" s="33">
        <f>+'Gaussian Distributions'!A616</f>
        <v>-1.1744011743301221</v>
      </c>
      <c r="C598" s="33">
        <f>+'Gaussian Distributions'!F616</f>
        <v>6.3997064174694529E-3</v>
      </c>
      <c r="D598" s="34">
        <f>_xll.qlNormInv(HelperSheet!$A617,D$2,D$3)</f>
        <v>-0.14592064588156728</v>
      </c>
    </row>
    <row r="599" spans="1:4" x14ac:dyDescent="0.2">
      <c r="A599" s="32">
        <v>1</v>
      </c>
      <c r="B599" s="33">
        <f>+'Gaussian Distributions'!A617</f>
        <v>0.30578857848125462</v>
      </c>
      <c r="C599" s="33">
        <f>+'Gaussian Distributions'!F617</f>
        <v>0.37644714462031365</v>
      </c>
      <c r="D599" s="34">
        <f>_xll.qlNormInv(HelperSheet!$A618,D$2,D$3)</f>
        <v>0.66818371816469002</v>
      </c>
    </row>
    <row r="600" spans="1:4" x14ac:dyDescent="0.2">
      <c r="A600" s="32">
        <v>1</v>
      </c>
      <c r="B600" s="33">
        <f>+'Gaussian Distributions'!A618</f>
        <v>1.1269452623720295</v>
      </c>
      <c r="C600" s="33">
        <f>+'Gaussian Distributions'!F618</f>
        <v>0.58173631559300731</v>
      </c>
      <c r="D600" s="34">
        <f>_xll.qlNormInv(HelperSheet!$A619,D$2,D$3)</f>
        <v>1.1198198943046163</v>
      </c>
    </row>
    <row r="601" spans="1:4" x14ac:dyDescent="0.2">
      <c r="A601" s="32">
        <v>1</v>
      </c>
      <c r="B601" s="33">
        <f>+'Gaussian Distributions'!A619</f>
        <v>-0.33154298840718766</v>
      </c>
      <c r="C601" s="33">
        <f>+'Gaussian Distributions'!F619</f>
        <v>0.21711425289820308</v>
      </c>
      <c r="D601" s="34">
        <f>_xll.qlNormInv(HelperSheet!$A620,D$2,D$3)</f>
        <v>0.3176513563760468</v>
      </c>
    </row>
    <row r="602" spans="1:4" x14ac:dyDescent="0.2">
      <c r="A602" s="32">
        <v>1</v>
      </c>
      <c r="B602" s="33">
        <f>+'Gaussian Distributions'!A620</f>
        <v>-1.223970148457456E-2</v>
      </c>
      <c r="C602" s="33">
        <f>+'Gaussian Distributions'!F620</f>
        <v>0.29694007462885635</v>
      </c>
      <c r="D602" s="34">
        <f>_xll.qlNormInv(HelperSheet!$A621,D$2,D$3)</f>
        <v>0.49326816418348401</v>
      </c>
    </row>
    <row r="603" spans="1:4" x14ac:dyDescent="0.2">
      <c r="A603" s="32">
        <v>1</v>
      </c>
      <c r="B603" s="33">
        <f>+'Gaussian Distributions'!A621</f>
        <v>2.5840195835058992</v>
      </c>
      <c r="C603" s="33">
        <f>+'Gaussian Distributions'!F621</f>
        <v>0.94600489587647485</v>
      </c>
      <c r="D603" s="34">
        <f>_xll.qlNormInv(HelperSheet!$A622,D$2,D$3)</f>
        <v>1.9212107709282447</v>
      </c>
    </row>
    <row r="604" spans="1:4" x14ac:dyDescent="0.2">
      <c r="A604" s="32">
        <v>1</v>
      </c>
      <c r="B604" s="33">
        <f>+'Gaussian Distributions'!A622</f>
        <v>0.65920268202399546</v>
      </c>
      <c r="C604" s="33">
        <f>+'Gaussian Distributions'!F622</f>
        <v>0.46480067050599883</v>
      </c>
      <c r="D604" s="34">
        <f>_xll.qlNormInv(HelperSheet!$A623,D$2,D$3)</f>
        <v>0.86256147511319758</v>
      </c>
    </row>
    <row r="605" spans="1:4" x14ac:dyDescent="0.2">
      <c r="A605" s="32">
        <v>1</v>
      </c>
      <c r="B605" s="33">
        <f>+'Gaussian Distributions'!A623</f>
        <v>-0.68993609606580375</v>
      </c>
      <c r="C605" s="33">
        <f>+'Gaussian Distributions'!F623</f>
        <v>0.12751597598354905</v>
      </c>
      <c r="D605" s="34">
        <f>_xll.qlNormInv(HelperSheet!$A624,D$2,D$3)</f>
        <v>0.12053514716380792</v>
      </c>
    </row>
    <row r="606" spans="1:4" x14ac:dyDescent="0.2">
      <c r="A606" s="32">
        <v>1</v>
      </c>
      <c r="B606" s="33">
        <f>+'Gaussian Distributions'!A624</f>
        <v>-0.90543614339304612</v>
      </c>
      <c r="C606" s="33">
        <f>+'Gaussian Distributions'!F624</f>
        <v>7.3640964151738458E-2</v>
      </c>
      <c r="D606" s="34">
        <f>_xll.qlNormInv(HelperSheet!$A625,D$2,D$3)</f>
        <v>2.0101211338245939E-3</v>
      </c>
    </row>
    <row r="607" spans="1:4" x14ac:dyDescent="0.2">
      <c r="A607" s="32">
        <v>1</v>
      </c>
      <c r="B607" s="33">
        <f>+'Gaussian Distributions'!A625</f>
        <v>0.47502995194065945</v>
      </c>
      <c r="C607" s="33">
        <f>+'Gaussian Distributions'!F625</f>
        <v>0.41875748798516488</v>
      </c>
      <c r="D607" s="34">
        <f>_xll.qlNormInv(HelperSheet!$A626,D$2,D$3)</f>
        <v>0.76126647356736266</v>
      </c>
    </row>
    <row r="608" spans="1:4" x14ac:dyDescent="0.2">
      <c r="A608" s="32">
        <v>1</v>
      </c>
      <c r="B608" s="33">
        <f>+'Gaussian Distributions'!A626</f>
        <v>1.4955704646060703</v>
      </c>
      <c r="C608" s="33">
        <f>+'Gaussian Distributions'!F626</f>
        <v>0.67389261615151752</v>
      </c>
      <c r="D608" s="34">
        <f>_xll.qlNormInv(HelperSheet!$A627,D$2,D$3)</f>
        <v>1.3225637555333387</v>
      </c>
    </row>
    <row r="609" spans="1:4" x14ac:dyDescent="0.2">
      <c r="A609" s="32">
        <v>1</v>
      </c>
      <c r="B609" s="33">
        <f>+'Gaussian Distributions'!A627</f>
        <v>-0.16971487521959552</v>
      </c>
      <c r="C609" s="33">
        <f>+'Gaussian Distributions'!F627</f>
        <v>0.25757128119510109</v>
      </c>
      <c r="D609" s="34">
        <f>_xll.qlNormInv(HelperSheet!$A628,D$2,D$3)</f>
        <v>0.40665681862922243</v>
      </c>
    </row>
    <row r="610" spans="1:4" x14ac:dyDescent="0.2">
      <c r="A610" s="32">
        <v>1</v>
      </c>
      <c r="B610" s="33">
        <f>+'Gaussian Distributions'!A628</f>
        <v>-0.50261586242149692</v>
      </c>
      <c r="C610" s="33">
        <f>+'Gaussian Distributions'!F628</f>
        <v>0.17434603439462576</v>
      </c>
      <c r="D610" s="34">
        <f>_xll.qlNormInv(HelperSheet!$A629,D$2,D$3)</f>
        <v>0.22356127566817668</v>
      </c>
    </row>
    <row r="611" spans="1:4" x14ac:dyDescent="0.2">
      <c r="A611" s="32">
        <v>1</v>
      </c>
      <c r="B611" s="33">
        <f>+'Gaussian Distributions'!A629</f>
        <v>0.86914902378738568</v>
      </c>
      <c r="C611" s="33">
        <f>+'Gaussian Distributions'!F629</f>
        <v>0.51728725594684644</v>
      </c>
      <c r="D611" s="34">
        <f>_xll.qlNormInv(HelperSheet!$A630,D$2,D$3)</f>
        <v>0.97803196308306217</v>
      </c>
    </row>
    <row r="612" spans="1:4" x14ac:dyDescent="0.2">
      <c r="A612" s="32">
        <v>1</v>
      </c>
      <c r="B612" s="33">
        <f>+'Gaussian Distributions'!A630</f>
        <v>0.14493065216109149</v>
      </c>
      <c r="C612" s="33">
        <f>+'Gaussian Distributions'!F630</f>
        <v>0.33623266304027288</v>
      </c>
      <c r="D612" s="34">
        <f>_xll.qlNormInv(HelperSheet!$A631,D$2,D$3)</f>
        <v>0.57971185868860031</v>
      </c>
    </row>
    <row r="613" spans="1:4" x14ac:dyDescent="0.2">
      <c r="A613" s="32">
        <v>1</v>
      </c>
      <c r="B613" s="33">
        <f>+'Gaussian Distributions'!A631</f>
        <v>-1.5750956188995022</v>
      </c>
      <c r="C613" s="33">
        <f>+'Gaussian Distributions'!F631</f>
        <v>-9.3773904724875567E-2</v>
      </c>
      <c r="D613" s="34">
        <f>_xll.qlNormInv(HelperSheet!$A632,D$2,D$3)</f>
        <v>-0.36630259039472635</v>
      </c>
    </row>
    <row r="614" spans="1:4" x14ac:dyDescent="0.2">
      <c r="A614" s="32">
        <v>1</v>
      </c>
      <c r="B614" s="33">
        <f>+'Gaussian Distributions'!A632</f>
        <v>-1.7280214720074567</v>
      </c>
      <c r="C614" s="33">
        <f>+'Gaussian Distributions'!F632</f>
        <v>-0.13200536800186419</v>
      </c>
      <c r="D614" s="34">
        <f>_xll.qlNormInv(HelperSheet!$A633,D$2,D$3)</f>
        <v>-0.45041180960410121</v>
      </c>
    </row>
    <row r="615" spans="1:4" x14ac:dyDescent="0.2">
      <c r="A615" s="32">
        <v>1</v>
      </c>
      <c r="B615" s="33">
        <f>+'Gaussian Distributions'!A633</f>
        <v>0.10545392956876994</v>
      </c>
      <c r="C615" s="33">
        <f>+'Gaussian Distributions'!F633</f>
        <v>0.32636348239219248</v>
      </c>
      <c r="D615" s="34">
        <f>_xll.qlNormInv(HelperSheet!$A634,D$2,D$3)</f>
        <v>0.55799966126282352</v>
      </c>
    </row>
    <row r="616" spans="1:4" x14ac:dyDescent="0.2">
      <c r="A616" s="32">
        <v>1</v>
      </c>
      <c r="B616" s="33">
        <f>+'Gaussian Distributions'!A634</f>
        <v>0.81335312659621783</v>
      </c>
      <c r="C616" s="33">
        <f>+'Gaussian Distributions'!F634</f>
        <v>0.50333828164905448</v>
      </c>
      <c r="D616" s="34">
        <f>_xll.qlNormInv(HelperSheet!$A635,D$2,D$3)</f>
        <v>0.94734421962791981</v>
      </c>
    </row>
    <row r="617" spans="1:4" x14ac:dyDescent="0.2">
      <c r="A617" s="32">
        <v>1</v>
      </c>
      <c r="B617" s="33">
        <f>+'Gaussian Distributions'!A635</f>
        <v>-0.54757410419187857</v>
      </c>
      <c r="C617" s="33">
        <f>+'Gaussian Distributions'!F635</f>
        <v>0.16310647395203035</v>
      </c>
      <c r="D617" s="34">
        <f>_xll.qlNormInv(HelperSheet!$A636,D$2,D$3)</f>
        <v>0.19883424269446676</v>
      </c>
    </row>
    <row r="618" spans="1:4" x14ac:dyDescent="0.2">
      <c r="A618" s="32">
        <v>1</v>
      </c>
      <c r="B618" s="33">
        <f>+'Gaussian Distributions'!A636</f>
        <v>-0.20959424060821494</v>
      </c>
      <c r="C618" s="33">
        <f>+'Gaussian Distributions'!F636</f>
        <v>0.24760143984794625</v>
      </c>
      <c r="D618" s="34">
        <f>_xll.qlNormInv(HelperSheet!$A637,D$2,D$3)</f>
        <v>0.38472316766548176</v>
      </c>
    </row>
    <row r="619" spans="1:4" x14ac:dyDescent="0.2">
      <c r="A619" s="32">
        <v>1</v>
      </c>
      <c r="B619" s="33">
        <f>+'Gaussian Distributions'!A637</f>
        <v>1.3851204987455259</v>
      </c>
      <c r="C619" s="33">
        <f>+'Gaussian Distributions'!F637</f>
        <v>0.64628012468638141</v>
      </c>
      <c r="D619" s="34">
        <f>_xll.qlNormInv(HelperSheet!$A638,D$2,D$3)</f>
        <v>1.2618162743100392</v>
      </c>
    </row>
    <row r="620" spans="1:4" x14ac:dyDescent="0.2">
      <c r="A620" s="32">
        <v>1</v>
      </c>
      <c r="B620" s="33">
        <f>+'Gaussian Distributions'!A638</f>
        <v>0.43162274455460925</v>
      </c>
      <c r="C620" s="33">
        <f>+'Gaussian Distributions'!F638</f>
        <v>0.4079056861386523</v>
      </c>
      <c r="D620" s="34">
        <f>_xll.qlNormInv(HelperSheet!$A639,D$2,D$3)</f>
        <v>0.7373925095050351</v>
      </c>
    </row>
    <row r="621" spans="1:4" x14ac:dyDescent="0.2">
      <c r="A621" s="32">
        <v>1</v>
      </c>
      <c r="B621" s="33">
        <f>+'Gaussian Distributions'!A639</f>
        <v>-0.96611952650540545</v>
      </c>
      <c r="C621" s="33">
        <f>+'Gaussian Distributions'!F639</f>
        <v>5.8470118373648627E-2</v>
      </c>
      <c r="D621" s="34">
        <f>_xll.qlNormInv(HelperSheet!$A640,D$2,D$3)</f>
        <v>-3.1365739577973062E-2</v>
      </c>
    </row>
    <row r="622" spans="1:4" x14ac:dyDescent="0.2">
      <c r="A622" s="32">
        <v>1</v>
      </c>
      <c r="B622" s="33">
        <f>+'Gaussian Distributions'!A640</f>
        <v>-0.74052025527085685</v>
      </c>
      <c r="C622" s="33">
        <f>+'Gaussian Distributions'!F640</f>
        <v>0.11486993618228578</v>
      </c>
      <c r="D622" s="34">
        <f>_xll.qlNormInv(HelperSheet!$A641,D$2,D$3)</f>
        <v>9.2713859601028681E-2</v>
      </c>
    </row>
    <row r="623" spans="1:4" x14ac:dyDescent="0.2">
      <c r="A623" s="32">
        <v>1</v>
      </c>
      <c r="B623" s="33">
        <f>+'Gaussian Distributions'!A641</f>
        <v>0.61127789168682956</v>
      </c>
      <c r="C623" s="33">
        <f>+'Gaussian Distributions'!F641</f>
        <v>0.45281947292170738</v>
      </c>
      <c r="D623" s="34">
        <f>_xll.qlNormInv(HelperSheet!$A642,D$2,D$3)</f>
        <v>0.83620284042775628</v>
      </c>
    </row>
    <row r="624" spans="1:4" x14ac:dyDescent="0.2">
      <c r="A624" s="32">
        <v>1</v>
      </c>
      <c r="B624" s="33">
        <f>+'Gaussian Distributions'!A642</f>
        <v>2.0433720195930549</v>
      </c>
      <c r="C624" s="33">
        <f>+'Gaussian Distributions'!F642</f>
        <v>0.81084300489826378</v>
      </c>
      <c r="D624" s="34">
        <f>_xll.qlNormInv(HelperSheet!$A643,D$2,D$3)</f>
        <v>1.6238546107761802</v>
      </c>
    </row>
    <row r="625" spans="1:4" x14ac:dyDescent="0.2">
      <c r="A625" s="32">
        <v>1</v>
      </c>
      <c r="B625" s="33">
        <f>+'Gaussian Distributions'!A643</f>
        <v>-5.1428123682603098E-2</v>
      </c>
      <c r="C625" s="33">
        <f>+'Gaussian Distributions'!F643</f>
        <v>0.28714296907934922</v>
      </c>
      <c r="D625" s="34">
        <f>_xll.qlNormInv(HelperSheet!$A644,D$2,D$3)</f>
        <v>0.47171453197456831</v>
      </c>
    </row>
    <row r="626" spans="1:4" x14ac:dyDescent="0.2">
      <c r="A626" s="32">
        <v>1</v>
      </c>
      <c r="B626" s="33">
        <f>+'Gaussian Distributions'!A644</f>
        <v>-0.37322045265416992</v>
      </c>
      <c r="C626" s="33">
        <f>+'Gaussian Distributions'!F644</f>
        <v>0.20669488683645751</v>
      </c>
      <c r="D626" s="34">
        <f>_xll.qlNormInv(HelperSheet!$A645,D$2,D$3)</f>
        <v>0.29472875104020652</v>
      </c>
    </row>
    <row r="627" spans="1:4" x14ac:dyDescent="0.2">
      <c r="A627" s="32">
        <v>1</v>
      </c>
      <c r="B627" s="33">
        <f>+'Gaussian Distributions'!A645</f>
        <v>1.0558962349424692</v>
      </c>
      <c r="C627" s="33">
        <f>+'Gaussian Distributions'!F645</f>
        <v>0.56397405873561723</v>
      </c>
      <c r="D627" s="34">
        <f>_xll.qlNormInv(HelperSheet!$A646,D$2,D$3)</f>
        <v>1.0807429292183581</v>
      </c>
    </row>
    <row r="628" spans="1:4" x14ac:dyDescent="0.2">
      <c r="A628" s="32">
        <v>1</v>
      </c>
      <c r="B628" s="33">
        <f>+'Gaussian Distributions'!A646</f>
        <v>0.26499199926390365</v>
      </c>
      <c r="C628" s="33">
        <f>+'Gaussian Distributions'!F646</f>
        <v>0.36624799981597589</v>
      </c>
      <c r="D628" s="34">
        <f>_xll.qlNormInv(HelperSheet!$A647,D$2,D$3)</f>
        <v>0.64574559959514699</v>
      </c>
    </row>
    <row r="629" spans="1:4" x14ac:dyDescent="0.2">
      <c r="A629" s="32">
        <v>1</v>
      </c>
      <c r="B629" s="33">
        <f>+'Gaussian Distributions'!A647</f>
        <v>-1.2563630400498227</v>
      </c>
      <c r="C629" s="33">
        <f>+'Gaussian Distributions'!F647</f>
        <v>-1.4090760012455683E-2</v>
      </c>
      <c r="D629" s="34">
        <f>_xll.qlNormInv(HelperSheet!$A648,D$2,D$3)</f>
        <v>-0.19099967202740253</v>
      </c>
    </row>
    <row r="630" spans="1:4" x14ac:dyDescent="0.2">
      <c r="A630" s="32">
        <v>1</v>
      </c>
      <c r="B630" s="33">
        <f>+'Gaussian Distributions'!A648</f>
        <v>-1.4520619718563277</v>
      </c>
      <c r="C630" s="33">
        <f>+'Gaussian Distributions'!F648</f>
        <v>-6.3015492964081932E-2</v>
      </c>
      <c r="D630" s="34">
        <f>_xll.qlNormInv(HelperSheet!$A649,D$2,D$3)</f>
        <v>-0.29863408452098028</v>
      </c>
    </row>
    <row r="631" spans="1:4" x14ac:dyDescent="0.2">
      <c r="A631" s="32">
        <v>1</v>
      </c>
      <c r="B631" s="33">
        <f>+'Gaussian Distributions'!A649</f>
        <v>0.18463462618362128</v>
      </c>
      <c r="C631" s="33">
        <f>+'Gaussian Distributions'!F649</f>
        <v>0.34615865654590533</v>
      </c>
      <c r="D631" s="34">
        <f>_xll.qlNormInv(HelperSheet!$A650,D$2,D$3)</f>
        <v>0.60154904440099166</v>
      </c>
    </row>
    <row r="632" spans="1:4" x14ac:dyDescent="0.2">
      <c r="A632" s="32">
        <v>1</v>
      </c>
      <c r="B632" s="33">
        <f>+'Gaussian Distributions'!A650</f>
        <v>0.92779171016631701</v>
      </c>
      <c r="C632" s="33">
        <f>+'Gaussian Distributions'!F650</f>
        <v>0.53194792754157927</v>
      </c>
      <c r="D632" s="34">
        <f>_xll.qlNormInv(HelperSheet!$A651,D$2,D$3)</f>
        <v>1.0102854405914745</v>
      </c>
    </row>
    <row r="633" spans="1:4" x14ac:dyDescent="0.2">
      <c r="A633" s="32">
        <v>1</v>
      </c>
      <c r="B633" s="33">
        <f>+'Gaussian Distributions'!A651</f>
        <v>-0.45865160133359706</v>
      </c>
      <c r="C633" s="33">
        <f>+'Gaussian Distributions'!F651</f>
        <v>0.18533709966660072</v>
      </c>
      <c r="D633" s="34">
        <f>_xll.qlNormInv(HelperSheet!$A652,D$2,D$3)</f>
        <v>0.24774161926652161</v>
      </c>
    </row>
    <row r="634" spans="1:4" x14ac:dyDescent="0.2">
      <c r="A634" s="32">
        <v>1</v>
      </c>
      <c r="B634" s="33">
        <f>+'Gaussian Distributions'!A652</f>
        <v>-0.13010370990846468</v>
      </c>
      <c r="C634" s="33">
        <f>+'Gaussian Distributions'!F652</f>
        <v>0.2674740725228838</v>
      </c>
      <c r="D634" s="34">
        <f>_xll.qlNormInv(HelperSheet!$A653,D$2,D$3)</f>
        <v>0.42844295955034439</v>
      </c>
    </row>
    <row r="635" spans="1:4" x14ac:dyDescent="0.2">
      <c r="A635" s="32">
        <v>1</v>
      </c>
      <c r="B635" s="33">
        <f>+'Gaussian Distributions'!A653</f>
        <v>1.6280436745008464</v>
      </c>
      <c r="C635" s="33">
        <f>+'Gaussian Distributions'!F653</f>
        <v>0.70701091862521159</v>
      </c>
      <c r="D635" s="34">
        <f>_xll.qlNormInv(HelperSheet!$A654,D$2,D$3)</f>
        <v>1.3954240209754656</v>
      </c>
    </row>
    <row r="636" spans="1:4" x14ac:dyDescent="0.2">
      <c r="A636" s="32">
        <v>1</v>
      </c>
      <c r="B636" s="33">
        <f>+'Gaussian Distributions'!A654</f>
        <v>0.51935153077660257</v>
      </c>
      <c r="C636" s="33">
        <f>+'Gaussian Distributions'!F654</f>
        <v>0.42983788269415063</v>
      </c>
      <c r="D636" s="34">
        <f>_xll.qlNormInv(HelperSheet!$A655,D$2,D$3)</f>
        <v>0.78564334192713137</v>
      </c>
    </row>
    <row r="637" spans="1:4" x14ac:dyDescent="0.2">
      <c r="A637" s="32">
        <v>1</v>
      </c>
      <c r="B637" s="33">
        <f>+'Gaussian Distributions'!A655</f>
        <v>-0.84791667828129924</v>
      </c>
      <c r="C637" s="33">
        <f>+'Gaussian Distributions'!F655</f>
        <v>8.8020830429675179E-2</v>
      </c>
      <c r="D637" s="34">
        <f>_xll.qlNormInv(HelperSheet!$A656,D$2,D$3)</f>
        <v>3.3645826945285395E-2</v>
      </c>
    </row>
    <row r="638" spans="1:4" x14ac:dyDescent="0.2">
      <c r="A638" s="32">
        <v>1</v>
      </c>
      <c r="B638" s="33">
        <f>+'Gaussian Distributions'!A656</f>
        <v>-1.0996506267169632</v>
      </c>
      <c r="C638" s="33">
        <f>+'Gaussian Distributions'!F656</f>
        <v>2.5087343320759181E-2</v>
      </c>
      <c r="D638" s="34">
        <f>_xll.qlNormInv(HelperSheet!$A657,D$2,D$3)</f>
        <v>-0.1048078446943298</v>
      </c>
    </row>
    <row r="639" spans="1:4" x14ac:dyDescent="0.2">
      <c r="A639" s="32">
        <v>1</v>
      </c>
      <c r="B639" s="33">
        <f>+'Gaussian Distributions'!A657</f>
        <v>0.34710075648087374</v>
      </c>
      <c r="C639" s="33">
        <f>+'Gaussian Distributions'!F657</f>
        <v>0.38677518912021841</v>
      </c>
      <c r="D639" s="34">
        <f>_xll.qlNormInv(HelperSheet!$A658,D$2,D$3)</f>
        <v>0.69090541606448053</v>
      </c>
    </row>
    <row r="640" spans="1:4" x14ac:dyDescent="0.2">
      <c r="A640" s="32">
        <v>1</v>
      </c>
      <c r="B640" s="33">
        <f>+'Gaussian Distributions'!A658</f>
        <v>1.2041913582447326</v>
      </c>
      <c r="C640" s="33">
        <f>+'Gaussian Distributions'!F658</f>
        <v>0.60104783956118313</v>
      </c>
      <c r="D640" s="34">
        <f>_xll.qlNormInv(HelperSheet!$A659,D$2,D$3)</f>
        <v>1.1623052470346029</v>
      </c>
    </row>
    <row r="641" spans="1:4" x14ac:dyDescent="0.2">
      <c r="A641" s="32">
        <v>1</v>
      </c>
      <c r="B641" s="33">
        <f>+'Gaussian Distributions'!A659</f>
        <v>-0.29043381777606841</v>
      </c>
      <c r="C641" s="33">
        <f>+'Gaussian Distributions'!F659</f>
        <v>0.2273915455559829</v>
      </c>
      <c r="D641" s="34">
        <f>_xll.qlNormInv(HelperSheet!$A660,D$2,D$3)</f>
        <v>0.34026140022316237</v>
      </c>
    </row>
    <row r="642" spans="1:4" x14ac:dyDescent="0.2">
      <c r="A642" s="32">
        <v>1</v>
      </c>
      <c r="B642" s="33">
        <f>+'Gaussian Distributions'!A660</f>
        <v>-0.64105896321287847</v>
      </c>
      <c r="C642" s="33">
        <f>+'Gaussian Distributions'!F660</f>
        <v>0.13973525919678037</v>
      </c>
      <c r="D642" s="34">
        <f>_xll.qlNormInv(HelperSheet!$A661,D$2,D$3)</f>
        <v>0.14741757023291679</v>
      </c>
    </row>
    <row r="643" spans="1:4" x14ac:dyDescent="0.2">
      <c r="A643" s="32">
        <v>1</v>
      </c>
      <c r="B643" s="33">
        <f>+'Gaussian Distributions'!A661</f>
        <v>0.70869200840895052</v>
      </c>
      <c r="C643" s="33">
        <f>+'Gaussian Distributions'!F661</f>
        <v>0.47717300210223762</v>
      </c>
      <c r="D643" s="34">
        <f>_xll.qlNormInv(HelperSheet!$A662,D$2,D$3)</f>
        <v>0.88978060462492281</v>
      </c>
    </row>
    <row r="644" spans="1:4" x14ac:dyDescent="0.2">
      <c r="A644" s="32">
        <v>1</v>
      </c>
      <c r="B644" s="33">
        <f>+'Gaussian Distributions'!A662</f>
        <v>2.6929925617924677E-2</v>
      </c>
      <c r="C644" s="33">
        <f>+'Gaussian Distributions'!F662</f>
        <v>0.30673248140448117</v>
      </c>
      <c r="D644" s="34">
        <f>_xll.qlNormInv(HelperSheet!$A663,D$2,D$3)</f>
        <v>0.51481145908985859</v>
      </c>
    </row>
    <row r="645" spans="1:4" x14ac:dyDescent="0.2">
      <c r="A645" s="32">
        <v>1</v>
      </c>
      <c r="B645" s="33">
        <f>+'Gaussian Distributions'!A663</f>
        <v>-2.2993622972775936</v>
      </c>
      <c r="C645" s="33">
        <f>+'Gaussian Distributions'!F663</f>
        <v>-0.2748405743193984</v>
      </c>
      <c r="D645" s="34">
        <f>_xll.qlNormInv(HelperSheet!$A664,D$2,D$3)</f>
        <v>-0.76464926350267648</v>
      </c>
    </row>
    <row r="646" spans="1:4" x14ac:dyDescent="0.2">
      <c r="A646" s="32">
        <v>1</v>
      </c>
      <c r="B646" s="33">
        <f>+'Gaussian Distributions'!A664</f>
        <v>-2.179468595756791</v>
      </c>
      <c r="C646" s="33">
        <f>+'Gaussian Distributions'!F664</f>
        <v>-0.24486714893919775</v>
      </c>
      <c r="D646" s="34">
        <f>_xll.qlNormInv(HelperSheet!$A665,D$2,D$3)</f>
        <v>-0.69870772766623523</v>
      </c>
    </row>
    <row r="647" spans="1:4" x14ac:dyDescent="0.2">
      <c r="A647" s="32">
        <v>1</v>
      </c>
      <c r="B647" s="33">
        <f>+'Gaussian Distributions'!A665</f>
        <v>3.6726442281793968E-2</v>
      </c>
      <c r="C647" s="33">
        <f>+'Gaussian Distributions'!F665</f>
        <v>0.30918161057044846</v>
      </c>
      <c r="D647" s="34">
        <f>_xll.qlNormInv(HelperSheet!$A666,D$2,D$3)</f>
        <v>0.52019954325498663</v>
      </c>
    </row>
    <row r="648" spans="1:4" x14ac:dyDescent="0.2">
      <c r="A648" s="32">
        <v>1</v>
      </c>
      <c r="B648" s="33">
        <f>+'Gaussian Distributions'!A666</f>
        <v>0.72133549192682145</v>
      </c>
      <c r="C648" s="33">
        <f>+'Gaussian Distributions'!F666</f>
        <v>0.48033387298170538</v>
      </c>
      <c r="D648" s="34">
        <f>_xll.qlNormInv(HelperSheet!$A667,D$2,D$3)</f>
        <v>0.89673452055975189</v>
      </c>
    </row>
    <row r="649" spans="1:4" x14ac:dyDescent="0.2">
      <c r="A649" s="32">
        <v>1</v>
      </c>
      <c r="B649" s="33">
        <f>+'Gaussian Distributions'!A667</f>
        <v>-0.62907970755575382</v>
      </c>
      <c r="C649" s="33">
        <f>+'Gaussian Distributions'!F667</f>
        <v>0.14273007311106153</v>
      </c>
      <c r="D649" s="34">
        <f>_xll.qlNormInv(HelperSheet!$A668,D$2,D$3)</f>
        <v>0.15400616084433538</v>
      </c>
    </row>
    <row r="650" spans="1:4" x14ac:dyDescent="0.2">
      <c r="A650" s="32">
        <v>1</v>
      </c>
      <c r="B650" s="33">
        <f>+'Gaussian Distributions'!A668</f>
        <v>-0.2802354440024763</v>
      </c>
      <c r="C650" s="33">
        <f>+'Gaussian Distributions'!F668</f>
        <v>0.2299411389993809</v>
      </c>
      <c r="D650" s="34">
        <f>_xll.qlNormInv(HelperSheet!$A669,D$2,D$3)</f>
        <v>0.34587050579863798</v>
      </c>
    </row>
    <row r="651" spans="1:4" x14ac:dyDescent="0.2">
      <c r="A651" s="32">
        <v>1</v>
      </c>
      <c r="B651" s="33">
        <f>+'Gaussian Distributions'!A669</f>
        <v>1.2246605987021382</v>
      </c>
      <c r="C651" s="33">
        <f>+'Gaussian Distributions'!F669</f>
        <v>0.60616514967553448</v>
      </c>
      <c r="D651" s="34">
        <f>_xll.qlNormInv(HelperSheet!$A670,D$2,D$3)</f>
        <v>1.173563329286176</v>
      </c>
    </row>
    <row r="652" spans="1:4" x14ac:dyDescent="0.2">
      <c r="A652" s="32">
        <v>1</v>
      </c>
      <c r="B652" s="33">
        <f>+'Gaussian Distributions'!A670</f>
        <v>0.35751924009584252</v>
      </c>
      <c r="C652" s="33">
        <f>+'Gaussian Distributions'!F670</f>
        <v>0.3893798100239606</v>
      </c>
      <c r="D652" s="34">
        <f>_xll.qlNormInv(HelperSheet!$A671,D$2,D$3)</f>
        <v>0.69663558205271336</v>
      </c>
    </row>
    <row r="653" spans="1:4" x14ac:dyDescent="0.2">
      <c r="A653" s="32">
        <v>1</v>
      </c>
      <c r="B653" s="33">
        <f>+'Gaussian Distributions'!A671</f>
        <v>-1.0819002033185112</v>
      </c>
      <c r="C653" s="33">
        <f>+'Gaussian Distributions'!F671</f>
        <v>2.9524949170372183E-2</v>
      </c>
      <c r="D653" s="34">
        <f>_xll.qlNormInv(HelperSheet!$A672,D$2,D$3)</f>
        <v>-9.5045111825181272E-2</v>
      </c>
    </row>
    <row r="654" spans="1:4" x14ac:dyDescent="0.2">
      <c r="A654" s="32">
        <v>1</v>
      </c>
      <c r="B654" s="33">
        <f>+'Gaussian Distributions'!A672</f>
        <v>-0.83397179917599074</v>
      </c>
      <c r="C654" s="33">
        <f>+'Gaussian Distributions'!F672</f>
        <v>9.1507050206002305E-2</v>
      </c>
      <c r="D654" s="34">
        <f>_xll.qlNormInv(HelperSheet!$A673,D$2,D$3)</f>
        <v>4.1315510453205084E-2</v>
      </c>
    </row>
    <row r="655" spans="1:4" x14ac:dyDescent="0.2">
      <c r="A655" s="32">
        <v>1</v>
      </c>
      <c r="B655" s="33">
        <f>+'Gaussian Distributions'!A673</f>
        <v>0.53058971471104166</v>
      </c>
      <c r="C655" s="33">
        <f>+'Gaussian Distributions'!F673</f>
        <v>0.4326474286777604</v>
      </c>
      <c r="D655" s="34">
        <f>_xll.qlNormInv(HelperSheet!$A674,D$2,D$3)</f>
        <v>0.79182434309107297</v>
      </c>
    </row>
    <row r="656" spans="1:4" x14ac:dyDescent="0.2">
      <c r="A656" s="32">
        <v>1</v>
      </c>
      <c r="B656" s="33">
        <f>+'Gaussian Distributions'!A674</f>
        <v>1.6660516608791263</v>
      </c>
      <c r="C656" s="33">
        <f>+'Gaussian Distributions'!F674</f>
        <v>0.71651291521978155</v>
      </c>
      <c r="D656" s="34">
        <f>_xll.qlNormInv(HelperSheet!$A675,D$2,D$3)</f>
        <v>1.4163284134835195</v>
      </c>
    </row>
    <row r="657" spans="1:4" x14ac:dyDescent="0.2">
      <c r="A657" s="32">
        <v>1</v>
      </c>
      <c r="B657" s="33">
        <f>+'Gaussian Distributions'!A675</f>
        <v>-0.12023514884809676</v>
      </c>
      <c r="C657" s="33">
        <f>+'Gaussian Distributions'!F675</f>
        <v>0.26994121278797578</v>
      </c>
      <c r="D657" s="34">
        <f>_xll.qlNormInv(HelperSheet!$A676,D$2,D$3)</f>
        <v>0.4338706681335468</v>
      </c>
    </row>
    <row r="658" spans="1:4" x14ac:dyDescent="0.2">
      <c r="A658" s="32">
        <v>1</v>
      </c>
      <c r="B658" s="33">
        <f>+'Gaussian Distributions'!A676</f>
        <v>-0.44780092628455292</v>
      </c>
      <c r="C658" s="33">
        <f>+'Gaussian Distributions'!F676</f>
        <v>0.18804976842886176</v>
      </c>
      <c r="D658" s="34">
        <f>_xll.qlNormInv(HelperSheet!$A677,D$2,D$3)</f>
        <v>0.2537094905434959</v>
      </c>
    </row>
    <row r="659" spans="1:4" x14ac:dyDescent="0.2">
      <c r="A659" s="32">
        <v>1</v>
      </c>
      <c r="B659" s="33">
        <f>+'Gaussian Distributions'!A677</f>
        <v>0.9429565558354549</v>
      </c>
      <c r="C659" s="33">
        <f>+'Gaussian Distributions'!F677</f>
        <v>0.53573913895886371</v>
      </c>
      <c r="D659" s="34">
        <f>_xll.qlNormInv(HelperSheet!$A678,D$2,D$3)</f>
        <v>1.0186261057095001</v>
      </c>
    </row>
    <row r="660" spans="1:4" x14ac:dyDescent="0.2">
      <c r="A660" s="32">
        <v>1</v>
      </c>
      <c r="B660" s="33">
        <f>+'Gaussian Distributions'!A678</f>
        <v>0.19460380365823826</v>
      </c>
      <c r="C660" s="33">
        <f>+'Gaussian Distributions'!F678</f>
        <v>0.34865095091455955</v>
      </c>
      <c r="D660" s="34">
        <f>_xll.qlNormInv(HelperSheet!$A679,D$2,D$3)</f>
        <v>0.60703209201203101</v>
      </c>
    </row>
    <row r="661" spans="1:4" x14ac:dyDescent="0.2">
      <c r="A661" s="32">
        <v>1</v>
      </c>
      <c r="B661" s="33">
        <f>+'Gaussian Distributions'!A679</f>
        <v>-1.4245169754666067</v>
      </c>
      <c r="C661" s="33">
        <f>+'Gaussian Distributions'!F679</f>
        <v>-5.612924386665169E-2</v>
      </c>
      <c r="D661" s="34">
        <f>_xll.qlNormInv(HelperSheet!$A680,D$2,D$3)</f>
        <v>-0.28348433650663374</v>
      </c>
    </row>
    <row r="662" spans="1:4" x14ac:dyDescent="0.2">
      <c r="A662" s="32">
        <v>1</v>
      </c>
      <c r="B662" s="33">
        <f>+'Gaussian Distributions'!A680</f>
        <v>-1.2350903633459007</v>
      </c>
      <c r="C662" s="33">
        <f>+'Gaussian Distributions'!F680</f>
        <v>-8.7725908364751914E-3</v>
      </c>
      <c r="D662" s="34">
        <f>_xll.qlNormInv(HelperSheet!$A681,D$2,D$3)</f>
        <v>-0.17929969984024541</v>
      </c>
    </row>
    <row r="663" spans="1:4" x14ac:dyDescent="0.2">
      <c r="A663" s="32">
        <v>1</v>
      </c>
      <c r="B663" s="33">
        <f>+'Gaussian Distributions'!A681</f>
        <v>0.27514723236109645</v>
      </c>
      <c r="C663" s="33">
        <f>+'Gaussian Distributions'!F681</f>
        <v>0.36878680809027409</v>
      </c>
      <c r="D663" s="34">
        <f>_xll.qlNormInv(HelperSheet!$A682,D$2,D$3)</f>
        <v>0.65133097779860305</v>
      </c>
    </row>
    <row r="664" spans="1:4" x14ac:dyDescent="0.2">
      <c r="A664" s="32">
        <v>1</v>
      </c>
      <c r="B664" s="33">
        <f>+'Gaussian Distributions'!A682</f>
        <v>1.0731515509447456</v>
      </c>
      <c r="C664" s="33">
        <f>+'Gaussian Distributions'!F682</f>
        <v>0.56828788773618633</v>
      </c>
      <c r="D664" s="34">
        <f>_xll.qlNormInv(HelperSheet!$A683,D$2,D$3)</f>
        <v>1.09023335301961</v>
      </c>
    </row>
    <row r="665" spans="1:4" x14ac:dyDescent="0.2">
      <c r="A665" s="32">
        <v>1</v>
      </c>
      <c r="B665" s="33">
        <f>+'Gaussian Distributions'!A683</f>
        <v>-0.36274299979606434</v>
      </c>
      <c r="C665" s="33">
        <f>+'Gaussian Distributions'!F683</f>
        <v>0.20931425005098392</v>
      </c>
      <c r="D665" s="34">
        <f>_xll.qlNormInv(HelperSheet!$A684,D$2,D$3)</f>
        <v>0.3004913501121646</v>
      </c>
    </row>
    <row r="666" spans="1:4" x14ac:dyDescent="0.2">
      <c r="A666" s="32">
        <v>1</v>
      </c>
      <c r="B666" s="33">
        <f>+'Gaussian Distributions'!A684</f>
        <v>-4.1625963913071509E-2</v>
      </c>
      <c r="C666" s="33">
        <f>+'Gaussian Distributions'!F684</f>
        <v>0.28959350902173209</v>
      </c>
      <c r="D666" s="34">
        <f>_xll.qlNormInv(HelperSheet!$A685,D$2,D$3)</f>
        <v>0.47710571984781069</v>
      </c>
    </row>
    <row r="667" spans="1:4" x14ac:dyDescent="0.2">
      <c r="A667" s="32">
        <v>1</v>
      </c>
      <c r="B667" s="33">
        <f>+'Gaussian Distributions'!A685</f>
        <v>2.1296184667420155</v>
      </c>
      <c r="C667" s="33">
        <f>+'Gaussian Distributions'!F685</f>
        <v>0.83240461668550392</v>
      </c>
      <c r="D667" s="34">
        <f>_xll.qlNormInv(HelperSheet!$A686,D$2,D$3)</f>
        <v>1.6712901567081087</v>
      </c>
    </row>
    <row r="668" spans="1:4" x14ac:dyDescent="0.2">
      <c r="A668" s="32">
        <v>1</v>
      </c>
      <c r="B668" s="33">
        <f>+'Gaussian Distributions'!A686</f>
        <v>0.623123870215197</v>
      </c>
      <c r="C668" s="33">
        <f>+'Gaussian Distributions'!F686</f>
        <v>0.45578096755379927</v>
      </c>
      <c r="D668" s="34">
        <f>_xll.qlNormInv(HelperSheet!$A687,D$2,D$3)</f>
        <v>0.84271812861835838</v>
      </c>
    </row>
    <row r="669" spans="1:4" x14ac:dyDescent="0.2">
      <c r="A669" s="32">
        <v>1</v>
      </c>
      <c r="B669" s="33">
        <f>+'Gaussian Distributions'!A687</f>
        <v>-0.727700612559946</v>
      </c>
      <c r="C669" s="33">
        <f>+'Gaussian Distributions'!F687</f>
        <v>0.11807484686001349</v>
      </c>
      <c r="D669" s="34">
        <f>_xll.qlNormInv(HelperSheet!$A688,D$2,D$3)</f>
        <v>9.9764663092029693E-2</v>
      </c>
    </row>
    <row r="670" spans="1:4" x14ac:dyDescent="0.2">
      <c r="A670" s="32">
        <v>1</v>
      </c>
      <c r="B670" s="33">
        <f>+'Gaussian Distributions'!A688</f>
        <v>-0.95062086119755973</v>
      </c>
      <c r="C670" s="33">
        <f>+'Gaussian Distributions'!F688</f>
        <v>6.2344784700610056E-2</v>
      </c>
      <c r="D670" s="34">
        <f>_xll.qlNormInv(HelperSheet!$A689,D$2,D$3)</f>
        <v>-2.2841473658657852E-2</v>
      </c>
    </row>
    <row r="671" spans="1:4" x14ac:dyDescent="0.2">
      <c r="A671" s="32">
        <v>1</v>
      </c>
      <c r="B671" s="33">
        <f>+'Gaussian Distributions'!A689</f>
        <v>0.44239537548642371</v>
      </c>
      <c r="C671" s="33">
        <f>+'Gaussian Distributions'!F689</f>
        <v>0.41059884387160595</v>
      </c>
      <c r="D671" s="34">
        <f>_xll.qlNormInv(HelperSheet!$A690,D$2,D$3)</f>
        <v>0.74331745651753311</v>
      </c>
    </row>
    <row r="672" spans="1:4" x14ac:dyDescent="0.2">
      <c r="A672" s="32">
        <v>1</v>
      </c>
      <c r="B672" s="33">
        <f>+'Gaussian Distributions'!A690</f>
        <v>1.4111407221386778</v>
      </c>
      <c r="C672" s="33">
        <f>+'Gaussian Distributions'!F690</f>
        <v>0.65278518053466938</v>
      </c>
      <c r="D672" s="34">
        <f>_xll.qlNormInv(HelperSheet!$A691,D$2,D$3)</f>
        <v>1.276127397176273</v>
      </c>
    </row>
    <row r="673" spans="1:4" x14ac:dyDescent="0.2">
      <c r="A673" s="32">
        <v>1</v>
      </c>
      <c r="B673" s="33">
        <f>+'Gaussian Distributions'!A691</f>
        <v>-0.19959559248523695</v>
      </c>
      <c r="C673" s="33">
        <f>+'Gaussian Distributions'!F691</f>
        <v>0.25010110187869072</v>
      </c>
      <c r="D673" s="34">
        <f>_xll.qlNormInv(HelperSheet!$A692,D$2,D$3)</f>
        <v>0.39022242413311969</v>
      </c>
    </row>
    <row r="674" spans="1:4" x14ac:dyDescent="0.2">
      <c r="A674" s="32">
        <v>1</v>
      </c>
      <c r="B674" s="33">
        <f>+'Gaussian Distributions'!A692</f>
        <v>-0.53623394722322182</v>
      </c>
      <c r="C674" s="33">
        <f>+'Gaussian Distributions'!F692</f>
        <v>0.16594151319419453</v>
      </c>
      <c r="D674" s="34">
        <f>_xll.qlNormInv(HelperSheet!$A693,D$2,D$3)</f>
        <v>0.20507132902722797</v>
      </c>
    </row>
    <row r="675" spans="1:4" x14ac:dyDescent="0.2">
      <c r="A675" s="32">
        <v>1</v>
      </c>
      <c r="B675" s="33">
        <f>+'Gaussian Distributions'!A693</f>
        <v>0.82705987483086008</v>
      </c>
      <c r="C675" s="33">
        <f>+'Gaussian Distributions'!F693</f>
        <v>0.50676496870771504</v>
      </c>
      <c r="D675" s="34">
        <f>_xll.qlNormInv(HelperSheet!$A694,D$2,D$3)</f>
        <v>0.95488293115697309</v>
      </c>
    </row>
    <row r="676" spans="1:4" x14ac:dyDescent="0.2">
      <c r="A676" s="32">
        <v>1</v>
      </c>
      <c r="B676" s="33">
        <f>+'Gaussian Distributions'!A694</f>
        <v>0.11530531592148559</v>
      </c>
      <c r="C676" s="33">
        <f>+'Gaussian Distributions'!F694</f>
        <v>0.3288263289803714</v>
      </c>
      <c r="D676" s="34">
        <f>_xll.qlNormInv(HelperSheet!$A695,D$2,D$3)</f>
        <v>0.5634179237568171</v>
      </c>
    </row>
    <row r="677" spans="1:4" x14ac:dyDescent="0.2">
      <c r="A677" s="32">
        <v>1</v>
      </c>
      <c r="B677" s="33">
        <f>+'Gaussian Distributions'!A695</f>
        <v>-1.6859944145341723</v>
      </c>
      <c r="C677" s="33">
        <f>+'Gaussian Distributions'!F695</f>
        <v>-0.12149860363354309</v>
      </c>
      <c r="D677" s="34">
        <f>_xll.qlNormInv(HelperSheet!$A696,D$2,D$3)</f>
        <v>-0.42729692799379482</v>
      </c>
    </row>
    <row r="678" spans="1:4" x14ac:dyDescent="0.2">
      <c r="A678" s="32">
        <v>1</v>
      </c>
      <c r="B678" s="33">
        <f>+'Gaussian Distributions'!A696</f>
        <v>-1.5421099604589512</v>
      </c>
      <c r="C678" s="33">
        <f>+'Gaussian Distributions'!F696</f>
        <v>-8.5527490114737814E-2</v>
      </c>
      <c r="D678" s="34">
        <f>_xll.qlNormInv(HelperSheet!$A697,D$2,D$3)</f>
        <v>-0.34816047825242324</v>
      </c>
    </row>
    <row r="679" spans="1:4" x14ac:dyDescent="0.2">
      <c r="A679" s="32">
        <v>1</v>
      </c>
      <c r="B679" s="33">
        <f>+'Gaussian Distributions'!A697</f>
        <v>0.15483280929790894</v>
      </c>
      <c r="C679" s="33">
        <f>+'Gaussian Distributions'!F697</f>
        <v>0.33870820232447724</v>
      </c>
      <c r="D679" s="34">
        <f>_xll.qlNormInv(HelperSheet!$A698,D$2,D$3)</f>
        <v>0.58515804511384995</v>
      </c>
    </row>
    <row r="680" spans="1:4" x14ac:dyDescent="0.2">
      <c r="A680" s="32">
        <v>1</v>
      </c>
      <c r="B680" s="33">
        <f>+'Gaussian Distributions'!A698</f>
        <v>0.88352417771160563</v>
      </c>
      <c r="C680" s="33">
        <f>+'Gaussian Distributions'!F698</f>
        <v>0.5208810444279014</v>
      </c>
      <c r="D680" s="34">
        <f>_xll.qlNormInv(HelperSheet!$A699,D$2,D$3)</f>
        <v>0.98593829774138309</v>
      </c>
    </row>
    <row r="681" spans="1:4" x14ac:dyDescent="0.2">
      <c r="A681" s="32">
        <v>1</v>
      </c>
      <c r="B681" s="33">
        <f>+'Gaussian Distributions'!A699</f>
        <v>-0.49153673808762294</v>
      </c>
      <c r="C681" s="33">
        <f>+'Gaussian Distributions'!F699</f>
        <v>0.17711581547809424</v>
      </c>
      <c r="D681" s="34">
        <f>_xll.qlNormInv(HelperSheet!$A700,D$2,D$3)</f>
        <v>0.22965479405180739</v>
      </c>
    </row>
    <row r="682" spans="1:4" x14ac:dyDescent="0.2">
      <c r="A682" s="32">
        <v>1</v>
      </c>
      <c r="B682" s="33">
        <f>+'Gaussian Distributions'!A700</f>
        <v>-0.15978952609288918</v>
      </c>
      <c r="C682" s="33">
        <f>+'Gaussian Distributions'!F700</f>
        <v>0.26005261847677769</v>
      </c>
      <c r="D682" s="34">
        <f>_xll.qlNormInv(HelperSheet!$A701,D$2,D$3)</f>
        <v>0.41211576064891092</v>
      </c>
    </row>
    <row r="683" spans="1:4" x14ac:dyDescent="0.2">
      <c r="A683" s="32">
        <v>1</v>
      </c>
      <c r="B683" s="33">
        <f>+'Gaussian Distributions'!A701</f>
        <v>1.5262278704317453</v>
      </c>
      <c r="C683" s="33">
        <f>+'Gaussian Distributions'!F701</f>
        <v>0.68155696760793627</v>
      </c>
      <c r="D683" s="34">
        <f>_xll.qlNormInv(HelperSheet!$A702,D$2,D$3)</f>
        <v>1.33942532873746</v>
      </c>
    </row>
    <row r="684" spans="1:4" x14ac:dyDescent="0.2">
      <c r="A684" s="32">
        <v>1</v>
      </c>
      <c r="B684" s="33">
        <f>+'Gaussian Distributions'!A702</f>
        <v>0.48601980416983603</v>
      </c>
      <c r="C684" s="33">
        <f>+'Gaussian Distributions'!F702</f>
        <v>0.421504951042459</v>
      </c>
      <c r="D684" s="34">
        <f>_xll.qlNormInv(HelperSheet!$A703,D$2,D$3)</f>
        <v>0.76731089229340976</v>
      </c>
    </row>
    <row r="685" spans="1:4" x14ac:dyDescent="0.2">
      <c r="A685" s="32">
        <v>1</v>
      </c>
      <c r="B685" s="33">
        <f>+'Gaussian Distributions'!A703</f>
        <v>-0.89078061773649164</v>
      </c>
      <c r="C685" s="33">
        <f>+'Gaussian Distributions'!F703</f>
        <v>7.7304845565877078E-2</v>
      </c>
      <c r="D685" s="34">
        <f>_xll.qlNormInv(HelperSheet!$A704,D$2,D$3)</f>
        <v>1.007066024492953E-2</v>
      </c>
    </row>
    <row r="686" spans="1:4" x14ac:dyDescent="0.2">
      <c r="A686" s="32">
        <v>1</v>
      </c>
      <c r="B686" s="33">
        <f>+'Gaussian Distributions'!A704</f>
        <v>-0.67756605483098986</v>
      </c>
      <c r="C686" s="33">
        <f>+'Gaussian Distributions'!F704</f>
        <v>0.13060848629225252</v>
      </c>
      <c r="D686" s="34">
        <f>_xll.qlNormInv(HelperSheet!$A705,D$2,D$3)</f>
        <v>0.12733866984295555</v>
      </c>
    </row>
    <row r="687" spans="1:4" x14ac:dyDescent="0.2">
      <c r="A687" s="32">
        <v>1</v>
      </c>
      <c r="B687" s="33">
        <f>+'Gaussian Distributions'!A705</f>
        <v>0.67141981555066044</v>
      </c>
      <c r="C687" s="33">
        <f>+'Gaussian Distributions'!F705</f>
        <v>0.46785495388766507</v>
      </c>
      <c r="D687" s="34">
        <f>_xll.qlNormInv(HelperSheet!$A706,D$2,D$3)</f>
        <v>0.86928089855286328</v>
      </c>
    </row>
    <row r="688" spans="1:4" x14ac:dyDescent="0.2">
      <c r="A688" s="32">
        <v>1</v>
      </c>
      <c r="B688" s="33">
        <f>+'Gaussian Distributions'!A706</f>
        <v>3.097269076663749</v>
      </c>
      <c r="C688" s="33">
        <f>+'Gaussian Distributions'!F706</f>
        <v>1.0743172691659373</v>
      </c>
      <c r="D688" s="34">
        <f>_xll.qlNormInv(HelperSheet!$A707,D$2,D$3)</f>
        <v>2.2034979921650621</v>
      </c>
    </row>
    <row r="689" spans="1:4" x14ac:dyDescent="0.2">
      <c r="A689" s="32">
        <v>1</v>
      </c>
      <c r="B689" s="33">
        <f>+'Gaussian Distributions'!A707</f>
        <v>-2.4478816218715745E-3</v>
      </c>
      <c r="C689" s="33">
        <f>+'Gaussian Distributions'!F707</f>
        <v>0.29938802959453209</v>
      </c>
      <c r="D689" s="34">
        <f>_xll.qlNormInv(HelperSheet!$A708,D$2,D$3)</f>
        <v>0.49865366510797066</v>
      </c>
    </row>
    <row r="690" spans="1:4" x14ac:dyDescent="0.2">
      <c r="A690" s="32">
        <v>1</v>
      </c>
      <c r="B690" s="33">
        <f>+'Gaussian Distributions'!A708</f>
        <v>-0.32121577911857468</v>
      </c>
      <c r="C690" s="33">
        <f>+'Gaussian Distributions'!F708</f>
        <v>0.21969605522035632</v>
      </c>
      <c r="D690" s="34">
        <f>_xll.qlNormInv(HelperSheet!$A709,D$2,D$3)</f>
        <v>0.32333132148478394</v>
      </c>
    </row>
    <row r="691" spans="1:4" x14ac:dyDescent="0.2">
      <c r="A691" s="32">
        <v>1</v>
      </c>
      <c r="B691" s="33">
        <f>+'Gaussian Distributions'!A709</f>
        <v>1.1456182928028278</v>
      </c>
      <c r="C691" s="33">
        <f>+'Gaussian Distributions'!F709</f>
        <v>0.58640457320070694</v>
      </c>
      <c r="D691" s="34">
        <f>_xll.qlNormInv(HelperSheet!$A710,D$2,D$3)</f>
        <v>1.1300900610415554</v>
      </c>
    </row>
    <row r="692" spans="1:4" x14ac:dyDescent="0.2">
      <c r="A692" s="32">
        <v>1</v>
      </c>
      <c r="B692" s="33">
        <f>+'Gaussian Distributions'!A710</f>
        <v>0.3160650615428065</v>
      </c>
      <c r="C692" s="33">
        <f>+'Gaussian Distributions'!F710</f>
        <v>0.3790162653857016</v>
      </c>
      <c r="D692" s="34">
        <f>_xll.qlNormInv(HelperSheet!$A711,D$2,D$3)</f>
        <v>0.67383578384854359</v>
      </c>
    </row>
    <row r="693" spans="1:4" x14ac:dyDescent="0.2">
      <c r="A693" s="32">
        <v>1</v>
      </c>
      <c r="B693" s="33">
        <f>+'Gaussian Distributions'!A711</f>
        <v>-1.1551063578290344</v>
      </c>
      <c r="C693" s="33">
        <f>+'Gaussian Distributions'!F711</f>
        <v>1.1223410542741397E-2</v>
      </c>
      <c r="D693" s="34">
        <f>_xll.qlNormInv(HelperSheet!$A712,D$2,D$3)</f>
        <v>-0.1353084968059689</v>
      </c>
    </row>
    <row r="694" spans="1:4" x14ac:dyDescent="0.2">
      <c r="A694" s="32">
        <v>1</v>
      </c>
      <c r="B694" s="33">
        <f>+'Gaussian Distributions'!A712</f>
        <v>-1.3238680366569224</v>
      </c>
      <c r="C694" s="33">
        <f>+'Gaussian Distributions'!F712</f>
        <v>-3.0967009164230619E-2</v>
      </c>
      <c r="D694" s="34">
        <f>_xll.qlNormInv(HelperSheet!$A713,D$2,D$3)</f>
        <v>-0.22812742016130738</v>
      </c>
    </row>
    <row r="695" spans="1:4" x14ac:dyDescent="0.2">
      <c r="A695" s="32">
        <v>1</v>
      </c>
      <c r="B695" s="33">
        <f>+'Gaussian Distributions'!A713</f>
        <v>0.2346851361859916</v>
      </c>
      <c r="C695" s="33">
        <f>+'Gaussian Distributions'!F713</f>
        <v>0.3586712840464979</v>
      </c>
      <c r="D695" s="34">
        <f>_xll.qlNormInv(HelperSheet!$A714,D$2,D$3)</f>
        <v>0.62907682490229533</v>
      </c>
    </row>
    <row r="696" spans="1:4" x14ac:dyDescent="0.2">
      <c r="A696" s="32">
        <v>1</v>
      </c>
      <c r="B696" s="33">
        <f>+'Gaussian Distributions'!A714</f>
        <v>1.0059219333947855</v>
      </c>
      <c r="C696" s="33">
        <f>+'Gaussian Distributions'!F714</f>
        <v>0.55148048334869637</v>
      </c>
      <c r="D696" s="34">
        <f>_xll.qlNormInv(HelperSheet!$A715,D$2,D$3)</f>
        <v>1.0532570633671321</v>
      </c>
    </row>
    <row r="697" spans="1:4" x14ac:dyDescent="0.2">
      <c r="A697" s="32">
        <v>1</v>
      </c>
      <c r="B697" s="33">
        <f>+'Gaussian Distributions'!A715</f>
        <v>-0.40490563653363959</v>
      </c>
      <c r="C697" s="33">
        <f>+'Gaussian Distributions'!F715</f>
        <v>0.19877359086659008</v>
      </c>
      <c r="D697" s="34">
        <f>_xll.qlNormInv(HelperSheet!$A716,D$2,D$3)</f>
        <v>0.27730189990649823</v>
      </c>
    </row>
    <row r="698" spans="1:4" x14ac:dyDescent="0.2">
      <c r="A698" s="32">
        <v>1</v>
      </c>
      <c r="B698" s="33">
        <f>+'Gaussian Distributions'!A716</f>
        <v>-8.0868067818450656E-2</v>
      </c>
      <c r="C698" s="33">
        <f>+'Gaussian Distributions'!F716</f>
        <v>0.27978298304538735</v>
      </c>
      <c r="D698" s="34">
        <f>_xll.qlNormInv(HelperSheet!$A717,D$2,D$3)</f>
        <v>0.45552256269985214</v>
      </c>
    </row>
    <row r="699" spans="1:4" x14ac:dyDescent="0.2">
      <c r="A699" s="32">
        <v>1</v>
      </c>
      <c r="B699" s="33">
        <f>+'Gaussian Distributions'!A717</f>
        <v>1.849032464281434</v>
      </c>
      <c r="C699" s="33">
        <f>+'Gaussian Distributions'!F717</f>
        <v>0.76225811607035854</v>
      </c>
      <c r="D699" s="34">
        <f>_xll.qlNormInv(HelperSheet!$A718,D$2,D$3)</f>
        <v>1.5169678553547887</v>
      </c>
    </row>
    <row r="700" spans="1:4" x14ac:dyDescent="0.2">
      <c r="A700" s="32">
        <v>1</v>
      </c>
      <c r="B700" s="33">
        <f>+'Gaussian Distributions'!A718</f>
        <v>0.57623977394374837</v>
      </c>
      <c r="C700" s="33">
        <f>+'Gaussian Distributions'!F718</f>
        <v>0.44405994348593708</v>
      </c>
      <c r="D700" s="34">
        <f>_xll.qlNormInv(HelperSheet!$A719,D$2,D$3)</f>
        <v>0.81693187566906156</v>
      </c>
    </row>
    <row r="701" spans="1:4" x14ac:dyDescent="0.2">
      <c r="A701" s="32">
        <v>1</v>
      </c>
      <c r="B701" s="33">
        <f>+'Gaussian Distributions'!A719</f>
        <v>-0.77973499569166937</v>
      </c>
      <c r="C701" s="33">
        <f>+'Gaussian Distributions'!F719</f>
        <v>0.10506625107708265</v>
      </c>
      <c r="D701" s="34">
        <f>_xll.qlNormInv(HelperSheet!$A720,D$2,D$3)</f>
        <v>7.1145752369581816E-2</v>
      </c>
    </row>
    <row r="702" spans="1:4" x14ac:dyDescent="0.2">
      <c r="A702" s="32">
        <v>1</v>
      </c>
      <c r="B702" s="33">
        <f>+'Gaussian Distributions'!A720</f>
        <v>-1.014075192086374</v>
      </c>
      <c r="C702" s="33">
        <f>+'Gaussian Distributions'!F720</f>
        <v>4.6481201978406494E-2</v>
      </c>
      <c r="D702" s="34">
        <f>_xll.qlNormInv(HelperSheet!$A721,D$2,D$3)</f>
        <v>-5.774135564750571E-2</v>
      </c>
    </row>
    <row r="703" spans="1:4" x14ac:dyDescent="0.2">
      <c r="A703" s="32">
        <v>1</v>
      </c>
      <c r="B703" s="33">
        <f>+'Gaussian Distributions'!A721</f>
        <v>0.39959732766631889</v>
      </c>
      <c r="C703" s="33">
        <f>+'Gaussian Distributions'!F721</f>
        <v>0.39989933191657973</v>
      </c>
      <c r="D703" s="34">
        <f>_xll.qlNormInv(HelperSheet!$A722,D$2,D$3)</f>
        <v>0.71977853021647542</v>
      </c>
    </row>
    <row r="704" spans="1:4" x14ac:dyDescent="0.2">
      <c r="A704" s="32">
        <v>1</v>
      </c>
      <c r="B704" s="33">
        <f>+'Gaussian Distributions'!A722</f>
        <v>1.3121986259049196</v>
      </c>
      <c r="C704" s="33">
        <f>+'Gaussian Distributions'!F722</f>
        <v>0.6280496564762299</v>
      </c>
      <c r="D704" s="34">
        <f>_xll.qlNormInv(HelperSheet!$A723,D$2,D$3)</f>
        <v>1.2217092442477058</v>
      </c>
    </row>
    <row r="705" spans="1:4" x14ac:dyDescent="0.2">
      <c r="A705" s="32">
        <v>1</v>
      </c>
      <c r="B705" s="33">
        <f>+'Gaussian Distributions'!A723</f>
        <v>-0.23972058560164436</v>
      </c>
      <c r="C705" s="33">
        <f>+'Gaussian Distributions'!F723</f>
        <v>0.24006985359958891</v>
      </c>
      <c r="D705" s="34">
        <f>_xll.qlNormInv(HelperSheet!$A724,D$2,D$3)</f>
        <v>0.36815367791909559</v>
      </c>
    </row>
    <row r="706" spans="1:4" x14ac:dyDescent="0.2">
      <c r="A706" s="32">
        <v>1</v>
      </c>
      <c r="B706" s="33">
        <f>+'Gaussian Distributions'!A724</f>
        <v>-0.58202940488862653</v>
      </c>
      <c r="C706" s="33">
        <f>+'Gaussian Distributions'!F724</f>
        <v>0.15449264877784336</v>
      </c>
      <c r="D706" s="34">
        <f>_xll.qlNormInv(HelperSheet!$A725,D$2,D$3)</f>
        <v>0.17988382731125541</v>
      </c>
    </row>
    <row r="707" spans="1:4" x14ac:dyDescent="0.2">
      <c r="A707" s="32">
        <v>1</v>
      </c>
      <c r="B707" s="33">
        <f>+'Gaussian Distributions'!A725</f>
        <v>0.77311702630952273</v>
      </c>
      <c r="C707" s="33">
        <f>+'Gaussian Distributions'!F725</f>
        <v>0.4932792565773807</v>
      </c>
      <c r="D707" s="34">
        <f>_xll.qlNormInv(HelperSheet!$A726,D$2,D$3)</f>
        <v>0.92521436447023753</v>
      </c>
    </row>
    <row r="708" spans="1:4" x14ac:dyDescent="0.2">
      <c r="A708" s="32">
        <v>1</v>
      </c>
      <c r="B708" s="33">
        <f>+'Gaussian Distributions'!A726</f>
        <v>7.5957230514900609E-2</v>
      </c>
      <c r="C708" s="33">
        <f>+'Gaussian Distributions'!F726</f>
        <v>0.31898930762872513</v>
      </c>
      <c r="D708" s="34">
        <f>_xll.qlNormInv(HelperSheet!$A727,D$2,D$3)</f>
        <v>0.54177647678319529</v>
      </c>
    </row>
    <row r="709" spans="1:4" x14ac:dyDescent="0.2">
      <c r="A709" s="32">
        <v>1</v>
      </c>
      <c r="B709" s="33">
        <f>+'Gaussian Distributions'!A727</f>
        <v>-1.8767900459165325</v>
      </c>
      <c r="C709" s="33">
        <f>+'Gaussian Distributions'!F727</f>
        <v>-0.16919751147913314</v>
      </c>
      <c r="D709" s="34">
        <f>_xll.qlNormInv(HelperSheet!$A728,D$2,D$3)</f>
        <v>-0.53223452525409298</v>
      </c>
    </row>
    <row r="710" spans="1:4" x14ac:dyDescent="0.2">
      <c r="A710" s="32">
        <v>1</v>
      </c>
      <c r="B710" s="33">
        <f>+'Gaussian Distributions'!A728</f>
        <v>-2.0053852720951046</v>
      </c>
      <c r="C710" s="33">
        <f>+'Gaussian Distributions'!F728</f>
        <v>-0.20134631802377617</v>
      </c>
      <c r="D710" s="34">
        <f>_xll.qlNormInv(HelperSheet!$A729,D$2,D$3)</f>
        <v>-0.60296189965230762</v>
      </c>
    </row>
    <row r="711" spans="1:4" x14ac:dyDescent="0.2">
      <c r="A711" s="32">
        <v>1</v>
      </c>
      <c r="B711" s="33">
        <f>+'Gaussian Distributions'!A729</f>
        <v>5.6330998300945137E-2</v>
      </c>
      <c r="C711" s="33">
        <f>+'Gaussian Distributions'!F729</f>
        <v>0.3140827495752363</v>
      </c>
      <c r="D711" s="34">
        <f>_xll.qlNormInv(HelperSheet!$A730,D$2,D$3)</f>
        <v>0.53098204906551982</v>
      </c>
    </row>
    <row r="712" spans="1:4" x14ac:dyDescent="0.2">
      <c r="A712" s="32">
        <v>1</v>
      </c>
      <c r="B712" s="33">
        <f>+'Gaussian Distributions'!A730</f>
        <v>0.74697587189682124</v>
      </c>
      <c r="C712" s="33">
        <f>+'Gaussian Distributions'!F730</f>
        <v>0.48674396797420527</v>
      </c>
      <c r="D712" s="34">
        <f>_xll.qlNormInv(HelperSheet!$A731,D$2,D$3)</f>
        <v>0.91083672954325179</v>
      </c>
    </row>
    <row r="713" spans="1:4" x14ac:dyDescent="0.2">
      <c r="A713" s="32">
        <v>1</v>
      </c>
      <c r="B713" s="33">
        <f>+'Gaussian Distributions'!A731</f>
        <v>-0.60538701823402108</v>
      </c>
      <c r="C713" s="33">
        <f>+'Gaussian Distributions'!F731</f>
        <v>0.14865324544149472</v>
      </c>
      <c r="D713" s="34">
        <f>_xll.qlNormInv(HelperSheet!$A732,D$2,D$3)</f>
        <v>0.16703713997128838</v>
      </c>
    </row>
    <row r="714" spans="1:4" x14ac:dyDescent="0.2">
      <c r="A714" s="32">
        <v>1</v>
      </c>
      <c r="B714" s="33">
        <f>+'Gaussian Distributions'!A732</f>
        <v>-0.25992467777788369</v>
      </c>
      <c r="C714" s="33">
        <f>+'Gaussian Distributions'!F732</f>
        <v>0.23501883055552908</v>
      </c>
      <c r="D714" s="34">
        <f>_xll.qlNormInv(HelperSheet!$A733,D$2,D$3)</f>
        <v>0.35704142722216392</v>
      </c>
    </row>
    <row r="715" spans="1:4" x14ac:dyDescent="0.2">
      <c r="A715" s="32">
        <v>1</v>
      </c>
      <c r="B715" s="33">
        <f>+'Gaussian Distributions'!A733</f>
        <v>1.2672158342046149</v>
      </c>
      <c r="C715" s="33">
        <f>+'Gaussian Distributions'!F733</f>
        <v>0.61680395855115377</v>
      </c>
      <c r="D715" s="34">
        <f>_xll.qlNormInv(HelperSheet!$A734,D$2,D$3)</f>
        <v>1.1969687088125383</v>
      </c>
    </row>
    <row r="716" spans="1:4" x14ac:dyDescent="0.2">
      <c r="A716" s="32">
        <v>1</v>
      </c>
      <c r="B716" s="33">
        <f>+'Gaussian Distributions'!A734</f>
        <v>0.37847451124981224</v>
      </c>
      <c r="C716" s="33">
        <f>+'Gaussian Distributions'!F734</f>
        <v>0.39461862781245305</v>
      </c>
      <c r="D716" s="34">
        <f>_xll.qlNormInv(HelperSheet!$A735,D$2,D$3)</f>
        <v>0.70816098118739679</v>
      </c>
    </row>
    <row r="717" spans="1:4" x14ac:dyDescent="0.2">
      <c r="A717" s="32">
        <v>1</v>
      </c>
      <c r="B717" s="33">
        <f>+'Gaussian Distributions'!A735</f>
        <v>-1.0473853744166566</v>
      </c>
      <c r="C717" s="33">
        <f>+'Gaussian Distributions'!F735</f>
        <v>3.8153656395835844E-2</v>
      </c>
      <c r="D717" s="34">
        <f>_xll.qlNormInv(HelperSheet!$A736,D$2,D$3)</f>
        <v>-7.6061955929161207E-2</v>
      </c>
    </row>
    <row r="718" spans="1:4" x14ac:dyDescent="0.2">
      <c r="A718" s="32">
        <v>1</v>
      </c>
      <c r="B718" s="33">
        <f>+'Gaussian Distributions'!A736</f>
        <v>-0.80655679246940115</v>
      </c>
      <c r="C718" s="33">
        <f>+'Gaussian Distributions'!F736</f>
        <v>9.8360801882649701E-2</v>
      </c>
      <c r="D718" s="34">
        <f>_xll.qlNormInv(HelperSheet!$A737,D$2,D$3)</f>
        <v>5.6393764141829339E-2</v>
      </c>
    </row>
    <row r="719" spans="1:4" x14ac:dyDescent="0.2">
      <c r="A719" s="32">
        <v>1</v>
      </c>
      <c r="B719" s="33">
        <f>+'Gaussian Distributions'!A737</f>
        <v>0.55327060740353073</v>
      </c>
      <c r="C719" s="33">
        <f>+'Gaussian Distributions'!F737</f>
        <v>0.43831765185088267</v>
      </c>
      <c r="D719" s="34">
        <f>_xll.qlNormInv(HelperSheet!$A738,D$2,D$3)</f>
        <v>0.80429883407194191</v>
      </c>
    </row>
    <row r="720" spans="1:4" x14ac:dyDescent="0.2">
      <c r="A720" s="32">
        <v>1</v>
      </c>
      <c r="B720" s="33">
        <f>+'Gaussian Distributions'!A738</f>
        <v>1.7502329534280081</v>
      </c>
      <c r="C720" s="33">
        <f>+'Gaussian Distributions'!F738</f>
        <v>0.73755823835700207</v>
      </c>
      <c r="D720" s="34">
        <f>_xll.qlNormInv(HelperSheet!$A739,D$2,D$3)</f>
        <v>1.4626281243854047</v>
      </c>
    </row>
    <row r="721" spans="1:4" x14ac:dyDescent="0.2">
      <c r="A721" s="32">
        <v>1</v>
      </c>
      <c r="B721" s="33">
        <f>+'Gaussian Distributions'!A739</f>
        <v>-0.10053213129182789</v>
      </c>
      <c r="C721" s="33">
        <f>+'Gaussian Distributions'!F739</f>
        <v>0.27486696717704301</v>
      </c>
      <c r="D721" s="34">
        <f>_xll.qlNormInv(HelperSheet!$A740,D$2,D$3)</f>
        <v>0.44470732778949468</v>
      </c>
    </row>
    <row r="722" spans="1:4" x14ac:dyDescent="0.2">
      <c r="A722" s="32">
        <v>1</v>
      </c>
      <c r="B722" s="33">
        <f>+'Gaussian Distributions'!A740</f>
        <v>-0.42625523247995545</v>
      </c>
      <c r="C722" s="33">
        <f>+'Gaussian Distributions'!F740</f>
        <v>0.19343619188001113</v>
      </c>
      <c r="D722" s="34">
        <f>_xll.qlNormInv(HelperSheet!$A741,D$2,D$3)</f>
        <v>0.26555962213602446</v>
      </c>
    </row>
    <row r="723" spans="1:4" x14ac:dyDescent="0.2">
      <c r="A723" s="32">
        <v>1</v>
      </c>
      <c r="B723" s="33">
        <f>+'Gaussian Distributions'!A741</f>
        <v>0.97395652751891648</v>
      </c>
      <c r="C723" s="33">
        <f>+'Gaussian Distributions'!F741</f>
        <v>0.54348913187972914</v>
      </c>
      <c r="D723" s="34">
        <f>_xll.qlNormInv(HelperSheet!$A742,D$2,D$3)</f>
        <v>1.0356760901354041</v>
      </c>
    </row>
    <row r="724" spans="1:4" x14ac:dyDescent="0.2">
      <c r="A724" s="32">
        <v>1</v>
      </c>
      <c r="B724" s="33">
        <f>+'Gaussian Distributions'!A742</f>
        <v>0.21460137073382113</v>
      </c>
      <c r="C724" s="33">
        <f>+'Gaussian Distributions'!F742</f>
        <v>0.3536503426834553</v>
      </c>
      <c r="D724" s="34">
        <f>_xll.qlNormInv(HelperSheet!$A743,D$2,D$3)</f>
        <v>0.61803075390360163</v>
      </c>
    </row>
    <row r="725" spans="1:4" x14ac:dyDescent="0.2">
      <c r="A725" s="32">
        <v>1</v>
      </c>
      <c r="B725" s="33">
        <f>+'Gaussian Distributions'!A743</f>
        <v>-1.3724548825371128</v>
      </c>
      <c r="C725" s="33">
        <f>+'Gaussian Distributions'!F743</f>
        <v>-4.3113720634278208E-2</v>
      </c>
      <c r="D725" s="34">
        <f>_xll.qlNormInv(HelperSheet!$A744,D$2,D$3)</f>
        <v>-0.25485018539541204</v>
      </c>
    </row>
    <row r="726" spans="1:4" x14ac:dyDescent="0.2">
      <c r="A726" s="32">
        <v>1</v>
      </c>
      <c r="B726" s="33">
        <f>+'Gaussian Distributions'!A744</f>
        <v>-1.1941434092281802</v>
      </c>
      <c r="C726" s="33">
        <f>+'Gaussian Distributions'!F744</f>
        <v>1.4641476929549424E-3</v>
      </c>
      <c r="D726" s="34">
        <f>_xll.qlNormInv(HelperSheet!$A745,D$2,D$3)</f>
        <v>-0.15677887507549915</v>
      </c>
    </row>
    <row r="727" spans="1:4" x14ac:dyDescent="0.2">
      <c r="A727" s="32">
        <v>1</v>
      </c>
      <c r="B727" s="33">
        <f>+'Gaussian Distributions'!A745</f>
        <v>0.29554428827545481</v>
      </c>
      <c r="C727" s="33">
        <f>+'Gaussian Distributions'!F745</f>
        <v>0.37388607206886371</v>
      </c>
      <c r="D727" s="34">
        <f>_xll.qlNormInv(HelperSheet!$A746,D$2,D$3)</f>
        <v>0.6625493585515001</v>
      </c>
    </row>
    <row r="728" spans="1:4" x14ac:dyDescent="0.2">
      <c r="A728" s="32">
        <v>1</v>
      </c>
      <c r="B728" s="33">
        <f>+'Gaussian Distributions'!A746</f>
        <v>1.1086571247846602</v>
      </c>
      <c r="C728" s="33">
        <f>+'Gaussian Distributions'!F746</f>
        <v>0.57716428119616503</v>
      </c>
      <c r="D728" s="34">
        <f>_xll.qlNormInv(HelperSheet!$A747,D$2,D$3)</f>
        <v>1.1097614186315632</v>
      </c>
    </row>
    <row r="729" spans="1:4" x14ac:dyDescent="0.2">
      <c r="A729" s="32">
        <v>1</v>
      </c>
      <c r="B729" s="33">
        <f>+'Gaussian Distributions'!A747</f>
        <v>-0.34190567964764351</v>
      </c>
      <c r="C729" s="33">
        <f>+'Gaussian Distributions'!F747</f>
        <v>0.21452358008808911</v>
      </c>
      <c r="D729" s="34">
        <f>_xll.qlNormInv(HelperSheet!$A748,D$2,D$3)</f>
        <v>0.31195187619379605</v>
      </c>
    </row>
    <row r="730" spans="1:4" x14ac:dyDescent="0.2">
      <c r="A730" s="32">
        <v>1</v>
      </c>
      <c r="B730" s="33">
        <f>+'Gaussian Distributions'!A748</f>
        <v>-2.203269505492636E-2</v>
      </c>
      <c r="C730" s="33">
        <f>+'Gaussian Distributions'!F748</f>
        <v>0.29449182623626841</v>
      </c>
      <c r="D730" s="34">
        <f>_xll.qlNormInv(HelperSheet!$A749,D$2,D$3)</f>
        <v>0.48788201771979051</v>
      </c>
    </row>
    <row r="731" spans="1:4" x14ac:dyDescent="0.2">
      <c r="A731" s="32">
        <v>1</v>
      </c>
      <c r="B731" s="33">
        <f>+'Gaussian Distributions'!A749</f>
        <v>2.3743868071872596</v>
      </c>
      <c r="C731" s="33">
        <f>+'Gaussian Distributions'!F749</f>
        <v>0.89359670179681494</v>
      </c>
      <c r="D731" s="34">
        <f>_xll.qlNormInv(HelperSheet!$A750,D$2,D$3)</f>
        <v>1.8059127439529929</v>
      </c>
    </row>
    <row r="732" spans="1:4" x14ac:dyDescent="0.2">
      <c r="A732" s="32">
        <v>1</v>
      </c>
      <c r="B732" s="33">
        <f>+'Gaussian Distributions'!A750</f>
        <v>0.64708315802762673</v>
      </c>
      <c r="C732" s="33">
        <f>+'Gaussian Distributions'!F750</f>
        <v>0.46177078950690664</v>
      </c>
      <c r="D732" s="34">
        <f>_xll.qlNormInv(HelperSheet!$A751,D$2,D$3)</f>
        <v>0.85589573691519472</v>
      </c>
    </row>
    <row r="733" spans="1:4" x14ac:dyDescent="0.2">
      <c r="A733" s="32">
        <v>1</v>
      </c>
      <c r="B733" s="33">
        <f>+'Gaussian Distributions'!A751</f>
        <v>-0.70241262345698408</v>
      </c>
      <c r="C733" s="33">
        <f>+'Gaussian Distributions'!F751</f>
        <v>0.12439684413575397</v>
      </c>
      <c r="D733" s="34">
        <f>_xll.qlNormInv(HelperSheet!$A752,D$2,D$3)</f>
        <v>0.11367305709865871</v>
      </c>
    </row>
    <row r="734" spans="1:4" x14ac:dyDescent="0.2">
      <c r="A734" s="32">
        <v>1</v>
      </c>
      <c r="B734" s="33">
        <f>+'Gaussian Distributions'!A752</f>
        <v>-0.92028877179239676</v>
      </c>
      <c r="C734" s="33">
        <f>+'Gaussian Distributions'!F752</f>
        <v>6.9927807051900798E-2</v>
      </c>
      <c r="D734" s="34">
        <f>_xll.qlNormInv(HelperSheet!$A753,D$2,D$3)</f>
        <v>-6.1588244858182817E-3</v>
      </c>
    </row>
    <row r="735" spans="1:4" x14ac:dyDescent="0.2">
      <c r="A735" s="32">
        <v>1</v>
      </c>
      <c r="B735" s="33">
        <f>+'Gaussian Distributions'!A753</f>
        <v>0.46409717620496216</v>
      </c>
      <c r="C735" s="33">
        <f>+'Gaussian Distributions'!F753</f>
        <v>0.41602429405124053</v>
      </c>
      <c r="D735" s="34">
        <f>_xll.qlNormInv(HelperSheet!$A754,D$2,D$3)</f>
        <v>0.75525344691272922</v>
      </c>
    </row>
    <row r="736" spans="1:4" x14ac:dyDescent="0.2">
      <c r="A736" s="32">
        <v>1</v>
      </c>
      <c r="B736" s="33">
        <f>+'Gaussian Distributions'!A754</f>
        <v>1.4662575900659311</v>
      </c>
      <c r="C736" s="33">
        <f>+'Gaussian Distributions'!F754</f>
        <v>0.66656439751648278</v>
      </c>
      <c r="D736" s="34">
        <f>_xll.qlNormInv(HelperSheet!$A755,D$2,D$3)</f>
        <v>1.3064416745362621</v>
      </c>
    </row>
    <row r="737" spans="1:4" x14ac:dyDescent="0.2">
      <c r="A737" s="32">
        <v>1</v>
      </c>
      <c r="B737" s="33">
        <f>+'Gaussian Distributions'!A755</f>
        <v>-0.17965697201906539</v>
      </c>
      <c r="C737" s="33">
        <f>+'Gaussian Distributions'!F755</f>
        <v>0.25508575699523361</v>
      </c>
      <c r="D737" s="34">
        <f>_xll.qlNormInv(HelperSheet!$A756,D$2,D$3)</f>
        <v>0.40118866538951403</v>
      </c>
    </row>
    <row r="738" spans="1:4" x14ac:dyDescent="0.2">
      <c r="A738" s="32">
        <v>1</v>
      </c>
      <c r="B738" s="33">
        <f>+'Gaussian Distributions'!A756</f>
        <v>-0.51375702889568808</v>
      </c>
      <c r="C738" s="33">
        <f>+'Gaussian Distributions'!F756</f>
        <v>0.17156074277607797</v>
      </c>
      <c r="D738" s="34">
        <f>_xll.qlNormInv(HelperSheet!$A757,D$2,D$3)</f>
        <v>0.21743363410737154</v>
      </c>
    </row>
    <row r="739" spans="1:4" x14ac:dyDescent="0.2">
      <c r="A739" s="32">
        <v>1</v>
      </c>
      <c r="B739" s="33">
        <f>+'Gaussian Distributions'!A757</f>
        <v>0.85495127009819438</v>
      </c>
      <c r="C739" s="33">
        <f>+'Gaussian Distributions'!F757</f>
        <v>0.51373781752454861</v>
      </c>
      <c r="D739" s="34">
        <f>_xll.qlNormInv(HelperSheet!$A758,D$2,D$3)</f>
        <v>0.97022319855400696</v>
      </c>
    </row>
    <row r="740" spans="1:4" x14ac:dyDescent="0.2">
      <c r="A740" s="32">
        <v>1</v>
      </c>
      <c r="B740" s="33">
        <f>+'Gaussian Distributions'!A758</f>
        <v>0.13504268585018048</v>
      </c>
      <c r="C740" s="33">
        <f>+'Gaussian Distributions'!F758</f>
        <v>0.33376067146254512</v>
      </c>
      <c r="D740" s="34">
        <f>_xll.qlNormInv(HelperSheet!$A759,D$2,D$3)</f>
        <v>0.57427347721759925</v>
      </c>
    </row>
    <row r="741" spans="1:4" x14ac:dyDescent="0.2">
      <c r="A741" s="32">
        <v>1</v>
      </c>
      <c r="B741" s="33">
        <f>+'Gaussian Distributions'!A759</f>
        <v>-1.6098899868132754</v>
      </c>
      <c r="C741" s="33">
        <f>+'Gaussian Distributions'!F759</f>
        <v>-0.10247249670331887</v>
      </c>
      <c r="D741" s="34">
        <f>_xll.qlNormInv(HelperSheet!$A760,D$2,D$3)</f>
        <v>-0.3854394927473016</v>
      </c>
    </row>
    <row r="742" spans="1:4" x14ac:dyDescent="0.2">
      <c r="A742" s="32">
        <v>1</v>
      </c>
      <c r="B742" s="33">
        <f>+'Gaussian Distributions'!A760</f>
        <v>-1.7733430798066336</v>
      </c>
      <c r="C742" s="33">
        <f>+'Gaussian Distributions'!F760</f>
        <v>-0.14333576995165842</v>
      </c>
      <c r="D742" s="34">
        <f>_xll.qlNormInv(HelperSheet!$A761,D$2,D$3)</f>
        <v>-0.47533869389364858</v>
      </c>
    </row>
    <row r="743" spans="1:4" x14ac:dyDescent="0.2">
      <c r="A743" s="32">
        <v>1</v>
      </c>
      <c r="B743" s="33">
        <f>+'Gaussian Distributions'!A761</f>
        <v>9.5612767124793371E-2</v>
      </c>
      <c r="C743" s="33">
        <f>+'Gaussian Distributions'!F761</f>
        <v>0.32390319178119831</v>
      </c>
      <c r="D743" s="34">
        <f>_xll.qlNormInv(HelperSheet!$A762,D$2,D$3)</f>
        <v>0.5525870219186364</v>
      </c>
    </row>
    <row r="744" spans="1:4" x14ac:dyDescent="0.2">
      <c r="A744" s="32">
        <v>1</v>
      </c>
      <c r="B744" s="33">
        <f>+'Gaussian Distributions'!A762</f>
        <v>0.79979751074490979</v>
      </c>
      <c r="C744" s="33">
        <f>+'Gaussian Distributions'!F762</f>
        <v>0.49994937768622744</v>
      </c>
      <c r="D744" s="34">
        <f>_xll.qlNormInv(HelperSheet!$A763,D$2,D$3)</f>
        <v>0.93988863090970043</v>
      </c>
    </row>
    <row r="745" spans="1:4" x14ac:dyDescent="0.2">
      <c r="A745" s="32">
        <v>1</v>
      </c>
      <c r="B745" s="33">
        <f>+'Gaussian Distributions'!A763</f>
        <v>-0.55898512125157185</v>
      </c>
      <c r="C745" s="33">
        <f>+'Gaussian Distributions'!F763</f>
        <v>0.16025371968710703</v>
      </c>
      <c r="D745" s="34">
        <f>_xll.qlNormInv(HelperSheet!$A764,D$2,D$3)</f>
        <v>0.19255818331163543</v>
      </c>
    </row>
    <row r="746" spans="1:4" x14ac:dyDescent="0.2">
      <c r="A746" s="32">
        <v>1</v>
      </c>
      <c r="B746" s="33">
        <f>+'Gaussian Distributions'!A764</f>
        <v>-0.21961388702809889</v>
      </c>
      <c r="C746" s="33">
        <f>+'Gaussian Distributions'!F764</f>
        <v>0.24509652824297526</v>
      </c>
      <c r="D746" s="34">
        <f>_xll.qlNormInv(HelperSheet!$A765,D$2,D$3)</f>
        <v>0.37921236213454557</v>
      </c>
    </row>
    <row r="747" spans="1:4" x14ac:dyDescent="0.2">
      <c r="A747" s="32">
        <v>1</v>
      </c>
      <c r="B747" s="33">
        <f>+'Gaussian Distributions'!A765</f>
        <v>1.3600056844595989</v>
      </c>
      <c r="C747" s="33">
        <f>+'Gaussian Distributions'!F765</f>
        <v>0.64000142111489966</v>
      </c>
      <c r="D747" s="34">
        <f>_xll.qlNormInv(HelperSheet!$A766,D$2,D$3)</f>
        <v>1.2480031264527796</v>
      </c>
    </row>
    <row r="748" spans="1:4" x14ac:dyDescent="0.2">
      <c r="A748" s="32">
        <v>1</v>
      </c>
      <c r="B748" s="33">
        <f>+'Gaussian Distributions'!A766</f>
        <v>0.42089997295858145</v>
      </c>
      <c r="C748" s="33">
        <f>+'Gaussian Distributions'!F766</f>
        <v>0.40522499323964534</v>
      </c>
      <c r="D748" s="34">
        <f>_xll.qlNormInv(HelperSheet!$A767,D$2,D$3)</f>
        <v>0.73149498512721978</v>
      </c>
    </row>
    <row r="749" spans="1:4" x14ac:dyDescent="0.2">
      <c r="A749" s="32">
        <v>1</v>
      </c>
      <c r="B749" s="33">
        <f>+'Gaussian Distributions'!A767</f>
        <v>-0.98185380889966756</v>
      </c>
      <c r="C749" s="33">
        <f>+'Gaussian Distributions'!F767</f>
        <v>5.45365477750831E-2</v>
      </c>
      <c r="D749" s="34">
        <f>_xll.qlNormInv(HelperSheet!$A768,D$2,D$3)</f>
        <v>-4.0019594894817212E-2</v>
      </c>
    </row>
    <row r="750" spans="1:4" x14ac:dyDescent="0.2">
      <c r="A750" s="32">
        <v>1</v>
      </c>
      <c r="B750" s="33">
        <f>+'Gaussian Distributions'!A768</f>
        <v>-0.75346276996879735</v>
      </c>
      <c r="C750" s="33">
        <f>+'Gaussian Distributions'!F768</f>
        <v>0.11163430750780065</v>
      </c>
      <c r="D750" s="34">
        <f>_xll.qlNormInv(HelperSheet!$A769,D$2,D$3)</f>
        <v>8.5595476517161428E-2</v>
      </c>
    </row>
    <row r="751" spans="1:4" x14ac:dyDescent="0.2">
      <c r="A751" s="32">
        <v>1</v>
      </c>
      <c r="B751" s="33">
        <f>+'Gaussian Distributions'!A769</f>
        <v>0.59951707870178128</v>
      </c>
      <c r="C751" s="33">
        <f>+'Gaussian Distributions'!F769</f>
        <v>0.44987926967544534</v>
      </c>
      <c r="D751" s="34">
        <f>_xll.qlNormInv(HelperSheet!$A770,D$2,D$3)</f>
        <v>0.82973439328597975</v>
      </c>
    </row>
    <row r="752" spans="1:4" x14ac:dyDescent="0.2">
      <c r="A752" s="32">
        <v>1</v>
      </c>
      <c r="B752" s="33">
        <f>+'Gaussian Distributions'!A770</f>
        <v>1.9700894037704764</v>
      </c>
      <c r="C752" s="33">
        <f>+'Gaussian Distributions'!F770</f>
        <v>0.79252235094261914</v>
      </c>
      <c r="D752" s="34">
        <f>_xll.qlNormInv(HelperSheet!$A771,D$2,D$3)</f>
        <v>1.583549172073762</v>
      </c>
    </row>
    <row r="753" spans="1:4" x14ac:dyDescent="0.2">
      <c r="A753" s="32">
        <v>1</v>
      </c>
      <c r="B753" s="33">
        <f>+'Gaussian Distributions'!A771</f>
        <v>-6.1235227395648059E-2</v>
      </c>
      <c r="C753" s="33">
        <f>+'Gaussian Distributions'!F771</f>
        <v>0.28469119315108798</v>
      </c>
      <c r="D753" s="34">
        <f>_xll.qlNormInv(HelperSheet!$A772,D$2,D$3)</f>
        <v>0.46632062493239357</v>
      </c>
    </row>
    <row r="754" spans="1:4" x14ac:dyDescent="0.2">
      <c r="A754" s="32">
        <v>1</v>
      </c>
      <c r="B754" s="33">
        <f>+'Gaussian Distributions'!A772</f>
        <v>-0.38373903857866082</v>
      </c>
      <c r="C754" s="33">
        <f>+'Gaussian Distributions'!F772</f>
        <v>0.2040652403553348</v>
      </c>
      <c r="D754" s="34">
        <f>_xll.qlNormInv(HelperSheet!$A773,D$2,D$3)</f>
        <v>0.28894352878173657</v>
      </c>
    </row>
    <row r="755" spans="1:4" x14ac:dyDescent="0.2">
      <c r="A755" s="32">
        <v>1</v>
      </c>
      <c r="B755" s="33">
        <f>+'Gaussian Distributions'!A773</f>
        <v>1.0389497124811125</v>
      </c>
      <c r="C755" s="33">
        <f>+'Gaussian Distributions'!F773</f>
        <v>0.55973742812027805</v>
      </c>
      <c r="D755" s="34">
        <f>_xll.qlNormInv(HelperSheet!$A774,D$2,D$3)</f>
        <v>1.0714223418646118</v>
      </c>
    </row>
    <row r="756" spans="1:4" x14ac:dyDescent="0.2">
      <c r="A756" s="32">
        <v>1</v>
      </c>
      <c r="B756" s="33">
        <f>+'Gaussian Distributions'!A774</f>
        <v>0.25486402183720469</v>
      </c>
      <c r="C756" s="33">
        <f>+'Gaussian Distributions'!F774</f>
        <v>0.36371600545930116</v>
      </c>
      <c r="D756" s="34">
        <f>_xll.qlNormInv(HelperSheet!$A775,D$2,D$3)</f>
        <v>0.64017521201046257</v>
      </c>
    </row>
    <row r="757" spans="1:4" x14ac:dyDescent="0.2">
      <c r="A757" s="32">
        <v>1</v>
      </c>
      <c r="B757" s="33">
        <f>+'Gaussian Distributions'!A775</f>
        <v>-1.2782199734200235</v>
      </c>
      <c r="C757" s="33">
        <f>+'Gaussian Distributions'!F775</f>
        <v>-1.9554993355005879E-2</v>
      </c>
      <c r="D757" s="34">
        <f>_xll.qlNormInv(HelperSheet!$A776,D$2,D$3)</f>
        <v>-0.20302098538101299</v>
      </c>
    </row>
    <row r="758" spans="1:4" x14ac:dyDescent="0.2">
      <c r="A758" s="32">
        <v>1</v>
      </c>
      <c r="B758" s="33">
        <f>+'Gaussian Distributions'!A776</f>
        <v>-1.4807549899887564</v>
      </c>
      <c r="C758" s="33">
        <f>+'Gaussian Distributions'!F776</f>
        <v>-7.0188747497189119E-2</v>
      </c>
      <c r="D758" s="34">
        <f>_xll.qlNormInv(HelperSheet!$A777,D$2,D$3)</f>
        <v>-0.31441524449381608</v>
      </c>
    </row>
    <row r="759" spans="1:4" x14ac:dyDescent="0.2">
      <c r="A759" s="32">
        <v>1</v>
      </c>
      <c r="B759" s="33">
        <f>+'Gaussian Distributions'!A777</f>
        <v>0.17468376527302648</v>
      </c>
      <c r="C759" s="33">
        <f>+'Gaussian Distributions'!F777</f>
        <v>0.3436709413182566</v>
      </c>
      <c r="D759" s="34">
        <f>_xll.qlNormInv(HelperSheet!$A778,D$2,D$3)</f>
        <v>0.59607607090016457</v>
      </c>
    </row>
    <row r="760" spans="1:4" x14ac:dyDescent="0.2">
      <c r="A760" s="32">
        <v>1</v>
      </c>
      <c r="B760" s="33">
        <f>+'Gaussian Distributions'!A778</f>
        <v>0.91283728588376334</v>
      </c>
      <c r="C760" s="33">
        <f>+'Gaussian Distributions'!F778</f>
        <v>0.5282093214709408</v>
      </c>
      <c r="D760" s="34">
        <f>_xll.qlNormInv(HelperSheet!$A779,D$2,D$3)</f>
        <v>1.0020605072360698</v>
      </c>
    </row>
    <row r="761" spans="1:4" x14ac:dyDescent="0.2">
      <c r="A761" s="32">
        <v>1</v>
      </c>
      <c r="B761" s="33">
        <f>+'Gaussian Distributions'!A779</f>
        <v>-0.46955654852583234</v>
      </c>
      <c r="C761" s="33">
        <f>+'Gaussian Distributions'!F779</f>
        <v>0.18261086286854189</v>
      </c>
      <c r="D761" s="34">
        <f>_xll.qlNormInv(HelperSheet!$A780,D$2,D$3)</f>
        <v>0.24174389831079218</v>
      </c>
    </row>
    <row r="762" spans="1:4" x14ac:dyDescent="0.2">
      <c r="A762" s="32">
        <v>1</v>
      </c>
      <c r="B762" s="33">
        <f>+'Gaussian Distributions'!A780</f>
        <v>-0.13998495817159792</v>
      </c>
      <c r="C762" s="33">
        <f>+'Gaussian Distributions'!F780</f>
        <v>0.2650037604571005</v>
      </c>
      <c r="D762" s="34">
        <f>_xll.qlNormInv(HelperSheet!$A781,D$2,D$3)</f>
        <v>0.42300827300562116</v>
      </c>
    </row>
    <row r="763" spans="1:4" x14ac:dyDescent="0.2">
      <c r="A763" s="32">
        <v>1</v>
      </c>
      <c r="B763" s="33">
        <f>+'Gaussian Distributions'!A781</f>
        <v>1.5922518583056591</v>
      </c>
      <c r="C763" s="33">
        <f>+'Gaussian Distributions'!F781</f>
        <v>0.6980629645764147</v>
      </c>
      <c r="D763" s="34">
        <f>_xll.qlNormInv(HelperSheet!$A782,D$2,D$3)</f>
        <v>1.3757385220681124</v>
      </c>
    </row>
    <row r="764" spans="1:4" x14ac:dyDescent="0.2">
      <c r="A764" s="32">
        <v>1</v>
      </c>
      <c r="B764" s="33">
        <f>+'Gaussian Distributions'!A782</f>
        <v>0.5081785608634275</v>
      </c>
      <c r="C764" s="33">
        <f>+'Gaussian Distributions'!F782</f>
        <v>0.42704464021585686</v>
      </c>
      <c r="D764" s="34">
        <f>_xll.qlNormInv(HelperSheet!$A783,D$2,D$3)</f>
        <v>0.77949820847488516</v>
      </c>
    </row>
    <row r="765" spans="1:4" x14ac:dyDescent="0.2">
      <c r="A765" s="32">
        <v>1</v>
      </c>
      <c r="B765" s="33">
        <f>+'Gaussian Distributions'!A783</f>
        <v>-0.86202842624846154</v>
      </c>
      <c r="C765" s="33">
        <f>+'Gaussian Distributions'!F783</f>
        <v>8.4492893437884603E-2</v>
      </c>
      <c r="D765" s="34">
        <f>_xll.qlNormInv(HelperSheet!$A784,D$2,D$3)</f>
        <v>2.5884365563346112E-2</v>
      </c>
    </row>
    <row r="766" spans="1:4" x14ac:dyDescent="0.2">
      <c r="A766" s="32">
        <v>1</v>
      </c>
      <c r="B766" s="33">
        <f>+'Gaussian Distributions'!A784</f>
        <v>-1.1177544634638896</v>
      </c>
      <c r="C766" s="33">
        <f>+'Gaussian Distributions'!F784</f>
        <v>2.0561384134027583E-2</v>
      </c>
      <c r="D766" s="34">
        <f>_xll.qlNormInv(HelperSheet!$A785,D$2,D$3)</f>
        <v>-0.11476495490513938</v>
      </c>
    </row>
    <row r="767" spans="1:4" x14ac:dyDescent="0.2">
      <c r="A767" s="32">
        <v>1</v>
      </c>
      <c r="B767" s="33">
        <f>+'Gaussian Distributions'!A785</f>
        <v>0.33671981415091196</v>
      </c>
      <c r="C767" s="33">
        <f>+'Gaussian Distributions'!F785</f>
        <v>0.38417995353772799</v>
      </c>
      <c r="D767" s="34">
        <f>_xll.qlNormInv(HelperSheet!$A786,D$2,D$3)</f>
        <v>0.68519589778300161</v>
      </c>
    </row>
    <row r="768" spans="1:4" x14ac:dyDescent="0.2">
      <c r="A768" s="32">
        <v>1</v>
      </c>
      <c r="B768" s="33">
        <f>+'Gaussian Distributions'!A786</f>
        <v>1.1842145973643612</v>
      </c>
      <c r="C768" s="33">
        <f>+'Gaussian Distributions'!F786</f>
        <v>0.59605364934109029</v>
      </c>
      <c r="D768" s="34">
        <f>_xll.qlNormInv(HelperSheet!$A787,D$2,D$3)</f>
        <v>1.1513180285503988</v>
      </c>
    </row>
    <row r="769" spans="1:4" x14ac:dyDescent="0.2">
      <c r="A769" s="32">
        <v>1</v>
      </c>
      <c r="B769" s="33">
        <f>+'Gaussian Distributions'!A787</f>
        <v>-0.30066248920715777</v>
      </c>
      <c r="C769" s="33">
        <f>+'Gaussian Distributions'!F787</f>
        <v>0.22483437769821055</v>
      </c>
      <c r="D769" s="34">
        <f>_xll.qlNormInv(HelperSheet!$A788,D$2,D$3)</f>
        <v>0.33463563093606319</v>
      </c>
    </row>
    <row r="770" spans="1:4" x14ac:dyDescent="0.2">
      <c r="A770" s="32">
        <v>1</v>
      </c>
      <c r="B770" s="33">
        <f>+'Gaussian Distributions'!A788</f>
        <v>-0.65313092823053964</v>
      </c>
      <c r="C770" s="33">
        <f>+'Gaussian Distributions'!F788</f>
        <v>0.13671726794236508</v>
      </c>
      <c r="D770" s="34">
        <f>_xll.qlNormInv(HelperSheet!$A789,D$2,D$3)</f>
        <v>0.14077798947320319</v>
      </c>
    </row>
    <row r="771" spans="1:4" x14ac:dyDescent="0.2">
      <c r="A771" s="32">
        <v>1</v>
      </c>
      <c r="B771" s="33">
        <f>+'Gaussian Distributions'!A789</f>
        <v>0.69616081379797967</v>
      </c>
      <c r="C771" s="33">
        <f>+'Gaussian Distributions'!F789</f>
        <v>0.47404020344949493</v>
      </c>
      <c r="D771" s="34">
        <f>_xll.qlNormInv(HelperSheet!$A790,D$2,D$3)</f>
        <v>0.88288844758888885</v>
      </c>
    </row>
    <row r="772" spans="1:4" x14ac:dyDescent="0.2">
      <c r="A772" s="32">
        <v>1</v>
      </c>
      <c r="B772" s="33">
        <f>+'Gaussian Distributions'!A790</f>
        <v>1.7135992845060729E-2</v>
      </c>
      <c r="C772" s="33">
        <f>+'Gaussian Distributions'!F790</f>
        <v>0.30428399821126517</v>
      </c>
      <c r="D772" s="34">
        <f>_xll.qlNormInv(HelperSheet!$A791,D$2,D$3)</f>
        <v>0.50942479606478341</v>
      </c>
    </row>
    <row r="773" spans="1:4" x14ac:dyDescent="0.2">
      <c r="A773" s="32">
        <v>1</v>
      </c>
      <c r="B773" s="33">
        <f>+'Gaussian Distributions'!A791</f>
        <v>-2.4657708979784108</v>
      </c>
      <c r="C773" s="33">
        <f>+'Gaussian Distributions'!F791</f>
        <v>-0.3164427244946027</v>
      </c>
      <c r="D773" s="34">
        <f>_xll.qlNormInv(HelperSheet!$A792,D$2,D$3)</f>
        <v>-0.85617399388812609</v>
      </c>
    </row>
    <row r="774" spans="1:4" x14ac:dyDescent="0.2">
      <c r="A774" s="32">
        <v>1</v>
      </c>
      <c r="B774" s="33">
        <f>+'Gaussian Distributions'!A792</f>
        <v>-2.5840195835058992</v>
      </c>
      <c r="C774" s="33">
        <f>+'Gaussian Distributions'!F792</f>
        <v>-0.34600489587647482</v>
      </c>
      <c r="D774" s="34">
        <f>_xll.qlNormInv(HelperSheet!$A793,D$2,D$3)</f>
        <v>-0.92121077092824466</v>
      </c>
    </row>
    <row r="775" spans="1:4" x14ac:dyDescent="0.2">
      <c r="A775" s="32">
        <v>1</v>
      </c>
      <c r="B775" s="33">
        <f>+'Gaussian Distributions'!A793</f>
        <v>1.223970148457456E-2</v>
      </c>
      <c r="C775" s="33">
        <f>+'Gaussian Distributions'!F793</f>
        <v>0.30305992537114362</v>
      </c>
      <c r="D775" s="34">
        <f>_xll.qlNormInv(HelperSheet!$A794,D$2,D$3)</f>
        <v>0.50673183581651604</v>
      </c>
    </row>
    <row r="776" spans="1:4" x14ac:dyDescent="0.2">
      <c r="A776" s="32">
        <v>1</v>
      </c>
      <c r="B776" s="33">
        <f>+'Gaussian Distributions'!A794</f>
        <v>0.68993609606580375</v>
      </c>
      <c r="C776" s="33">
        <f>+'Gaussian Distributions'!F794</f>
        <v>0.47248402401645095</v>
      </c>
      <c r="D776" s="34">
        <f>_xll.qlNormInv(HelperSheet!$A795,D$2,D$3)</f>
        <v>0.87946485283619213</v>
      </c>
    </row>
    <row r="777" spans="1:4" x14ac:dyDescent="0.2">
      <c r="A777" s="32">
        <v>1</v>
      </c>
      <c r="B777" s="33">
        <f>+'Gaussian Distributions'!A795</f>
        <v>-0.65920268202399546</v>
      </c>
      <c r="C777" s="33">
        <f>+'Gaussian Distributions'!F795</f>
        <v>0.13519932949400112</v>
      </c>
      <c r="D777" s="34">
        <f>_xll.qlNormInv(HelperSheet!$A796,D$2,D$3)</f>
        <v>0.13743852488680247</v>
      </c>
    </row>
    <row r="778" spans="1:4" x14ac:dyDescent="0.2">
      <c r="A778" s="32">
        <v>1</v>
      </c>
      <c r="B778" s="33">
        <f>+'Gaussian Distributions'!A796</f>
        <v>-0.30578857848125462</v>
      </c>
      <c r="C778" s="33">
        <f>+'Gaussian Distributions'!F796</f>
        <v>0.22355285537968633</v>
      </c>
      <c r="D778" s="34">
        <f>_xll.qlNormInv(HelperSheet!$A797,D$2,D$3)</f>
        <v>0.33181628183530998</v>
      </c>
    </row>
    <row r="779" spans="1:4" x14ac:dyDescent="0.2">
      <c r="A779" s="32">
        <v>1</v>
      </c>
      <c r="B779" s="33">
        <f>+'Gaussian Distributions'!A797</f>
        <v>1.1744011743301221</v>
      </c>
      <c r="C779" s="33">
        <f>+'Gaussian Distributions'!F797</f>
        <v>0.59360029358253052</v>
      </c>
      <c r="D779" s="34">
        <f>_xll.qlNormInv(HelperSheet!$A798,D$2,D$3)</f>
        <v>1.1459206458815672</v>
      </c>
    </row>
    <row r="780" spans="1:4" x14ac:dyDescent="0.2">
      <c r="A780" s="32">
        <v>1</v>
      </c>
      <c r="B780" s="33">
        <f>+'Gaussian Distributions'!A798</f>
        <v>0.33154298840718766</v>
      </c>
      <c r="C780" s="33">
        <f>+'Gaussian Distributions'!F798</f>
        <v>0.3828857471017969</v>
      </c>
      <c r="D780" s="34">
        <f>_xll.qlNormInv(HelperSheet!$A799,D$2,D$3)</f>
        <v>0.6823486436239532</v>
      </c>
    </row>
    <row r="781" spans="1:4" x14ac:dyDescent="0.2">
      <c r="A781" s="32">
        <v>1</v>
      </c>
      <c r="B781" s="33">
        <f>+'Gaussian Distributions'!A799</f>
        <v>-1.1269452623720295</v>
      </c>
      <c r="C781" s="33">
        <f>+'Gaussian Distributions'!F799</f>
        <v>1.8263684406992609E-2</v>
      </c>
      <c r="D781" s="34">
        <f>_xll.qlNormInv(HelperSheet!$A800,D$2,D$3)</f>
        <v>-0.11981989430461626</v>
      </c>
    </row>
    <row r="782" spans="1:4" x14ac:dyDescent="0.2">
      <c r="A782" s="32">
        <v>1</v>
      </c>
      <c r="B782" s="33">
        <f>+'Gaussian Distributions'!A800</f>
        <v>-0.86914902378738568</v>
      </c>
      <c r="C782" s="33">
        <f>+'Gaussian Distributions'!F800</f>
        <v>8.271274405315357E-2</v>
      </c>
      <c r="D782" s="34">
        <f>_xll.qlNormInv(HelperSheet!$A801,D$2,D$3)</f>
        <v>2.1968036916937828E-2</v>
      </c>
    </row>
    <row r="783" spans="1:4" x14ac:dyDescent="0.2">
      <c r="A783" s="32">
        <v>1</v>
      </c>
      <c r="B783" s="33">
        <f>+'Gaussian Distributions'!A801</f>
        <v>0.50261586242149692</v>
      </c>
      <c r="C783" s="33">
        <f>+'Gaussian Distributions'!F801</f>
        <v>0.42565396560537422</v>
      </c>
      <c r="D783" s="34">
        <f>_xll.qlNormInv(HelperSheet!$A802,D$2,D$3)</f>
        <v>0.77643872433182337</v>
      </c>
    </row>
    <row r="784" spans="1:4" x14ac:dyDescent="0.2">
      <c r="A784" s="32">
        <v>1</v>
      </c>
      <c r="B784" s="33">
        <f>+'Gaussian Distributions'!A802</f>
        <v>1.5750956188995022</v>
      </c>
      <c r="C784" s="33">
        <f>+'Gaussian Distributions'!F802</f>
        <v>0.69377390472487555</v>
      </c>
      <c r="D784" s="34">
        <f>_xll.qlNormInv(HelperSheet!$A803,D$2,D$3)</f>
        <v>1.3663025903947263</v>
      </c>
    </row>
    <row r="785" spans="1:4" x14ac:dyDescent="0.2">
      <c r="A785" s="32">
        <v>1</v>
      </c>
      <c r="B785" s="33">
        <f>+'Gaussian Distributions'!A803</f>
        <v>-0.14493065216109149</v>
      </c>
      <c r="C785" s="33">
        <f>+'Gaussian Distributions'!F803</f>
        <v>0.26376733695972709</v>
      </c>
      <c r="D785" s="34">
        <f>_xll.qlNormInv(HelperSheet!$A804,D$2,D$3)</f>
        <v>0.42028814131139969</v>
      </c>
    </row>
    <row r="786" spans="1:4" x14ac:dyDescent="0.2">
      <c r="A786" s="32">
        <v>1</v>
      </c>
      <c r="B786" s="33">
        <f>+'Gaussian Distributions'!A804</f>
        <v>-0.47502995194065945</v>
      </c>
      <c r="C786" s="33">
        <f>+'Gaussian Distributions'!F804</f>
        <v>0.18124251201483513</v>
      </c>
      <c r="D786" s="34">
        <f>_xll.qlNormInv(HelperSheet!$A805,D$2,D$3)</f>
        <v>0.23873352643263729</v>
      </c>
    </row>
    <row r="787" spans="1:4" x14ac:dyDescent="0.2">
      <c r="A787" s="32">
        <v>1</v>
      </c>
      <c r="B787" s="33">
        <f>+'Gaussian Distributions'!A805</f>
        <v>0.90543614339304612</v>
      </c>
      <c r="C787" s="33">
        <f>+'Gaussian Distributions'!F805</f>
        <v>0.52635903584826149</v>
      </c>
      <c r="D787" s="34">
        <f>_xll.qlNormInv(HelperSheet!$A806,D$2,D$3)</f>
        <v>0.99798987886617541</v>
      </c>
    </row>
    <row r="788" spans="1:4" x14ac:dyDescent="0.2">
      <c r="A788" s="32">
        <v>1</v>
      </c>
      <c r="B788" s="33">
        <f>+'Gaussian Distributions'!A806</f>
        <v>0.16971487521959552</v>
      </c>
      <c r="C788" s="33">
        <f>+'Gaussian Distributions'!F806</f>
        <v>0.34242871880489889</v>
      </c>
      <c r="D788" s="34">
        <f>_xll.qlNormInv(HelperSheet!$A807,D$2,D$3)</f>
        <v>0.59334318137077757</v>
      </c>
    </row>
    <row r="789" spans="1:4" x14ac:dyDescent="0.2">
      <c r="A789" s="32">
        <v>1</v>
      </c>
      <c r="B789" s="33">
        <f>+'Gaussian Distributions'!A807</f>
        <v>-1.4955704646060703</v>
      </c>
      <c r="C789" s="33">
        <f>+'Gaussian Distributions'!F807</f>
        <v>-7.3892616151517598E-2</v>
      </c>
      <c r="D789" s="34">
        <f>_xll.qlNormInv(HelperSheet!$A808,D$2,D$3)</f>
        <v>-0.32256375553333871</v>
      </c>
    </row>
    <row r="790" spans="1:4" x14ac:dyDescent="0.2">
      <c r="A790" s="32">
        <v>1</v>
      </c>
      <c r="B790" s="33">
        <f>+'Gaussian Distributions'!A808</f>
        <v>-1.289381109429973</v>
      </c>
      <c r="C790" s="33">
        <f>+'Gaussian Distributions'!F808</f>
        <v>-2.2345277357493254E-2</v>
      </c>
      <c r="D790" s="34">
        <f>_xll.qlNormInv(HelperSheet!$A809,D$2,D$3)</f>
        <v>-0.20915961018648521</v>
      </c>
    </row>
    <row r="791" spans="1:4" x14ac:dyDescent="0.2">
      <c r="A791" s="32">
        <v>1</v>
      </c>
      <c r="B791" s="33">
        <f>+'Gaussian Distributions'!A809</f>
        <v>0.24980988466052712</v>
      </c>
      <c r="C791" s="33">
        <f>+'Gaussian Distributions'!F809</f>
        <v>0.3624524711651318</v>
      </c>
      <c r="D791" s="34">
        <f>_xll.qlNormInv(HelperSheet!$A810,D$2,D$3)</f>
        <v>0.6373954365632899</v>
      </c>
    </row>
    <row r="792" spans="1:4" x14ac:dyDescent="0.2">
      <c r="A792" s="32">
        <v>1</v>
      </c>
      <c r="B792" s="33">
        <f>+'Gaussian Distributions'!A810</f>
        <v>1.0305873420138845</v>
      </c>
      <c r="C792" s="33">
        <f>+'Gaussian Distributions'!F810</f>
        <v>0.55764683550347116</v>
      </c>
      <c r="D792" s="34">
        <f>_xll.qlNormInv(HelperSheet!$A811,D$2,D$3)</f>
        <v>1.0668230381076365</v>
      </c>
    </row>
    <row r="793" spans="1:4" x14ac:dyDescent="0.2">
      <c r="A793" s="32">
        <v>1</v>
      </c>
      <c r="B793" s="33">
        <f>+'Gaussian Distributions'!A811</f>
        <v>-0.3890142229383296</v>
      </c>
      <c r="C793" s="33">
        <f>+'Gaussian Distributions'!F811</f>
        <v>0.2027464442654176</v>
      </c>
      <c r="D793" s="34">
        <f>_xll.qlNormInv(HelperSheet!$A812,D$2,D$3)</f>
        <v>0.28604217738391868</v>
      </c>
    </row>
    <row r="794" spans="1:4" x14ac:dyDescent="0.2">
      <c r="A794" s="32">
        <v>1</v>
      </c>
      <c r="B794" s="33">
        <f>+'Gaussian Distributions'!A812</f>
        <v>-6.6140929737905599E-2</v>
      </c>
      <c r="C794" s="33">
        <f>+'Gaussian Distributions'!F812</f>
        <v>0.28346476756552358</v>
      </c>
      <c r="D794" s="34">
        <f>_xll.qlNormInv(HelperSheet!$A813,D$2,D$3)</f>
        <v>0.4636224886441519</v>
      </c>
    </row>
    <row r="795" spans="1:4" x14ac:dyDescent="0.2">
      <c r="A795" s="32">
        <v>1</v>
      </c>
      <c r="B795" s="33">
        <f>+'Gaussian Distributions'!A813</f>
        <v>1.9370897380664942</v>
      </c>
      <c r="C795" s="33">
        <f>+'Gaussian Distributions'!F813</f>
        <v>0.78427243451662354</v>
      </c>
      <c r="D795" s="34">
        <f>_xll.qlNormInv(HelperSheet!$A814,D$2,D$3)</f>
        <v>1.565399355936572</v>
      </c>
    </row>
    <row r="796" spans="1:4" x14ac:dyDescent="0.2">
      <c r="A796" s="32">
        <v>1</v>
      </c>
      <c r="B796" s="33">
        <f>+'Gaussian Distributions'!A814</f>
        <v>0.59366772399796197</v>
      </c>
      <c r="C796" s="33">
        <f>+'Gaussian Distributions'!F814</f>
        <v>0.44841693099949048</v>
      </c>
      <c r="D796" s="34">
        <f>_xll.qlNormInv(HelperSheet!$A815,D$2,D$3)</f>
        <v>0.82651724819887917</v>
      </c>
    </row>
    <row r="797" spans="1:4" x14ac:dyDescent="0.2">
      <c r="A797" s="32">
        <v>1</v>
      </c>
      <c r="B797" s="33">
        <f>+'Gaussian Distributions'!A815</f>
        <v>-0.75998152977161348</v>
      </c>
      <c r="C797" s="33">
        <f>+'Gaussian Distributions'!F815</f>
        <v>0.11000461755709662</v>
      </c>
      <c r="D797" s="34">
        <f>_xll.qlNormInv(HelperSheet!$A816,D$2,D$3)</f>
        <v>8.2010158625612561E-2</v>
      </c>
    </row>
    <row r="798" spans="1:4" x14ac:dyDescent="0.2">
      <c r="A798" s="32">
        <v>1</v>
      </c>
      <c r="B798" s="33">
        <f>+'Gaussian Distributions'!A816</f>
        <v>-0.98981280542101058</v>
      </c>
      <c r="C798" s="33">
        <f>+'Gaussian Distributions'!F816</f>
        <v>5.2546798644747345E-2</v>
      </c>
      <c r="D798" s="34">
        <f>_xll.qlNormInv(HelperSheet!$A817,D$2,D$3)</f>
        <v>-4.439704298155589E-2</v>
      </c>
    </row>
    <row r="799" spans="1:4" x14ac:dyDescent="0.2">
      <c r="A799" s="32">
        <v>1</v>
      </c>
      <c r="B799" s="33">
        <f>+'Gaussian Distributions'!A817</f>
        <v>0.4155567572898517</v>
      </c>
      <c r="C799" s="33">
        <f>+'Gaussian Distributions'!F817</f>
        <v>0.40388918932246293</v>
      </c>
      <c r="D799" s="34">
        <f>_xll.qlNormInv(HelperSheet!$A818,D$2,D$3)</f>
        <v>0.72855621650941849</v>
      </c>
    </row>
    <row r="800" spans="1:4" x14ac:dyDescent="0.2">
      <c r="A800" s="32">
        <v>1</v>
      </c>
      <c r="B800" s="33">
        <f>+'Gaussian Distributions'!A818</f>
        <v>1.3477637668225402</v>
      </c>
      <c r="C800" s="33">
        <f>+'Gaussian Distributions'!F818</f>
        <v>0.63694094170563509</v>
      </c>
      <c r="D800" s="34">
        <f>_xll.qlNormInv(HelperSheet!$A819,D$2,D$3)</f>
        <v>1.241270071752397</v>
      </c>
    </row>
    <row r="801" spans="1:4" x14ac:dyDescent="0.2">
      <c r="A801" s="32">
        <v>1</v>
      </c>
      <c r="B801" s="33">
        <f>+'Gaussian Distributions'!A819</f>
        <v>-0.22463192730794188</v>
      </c>
      <c r="C801" s="33">
        <f>+'Gaussian Distributions'!F819</f>
        <v>0.24384201817301451</v>
      </c>
      <c r="D801" s="34">
        <f>_xll.qlNormInv(HelperSheet!$A820,D$2,D$3)</f>
        <v>0.37645243998063194</v>
      </c>
    </row>
    <row r="802" spans="1:4" x14ac:dyDescent="0.2">
      <c r="A802" s="32">
        <v>1</v>
      </c>
      <c r="B802" s="33">
        <f>+'Gaussian Distributions'!A820</f>
        <v>-0.56471794779174322</v>
      </c>
      <c r="C802" s="33">
        <f>+'Gaussian Distributions'!F820</f>
        <v>0.15882051305206418</v>
      </c>
      <c r="D802" s="34">
        <f>_xll.qlNormInv(HelperSheet!$A821,D$2,D$3)</f>
        <v>0.18940512871454118</v>
      </c>
    </row>
    <row r="803" spans="1:4" x14ac:dyDescent="0.2">
      <c r="A803" s="32">
        <v>1</v>
      </c>
      <c r="B803" s="33">
        <f>+'Gaussian Distributions'!A821</f>
        <v>0.793074574104499</v>
      </c>
      <c r="C803" s="33">
        <f>+'Gaussian Distributions'!F821</f>
        <v>0.49826864352612477</v>
      </c>
      <c r="D803" s="34">
        <f>_xll.qlNormInv(HelperSheet!$A822,D$2,D$3)</f>
        <v>0.93619101575747443</v>
      </c>
    </row>
    <row r="804" spans="1:4" x14ac:dyDescent="0.2">
      <c r="A804" s="32">
        <v>1</v>
      </c>
      <c r="B804" s="33">
        <f>+'Gaussian Distributions'!A822</f>
        <v>9.0695715725978412E-2</v>
      </c>
      <c r="C804" s="33">
        <f>+'Gaussian Distributions'!F822</f>
        <v>0.3226739289314946</v>
      </c>
      <c r="D804" s="34">
        <f>_xll.qlNormInv(HelperSheet!$A823,D$2,D$3)</f>
        <v>0.54988264364928807</v>
      </c>
    </row>
    <row r="805" spans="1:4" x14ac:dyDescent="0.2">
      <c r="A805" s="32">
        <v>1</v>
      </c>
      <c r="B805" s="33">
        <f>+'Gaussian Distributions'!A823</f>
        <v>-1.7974410756858112</v>
      </c>
      <c r="C805" s="33">
        <f>+'Gaussian Distributions'!F823</f>
        <v>-0.14936026892145282</v>
      </c>
      <c r="D805" s="34">
        <f>_xll.qlNormInv(HelperSheet!$A824,D$2,D$3)</f>
        <v>-0.48859259162719626</v>
      </c>
    </row>
    <row r="806" spans="1:4" x14ac:dyDescent="0.2">
      <c r="A806" s="32">
        <v>1</v>
      </c>
      <c r="B806" s="33">
        <f>+'Gaussian Distributions'!A824</f>
        <v>-1.6280436745008464</v>
      </c>
      <c r="C806" s="33">
        <f>+'Gaussian Distributions'!F824</f>
        <v>-0.10701091862521162</v>
      </c>
      <c r="D806" s="34">
        <f>_xll.qlNormInv(HelperSheet!$A825,D$2,D$3)</f>
        <v>-0.39542402097546558</v>
      </c>
    </row>
    <row r="807" spans="1:4" x14ac:dyDescent="0.2">
      <c r="A807" s="32">
        <v>1</v>
      </c>
      <c r="B807" s="33">
        <f>+'Gaussian Distributions'!A825</f>
        <v>0.13010370990846468</v>
      </c>
      <c r="C807" s="33">
        <f>+'Gaussian Distributions'!F825</f>
        <v>0.33252592747711618</v>
      </c>
      <c r="D807" s="34">
        <f>_xll.qlNormInv(HelperSheet!$A826,D$2,D$3)</f>
        <v>0.57155704044965561</v>
      </c>
    </row>
    <row r="808" spans="1:4" x14ac:dyDescent="0.2">
      <c r="A808" s="32">
        <v>1</v>
      </c>
      <c r="B808" s="33">
        <f>+'Gaussian Distributions'!A826</f>
        <v>0.84791667828129924</v>
      </c>
      <c r="C808" s="33">
        <f>+'Gaussian Distributions'!F826</f>
        <v>0.51197916957032485</v>
      </c>
      <c r="D808" s="34">
        <f>_xll.qlNormInv(HelperSheet!$A827,D$2,D$3)</f>
        <v>0.9663541730547146</v>
      </c>
    </row>
    <row r="809" spans="1:4" x14ac:dyDescent="0.2">
      <c r="A809" s="32">
        <v>1</v>
      </c>
      <c r="B809" s="33">
        <f>+'Gaussian Distributions'!A827</f>
        <v>-0.51935153077660257</v>
      </c>
      <c r="C809" s="33">
        <f>+'Gaussian Distributions'!F827</f>
        <v>0.17016211730584935</v>
      </c>
      <c r="D809" s="34">
        <f>_xll.qlNormInv(HelperSheet!$A828,D$2,D$3)</f>
        <v>0.21435665807286858</v>
      </c>
    </row>
    <row r="810" spans="1:4" x14ac:dyDescent="0.2">
      <c r="A810" s="32">
        <v>1</v>
      </c>
      <c r="B810" s="33">
        <f>+'Gaussian Distributions'!A828</f>
        <v>-0.18463462618362128</v>
      </c>
      <c r="C810" s="33">
        <f>+'Gaussian Distributions'!F828</f>
        <v>0.25384134345409465</v>
      </c>
      <c r="D810" s="34">
        <f>_xll.qlNormInv(HelperSheet!$A829,D$2,D$3)</f>
        <v>0.39845095559900828</v>
      </c>
    </row>
    <row r="811" spans="1:4" x14ac:dyDescent="0.2">
      <c r="A811" s="32">
        <v>1</v>
      </c>
      <c r="B811" s="33">
        <f>+'Gaussian Distributions'!A829</f>
        <v>1.4520619718563277</v>
      </c>
      <c r="C811" s="33">
        <f>+'Gaussian Distributions'!F829</f>
        <v>0.66301549296408191</v>
      </c>
      <c r="D811" s="34">
        <f>_xll.qlNormInv(HelperSheet!$A830,D$2,D$3)</f>
        <v>1.2986340845209803</v>
      </c>
    </row>
    <row r="812" spans="1:4" x14ac:dyDescent="0.2">
      <c r="A812" s="32">
        <v>1</v>
      </c>
      <c r="B812" s="33">
        <f>+'Gaussian Distributions'!A830</f>
        <v>0.45865160133359706</v>
      </c>
      <c r="C812" s="33">
        <f>+'Gaussian Distributions'!F830</f>
        <v>0.41466290033339925</v>
      </c>
      <c r="D812" s="34">
        <f>_xll.qlNormInv(HelperSheet!$A831,D$2,D$3)</f>
        <v>0.75225838073347839</v>
      </c>
    </row>
    <row r="813" spans="1:4" x14ac:dyDescent="0.2">
      <c r="A813" s="32">
        <v>1</v>
      </c>
      <c r="B813" s="33">
        <f>+'Gaussian Distributions'!A831</f>
        <v>-0.92779171016631701</v>
      </c>
      <c r="C813" s="33">
        <f>+'Gaussian Distributions'!F831</f>
        <v>6.8052072458420737E-2</v>
      </c>
      <c r="D813" s="34">
        <f>_xll.qlNormInv(HelperSheet!$A832,D$2,D$3)</f>
        <v>-1.0285440591474404E-2</v>
      </c>
    </row>
    <row r="814" spans="1:4" x14ac:dyDescent="0.2">
      <c r="A814" s="32">
        <v>1</v>
      </c>
      <c r="B814" s="33">
        <f>+'Gaussian Distributions'!A832</f>
        <v>-0.70869200840895052</v>
      </c>
      <c r="C814" s="33">
        <f>+'Gaussian Distributions'!F832</f>
        <v>0.12282699789776236</v>
      </c>
      <c r="D814" s="34">
        <f>_xll.qlNormInv(HelperSheet!$A833,D$2,D$3)</f>
        <v>0.11021939537507719</v>
      </c>
    </row>
    <row r="815" spans="1:4" x14ac:dyDescent="0.2">
      <c r="A815" s="32">
        <v>1</v>
      </c>
      <c r="B815" s="33">
        <f>+'Gaussian Distributions'!A833</f>
        <v>0.64105896321287847</v>
      </c>
      <c r="C815" s="33">
        <f>+'Gaussian Distributions'!F833</f>
        <v>0.46026474080321961</v>
      </c>
      <c r="D815" s="34">
        <f>_xll.qlNormInv(HelperSheet!$A834,D$2,D$3)</f>
        <v>0.85258242976708321</v>
      </c>
    </row>
    <row r="816" spans="1:4" x14ac:dyDescent="0.2">
      <c r="A816" s="32">
        <v>1</v>
      </c>
      <c r="B816" s="33">
        <f>+'Gaussian Distributions'!A834</f>
        <v>2.2993622972775936</v>
      </c>
      <c r="C816" s="33">
        <f>+'Gaussian Distributions'!F834</f>
        <v>0.87484057431939832</v>
      </c>
      <c r="D816" s="34">
        <f>_xll.qlNormInv(HelperSheet!$A835,D$2,D$3)</f>
        <v>1.7646492635026765</v>
      </c>
    </row>
    <row r="817" spans="1:4" x14ac:dyDescent="0.2">
      <c r="A817" s="32">
        <v>1</v>
      </c>
      <c r="B817" s="33">
        <f>+'Gaussian Distributions'!A835</f>
        <v>-2.6929925617924677E-2</v>
      </c>
      <c r="C817" s="33">
        <f>+'Gaussian Distributions'!F835</f>
        <v>0.29326751859551881</v>
      </c>
      <c r="D817" s="34">
        <f>_xll.qlNormInv(HelperSheet!$A836,D$2,D$3)</f>
        <v>0.48518854091014141</v>
      </c>
    </row>
    <row r="818" spans="1:4" x14ac:dyDescent="0.2">
      <c r="A818" s="32">
        <v>1</v>
      </c>
      <c r="B818" s="33">
        <f>+'Gaussian Distributions'!A836</f>
        <v>-0.34710075648087374</v>
      </c>
      <c r="C818" s="33">
        <f>+'Gaussian Distributions'!F836</f>
        <v>0.21322481087978157</v>
      </c>
      <c r="D818" s="34">
        <f>_xll.qlNormInv(HelperSheet!$A837,D$2,D$3)</f>
        <v>0.30909458393551942</v>
      </c>
    </row>
    <row r="819" spans="1:4" x14ac:dyDescent="0.2">
      <c r="A819" s="32">
        <v>1</v>
      </c>
      <c r="B819" s="33">
        <f>+'Gaussian Distributions'!A837</f>
        <v>1.0996506267169632</v>
      </c>
      <c r="C819" s="33">
        <f>+'Gaussian Distributions'!F837</f>
        <v>0.57491265667924085</v>
      </c>
      <c r="D819" s="34">
        <f>_xll.qlNormInv(HelperSheet!$A838,D$2,D$3)</f>
        <v>1.1048078446943297</v>
      </c>
    </row>
    <row r="820" spans="1:4" x14ac:dyDescent="0.2">
      <c r="A820" s="32">
        <v>1</v>
      </c>
      <c r="B820" s="33">
        <f>+'Gaussian Distributions'!A838</f>
        <v>0.29043381777606841</v>
      </c>
      <c r="C820" s="33">
        <f>+'Gaussian Distributions'!F838</f>
        <v>0.37260845444401708</v>
      </c>
      <c r="D820" s="34">
        <f>_xll.qlNormInv(HelperSheet!$A839,D$2,D$3)</f>
        <v>0.65973859977683769</v>
      </c>
    </row>
    <row r="821" spans="1:4" x14ac:dyDescent="0.2">
      <c r="A821" s="32">
        <v>1</v>
      </c>
      <c r="B821" s="33">
        <f>+'Gaussian Distributions'!A839</f>
        <v>-1.2041913582447326</v>
      </c>
      <c r="C821" s="33">
        <f>+'Gaussian Distributions'!F839</f>
        <v>-1.0478395611831504E-3</v>
      </c>
      <c r="D821" s="34">
        <f>_xll.qlNormInv(HelperSheet!$A840,D$2,D$3)</f>
        <v>-0.16230524703460292</v>
      </c>
    </row>
    <row r="822" spans="1:4" x14ac:dyDescent="0.2">
      <c r="A822" s="32">
        <v>1</v>
      </c>
      <c r="B822" s="33">
        <f>+'Gaussian Distributions'!A840</f>
        <v>-1.3851204987455259</v>
      </c>
      <c r="C822" s="33">
        <f>+'Gaussian Distributions'!F840</f>
        <v>-4.6280124686381485E-2</v>
      </c>
      <c r="D822" s="34">
        <f>_xll.qlNormInv(HelperSheet!$A841,D$2,D$3)</f>
        <v>-0.26181627431003929</v>
      </c>
    </row>
    <row r="823" spans="1:4" x14ac:dyDescent="0.2">
      <c r="A823" s="32">
        <v>1</v>
      </c>
      <c r="B823" s="33">
        <f>+'Gaussian Distributions'!A841</f>
        <v>0.20959424060821494</v>
      </c>
      <c r="C823" s="33">
        <f>+'Gaussian Distributions'!F841</f>
        <v>0.35239856015205373</v>
      </c>
      <c r="D823" s="34">
        <f>_xll.qlNormInv(HelperSheet!$A842,D$2,D$3)</f>
        <v>0.61527683233451824</v>
      </c>
    </row>
    <row r="824" spans="1:4" x14ac:dyDescent="0.2">
      <c r="A824" s="32">
        <v>1</v>
      </c>
      <c r="B824" s="33">
        <f>+'Gaussian Distributions'!A842</f>
        <v>0.96611952650540545</v>
      </c>
      <c r="C824" s="33">
        <f>+'Gaussian Distributions'!F842</f>
        <v>0.54152988162635141</v>
      </c>
      <c r="D824" s="34">
        <f>_xll.qlNormInv(HelperSheet!$A843,D$2,D$3)</f>
        <v>1.0313657395779732</v>
      </c>
    </row>
    <row r="825" spans="1:4" x14ac:dyDescent="0.2">
      <c r="A825" s="32">
        <v>1</v>
      </c>
      <c r="B825" s="33">
        <f>+'Gaussian Distributions'!A843</f>
        <v>-0.43162274455460925</v>
      </c>
      <c r="C825" s="33">
        <f>+'Gaussian Distributions'!F843</f>
        <v>0.19209431386134768</v>
      </c>
      <c r="D825" s="34">
        <f>_xll.qlNormInv(HelperSheet!$A844,D$2,D$3)</f>
        <v>0.2626074904949649</v>
      </c>
    </row>
    <row r="826" spans="1:4" x14ac:dyDescent="0.2">
      <c r="A826" s="32">
        <v>1</v>
      </c>
      <c r="B826" s="33">
        <f>+'Gaussian Distributions'!A844</f>
        <v>-0.10545392956876994</v>
      </c>
      <c r="C826" s="33">
        <f>+'Gaussian Distributions'!F844</f>
        <v>0.27363651760780749</v>
      </c>
      <c r="D826" s="34">
        <f>_xll.qlNormInv(HelperSheet!$A845,D$2,D$3)</f>
        <v>0.44200033873717653</v>
      </c>
    </row>
    <row r="827" spans="1:4" x14ac:dyDescent="0.2">
      <c r="A827" s="32">
        <v>1</v>
      </c>
      <c r="B827" s="33">
        <f>+'Gaussian Distributions'!A845</f>
        <v>1.7280214720074567</v>
      </c>
      <c r="C827" s="33">
        <f>+'Gaussian Distributions'!F845</f>
        <v>0.73200536800186411</v>
      </c>
      <c r="D827" s="34">
        <f>_xll.qlNormInv(HelperSheet!$A846,D$2,D$3)</f>
        <v>1.4504118096041012</v>
      </c>
    </row>
    <row r="828" spans="1:4" x14ac:dyDescent="0.2">
      <c r="A828" s="32">
        <v>1</v>
      </c>
      <c r="B828" s="33">
        <f>+'Gaussian Distributions'!A846</f>
        <v>0.54757410419187857</v>
      </c>
      <c r="C828" s="33">
        <f>+'Gaussian Distributions'!F846</f>
        <v>0.4368935260479696</v>
      </c>
      <c r="D828" s="34">
        <f>_xll.qlNormInv(HelperSheet!$A847,D$2,D$3)</f>
        <v>0.8011657573055333</v>
      </c>
    </row>
    <row r="829" spans="1:4" x14ac:dyDescent="0.2">
      <c r="A829" s="32">
        <v>1</v>
      </c>
      <c r="B829" s="33">
        <f>+'Gaussian Distributions'!A847</f>
        <v>-0.81335312659621783</v>
      </c>
      <c r="C829" s="33">
        <f>+'Gaussian Distributions'!F847</f>
        <v>9.666171835094553E-2</v>
      </c>
      <c r="D829" s="34">
        <f>_xll.qlNormInv(HelperSheet!$A848,D$2,D$3)</f>
        <v>5.265578037208013E-2</v>
      </c>
    </row>
    <row r="830" spans="1:4" x14ac:dyDescent="0.2">
      <c r="A830" s="32">
        <v>1</v>
      </c>
      <c r="B830" s="33">
        <f>+'Gaussian Distributions'!A848</f>
        <v>-1.0558962349424692</v>
      </c>
      <c r="C830" s="33">
        <f>+'Gaussian Distributions'!F848</f>
        <v>3.6025941264382688E-2</v>
      </c>
      <c r="D830" s="34">
        <f>_xll.qlNormInv(HelperSheet!$A849,D$2,D$3)</f>
        <v>-8.0742929218358128E-2</v>
      </c>
    </row>
    <row r="831" spans="1:4" x14ac:dyDescent="0.2">
      <c r="A831" s="32">
        <v>1</v>
      </c>
      <c r="B831" s="33">
        <f>+'Gaussian Distributions'!A849</f>
        <v>0.37322045265416992</v>
      </c>
      <c r="C831" s="33">
        <f>+'Gaussian Distributions'!F849</f>
        <v>0.39330511316354244</v>
      </c>
      <c r="D831" s="34">
        <f>_xll.qlNormInv(HelperSheet!$A850,D$2,D$3)</f>
        <v>0.70527124895979343</v>
      </c>
    </row>
    <row r="832" spans="1:4" x14ac:dyDescent="0.2">
      <c r="A832" s="32">
        <v>1</v>
      </c>
      <c r="B832" s="33">
        <f>+'Gaussian Distributions'!A850</f>
        <v>1.2563630400498227</v>
      </c>
      <c r="C832" s="33">
        <f>+'Gaussian Distributions'!F850</f>
        <v>0.61409076001245566</v>
      </c>
      <c r="D832" s="34">
        <f>_xll.qlNormInv(HelperSheet!$A851,D$2,D$3)</f>
        <v>1.1909996720274025</v>
      </c>
    </row>
    <row r="833" spans="1:4" x14ac:dyDescent="0.2">
      <c r="A833" s="32">
        <v>1</v>
      </c>
      <c r="B833" s="33">
        <f>+'Gaussian Distributions'!A851</f>
        <v>-0.26499199926390365</v>
      </c>
      <c r="C833" s="33">
        <f>+'Gaussian Distributions'!F851</f>
        <v>0.23375200018402409</v>
      </c>
      <c r="D833" s="34">
        <f>_xll.qlNormInv(HelperSheet!$A852,D$2,D$3)</f>
        <v>0.35425440040485301</v>
      </c>
    </row>
    <row r="834" spans="1:4" x14ac:dyDescent="0.2">
      <c r="A834" s="32">
        <v>1</v>
      </c>
      <c r="B834" s="33">
        <f>+'Gaussian Distributions'!A852</f>
        <v>-0.61127789168682956</v>
      </c>
      <c r="C834" s="33">
        <f>+'Gaussian Distributions'!F852</f>
        <v>0.1471805270782926</v>
      </c>
      <c r="D834" s="34">
        <f>_xll.qlNormInv(HelperSheet!$A853,D$2,D$3)</f>
        <v>0.16379715957224372</v>
      </c>
    </row>
    <row r="835" spans="1:4" x14ac:dyDescent="0.2">
      <c r="A835" s="32">
        <v>1</v>
      </c>
      <c r="B835" s="33">
        <f>+'Gaussian Distributions'!A853</f>
        <v>0.74052025527085685</v>
      </c>
      <c r="C835" s="33">
        <f>+'Gaussian Distributions'!F853</f>
        <v>0.48513006381771417</v>
      </c>
      <c r="D835" s="34">
        <f>_xll.qlNormInv(HelperSheet!$A854,D$2,D$3)</f>
        <v>0.90728614039897137</v>
      </c>
    </row>
    <row r="836" spans="1:4" x14ac:dyDescent="0.2">
      <c r="A836" s="32">
        <v>1</v>
      </c>
      <c r="B836" s="33">
        <f>+'Gaussian Distributions'!A854</f>
        <v>5.1428123682603098E-2</v>
      </c>
      <c r="C836" s="33">
        <f>+'Gaussian Distributions'!F854</f>
        <v>0.31285703092065076</v>
      </c>
      <c r="D836" s="34">
        <f>_xll.qlNormInv(HelperSheet!$A855,D$2,D$3)</f>
        <v>0.52828546802543175</v>
      </c>
    </row>
    <row r="837" spans="1:4" x14ac:dyDescent="0.2">
      <c r="A837" s="32">
        <v>1</v>
      </c>
      <c r="B837" s="33">
        <f>+'Gaussian Distributions'!A855</f>
        <v>-2.0433720195930549</v>
      </c>
      <c r="C837" s="33">
        <f>+'Gaussian Distributions'!F855</f>
        <v>-0.21084300489826374</v>
      </c>
      <c r="D837" s="34">
        <f>_xll.qlNormInv(HelperSheet!$A856,D$2,D$3)</f>
        <v>-0.62385461077618021</v>
      </c>
    </row>
    <row r="838" spans="1:4" x14ac:dyDescent="0.2">
      <c r="A838" s="32">
        <v>1</v>
      </c>
      <c r="B838" s="33">
        <f>+'Gaussian Distributions'!A856</f>
        <v>-1.9060738478540113</v>
      </c>
      <c r="C838" s="33">
        <f>+'Gaussian Distributions'!F856</f>
        <v>-0.17651846196350285</v>
      </c>
      <c r="D838" s="34">
        <f>_xll.qlNormInv(HelperSheet!$A857,D$2,D$3)</f>
        <v>-0.54834061631970643</v>
      </c>
    </row>
    <row r="839" spans="1:4" x14ac:dyDescent="0.2">
      <c r="A839" s="32">
        <v>1</v>
      </c>
      <c r="B839" s="33">
        <f>+'Gaussian Distributions'!A857</f>
        <v>7.1048224347835351E-2</v>
      </c>
      <c r="C839" s="33">
        <f>+'Gaussian Distributions'!F857</f>
        <v>0.31776205608695884</v>
      </c>
      <c r="D839" s="34">
        <f>_xll.qlNormInv(HelperSheet!$A858,D$2,D$3)</f>
        <v>0.5390765233913094</v>
      </c>
    </row>
    <row r="840" spans="1:4" x14ac:dyDescent="0.2">
      <c r="A840" s="32">
        <v>1</v>
      </c>
      <c r="B840" s="33">
        <f>+'Gaussian Distributions'!A858</f>
        <v>0.76653274561312568</v>
      </c>
      <c r="C840" s="33">
        <f>+'Gaussian Distributions'!F858</f>
        <v>0.49163318640328141</v>
      </c>
      <c r="D840" s="34">
        <f>_xll.qlNormInv(HelperSheet!$A859,D$2,D$3)</f>
        <v>0.92159301008721917</v>
      </c>
    </row>
    <row r="841" spans="1:4" x14ac:dyDescent="0.2">
      <c r="A841" s="32">
        <v>1</v>
      </c>
      <c r="B841" s="33">
        <f>+'Gaussian Distributions'!A859</f>
        <v>-0.58783861150292482</v>
      </c>
      <c r="C841" s="33">
        <f>+'Gaussian Distributions'!F859</f>
        <v>0.15304034712426878</v>
      </c>
      <c r="D841" s="34">
        <f>_xll.qlNormInv(HelperSheet!$A860,D$2,D$3)</f>
        <v>0.17668876367339131</v>
      </c>
    </row>
    <row r="842" spans="1:4" x14ac:dyDescent="0.2">
      <c r="A842" s="32">
        <v>1</v>
      </c>
      <c r="B842" s="33">
        <f>+'Gaussian Distributions'!A860</f>
        <v>-0.24476212069869052</v>
      </c>
      <c r="C842" s="33">
        <f>+'Gaussian Distributions'!F860</f>
        <v>0.23880946982532736</v>
      </c>
      <c r="D842" s="34">
        <f>_xll.qlNormInv(HelperSheet!$A861,D$2,D$3)</f>
        <v>0.36538083361572021</v>
      </c>
    </row>
    <row r="843" spans="1:4" x14ac:dyDescent="0.2">
      <c r="A843" s="32">
        <v>1</v>
      </c>
      <c r="B843" s="33">
        <f>+'Gaussian Distributions'!A861</f>
        <v>1.3007052182575836</v>
      </c>
      <c r="C843" s="33">
        <f>+'Gaussian Distributions'!F861</f>
        <v>0.62517630456439588</v>
      </c>
      <c r="D843" s="34">
        <f>_xll.qlNormInv(HelperSheet!$A862,D$2,D$3)</f>
        <v>1.2153878700416709</v>
      </c>
    </row>
    <row r="844" spans="1:4" x14ac:dyDescent="0.2">
      <c r="A844" s="32">
        <v>1</v>
      </c>
      <c r="B844" s="33">
        <f>+'Gaussian Distributions'!A862</f>
        <v>0.39430025495981119</v>
      </c>
      <c r="C844" s="33">
        <f>+'Gaussian Distributions'!F862</f>
        <v>0.39857506373995277</v>
      </c>
      <c r="D844" s="34">
        <f>_xll.qlNormInv(HelperSheet!$A863,D$2,D$3)</f>
        <v>0.71686514022789616</v>
      </c>
    </row>
    <row r="845" spans="1:4" x14ac:dyDescent="0.2">
      <c r="A845" s="32">
        <v>1</v>
      </c>
      <c r="B845" s="33">
        <f>+'Gaussian Distributions'!A863</f>
        <v>-1.0222964255967519</v>
      </c>
      <c r="C845" s="33">
        <f>+'Gaussian Distributions'!F863</f>
        <v>4.4425893600812005E-2</v>
      </c>
      <c r="D845" s="34">
        <f>_xll.qlNormInv(HelperSheet!$A864,D$2,D$3)</f>
        <v>-6.2263034078213653E-2</v>
      </c>
    </row>
    <row r="846" spans="1:4" x14ac:dyDescent="0.2">
      <c r="A846" s="32">
        <v>1</v>
      </c>
      <c r="B846" s="33">
        <f>+'Gaussian Distributions'!A864</f>
        <v>-0.7863872931336261</v>
      </c>
      <c r="C846" s="33">
        <f>+'Gaussian Distributions'!F864</f>
        <v>0.10340317671659346</v>
      </c>
      <c r="D846" s="34">
        <f>_xll.qlNormInv(HelperSheet!$A865,D$2,D$3)</f>
        <v>6.7486988776505608E-2</v>
      </c>
    </row>
    <row r="847" spans="1:4" x14ac:dyDescent="0.2">
      <c r="A847" s="32">
        <v>1</v>
      </c>
      <c r="B847" s="33">
        <f>+'Gaussian Distributions'!A865</f>
        <v>0.57046939440462552</v>
      </c>
      <c r="C847" s="33">
        <f>+'Gaussian Distributions'!F865</f>
        <v>0.44261734860115637</v>
      </c>
      <c r="D847" s="34">
        <f>_xll.qlNormInv(HelperSheet!$A866,D$2,D$3)</f>
        <v>0.81375816692254399</v>
      </c>
    </row>
    <row r="848" spans="1:4" x14ac:dyDescent="0.2">
      <c r="A848" s="32">
        <v>1</v>
      </c>
      <c r="B848" s="33">
        <f>+'Gaussian Distributions'!A866</f>
        <v>1.822630487321055</v>
      </c>
      <c r="C848" s="33">
        <f>+'Gaussian Distributions'!F866</f>
        <v>0.75565762183026375</v>
      </c>
      <c r="D848" s="34">
        <f>_xll.qlNormInv(HelperSheet!$A867,D$2,D$3)</f>
        <v>1.5024467680265803</v>
      </c>
    </row>
    <row r="849" spans="1:4" x14ac:dyDescent="0.2">
      <c r="A849" s="32">
        <v>1</v>
      </c>
      <c r="B849" s="33">
        <f>+'Gaussian Distributions'!A867</f>
        <v>-8.5780856148388943E-2</v>
      </c>
      <c r="C849" s="33">
        <f>+'Gaussian Distributions'!F867</f>
        <v>0.27855478596290273</v>
      </c>
      <c r="D849" s="34">
        <f>_xll.qlNormInv(HelperSheet!$A868,D$2,D$3)</f>
        <v>0.45282052911838611</v>
      </c>
    </row>
    <row r="850" spans="1:4" x14ac:dyDescent="0.2">
      <c r="A850" s="32">
        <v>1</v>
      </c>
      <c r="B850" s="33">
        <f>+'Gaussian Distributions'!A868</f>
        <v>-0.41022537955204996</v>
      </c>
      <c r="C850" s="33">
        <f>+'Gaussian Distributions'!F868</f>
        <v>0.1974436551119875</v>
      </c>
      <c r="D850" s="34">
        <f>_xll.qlNormInv(HelperSheet!$A869,D$2,D$3)</f>
        <v>0.27437604124637249</v>
      </c>
    </row>
    <row r="851" spans="1:4" x14ac:dyDescent="0.2">
      <c r="A851" s="32">
        <v>1</v>
      </c>
      <c r="B851" s="33">
        <f>+'Gaussian Distributions'!A869</f>
        <v>0.99783500146403337</v>
      </c>
      <c r="C851" s="33">
        <f>+'Gaussian Distributions'!F869</f>
        <v>0.54945875036600833</v>
      </c>
      <c r="D851" s="34">
        <f>_xll.qlNormInv(HelperSheet!$A870,D$2,D$3)</f>
        <v>1.0488092508052183</v>
      </c>
    </row>
    <row r="852" spans="1:4" x14ac:dyDescent="0.2">
      <c r="A852" s="32">
        <v>1</v>
      </c>
      <c r="B852" s="33">
        <f>+'Gaussian Distributions'!A870</f>
        <v>0.22965563040312595</v>
      </c>
      <c r="C852" s="33">
        <f>+'Gaussian Distributions'!F870</f>
        <v>0.35741390760078146</v>
      </c>
      <c r="D852" s="34">
        <f>_xll.qlNormInv(HelperSheet!$A871,D$2,D$3)</f>
        <v>0.62631059672171929</v>
      </c>
    </row>
    <row r="853" spans="1:4" x14ac:dyDescent="0.2">
      <c r="A853" s="32">
        <v>1</v>
      </c>
      <c r="B853" s="33">
        <f>+'Gaussian Distributions'!A871</f>
        <v>-1.3357205643272223</v>
      </c>
      <c r="C853" s="33">
        <f>+'Gaussian Distributions'!F871</f>
        <v>-3.3930141081805587E-2</v>
      </c>
      <c r="D853" s="34">
        <f>_xll.qlNormInv(HelperSheet!$A872,D$2,D$3)</f>
        <v>-0.2346463103799723</v>
      </c>
    </row>
    <row r="854" spans="1:4" x14ac:dyDescent="0.2">
      <c r="A854" s="32">
        <v>1</v>
      </c>
      <c r="B854" s="33">
        <f>+'Gaussian Distributions'!A872</f>
        <v>-1.1646995652166967</v>
      </c>
      <c r="C854" s="33">
        <f>+'Gaussian Distributions'!F872</f>
        <v>8.8251086958258118E-3</v>
      </c>
      <c r="D854" s="34">
        <f>_xll.qlNormInv(HelperSheet!$A873,D$2,D$3)</f>
        <v>-0.14058476086918326</v>
      </c>
    </row>
    <row r="855" spans="1:4" x14ac:dyDescent="0.2">
      <c r="A855" s="32">
        <v>1</v>
      </c>
      <c r="B855" s="33">
        <f>+'Gaussian Distributions'!A873</f>
        <v>0.31092271556890227</v>
      </c>
      <c r="C855" s="33">
        <f>+'Gaussian Distributions'!F873</f>
        <v>0.37773067889222556</v>
      </c>
      <c r="D855" s="34">
        <f>_xll.qlNormInv(HelperSheet!$A874,D$2,D$3)</f>
        <v>0.67100749356289624</v>
      </c>
    </row>
    <row r="856" spans="1:4" x14ac:dyDescent="0.2">
      <c r="A856" s="32">
        <v>1</v>
      </c>
      <c r="B856" s="33">
        <f>+'Gaussian Distributions'!A874</f>
        <v>1.1362322544651366</v>
      </c>
      <c r="C856" s="33">
        <f>+'Gaussian Distributions'!F874</f>
        <v>0.58405806361628421</v>
      </c>
      <c r="D856" s="34">
        <f>_xll.qlNormInv(HelperSheet!$A875,D$2,D$3)</f>
        <v>1.1249277399558251</v>
      </c>
    </row>
    <row r="857" spans="1:4" x14ac:dyDescent="0.2">
      <c r="A857" s="32">
        <v>1</v>
      </c>
      <c r="B857" s="33">
        <f>+'Gaussian Distributions'!A875</f>
        <v>-0.32637503269698304</v>
      </c>
      <c r="C857" s="33">
        <f>+'Gaussian Distributions'!F875</f>
        <v>0.21840624182575424</v>
      </c>
      <c r="D857" s="34">
        <f>_xll.qlNormInv(HelperSheet!$A876,D$2,D$3)</f>
        <v>0.32049373201665932</v>
      </c>
    </row>
    <row r="858" spans="1:4" x14ac:dyDescent="0.2">
      <c r="A858" s="32">
        <v>1</v>
      </c>
      <c r="B858" s="33">
        <f>+'Gaussian Distributions'!A876</f>
        <v>-7.3437035386890743E-3</v>
      </c>
      <c r="C858" s="33">
        <f>+'Gaussian Distributions'!F876</f>
        <v>0.29816407411532769</v>
      </c>
      <c r="D858" s="34">
        <f>_xll.qlNormInv(HelperSheet!$A877,D$2,D$3)</f>
        <v>0.495960963053721</v>
      </c>
    </row>
    <row r="859" spans="1:4" x14ac:dyDescent="0.2">
      <c r="A859" s="32">
        <v>1</v>
      </c>
      <c r="B859" s="33">
        <f>+'Gaussian Distributions'!A877</f>
        <v>2.7555488756869502</v>
      </c>
      <c r="C859" s="33">
        <f>+'Gaussian Distributions'!F877</f>
        <v>0.98888721892173748</v>
      </c>
      <c r="D859" s="34">
        <f>_xll.qlNormInv(HelperSheet!$A878,D$2,D$3)</f>
        <v>2.0155518816278226</v>
      </c>
    </row>
    <row r="860" spans="1:4" x14ac:dyDescent="0.2">
      <c r="A860" s="32">
        <v>1</v>
      </c>
      <c r="B860" s="33">
        <f>+'Gaussian Distributions'!A878</f>
        <v>0.66529883603049433</v>
      </c>
      <c r="C860" s="33">
        <f>+'Gaussian Distributions'!F878</f>
        <v>0.46632470900762357</v>
      </c>
      <c r="D860" s="34">
        <f>_xll.qlNormInv(HelperSheet!$A879,D$2,D$3)</f>
        <v>0.86591435981677189</v>
      </c>
    </row>
    <row r="861" spans="1:4" x14ac:dyDescent="0.2">
      <c r="A861" s="32">
        <v>1</v>
      </c>
      <c r="B861" s="33">
        <f>+'Gaussian Distributions'!A879</f>
        <v>-0.68373799734179175</v>
      </c>
      <c r="C861" s="33">
        <f>+'Gaussian Distributions'!F879</f>
        <v>0.12906550066455205</v>
      </c>
      <c r="D861" s="34">
        <f>_xll.qlNormInv(HelperSheet!$A880,D$2,D$3)</f>
        <v>0.12394410146201451</v>
      </c>
    </row>
    <row r="862" spans="1:4" x14ac:dyDescent="0.2">
      <c r="A862" s="32">
        <v>1</v>
      </c>
      <c r="B862" s="33">
        <f>+'Gaussian Distributions'!A880</f>
        <v>-0.89808426859794865</v>
      </c>
      <c r="C862" s="33">
        <f>+'Gaussian Distributions'!F880</f>
        <v>7.5478932850512825E-2</v>
      </c>
      <c r="D862" s="34">
        <f>_xll.qlNormInv(HelperSheet!$A881,D$2,D$3)</f>
        <v>6.0536522711281959E-3</v>
      </c>
    </row>
    <row r="863" spans="1:4" x14ac:dyDescent="0.2">
      <c r="A863" s="32">
        <v>1</v>
      </c>
      <c r="B863" s="33">
        <f>+'Gaussian Distributions'!A881</f>
        <v>0.48051762358372907</v>
      </c>
      <c r="C863" s="33">
        <f>+'Gaussian Distributions'!F881</f>
        <v>0.42012940589593228</v>
      </c>
      <c r="D863" s="34">
        <f>_xll.qlNormInv(HelperSheet!$A882,D$2,D$3)</f>
        <v>0.76428469297105095</v>
      </c>
    </row>
    <row r="864" spans="1:4" x14ac:dyDescent="0.2">
      <c r="A864" s="32">
        <v>1</v>
      </c>
      <c r="B864" s="33">
        <f>+'Gaussian Distributions'!A882</f>
        <v>1.5107216865193465</v>
      </c>
      <c r="C864" s="33">
        <f>+'Gaussian Distributions'!F882</f>
        <v>0.67768042162983666</v>
      </c>
      <c r="D864" s="34">
        <f>_xll.qlNormInv(HelperSheet!$A883,D$2,D$3)</f>
        <v>1.3308969275856406</v>
      </c>
    </row>
    <row r="865" spans="1:4" x14ac:dyDescent="0.2">
      <c r="A865" s="32">
        <v>1</v>
      </c>
      <c r="B865" s="33">
        <f>+'Gaussian Distributions'!A883</f>
        <v>-0.16475017189913721</v>
      </c>
      <c r="C865" s="33">
        <f>+'Gaussian Distributions'!F883</f>
        <v>0.25881245702521571</v>
      </c>
      <c r="D865" s="34">
        <f>_xll.qlNormInv(HelperSheet!$A884,D$2,D$3)</f>
        <v>0.40938740545547453</v>
      </c>
    </row>
    <row r="866" spans="1:4" x14ac:dyDescent="0.2">
      <c r="A866" s="32">
        <v>1</v>
      </c>
      <c r="B866" s="33">
        <f>+'Gaussian Distributions'!A884</f>
        <v>-0.49706867349567713</v>
      </c>
      <c r="C866" s="33">
        <f>+'Gaussian Distributions'!F884</f>
        <v>0.17573283162608072</v>
      </c>
      <c r="D866" s="34">
        <f>_xll.qlNormInv(HelperSheet!$A885,D$2,D$3)</f>
        <v>0.22661222957737753</v>
      </c>
    </row>
    <row r="867" spans="1:4" x14ac:dyDescent="0.2">
      <c r="A867" s="32">
        <v>1</v>
      </c>
      <c r="B867" s="33">
        <f>+'Gaussian Distributions'!A885</f>
        <v>0.87631396486085511</v>
      </c>
      <c r="C867" s="33">
        <f>+'Gaussian Distributions'!F885</f>
        <v>0.51907849121521377</v>
      </c>
      <c r="D867" s="34">
        <f>_xll.qlNormInv(HelperSheet!$A886,D$2,D$3)</f>
        <v>0.98197268067347032</v>
      </c>
    </row>
    <row r="868" spans="1:4" x14ac:dyDescent="0.2">
      <c r="A868" s="32">
        <v>1</v>
      </c>
      <c r="B868" s="33">
        <f>+'Gaussian Distributions'!A886</f>
        <v>0.14987989370235522</v>
      </c>
      <c r="C868" s="33">
        <f>+'Gaussian Distributions'!F886</f>
        <v>0.33746997342558882</v>
      </c>
      <c r="D868" s="34">
        <f>_xll.qlNormInv(HelperSheet!$A887,D$2,D$3)</f>
        <v>0.58243394153629535</v>
      </c>
    </row>
    <row r="869" spans="1:4" x14ac:dyDescent="0.2">
      <c r="A869" s="32">
        <v>1</v>
      </c>
      <c r="B869" s="33">
        <f>+'Gaussian Distributions'!A887</f>
        <v>-1.5583908469895758</v>
      </c>
      <c r="C869" s="33">
        <f>+'Gaussian Distributions'!F887</f>
        <v>-8.9597711747393949E-2</v>
      </c>
      <c r="D869" s="34">
        <f>_xll.qlNormInv(HelperSheet!$A888,D$2,D$3)</f>
        <v>-0.35711496584426672</v>
      </c>
    </row>
    <row r="870" spans="1:4" x14ac:dyDescent="0.2">
      <c r="A870" s="32">
        <v>1</v>
      </c>
      <c r="B870" s="33">
        <f>+'Gaussian Distributions'!A888</f>
        <v>-1.7066311852404668</v>
      </c>
      <c r="C870" s="33">
        <f>+'Gaussian Distributions'!F888</f>
        <v>-0.1266577963101167</v>
      </c>
      <c r="D870" s="34">
        <f>_xll.qlNormInv(HelperSheet!$A889,D$2,D$3)</f>
        <v>-0.43864715188225678</v>
      </c>
    </row>
    <row r="871" spans="1:4" x14ac:dyDescent="0.2">
      <c r="A871" s="32">
        <v>1</v>
      </c>
      <c r="B871" s="33">
        <f>+'Gaussian Distributions'!A889</f>
        <v>0.11037828371345171</v>
      </c>
      <c r="C871" s="33">
        <f>+'Gaussian Distributions'!F889</f>
        <v>0.32759457092836292</v>
      </c>
      <c r="D871" s="34">
        <f>_xll.qlNormInv(HelperSheet!$A890,D$2,D$3)</f>
        <v>0.56070805604239848</v>
      </c>
    </row>
    <row r="872" spans="1:4" x14ac:dyDescent="0.2">
      <c r="A872" s="32">
        <v>1</v>
      </c>
      <c r="B872" s="33">
        <f>+'Gaussian Distributions'!A890</f>
        <v>0.82018723900598012</v>
      </c>
      <c r="C872" s="33">
        <f>+'Gaussian Distributions'!F890</f>
        <v>0.50504680975149507</v>
      </c>
      <c r="D872" s="34">
        <f>_xll.qlNormInv(HelperSheet!$A891,D$2,D$3)</f>
        <v>0.95110298145328909</v>
      </c>
    </row>
    <row r="873" spans="1:4" x14ac:dyDescent="0.2">
      <c r="A873" s="32">
        <v>1</v>
      </c>
      <c r="B873" s="33">
        <f>+'Gaussian Distributions'!A891</f>
        <v>-0.54189531474233021</v>
      </c>
      <c r="C873" s="33">
        <f>+'Gaussian Distributions'!F891</f>
        <v>0.16452617131441744</v>
      </c>
      <c r="D873" s="34">
        <f>_xll.qlNormInv(HelperSheet!$A892,D$2,D$3)</f>
        <v>0.20195757689171834</v>
      </c>
    </row>
    <row r="874" spans="1:4" x14ac:dyDescent="0.2">
      <c r="A874" s="32">
        <v>1</v>
      </c>
      <c r="B874" s="33">
        <f>+'Gaussian Distributions'!A892</f>
        <v>-0.20459235981808549</v>
      </c>
      <c r="C874" s="33">
        <f>+'Gaussian Distributions'!F892</f>
        <v>0.24885191004547863</v>
      </c>
      <c r="D874" s="34">
        <f>_xll.qlNormInv(HelperSheet!$A893,D$2,D$3)</f>
        <v>0.38747420210005296</v>
      </c>
    </row>
    <row r="875" spans="1:4" x14ac:dyDescent="0.2">
      <c r="A875" s="32">
        <v>1</v>
      </c>
      <c r="B875" s="33">
        <f>+'Gaussian Distributions'!A893</f>
        <v>1.398012296092793</v>
      </c>
      <c r="C875" s="33">
        <f>+'Gaussian Distributions'!F893</f>
        <v>0.64950307402319818</v>
      </c>
      <c r="D875" s="34">
        <f>_xll.qlNormInv(HelperSheet!$A894,D$2,D$3)</f>
        <v>1.2689067628510362</v>
      </c>
    </row>
    <row r="876" spans="1:4" x14ac:dyDescent="0.2">
      <c r="A876" s="32">
        <v>1</v>
      </c>
      <c r="B876" s="33">
        <f>+'Gaussian Distributions'!A894</f>
        <v>0.43700272073269841</v>
      </c>
      <c r="C876" s="33">
        <f>+'Gaussian Distributions'!F894</f>
        <v>0.40925068018317456</v>
      </c>
      <c r="D876" s="34">
        <f>_xll.qlNormInv(HelperSheet!$A895,D$2,D$3)</f>
        <v>0.74035149640298414</v>
      </c>
    </row>
    <row r="877" spans="1:4" x14ac:dyDescent="0.2">
      <c r="A877" s="32">
        <v>1</v>
      </c>
      <c r="B877" s="33">
        <f>+'Gaussian Distributions'!A895</f>
        <v>-0.95834141845124354</v>
      </c>
      <c r="C877" s="33">
        <f>+'Gaussian Distributions'!F895</f>
        <v>6.0414645387189103E-2</v>
      </c>
      <c r="D877" s="34">
        <f>_xll.qlNormInv(HelperSheet!$A896,D$2,D$3)</f>
        <v>-2.7087780148184026E-2</v>
      </c>
    </row>
    <row r="878" spans="1:4" x14ac:dyDescent="0.2">
      <c r="A878" s="32">
        <v>1</v>
      </c>
      <c r="B878" s="33">
        <f>+'Gaussian Distributions'!A896</f>
        <v>-0.73409535336379439</v>
      </c>
      <c r="C878" s="33">
        <f>+'Gaussian Distributions'!F896</f>
        <v>0.11647616165905139</v>
      </c>
      <c r="D878" s="34">
        <f>_xll.qlNormInv(HelperSheet!$A897,D$2,D$3)</f>
        <v>9.6247555649913052E-2</v>
      </c>
    </row>
    <row r="879" spans="1:4" x14ac:dyDescent="0.2">
      <c r="A879" s="32">
        <v>1</v>
      </c>
      <c r="B879" s="33">
        <f>+'Gaussian Distributions'!A897</f>
        <v>0.617190054812086</v>
      </c>
      <c r="C879" s="33">
        <f>+'Gaussian Distributions'!F897</f>
        <v>0.45429751370302152</v>
      </c>
      <c r="D879" s="34">
        <f>_xll.qlNormInv(HelperSheet!$A898,D$2,D$3)</f>
        <v>0.83945453014664739</v>
      </c>
    </row>
    <row r="880" spans="1:4" x14ac:dyDescent="0.2">
      <c r="A880" s="32">
        <v>1</v>
      </c>
      <c r="B880" s="33">
        <f>+'Gaussian Distributions'!A898</f>
        <v>2.0845587162311539</v>
      </c>
      <c r="C880" s="33">
        <f>+'Gaussian Distributions'!F898</f>
        <v>0.82113967905778851</v>
      </c>
      <c r="D880" s="34">
        <f>_xll.qlNormInv(HelperSheet!$A899,D$2,D$3)</f>
        <v>1.6465072939271348</v>
      </c>
    </row>
    <row r="881" spans="1:4" x14ac:dyDescent="0.2">
      <c r="A881" s="32">
        <v>1</v>
      </c>
      <c r="B881" s="33">
        <f>+'Gaussian Distributions'!A899</f>
        <v>-4.6526484998039602E-2</v>
      </c>
      <c r="C881" s="33">
        <f>+'Gaussian Distributions'!F899</f>
        <v>0.2883683787504901</v>
      </c>
      <c r="D881" s="34">
        <f>_xll.qlNormInv(HelperSheet!$A900,D$2,D$3)</f>
        <v>0.47441043325107823</v>
      </c>
    </row>
    <row r="882" spans="1:4" x14ac:dyDescent="0.2">
      <c r="A882" s="32">
        <v>1</v>
      </c>
      <c r="B882" s="33">
        <f>+'Gaussian Distributions'!A900</f>
        <v>-0.36797667677011719</v>
      </c>
      <c r="C882" s="33">
        <f>+'Gaussian Distributions'!F900</f>
        <v>0.2080058308074707</v>
      </c>
      <c r="D882" s="34">
        <f>_xll.qlNormInv(HelperSheet!$A901,D$2,D$3)</f>
        <v>0.2976128277764355</v>
      </c>
    </row>
    <row r="883" spans="1:4" x14ac:dyDescent="0.2">
      <c r="A883" s="32">
        <v>1</v>
      </c>
      <c r="B883" s="33">
        <f>+'Gaussian Distributions'!A901</f>
        <v>1.0644842745390986</v>
      </c>
      <c r="C883" s="33">
        <f>+'Gaussian Distributions'!F901</f>
        <v>0.56612106863477463</v>
      </c>
      <c r="D883" s="34">
        <f>_xll.qlNormInv(HelperSheet!$A902,D$2,D$3)</f>
        <v>1.0854663509965041</v>
      </c>
    </row>
    <row r="884" spans="1:4" x14ac:dyDescent="0.2">
      <c r="A884" s="32">
        <v>1</v>
      </c>
      <c r="B884" s="33">
        <f>+'Gaussian Distributions'!A902</f>
        <v>0.27006613434248661</v>
      </c>
      <c r="C884" s="33">
        <f>+'Gaussian Distributions'!F902</f>
        <v>0.36751653358562164</v>
      </c>
      <c r="D884" s="34">
        <f>_xll.qlNormInv(HelperSheet!$A903,D$2,D$3)</f>
        <v>0.6485363738883676</v>
      </c>
    </row>
    <row r="885" spans="1:4" x14ac:dyDescent="0.2">
      <c r="A885" s="32">
        <v>1</v>
      </c>
      <c r="B885" s="33">
        <f>+'Gaussian Distributions'!A903</f>
        <v>-1.2456562401500384</v>
      </c>
      <c r="C885" s="33">
        <f>+'Gaussian Distributions'!F903</f>
        <v>-1.141406003750961E-2</v>
      </c>
      <c r="D885" s="34">
        <f>_xll.qlNormInv(HelperSheet!$A904,D$2,D$3)</f>
        <v>-0.18511093208252116</v>
      </c>
    </row>
    <row r="886" spans="1:4" x14ac:dyDescent="0.2">
      <c r="A886" s="32">
        <v>1</v>
      </c>
      <c r="B886" s="33">
        <f>+'Gaussian Distributions'!A904</f>
        <v>-1.4381530804859501</v>
      </c>
      <c r="C886" s="33">
        <f>+'Gaussian Distributions'!F904</f>
        <v>-5.9538270121487546E-2</v>
      </c>
      <c r="D886" s="34">
        <f>_xll.qlNormInv(HelperSheet!$A905,D$2,D$3)</f>
        <v>-0.29098419426727262</v>
      </c>
    </row>
    <row r="887" spans="1:4" x14ac:dyDescent="0.2">
      <c r="A887" s="32">
        <v>1</v>
      </c>
      <c r="B887" s="33">
        <f>+'Gaussian Distributions'!A905</f>
        <v>0.18961685928463939</v>
      </c>
      <c r="C887" s="33">
        <f>+'Gaussian Distributions'!F905</f>
        <v>0.34740421482115985</v>
      </c>
      <c r="D887" s="34">
        <f>_xll.qlNormInv(HelperSheet!$A906,D$2,D$3)</f>
        <v>0.60428927260655163</v>
      </c>
    </row>
    <row r="888" spans="1:4" x14ac:dyDescent="0.2">
      <c r="A888" s="32">
        <v>1</v>
      </c>
      <c r="B888" s="33">
        <f>+'Gaussian Distributions'!A906</f>
        <v>0.93534724481660891</v>
      </c>
      <c r="C888" s="33">
        <f>+'Gaussian Distributions'!F906</f>
        <v>0.53383681120415227</v>
      </c>
      <c r="D888" s="34">
        <f>_xll.qlNormInv(HelperSheet!$A907,D$2,D$3)</f>
        <v>1.0144409846491349</v>
      </c>
    </row>
    <row r="889" spans="1:4" x14ac:dyDescent="0.2">
      <c r="A889" s="32">
        <v>1</v>
      </c>
      <c r="B889" s="33">
        <f>+'Gaussian Distributions'!A907</f>
        <v>-0.45321959366900805</v>
      </c>
      <c r="C889" s="33">
        <f>+'Gaussian Distributions'!F907</f>
        <v>0.18669510158274799</v>
      </c>
      <c r="D889" s="34">
        <f>_xll.qlNormInv(HelperSheet!$A908,D$2,D$3)</f>
        <v>0.25072922348204552</v>
      </c>
    </row>
    <row r="890" spans="1:4" x14ac:dyDescent="0.2">
      <c r="A890" s="32">
        <v>1</v>
      </c>
      <c r="B890" s="33">
        <f>+'Gaussian Distributions'!A908</f>
        <v>-0.12516790563016178</v>
      </c>
      <c r="C890" s="33">
        <f>+'Gaussian Distributions'!F908</f>
        <v>0.26870802359245954</v>
      </c>
      <c r="D890" s="34">
        <f>_xll.qlNormInv(HelperSheet!$A909,D$2,D$3)</f>
        <v>0.43115765190341104</v>
      </c>
    </row>
    <row r="891" spans="1:4" x14ac:dyDescent="0.2">
      <c r="A891" s="32">
        <v>1</v>
      </c>
      <c r="B891" s="33">
        <f>+'Gaussian Distributions'!A909</f>
        <v>1.6467503258649394</v>
      </c>
      <c r="C891" s="33">
        <f>+'Gaussian Distributions'!F909</f>
        <v>0.7116875814662349</v>
      </c>
      <c r="D891" s="34">
        <f>_xll.qlNormInv(HelperSheet!$A910,D$2,D$3)</f>
        <v>1.4057126792257169</v>
      </c>
    </row>
    <row r="892" spans="1:4" x14ac:dyDescent="0.2">
      <c r="A892" s="32">
        <v>1</v>
      </c>
      <c r="B892" s="33">
        <f>+'Gaussian Distributions'!A910</f>
        <v>0.52496233506016132</v>
      </c>
      <c r="C892" s="33">
        <f>+'Gaussian Distributions'!F910</f>
        <v>0.43124058376504032</v>
      </c>
      <c r="D892" s="34">
        <f>_xll.qlNormInv(HelperSheet!$A911,D$2,D$3)</f>
        <v>0.78872928428308875</v>
      </c>
    </row>
    <row r="893" spans="1:4" x14ac:dyDescent="0.2">
      <c r="A893" s="32">
        <v>1</v>
      </c>
      <c r="B893" s="33">
        <f>+'Gaussian Distributions'!A911</f>
        <v>-0.8409237978749553</v>
      </c>
      <c r="C893" s="33">
        <f>+'Gaussian Distributions'!F911</f>
        <v>8.9769050531261163E-2</v>
      </c>
      <c r="D893" s="34">
        <f>_xll.qlNormInv(HelperSheet!$A912,D$2,D$3)</f>
        <v>3.7491911168774539E-2</v>
      </c>
    </row>
    <row r="894" spans="1:4" x14ac:dyDescent="0.2">
      <c r="A894" s="32">
        <v>1</v>
      </c>
      <c r="B894" s="33">
        <f>+'Gaussian Distributions'!A912</f>
        <v>-1.0907324566896515</v>
      </c>
      <c r="C894" s="33">
        <f>+'Gaussian Distributions'!F912</f>
        <v>2.7316885827587123E-2</v>
      </c>
      <c r="D894" s="34">
        <f>_xll.qlNormInv(HelperSheet!$A913,D$2,D$3)</f>
        <v>-9.9902851179308305E-2</v>
      </c>
    </row>
    <row r="895" spans="1:4" x14ac:dyDescent="0.2">
      <c r="A895" s="32">
        <v>1</v>
      </c>
      <c r="B895" s="33">
        <f>+'Gaussian Distributions'!A913</f>
        <v>0.35230521814541665</v>
      </c>
      <c r="C895" s="33">
        <f>+'Gaussian Distributions'!F913</f>
        <v>0.38807630453635417</v>
      </c>
      <c r="D895" s="34">
        <f>_xll.qlNormInv(HelperSheet!$A914,D$2,D$3)</f>
        <v>0.69376786997997919</v>
      </c>
    </row>
    <row r="896" spans="1:4" x14ac:dyDescent="0.2">
      <c r="A896" s="32">
        <v>1</v>
      </c>
      <c r="B896" s="33">
        <f>+'Gaussian Distributions'!A914</f>
        <v>1.2143623777528685</v>
      </c>
      <c r="C896" s="33">
        <f>+'Gaussian Distributions'!F914</f>
        <v>0.60359059443821717</v>
      </c>
      <c r="D896" s="34">
        <f>_xll.qlNormInv(HelperSheet!$A915,D$2,D$3)</f>
        <v>1.1678993077640776</v>
      </c>
    </row>
    <row r="897" spans="1:4" x14ac:dyDescent="0.2">
      <c r="A897" s="32">
        <v>1</v>
      </c>
      <c r="B897" s="33">
        <f>+'Gaussian Distributions'!A915</f>
        <v>-0.28533092132038673</v>
      </c>
      <c r="C897" s="33">
        <f>+'Gaussian Distributions'!F915</f>
        <v>0.22866726966990331</v>
      </c>
      <c r="D897" s="34">
        <f>_xll.qlNormInv(HelperSheet!$A916,D$2,D$3)</f>
        <v>0.34306799327378729</v>
      </c>
    </row>
    <row r="898" spans="1:4" x14ac:dyDescent="0.2">
      <c r="A898" s="32">
        <v>1</v>
      </c>
      <c r="B898" s="33">
        <f>+'Gaussian Distributions'!A916</f>
        <v>-0.63505794375535052</v>
      </c>
      <c r="C898" s="33">
        <f>+'Gaussian Distributions'!F916</f>
        <v>0.14123551406116236</v>
      </c>
      <c r="D898" s="34">
        <f>_xll.qlNormInv(HelperSheet!$A917,D$2,D$3)</f>
        <v>0.15071813093455716</v>
      </c>
    </row>
    <row r="899" spans="1:4" x14ac:dyDescent="0.2">
      <c r="A899" s="32">
        <v>1</v>
      </c>
      <c r="B899" s="33">
        <f>+'Gaussian Distributions'!A917</f>
        <v>0.71499946280409654</v>
      </c>
      <c r="C899" s="33">
        <f>+'Gaussian Distributions'!F917</f>
        <v>0.47874986570102412</v>
      </c>
      <c r="D899" s="34">
        <f>_xll.qlNormInv(HelperSheet!$A918,D$2,D$3)</f>
        <v>0.89324970454225316</v>
      </c>
    </row>
    <row r="900" spans="1:4" x14ac:dyDescent="0.2">
      <c r="A900" s="32">
        <v>1</v>
      </c>
      <c r="B900" s="33">
        <f>+'Gaussian Distributions'!A918</f>
        <v>3.1827802126541835E-2</v>
      </c>
      <c r="C900" s="33">
        <f>+'Gaussian Distributions'!F918</f>
        <v>0.30795695053163546</v>
      </c>
      <c r="D900" s="34">
        <f>_xll.qlNormInv(HelperSheet!$A919,D$2,D$3)</f>
        <v>0.51750529116959798</v>
      </c>
    </row>
    <row r="901" spans="1:4" x14ac:dyDescent="0.2">
      <c r="A901" s="32">
        <v>1</v>
      </c>
      <c r="B901" s="33">
        <f>+'Gaussian Distributions'!A919</f>
        <v>-2.2354072423172928</v>
      </c>
      <c r="C901" s="33">
        <f>+'Gaussian Distributions'!F919</f>
        <v>-0.25885181057932322</v>
      </c>
      <c r="D901" s="34">
        <f>_xll.qlNormInv(HelperSheet!$A920,D$2,D$3)</f>
        <v>-0.72947398327451118</v>
      </c>
    </row>
    <row r="902" spans="1:4" x14ac:dyDescent="0.2">
      <c r="A902" s="32">
        <v>1</v>
      </c>
      <c r="B902" s="33">
        <f>+'Gaussian Distributions'!A920</f>
        <v>-2.3743868071872596</v>
      </c>
      <c r="C902" s="33">
        <f>+'Gaussian Distributions'!F920</f>
        <v>-0.29359670179681491</v>
      </c>
      <c r="D902" s="34">
        <f>_xll.qlNormInv(HelperSheet!$A921,D$2,D$3)</f>
        <v>-0.80591274395299295</v>
      </c>
    </row>
    <row r="903" spans="1:4" x14ac:dyDescent="0.2">
      <c r="A903" s="32">
        <v>1</v>
      </c>
      <c r="B903" s="33">
        <f>+'Gaussian Distributions'!A921</f>
        <v>2.203269505492636E-2</v>
      </c>
      <c r="C903" s="33">
        <f>+'Gaussian Distributions'!F921</f>
        <v>0.30550817376373157</v>
      </c>
      <c r="D903" s="34">
        <f>_xll.qlNormInv(HelperSheet!$A922,D$2,D$3)</f>
        <v>0.51211798228020955</v>
      </c>
    </row>
    <row r="904" spans="1:4" x14ac:dyDescent="0.2">
      <c r="A904" s="32">
        <v>1</v>
      </c>
      <c r="B904" s="33">
        <f>+'Gaussian Distributions'!A922</f>
        <v>0.70241262345698408</v>
      </c>
      <c r="C904" s="33">
        <f>+'Gaussian Distributions'!F922</f>
        <v>0.47560315586424601</v>
      </c>
      <c r="D904" s="34">
        <f>_xll.qlNormInv(HelperSheet!$A923,D$2,D$3)</f>
        <v>0.88632694290134129</v>
      </c>
    </row>
    <row r="905" spans="1:4" x14ac:dyDescent="0.2">
      <c r="A905" s="32">
        <v>1</v>
      </c>
      <c r="B905" s="33">
        <f>+'Gaussian Distributions'!A923</f>
        <v>-0.64708315802762673</v>
      </c>
      <c r="C905" s="33">
        <f>+'Gaussian Distributions'!F923</f>
        <v>0.13822921049309331</v>
      </c>
      <c r="D905" s="34">
        <f>_xll.qlNormInv(HelperSheet!$A924,D$2,D$3)</f>
        <v>0.14410426308480528</v>
      </c>
    </row>
    <row r="906" spans="1:4" x14ac:dyDescent="0.2">
      <c r="A906" s="32">
        <v>1</v>
      </c>
      <c r="B906" s="33">
        <f>+'Gaussian Distributions'!A924</f>
        <v>-0.29554428827545481</v>
      </c>
      <c r="C906" s="33">
        <f>+'Gaussian Distributions'!F924</f>
        <v>0.22611392793113627</v>
      </c>
      <c r="D906" s="34">
        <f>_xll.qlNormInv(HelperSheet!$A925,D$2,D$3)</f>
        <v>0.33745064144849984</v>
      </c>
    </row>
    <row r="907" spans="1:4" x14ac:dyDescent="0.2">
      <c r="A907" s="32">
        <v>1</v>
      </c>
      <c r="B907" s="33">
        <f>+'Gaussian Distributions'!A925</f>
        <v>1.1941434092281802</v>
      </c>
      <c r="C907" s="33">
        <f>+'Gaussian Distributions'!F925</f>
        <v>0.59853585230704498</v>
      </c>
      <c r="D907" s="34">
        <f>_xll.qlNormInv(HelperSheet!$A926,D$2,D$3)</f>
        <v>1.1567788750754993</v>
      </c>
    </row>
    <row r="908" spans="1:4" x14ac:dyDescent="0.2">
      <c r="A908" s="32">
        <v>1</v>
      </c>
      <c r="B908" s="33">
        <f>+'Gaussian Distributions'!A926</f>
        <v>0.34190567964764351</v>
      </c>
      <c r="C908" s="33">
        <f>+'Gaussian Distributions'!F926</f>
        <v>0.38547641991191084</v>
      </c>
      <c r="D908" s="34">
        <f>_xll.qlNormInv(HelperSheet!$A927,D$2,D$3)</f>
        <v>0.68804812380620395</v>
      </c>
    </row>
    <row r="909" spans="1:4" x14ac:dyDescent="0.2">
      <c r="A909" s="32">
        <v>1</v>
      </c>
      <c r="B909" s="33">
        <f>+'Gaussian Distributions'!A927</f>
        <v>-1.1086571247846602</v>
      </c>
      <c r="C909" s="33">
        <f>+'Gaussian Distributions'!F927</f>
        <v>2.2835718803834948E-2</v>
      </c>
      <c r="D909" s="34">
        <f>_xll.qlNormInv(HelperSheet!$A928,D$2,D$3)</f>
        <v>-0.10976141863156319</v>
      </c>
    </row>
    <row r="910" spans="1:4" x14ac:dyDescent="0.2">
      <c r="A910" s="32">
        <v>1</v>
      </c>
      <c r="B910" s="33">
        <f>+'Gaussian Distributions'!A928</f>
        <v>-0.85495127009819438</v>
      </c>
      <c r="C910" s="33">
        <f>+'Gaussian Distributions'!F928</f>
        <v>8.6262182475451393E-2</v>
      </c>
      <c r="D910" s="34">
        <f>_xll.qlNormInv(HelperSheet!$A929,D$2,D$3)</f>
        <v>2.977680144599304E-2</v>
      </c>
    </row>
    <row r="911" spans="1:4" x14ac:dyDescent="0.2">
      <c r="A911" s="32">
        <v>1</v>
      </c>
      <c r="B911" s="33">
        <f>+'Gaussian Distributions'!A929</f>
        <v>0.51375702889568808</v>
      </c>
      <c r="C911" s="33">
        <f>+'Gaussian Distributions'!F929</f>
        <v>0.42843925722392201</v>
      </c>
      <c r="D911" s="34">
        <f>_xll.qlNormInv(HelperSheet!$A930,D$2,D$3)</f>
        <v>0.78256636589262851</v>
      </c>
    </row>
    <row r="912" spans="1:4" x14ac:dyDescent="0.2">
      <c r="A912" s="32">
        <v>1</v>
      </c>
      <c r="B912" s="33">
        <f>+'Gaussian Distributions'!A930</f>
        <v>1.6098899868132754</v>
      </c>
      <c r="C912" s="33">
        <f>+'Gaussian Distributions'!F930</f>
        <v>0.7024724967033189</v>
      </c>
      <c r="D912" s="34">
        <f>_xll.qlNormInv(HelperSheet!$A931,D$2,D$3)</f>
        <v>1.3854394927473015</v>
      </c>
    </row>
    <row r="913" spans="1:4" x14ac:dyDescent="0.2">
      <c r="A913" s="32">
        <v>1</v>
      </c>
      <c r="B913" s="33">
        <f>+'Gaussian Distributions'!A931</f>
        <v>-0.13504268585018048</v>
      </c>
      <c r="C913" s="33">
        <f>+'Gaussian Distributions'!F931</f>
        <v>0.26623932853745486</v>
      </c>
      <c r="D913" s="34">
        <f>_xll.qlNormInv(HelperSheet!$A932,D$2,D$3)</f>
        <v>0.42572652278240075</v>
      </c>
    </row>
    <row r="914" spans="1:4" x14ac:dyDescent="0.2">
      <c r="A914" s="32">
        <v>1</v>
      </c>
      <c r="B914" s="33">
        <f>+'Gaussian Distributions'!A932</f>
        <v>-0.46409717620496216</v>
      </c>
      <c r="C914" s="33">
        <f>+'Gaussian Distributions'!F932</f>
        <v>0.18397570594875945</v>
      </c>
      <c r="D914" s="34">
        <f>_xll.qlNormInv(HelperSheet!$A933,D$2,D$3)</f>
        <v>0.24474655308727078</v>
      </c>
    </row>
    <row r="915" spans="1:4" x14ac:dyDescent="0.2">
      <c r="A915" s="32">
        <v>1</v>
      </c>
      <c r="B915" s="33">
        <f>+'Gaussian Distributions'!A933</f>
        <v>0.92028877179239676</v>
      </c>
      <c r="C915" s="33">
        <f>+'Gaussian Distributions'!F933</f>
        <v>0.53007219294809915</v>
      </c>
      <c r="D915" s="34">
        <f>_xll.qlNormInv(HelperSheet!$A934,D$2,D$3)</f>
        <v>1.0061588244858184</v>
      </c>
    </row>
    <row r="916" spans="1:4" x14ac:dyDescent="0.2">
      <c r="A916" s="32">
        <v>1</v>
      </c>
      <c r="B916" s="33">
        <f>+'Gaussian Distributions'!A934</f>
        <v>0.17965697201906539</v>
      </c>
      <c r="C916" s="33">
        <f>+'Gaussian Distributions'!F934</f>
        <v>0.34491424300476636</v>
      </c>
      <c r="D916" s="34">
        <f>_xll.qlNormInv(HelperSheet!$A935,D$2,D$3)</f>
        <v>0.59881133461048597</v>
      </c>
    </row>
    <row r="917" spans="1:4" x14ac:dyDescent="0.2">
      <c r="A917" s="32">
        <v>1</v>
      </c>
      <c r="B917" s="33">
        <f>+'Gaussian Distributions'!A935</f>
        <v>-1.4662575900659311</v>
      </c>
      <c r="C917" s="33">
        <f>+'Gaussian Distributions'!F935</f>
        <v>-6.6564397516482798E-2</v>
      </c>
      <c r="D917" s="34">
        <f>_xll.qlNormInv(HelperSheet!$A936,D$2,D$3)</f>
        <v>-0.30644167453626214</v>
      </c>
    </row>
    <row r="918" spans="1:4" x14ac:dyDescent="0.2">
      <c r="A918" s="32">
        <v>1</v>
      </c>
      <c r="B918" s="33">
        <f>+'Gaussian Distributions'!A936</f>
        <v>-1.2672158342046149</v>
      </c>
      <c r="C918" s="33">
        <f>+'Gaussian Distributions'!F936</f>
        <v>-1.6803958551153741E-2</v>
      </c>
      <c r="D918" s="34">
        <f>_xll.qlNormInv(HelperSheet!$A937,D$2,D$3)</f>
        <v>-0.19696870881253825</v>
      </c>
    </row>
    <row r="919" spans="1:4" x14ac:dyDescent="0.2">
      <c r="A919" s="32">
        <v>1</v>
      </c>
      <c r="B919" s="33">
        <f>+'Gaussian Distributions'!A937</f>
        <v>0.25992467777788369</v>
      </c>
      <c r="C919" s="33">
        <f>+'Gaussian Distributions'!F937</f>
        <v>0.3649811694444709</v>
      </c>
      <c r="D919" s="34">
        <f>_xll.qlNormInv(HelperSheet!$A938,D$2,D$3)</f>
        <v>0.64295857277783608</v>
      </c>
    </row>
    <row r="920" spans="1:4" x14ac:dyDescent="0.2">
      <c r="A920" s="32">
        <v>1</v>
      </c>
      <c r="B920" s="33">
        <f>+'Gaussian Distributions'!A938</f>
        <v>1.0473853744166566</v>
      </c>
      <c r="C920" s="33">
        <f>+'Gaussian Distributions'!F938</f>
        <v>0.56184634360416408</v>
      </c>
      <c r="D920" s="34">
        <f>_xll.qlNormInv(HelperSheet!$A939,D$2,D$3)</f>
        <v>1.0760619559291613</v>
      </c>
    </row>
    <row r="921" spans="1:4" x14ac:dyDescent="0.2">
      <c r="A921" s="32">
        <v>1</v>
      </c>
      <c r="B921" s="33">
        <f>+'Gaussian Distributions'!A939</f>
        <v>-0.37847451124981224</v>
      </c>
      <c r="C921" s="33">
        <f>+'Gaussian Distributions'!F939</f>
        <v>0.20538137218754693</v>
      </c>
      <c r="D921" s="34">
        <f>_xll.qlNormInv(HelperSheet!$A940,D$2,D$3)</f>
        <v>0.29183901881260321</v>
      </c>
    </row>
    <row r="922" spans="1:4" x14ac:dyDescent="0.2">
      <c r="A922" s="32">
        <v>1</v>
      </c>
      <c r="B922" s="33">
        <f>+'Gaussian Distributions'!A940</f>
        <v>-5.6330998300945137E-2</v>
      </c>
      <c r="C922" s="33">
        <f>+'Gaussian Distributions'!F940</f>
        <v>0.28591725042476368</v>
      </c>
      <c r="D922" s="34">
        <f>_xll.qlNormInv(HelperSheet!$A941,D$2,D$3)</f>
        <v>0.46901795093448018</v>
      </c>
    </row>
    <row r="923" spans="1:4" x14ac:dyDescent="0.2">
      <c r="A923" s="32">
        <v>1</v>
      </c>
      <c r="B923" s="33">
        <f>+'Gaussian Distributions'!A941</f>
        <v>2.0053852720951046</v>
      </c>
      <c r="C923" s="33">
        <f>+'Gaussian Distributions'!F941</f>
        <v>0.80134631802377609</v>
      </c>
      <c r="D923" s="34">
        <f>_xll.qlNormInv(HelperSheet!$A942,D$2,D$3)</f>
        <v>1.6029618996523076</v>
      </c>
    </row>
    <row r="924" spans="1:4" x14ac:dyDescent="0.2">
      <c r="A924" s="32">
        <v>1</v>
      </c>
      <c r="B924" s="33">
        <f>+'Gaussian Distributions'!A942</f>
        <v>0.60538701823402108</v>
      </c>
      <c r="C924" s="33">
        <f>+'Gaussian Distributions'!F942</f>
        <v>0.45134675455850526</v>
      </c>
      <c r="D924" s="34">
        <f>_xll.qlNormInv(HelperSheet!$A943,D$2,D$3)</f>
        <v>0.83296286002871156</v>
      </c>
    </row>
    <row r="925" spans="1:4" x14ac:dyDescent="0.2">
      <c r="A925" s="32">
        <v>1</v>
      </c>
      <c r="B925" s="33">
        <f>+'Gaussian Distributions'!A943</f>
        <v>-0.74697587189682124</v>
      </c>
      <c r="C925" s="33">
        <f>+'Gaussian Distributions'!F943</f>
        <v>0.11325603202579468</v>
      </c>
      <c r="D925" s="34">
        <f>_xll.qlNormInv(HelperSheet!$A944,D$2,D$3)</f>
        <v>8.9163270456748267E-2</v>
      </c>
    </row>
    <row r="926" spans="1:4" x14ac:dyDescent="0.2">
      <c r="A926" s="32">
        <v>1</v>
      </c>
      <c r="B926" s="33">
        <f>+'Gaussian Distributions'!A944</f>
        <v>-0.97395652751891648</v>
      </c>
      <c r="C926" s="33">
        <f>+'Gaussian Distributions'!F944</f>
        <v>5.6510868120270868E-2</v>
      </c>
      <c r="D926" s="34">
        <f>_xll.qlNormInv(HelperSheet!$A945,D$2,D$3)</f>
        <v>-3.567609013540407E-2</v>
      </c>
    </row>
    <row r="927" spans="1:4" x14ac:dyDescent="0.2">
      <c r="A927" s="32">
        <v>1</v>
      </c>
      <c r="B927" s="33">
        <f>+'Gaussian Distributions'!A945</f>
        <v>0.42625523247995545</v>
      </c>
      <c r="C927" s="33">
        <f>+'Gaussian Distributions'!F945</f>
        <v>0.40656380811998882</v>
      </c>
      <c r="D927" s="34">
        <f>_xll.qlNormInv(HelperSheet!$A946,D$2,D$3)</f>
        <v>0.73444037786397554</v>
      </c>
    </row>
    <row r="928" spans="1:4" x14ac:dyDescent="0.2">
      <c r="A928" s="32">
        <v>1</v>
      </c>
      <c r="B928" s="33">
        <f>+'Gaussian Distributions'!A946</f>
        <v>1.3724548825371128</v>
      </c>
      <c r="C928" s="33">
        <f>+'Gaussian Distributions'!F946</f>
        <v>0.64311372063427819</v>
      </c>
      <c r="D928" s="34">
        <f>_xll.qlNormInv(HelperSheet!$A947,D$2,D$3)</f>
        <v>1.2548501853954122</v>
      </c>
    </row>
    <row r="929" spans="1:4" x14ac:dyDescent="0.2">
      <c r="A929" s="32">
        <v>1</v>
      </c>
      <c r="B929" s="33">
        <f>+'Gaussian Distributions'!A947</f>
        <v>-0.21460137073382113</v>
      </c>
      <c r="C929" s="33">
        <f>+'Gaussian Distributions'!F947</f>
        <v>0.24634965731654471</v>
      </c>
      <c r="D929" s="34">
        <f>_xll.qlNormInv(HelperSheet!$A948,D$2,D$3)</f>
        <v>0.38196924609639837</v>
      </c>
    </row>
    <row r="930" spans="1:4" x14ac:dyDescent="0.2">
      <c r="A930" s="32">
        <v>1</v>
      </c>
      <c r="B930" s="33">
        <f>+'Gaussian Distributions'!A948</f>
        <v>-0.55327060740353073</v>
      </c>
      <c r="C930" s="33">
        <f>+'Gaussian Distributions'!F948</f>
        <v>0.16168234814911731</v>
      </c>
      <c r="D930" s="34">
        <f>_xll.qlNormInv(HelperSheet!$A949,D$2,D$3)</f>
        <v>0.19570116592805809</v>
      </c>
    </row>
    <row r="931" spans="1:4" x14ac:dyDescent="0.2">
      <c r="A931" s="32">
        <v>1</v>
      </c>
      <c r="B931" s="33">
        <f>+'Gaussian Distributions'!A949</f>
        <v>0.80655679246940115</v>
      </c>
      <c r="C931" s="33">
        <f>+'Gaussian Distributions'!F949</f>
        <v>0.50163919811735025</v>
      </c>
      <c r="D931" s="34">
        <f>_xll.qlNormInv(HelperSheet!$A950,D$2,D$3)</f>
        <v>0.94360623585817072</v>
      </c>
    </row>
    <row r="932" spans="1:4" x14ac:dyDescent="0.2">
      <c r="A932" s="32">
        <v>1</v>
      </c>
      <c r="B932" s="33">
        <f>+'Gaussian Distributions'!A950</f>
        <v>0.10053213129182789</v>
      </c>
      <c r="C932" s="33">
        <f>+'Gaussian Distributions'!F950</f>
        <v>0.32513303282295697</v>
      </c>
      <c r="D932" s="34">
        <f>_xll.qlNormInv(HelperSheet!$A951,D$2,D$3)</f>
        <v>0.55529267221050538</v>
      </c>
    </row>
    <row r="933" spans="1:4" x14ac:dyDescent="0.2">
      <c r="A933" s="32">
        <v>1</v>
      </c>
      <c r="B933" s="33">
        <f>+'Gaussian Distributions'!A951</f>
        <v>-1.7502329534280081</v>
      </c>
      <c r="C933" s="33">
        <f>+'Gaussian Distributions'!F951</f>
        <v>-0.13755823835700204</v>
      </c>
      <c r="D933" s="34">
        <f>_xll.qlNormInv(HelperSheet!$A952,D$2,D$3)</f>
        <v>-0.46262812438540457</v>
      </c>
    </row>
    <row r="934" spans="1:4" x14ac:dyDescent="0.2">
      <c r="A934" s="32">
        <v>1</v>
      </c>
      <c r="B934" s="33">
        <f>+'Gaussian Distributions'!A952</f>
        <v>-1.5922518583056591</v>
      </c>
      <c r="C934" s="33">
        <f>+'Gaussian Distributions'!F952</f>
        <v>-9.8062964576414779E-2</v>
      </c>
      <c r="D934" s="34">
        <f>_xll.qlNormInv(HelperSheet!$A953,D$2,D$3)</f>
        <v>-0.37573852206811253</v>
      </c>
    </row>
    <row r="935" spans="1:4" x14ac:dyDescent="0.2">
      <c r="A935" s="32">
        <v>1</v>
      </c>
      <c r="B935" s="33">
        <f>+'Gaussian Distributions'!A953</f>
        <v>0.13998495817159792</v>
      </c>
      <c r="C935" s="33">
        <f>+'Gaussian Distributions'!F953</f>
        <v>0.33499623954289948</v>
      </c>
      <c r="D935" s="34">
        <f>_xll.qlNormInv(HelperSheet!$A954,D$2,D$3)</f>
        <v>0.57699172699437884</v>
      </c>
    </row>
    <row r="936" spans="1:4" x14ac:dyDescent="0.2">
      <c r="A936" s="32">
        <v>1</v>
      </c>
      <c r="B936" s="33">
        <f>+'Gaussian Distributions'!A954</f>
        <v>0.86202842624846154</v>
      </c>
      <c r="C936" s="33">
        <f>+'Gaussian Distributions'!F954</f>
        <v>0.5155071065621154</v>
      </c>
      <c r="D936" s="34">
        <f>_xll.qlNormInv(HelperSheet!$A955,D$2,D$3)</f>
        <v>0.97411563443665394</v>
      </c>
    </row>
    <row r="937" spans="1:4" x14ac:dyDescent="0.2">
      <c r="A937" s="32">
        <v>1</v>
      </c>
      <c r="B937" s="33">
        <f>+'Gaussian Distributions'!A955</f>
        <v>-0.5081785608634275</v>
      </c>
      <c r="C937" s="33">
        <f>+'Gaussian Distributions'!F955</f>
        <v>0.17295535978414311</v>
      </c>
      <c r="D937" s="34">
        <f>_xll.qlNormInv(HelperSheet!$A956,D$2,D$3)</f>
        <v>0.22050179152511484</v>
      </c>
    </row>
    <row r="938" spans="1:4" x14ac:dyDescent="0.2">
      <c r="A938" s="32">
        <v>1</v>
      </c>
      <c r="B938" s="33">
        <f>+'Gaussian Distributions'!A956</f>
        <v>-0.17468376527302648</v>
      </c>
      <c r="C938" s="33">
        <f>+'Gaussian Distributions'!F956</f>
        <v>0.25632905868174338</v>
      </c>
      <c r="D938" s="34">
        <f>_xll.qlNormInv(HelperSheet!$A957,D$2,D$3)</f>
        <v>0.40392392909983543</v>
      </c>
    </row>
    <row r="939" spans="1:4" x14ac:dyDescent="0.2">
      <c r="A939" s="32">
        <v>1</v>
      </c>
      <c r="B939" s="33">
        <f>+'Gaussian Distributions'!A957</f>
        <v>1.4807549899887564</v>
      </c>
      <c r="C939" s="33">
        <f>+'Gaussian Distributions'!F957</f>
        <v>0.67018874749718904</v>
      </c>
      <c r="D939" s="34">
        <f>_xll.qlNormInv(HelperSheet!$A958,D$2,D$3)</f>
        <v>1.3144152444938162</v>
      </c>
    </row>
    <row r="940" spans="1:4" x14ac:dyDescent="0.2">
      <c r="A940" s="32">
        <v>1</v>
      </c>
      <c r="B940" s="33">
        <f>+'Gaussian Distributions'!A958</f>
        <v>0.46955654852583234</v>
      </c>
      <c r="C940" s="33">
        <f>+'Gaussian Distributions'!F958</f>
        <v>0.41738913713145809</v>
      </c>
      <c r="D940" s="34">
        <f>_xll.qlNormInv(HelperSheet!$A959,D$2,D$3)</f>
        <v>0.75825610168920776</v>
      </c>
    </row>
    <row r="941" spans="1:4" x14ac:dyDescent="0.2">
      <c r="A941" s="32">
        <v>1</v>
      </c>
      <c r="B941" s="33">
        <f>+'Gaussian Distributions'!A959</f>
        <v>-0.91283728588376334</v>
      </c>
      <c r="C941" s="33">
        <f>+'Gaussian Distributions'!F959</f>
        <v>7.1790678529059154E-2</v>
      </c>
      <c r="D941" s="34">
        <f>_xll.qlNormInv(HelperSheet!$A960,D$2,D$3)</f>
        <v>-2.0605072360698751E-3</v>
      </c>
    </row>
    <row r="942" spans="1:4" x14ac:dyDescent="0.2">
      <c r="A942" s="32">
        <v>1</v>
      </c>
      <c r="B942" s="33">
        <f>+'Gaussian Distributions'!A960</f>
        <v>-0.69616081379797967</v>
      </c>
      <c r="C942" s="33">
        <f>+'Gaussian Distributions'!F960</f>
        <v>0.12595979655050507</v>
      </c>
      <c r="D942" s="34">
        <f>_xll.qlNormInv(HelperSheet!$A961,D$2,D$3)</f>
        <v>0.11711155241111115</v>
      </c>
    </row>
    <row r="943" spans="1:4" x14ac:dyDescent="0.2">
      <c r="A943" s="32">
        <v>1</v>
      </c>
      <c r="B943" s="33">
        <f>+'Gaussian Distributions'!A961</f>
        <v>0.65313092823053964</v>
      </c>
      <c r="C943" s="33">
        <f>+'Gaussian Distributions'!F961</f>
        <v>0.46328273205763493</v>
      </c>
      <c r="D943" s="34">
        <f>_xll.qlNormInv(HelperSheet!$A962,D$2,D$3)</f>
        <v>0.85922201052679681</v>
      </c>
    </row>
    <row r="944" spans="1:4" x14ac:dyDescent="0.2">
      <c r="A944" s="32">
        <v>1</v>
      </c>
      <c r="B944" s="33">
        <f>+'Gaussian Distributions'!A962</f>
        <v>2.4657708979784108</v>
      </c>
      <c r="C944" s="33">
        <f>+'Gaussian Distributions'!F962</f>
        <v>0.91644272449460273</v>
      </c>
      <c r="D944" s="34">
        <f>_xll.qlNormInv(HelperSheet!$A963,D$2,D$3)</f>
        <v>1.8561739938881261</v>
      </c>
    </row>
    <row r="945" spans="1:4" x14ac:dyDescent="0.2">
      <c r="A945" s="32">
        <v>1</v>
      </c>
      <c r="B945" s="33">
        <f>+'Gaussian Distributions'!A963</f>
        <v>-1.7135992845060729E-2</v>
      </c>
      <c r="C945" s="33">
        <f>+'Gaussian Distributions'!F963</f>
        <v>0.29571600178873481</v>
      </c>
      <c r="D945" s="34">
        <f>_xll.qlNormInv(HelperSheet!$A964,D$2,D$3)</f>
        <v>0.49057520393521659</v>
      </c>
    </row>
    <row r="946" spans="1:4" x14ac:dyDescent="0.2">
      <c r="A946" s="32">
        <v>1</v>
      </c>
      <c r="B946" s="33">
        <f>+'Gaussian Distributions'!A964</f>
        <v>-0.33671981415091196</v>
      </c>
      <c r="C946" s="33">
        <f>+'Gaussian Distributions'!F964</f>
        <v>0.21582004646227199</v>
      </c>
      <c r="D946" s="34">
        <f>_xll.qlNormInv(HelperSheet!$A965,D$2,D$3)</f>
        <v>0.31480410221699839</v>
      </c>
    </row>
    <row r="947" spans="1:4" x14ac:dyDescent="0.2">
      <c r="A947" s="32">
        <v>1</v>
      </c>
      <c r="B947" s="33">
        <f>+'Gaussian Distributions'!A965</f>
        <v>1.1177544634638896</v>
      </c>
      <c r="C947" s="33">
        <f>+'Gaussian Distributions'!F965</f>
        <v>0.57943861586597234</v>
      </c>
      <c r="D947" s="34">
        <f>_xll.qlNormInv(HelperSheet!$A966,D$2,D$3)</f>
        <v>1.1147649549051395</v>
      </c>
    </row>
    <row r="948" spans="1:4" x14ac:dyDescent="0.2">
      <c r="A948" s="32">
        <v>1</v>
      </c>
      <c r="B948" s="33">
        <f>+'Gaussian Distributions'!A966</f>
        <v>0.30066248920715777</v>
      </c>
      <c r="C948" s="33">
        <f>+'Gaussian Distributions'!F966</f>
        <v>0.3751656223017894</v>
      </c>
      <c r="D948" s="34">
        <f>_xll.qlNormInv(HelperSheet!$A967,D$2,D$3)</f>
        <v>0.66536436906393681</v>
      </c>
    </row>
    <row r="949" spans="1:4" x14ac:dyDescent="0.2">
      <c r="A949" s="32">
        <v>1</v>
      </c>
      <c r="B949" s="33">
        <f>+'Gaussian Distributions'!A967</f>
        <v>-1.1842145973643612</v>
      </c>
      <c r="C949" s="33">
        <f>+'Gaussian Distributions'!F967</f>
        <v>3.9463506589096919E-3</v>
      </c>
      <c r="D949" s="34">
        <f>_xll.qlNormInv(HelperSheet!$A968,D$2,D$3)</f>
        <v>-0.15131802855039866</v>
      </c>
    </row>
    <row r="950" spans="1:4" x14ac:dyDescent="0.2">
      <c r="A950" s="32">
        <v>1</v>
      </c>
      <c r="B950" s="33">
        <f>+'Gaussian Distributions'!A968</f>
        <v>-1.3600056844595989</v>
      </c>
      <c r="C950" s="33">
        <f>+'Gaussian Distributions'!F968</f>
        <v>-4.0001421114899738E-2</v>
      </c>
      <c r="D950" s="34">
        <f>_xll.qlNormInv(HelperSheet!$A969,D$2,D$3)</f>
        <v>-0.24800312645277944</v>
      </c>
    </row>
    <row r="951" spans="1:4" x14ac:dyDescent="0.2">
      <c r="A951" s="32">
        <v>1</v>
      </c>
      <c r="B951" s="33">
        <f>+'Gaussian Distributions'!A969</f>
        <v>0.21961388702809889</v>
      </c>
      <c r="C951" s="33">
        <f>+'Gaussian Distributions'!F969</f>
        <v>0.35490347175702469</v>
      </c>
      <c r="D951" s="34">
        <f>_xll.qlNormInv(HelperSheet!$A970,D$2,D$3)</f>
        <v>0.62078763786545443</v>
      </c>
    </row>
    <row r="952" spans="1:4" x14ac:dyDescent="0.2">
      <c r="A952" s="32">
        <v>1</v>
      </c>
      <c r="B952" s="33">
        <f>+'Gaussian Distributions'!A970</f>
        <v>0.98185380889966756</v>
      </c>
      <c r="C952" s="33">
        <f>+'Gaussian Distributions'!F970</f>
        <v>0.54546345222491688</v>
      </c>
      <c r="D952" s="34">
        <f>_xll.qlNormInv(HelperSheet!$A971,D$2,D$3)</f>
        <v>1.0400195948948172</v>
      </c>
    </row>
    <row r="953" spans="1:4" x14ac:dyDescent="0.2">
      <c r="A953" s="32">
        <v>1</v>
      </c>
      <c r="B953" s="33">
        <f>+'Gaussian Distributions'!A971</f>
        <v>-0.42089997295858145</v>
      </c>
      <c r="C953" s="33">
        <f>+'Gaussian Distributions'!F971</f>
        <v>0.19477500676035464</v>
      </c>
      <c r="D953" s="34">
        <f>_xll.qlNormInv(HelperSheet!$A972,D$2,D$3)</f>
        <v>0.26850501487278022</v>
      </c>
    </row>
    <row r="954" spans="1:4" x14ac:dyDescent="0.2">
      <c r="A954" s="32">
        <v>1</v>
      </c>
      <c r="B954" s="33">
        <f>+'Gaussian Distributions'!A972</f>
        <v>-9.5612767124793371E-2</v>
      </c>
      <c r="C954" s="33">
        <f>+'Gaussian Distributions'!F972</f>
        <v>0.27609680821880167</v>
      </c>
      <c r="D954" s="34">
        <f>_xll.qlNormInv(HelperSheet!$A973,D$2,D$3)</f>
        <v>0.44741297808136365</v>
      </c>
    </row>
    <row r="955" spans="1:4" x14ac:dyDescent="0.2">
      <c r="A955" s="32">
        <v>1</v>
      </c>
      <c r="B955" s="33">
        <f>+'Gaussian Distributions'!A973</f>
        <v>1.7733430798066336</v>
      </c>
      <c r="C955" s="33">
        <f>+'Gaussian Distributions'!F973</f>
        <v>0.7433357699516584</v>
      </c>
      <c r="D955" s="34">
        <f>_xll.qlNormInv(HelperSheet!$A974,D$2,D$3)</f>
        <v>1.4753386938936486</v>
      </c>
    </row>
    <row r="956" spans="1:4" x14ac:dyDescent="0.2">
      <c r="A956" s="32">
        <v>1</v>
      </c>
      <c r="B956" s="33">
        <f>+'Gaussian Distributions'!A974</f>
        <v>0.55898512125157185</v>
      </c>
      <c r="C956" s="33">
        <f>+'Gaussian Distributions'!F974</f>
        <v>0.43974628031289298</v>
      </c>
      <c r="D956" s="34">
        <f>_xll.qlNormInv(HelperSheet!$A975,D$2,D$3)</f>
        <v>0.80744181668836457</v>
      </c>
    </row>
    <row r="957" spans="1:4" x14ac:dyDescent="0.2">
      <c r="A957" s="32">
        <v>1</v>
      </c>
      <c r="B957" s="33">
        <f>+'Gaussian Distributions'!A975</f>
        <v>-0.79979751074490979</v>
      </c>
      <c r="C957" s="33">
        <f>+'Gaussian Distributions'!F975</f>
        <v>0.10005062231377254</v>
      </c>
      <c r="D957" s="34">
        <f>_xll.qlNormInv(HelperSheet!$A976,D$2,D$3)</f>
        <v>6.0111369090299571E-2</v>
      </c>
    </row>
    <row r="958" spans="1:4" x14ac:dyDescent="0.2">
      <c r="A958" s="32">
        <v>1</v>
      </c>
      <c r="B958" s="33">
        <f>+'Gaussian Distributions'!A976</f>
        <v>-1.0389497124811125</v>
      </c>
      <c r="C958" s="33">
        <f>+'Gaussian Distributions'!F976</f>
        <v>4.0262571879721876E-2</v>
      </c>
      <c r="D958" s="34">
        <f>_xll.qlNormInv(HelperSheet!$A977,D$2,D$3)</f>
        <v>-7.1422341864611938E-2</v>
      </c>
    </row>
    <row r="959" spans="1:4" x14ac:dyDescent="0.2">
      <c r="A959" s="32">
        <v>1</v>
      </c>
      <c r="B959" s="33">
        <f>+'Gaussian Distributions'!A977</f>
        <v>0.38373903857866082</v>
      </c>
      <c r="C959" s="33">
        <f>+'Gaussian Distributions'!F977</f>
        <v>0.39593475964466518</v>
      </c>
      <c r="D959" s="34">
        <f>_xll.qlNormInv(HelperSheet!$A978,D$2,D$3)</f>
        <v>0.71105647121826343</v>
      </c>
    </row>
    <row r="960" spans="1:4" x14ac:dyDescent="0.2">
      <c r="A960" s="32">
        <v>1</v>
      </c>
      <c r="B960" s="33">
        <f>+'Gaussian Distributions'!A978</f>
        <v>1.2782199734200235</v>
      </c>
      <c r="C960" s="33">
        <f>+'Gaussian Distributions'!F978</f>
        <v>0.61955499335500586</v>
      </c>
      <c r="D960" s="34">
        <f>_xll.qlNormInv(HelperSheet!$A979,D$2,D$3)</f>
        <v>1.203020985381013</v>
      </c>
    </row>
    <row r="961" spans="1:4" x14ac:dyDescent="0.2">
      <c r="A961" s="32">
        <v>1</v>
      </c>
      <c r="B961" s="33">
        <f>+'Gaussian Distributions'!A979</f>
        <v>-0.25486402183720469</v>
      </c>
      <c r="C961" s="33">
        <f>+'Gaussian Distributions'!F979</f>
        <v>0.23628399454069882</v>
      </c>
      <c r="D961" s="34">
        <f>_xll.qlNormInv(HelperSheet!$A980,D$2,D$3)</f>
        <v>0.35982478798953743</v>
      </c>
    </row>
    <row r="962" spans="1:4" x14ac:dyDescent="0.2">
      <c r="A962" s="32">
        <v>1</v>
      </c>
      <c r="B962" s="33">
        <f>+'Gaussian Distributions'!A980</f>
        <v>-0.59951707870178128</v>
      </c>
      <c r="C962" s="33">
        <f>+'Gaussian Distributions'!F980</f>
        <v>0.15012073032455467</v>
      </c>
      <c r="D962" s="34">
        <f>_xll.qlNormInv(HelperSheet!$A981,D$2,D$3)</f>
        <v>0.17026560671402025</v>
      </c>
    </row>
    <row r="963" spans="1:4" x14ac:dyDescent="0.2">
      <c r="A963" s="32">
        <v>1</v>
      </c>
      <c r="B963" s="33">
        <f>+'Gaussian Distributions'!A981</f>
        <v>0.75346276996879735</v>
      </c>
      <c r="C963" s="33">
        <f>+'Gaussian Distributions'!F981</f>
        <v>0.4883656924921993</v>
      </c>
      <c r="D963" s="34">
        <f>_xll.qlNormInv(HelperSheet!$A982,D$2,D$3)</f>
        <v>0.91440452348283863</v>
      </c>
    </row>
    <row r="964" spans="1:4" x14ac:dyDescent="0.2">
      <c r="A964" s="32">
        <v>1</v>
      </c>
      <c r="B964" s="33">
        <f>+'Gaussian Distributions'!A982</f>
        <v>6.1235227395648059E-2</v>
      </c>
      <c r="C964" s="33">
        <f>+'Gaussian Distributions'!F982</f>
        <v>0.31530880684891199</v>
      </c>
      <c r="D964" s="34">
        <f>_xll.qlNormInv(HelperSheet!$A983,D$2,D$3)</f>
        <v>0.53367937506760643</v>
      </c>
    </row>
    <row r="965" spans="1:4" x14ac:dyDescent="0.2">
      <c r="A965" s="32">
        <v>1</v>
      </c>
      <c r="B965" s="33">
        <f>+'Gaussian Distributions'!A983</f>
        <v>-1.9700894037704764</v>
      </c>
      <c r="C965" s="33">
        <f>+'Gaussian Distributions'!F983</f>
        <v>-0.1925223509426191</v>
      </c>
      <c r="D965" s="34">
        <f>_xll.qlNormInv(HelperSheet!$A984,D$2,D$3)</f>
        <v>-0.583549172073762</v>
      </c>
    </row>
    <row r="966" spans="1:4" x14ac:dyDescent="0.2">
      <c r="A966" s="32">
        <v>1</v>
      </c>
      <c r="B966" s="33">
        <f>+'Gaussian Distributions'!A984</f>
        <v>-2.1296184667420155</v>
      </c>
      <c r="C966" s="33">
        <f>+'Gaussian Distributions'!F984</f>
        <v>-0.23240461668550388</v>
      </c>
      <c r="D966" s="34">
        <f>_xll.qlNormInv(HelperSheet!$A985,D$2,D$3)</f>
        <v>-0.67129015670810865</v>
      </c>
    </row>
    <row r="967" spans="1:4" x14ac:dyDescent="0.2">
      <c r="A967" s="32">
        <v>1</v>
      </c>
      <c r="B967" s="33">
        <f>+'Gaussian Distributions'!A985</f>
        <v>4.1625963913071509E-2</v>
      </c>
      <c r="C967" s="33">
        <f>+'Gaussian Distributions'!F985</f>
        <v>0.31040649097826789</v>
      </c>
      <c r="D967" s="34">
        <f>_xll.qlNormInv(HelperSheet!$A986,D$2,D$3)</f>
        <v>0.52289428015218931</v>
      </c>
    </row>
    <row r="968" spans="1:4" x14ac:dyDescent="0.2">
      <c r="A968" s="32">
        <v>1</v>
      </c>
      <c r="B968" s="33">
        <f>+'Gaussian Distributions'!A986</f>
        <v>0.727700612559946</v>
      </c>
      <c r="C968" s="33">
        <f>+'Gaussian Distributions'!F986</f>
        <v>0.48192515313998652</v>
      </c>
      <c r="D968" s="34">
        <f>_xll.qlNormInv(HelperSheet!$A987,D$2,D$3)</f>
        <v>0.90023533690797031</v>
      </c>
    </row>
    <row r="969" spans="1:4" x14ac:dyDescent="0.2">
      <c r="A969" s="32">
        <v>1</v>
      </c>
      <c r="B969" s="33">
        <f>+'Gaussian Distributions'!A987</f>
        <v>-0.623123870215197</v>
      </c>
      <c r="C969" s="33">
        <f>+'Gaussian Distributions'!F987</f>
        <v>0.14421903244620074</v>
      </c>
      <c r="D969" s="34">
        <f>_xll.qlNormInv(HelperSheet!$A988,D$2,D$3)</f>
        <v>0.15728187138164162</v>
      </c>
    </row>
    <row r="970" spans="1:4" x14ac:dyDescent="0.2">
      <c r="A970" s="32">
        <v>1</v>
      </c>
      <c r="B970" s="33">
        <f>+'Gaussian Distributions'!A988</f>
        <v>-0.27514723236109645</v>
      </c>
      <c r="C970" s="33">
        <f>+'Gaussian Distributions'!F988</f>
        <v>0.23121319190972589</v>
      </c>
      <c r="D970" s="34">
        <f>_xll.qlNormInv(HelperSheet!$A989,D$2,D$3)</f>
        <v>0.34866902220139695</v>
      </c>
    </row>
    <row r="971" spans="1:4" x14ac:dyDescent="0.2">
      <c r="A971" s="32">
        <v>1</v>
      </c>
      <c r="B971" s="33">
        <f>+'Gaussian Distributions'!A989</f>
        <v>1.2350903633459007</v>
      </c>
      <c r="C971" s="33">
        <f>+'Gaussian Distributions'!F989</f>
        <v>0.60877259083647517</v>
      </c>
      <c r="D971" s="34">
        <f>_xll.qlNormInv(HelperSheet!$A990,D$2,D$3)</f>
        <v>1.1792996998402454</v>
      </c>
    </row>
    <row r="972" spans="1:4" x14ac:dyDescent="0.2">
      <c r="A972" s="32">
        <v>1</v>
      </c>
      <c r="B972" s="33">
        <f>+'Gaussian Distributions'!A990</f>
        <v>0.36274299979606434</v>
      </c>
      <c r="C972" s="33">
        <f>+'Gaussian Distributions'!F990</f>
        <v>0.39068574994901606</v>
      </c>
      <c r="D972" s="34">
        <f>_xll.qlNormInv(HelperSheet!$A991,D$2,D$3)</f>
        <v>0.69950864988783534</v>
      </c>
    </row>
    <row r="973" spans="1:4" x14ac:dyDescent="0.2">
      <c r="A973" s="32">
        <v>1</v>
      </c>
      <c r="B973" s="33">
        <f>+'Gaussian Distributions'!A991</f>
        <v>-1.0731515509447456</v>
      </c>
      <c r="C973" s="33">
        <f>+'Gaussian Distributions'!F991</f>
        <v>3.1712112263813597E-2</v>
      </c>
      <c r="D973" s="34">
        <f>_xll.qlNormInv(HelperSheet!$A992,D$2,D$3)</f>
        <v>-9.0233353019610107E-2</v>
      </c>
    </row>
    <row r="974" spans="1:4" x14ac:dyDescent="0.2">
      <c r="A974" s="32">
        <v>1</v>
      </c>
      <c r="B974" s="33">
        <f>+'Gaussian Distributions'!A992</f>
        <v>-0.82705987483086008</v>
      </c>
      <c r="C974" s="33">
        <f>+'Gaussian Distributions'!F992</f>
        <v>9.323503129228497E-2</v>
      </c>
      <c r="D974" s="34">
        <f>_xll.qlNormInv(HelperSheet!$A993,D$2,D$3)</f>
        <v>4.5117068843026908E-2</v>
      </c>
    </row>
    <row r="975" spans="1:4" x14ac:dyDescent="0.2">
      <c r="A975" s="32">
        <v>1</v>
      </c>
      <c r="B975" s="33">
        <f>+'Gaussian Distributions'!A993</f>
        <v>0.53623394722322182</v>
      </c>
      <c r="C975" s="33">
        <f>+'Gaussian Distributions'!F993</f>
        <v>0.43405848680580544</v>
      </c>
      <c r="D975" s="34">
        <f>_xll.qlNormInv(HelperSheet!$A994,D$2,D$3)</f>
        <v>0.79492867097277209</v>
      </c>
    </row>
    <row r="976" spans="1:4" x14ac:dyDescent="0.2">
      <c r="A976" s="32">
        <v>1</v>
      </c>
      <c r="B976" s="33">
        <f>+'Gaussian Distributions'!A994</f>
        <v>1.6859944145341723</v>
      </c>
      <c r="C976" s="33">
        <f>+'Gaussian Distributions'!F994</f>
        <v>0.72149860363354312</v>
      </c>
      <c r="D976" s="34">
        <f>_xll.qlNormInv(HelperSheet!$A995,D$2,D$3)</f>
        <v>1.4272969279937948</v>
      </c>
    </row>
    <row r="977" spans="1:4" x14ac:dyDescent="0.2">
      <c r="A977" s="32">
        <v>1</v>
      </c>
      <c r="B977" s="33">
        <f>+'Gaussian Distributions'!A995</f>
        <v>-0.11530531592148559</v>
      </c>
      <c r="C977" s="33">
        <f>+'Gaussian Distributions'!F995</f>
        <v>0.27117367101962858</v>
      </c>
      <c r="D977" s="34">
        <f>_xll.qlNormInv(HelperSheet!$A996,D$2,D$3)</f>
        <v>0.4365820762431829</v>
      </c>
    </row>
    <row r="978" spans="1:4" x14ac:dyDescent="0.2">
      <c r="A978" s="32">
        <v>1</v>
      </c>
      <c r="B978" s="33">
        <f>+'Gaussian Distributions'!A996</f>
        <v>-0.44239537548642371</v>
      </c>
      <c r="C978" s="33">
        <f>+'Gaussian Distributions'!F996</f>
        <v>0.18940115612839406</v>
      </c>
      <c r="D978" s="34">
        <f>_xll.qlNormInv(HelperSheet!$A997,D$2,D$3)</f>
        <v>0.25668254348246694</v>
      </c>
    </row>
    <row r="979" spans="1:4" x14ac:dyDescent="0.2">
      <c r="A979" s="32">
        <v>1</v>
      </c>
      <c r="B979" s="33">
        <f>+'Gaussian Distributions'!A997</f>
        <v>0.95062086119755973</v>
      </c>
      <c r="C979" s="33">
        <f>+'Gaussian Distributions'!F997</f>
        <v>0.53765521529938987</v>
      </c>
      <c r="D979" s="34">
        <f>_xll.qlNormInv(HelperSheet!$A998,D$2,D$3)</f>
        <v>1.0228414736586577</v>
      </c>
    </row>
    <row r="980" spans="1:4" x14ac:dyDescent="0.2">
      <c r="A980" s="32">
        <v>1</v>
      </c>
      <c r="B980" s="33">
        <f>+'Gaussian Distributions'!A998</f>
        <v>0.19959559248523695</v>
      </c>
      <c r="C980" s="33">
        <f>+'Gaussian Distributions'!F998</f>
        <v>0.34989889812130925</v>
      </c>
      <c r="D980" s="34">
        <f>_xll.qlNormInv(HelperSheet!$A999,D$2,D$3)</f>
        <v>0.60977757586688031</v>
      </c>
    </row>
    <row r="981" spans="1:4" x14ac:dyDescent="0.2">
      <c r="A981" s="32">
        <v>1</v>
      </c>
      <c r="B981" s="33">
        <f>+'Gaussian Distributions'!A999</f>
        <v>-1.4111407221386778</v>
      </c>
      <c r="C981" s="33">
        <f>+'Gaussian Distributions'!F999</f>
        <v>-5.2785180534669462E-2</v>
      </c>
      <c r="D981" s="34">
        <f>_xll.qlNormInv(HelperSheet!$A1000,D$2,D$3)</f>
        <v>-0.27612739717627288</v>
      </c>
    </row>
    <row r="982" spans="1:4" x14ac:dyDescent="0.2">
      <c r="A982" s="32">
        <v>1</v>
      </c>
      <c r="B982" s="33">
        <f>+'Gaussian Distributions'!A1000</f>
        <v>-1.2246605987021382</v>
      </c>
      <c r="C982" s="33">
        <f>+'Gaussian Distributions'!F1000</f>
        <v>-6.1651496755345536E-3</v>
      </c>
      <c r="D982" s="34">
        <f>_xll.qlNormInv(HelperSheet!$A1001,D$2,D$3)</f>
        <v>-0.17356332928617602</v>
      </c>
    </row>
    <row r="983" spans="1:4" x14ac:dyDescent="0.2">
      <c r="A983" s="32">
        <v>1</v>
      </c>
      <c r="B983" s="33">
        <f>+'Gaussian Distributions'!A1001</f>
        <v>0.2802354440024763</v>
      </c>
      <c r="C983" s="33">
        <f>+'Gaussian Distributions'!F1001</f>
        <v>0.37005886100061908</v>
      </c>
      <c r="D983" s="34">
        <f>_xll.qlNormInv(HelperSheet!$A1002,D$2,D$3)</f>
        <v>0.65412949420136202</v>
      </c>
    </row>
    <row r="984" spans="1:4" x14ac:dyDescent="0.2">
      <c r="A984" s="32">
        <v>1</v>
      </c>
      <c r="B984" s="33">
        <f>+'Gaussian Distributions'!A1002</f>
        <v>1.0819002033185112</v>
      </c>
      <c r="C984" s="33">
        <f>+'Gaussian Distributions'!F1002</f>
        <v>0.57047505082962779</v>
      </c>
      <c r="D984" s="34">
        <f>_xll.qlNormInv(HelperSheet!$A1003,D$2,D$3)</f>
        <v>1.0950451118251814</v>
      </c>
    </row>
    <row r="985" spans="1:4" x14ac:dyDescent="0.2">
      <c r="A985" s="32">
        <v>1</v>
      </c>
      <c r="B985" s="33">
        <f>+'Gaussian Distributions'!A1003</f>
        <v>-0.35751924009584252</v>
      </c>
      <c r="C985" s="33">
        <f>+'Gaussian Distributions'!F1003</f>
        <v>0.21062018997603937</v>
      </c>
      <c r="D985" s="34">
        <f>_xll.qlNormInv(HelperSheet!$A1004,D$2,D$3)</f>
        <v>0.30336441794728664</v>
      </c>
    </row>
    <row r="986" spans="1:4" x14ac:dyDescent="0.2">
      <c r="A986" s="32">
        <v>1</v>
      </c>
      <c r="B986" s="33">
        <f>+'Gaussian Distributions'!A1004</f>
        <v>-3.6726442281793968E-2</v>
      </c>
      <c r="C986" s="33">
        <f>+'Gaussian Distributions'!F1004</f>
        <v>0.29081838942955152</v>
      </c>
      <c r="D986" s="34">
        <f>_xll.qlNormInv(HelperSheet!$A1005,D$2,D$3)</f>
        <v>0.47980045674501332</v>
      </c>
    </row>
    <row r="987" spans="1:4" x14ac:dyDescent="0.2">
      <c r="A987" s="32">
        <v>1</v>
      </c>
      <c r="B987" s="33">
        <f>+'Gaussian Distributions'!A1005</f>
        <v>2.179468595756791</v>
      </c>
      <c r="C987" s="33">
        <f>+'Gaussian Distributions'!F1005</f>
        <v>0.84486714893919768</v>
      </c>
      <c r="D987" s="34">
        <f>_xll.qlNormInv(HelperSheet!$A1006,D$2,D$3)</f>
        <v>1.6987077276662352</v>
      </c>
    </row>
    <row r="988" spans="1:4" x14ac:dyDescent="0.2">
      <c r="A988" s="32">
        <v>1</v>
      </c>
      <c r="B988" s="33">
        <f>+'Gaussian Distributions'!A1006</f>
        <v>0.62907970755575382</v>
      </c>
      <c r="C988" s="33">
        <f>+'Gaussian Distributions'!F1006</f>
        <v>0.45726992688893842</v>
      </c>
      <c r="D988" s="34">
        <f>_xll.qlNormInv(HelperSheet!$A1007,D$2,D$3)</f>
        <v>0.84599383915566462</v>
      </c>
    </row>
    <row r="989" spans="1:4" x14ac:dyDescent="0.2">
      <c r="A989" s="32">
        <v>1</v>
      </c>
      <c r="B989" s="33">
        <f>+'Gaussian Distributions'!A1007</f>
        <v>-0.72133549192682145</v>
      </c>
      <c r="C989" s="33">
        <f>+'Gaussian Distributions'!F1007</f>
        <v>0.11966612701829463</v>
      </c>
      <c r="D989" s="34">
        <f>_xll.qlNormInv(HelperSheet!$A1008,D$2,D$3)</f>
        <v>0.10326547944024816</v>
      </c>
    </row>
    <row r="990" spans="1:4" x14ac:dyDescent="0.2">
      <c r="A990" s="32">
        <v>1</v>
      </c>
      <c r="B990" s="33">
        <f>+'Gaussian Distributions'!A1008</f>
        <v>-0.9429565558354549</v>
      </c>
      <c r="C990" s="33">
        <f>+'Gaussian Distributions'!F1008</f>
        <v>6.4260861041136264E-2</v>
      </c>
      <c r="D990" s="34">
        <f>_xll.qlNormInv(HelperSheet!$A1009,D$2,D$3)</f>
        <v>-1.8626105709500185E-2</v>
      </c>
    </row>
    <row r="991" spans="1:4" x14ac:dyDescent="0.2">
      <c r="A991" s="32">
        <v>1</v>
      </c>
      <c r="B991" s="33">
        <f>+'Gaussian Distributions'!A1009</f>
        <v>0.44780092628455292</v>
      </c>
      <c r="C991" s="33">
        <f>+'Gaussian Distributions'!F1009</f>
        <v>0.41195023157113819</v>
      </c>
      <c r="D991" s="34">
        <f>_xll.qlNormInv(HelperSheet!$A1010,D$2,D$3)</f>
        <v>0.7462905094565041</v>
      </c>
    </row>
    <row r="992" spans="1:4" x14ac:dyDescent="0.2">
      <c r="A992" s="32">
        <v>1</v>
      </c>
      <c r="B992" s="33">
        <f>+'Gaussian Distributions'!A1010</f>
        <v>1.4245169754666067</v>
      </c>
      <c r="C992" s="33">
        <f>+'Gaussian Distributions'!F1010</f>
        <v>0.65612924386665172</v>
      </c>
      <c r="D992" s="34">
        <f>_xll.qlNormInv(HelperSheet!$A1011,D$2,D$3)</f>
        <v>1.2834843365066337</v>
      </c>
    </row>
    <row r="993" spans="1:4" x14ac:dyDescent="0.2">
      <c r="A993" s="32">
        <v>1</v>
      </c>
      <c r="B993" s="33">
        <f>+'Gaussian Distributions'!A1011</f>
        <v>-0.19460380365823826</v>
      </c>
      <c r="C993" s="33">
        <f>+'Gaussian Distributions'!F1011</f>
        <v>0.25134904908544042</v>
      </c>
      <c r="D993" s="34">
        <f>_xll.qlNormInv(HelperSheet!$A1012,D$2,D$3)</f>
        <v>0.39296790798796893</v>
      </c>
    </row>
    <row r="994" spans="1:4" x14ac:dyDescent="0.2">
      <c r="A994" s="32">
        <v>1</v>
      </c>
      <c r="B994" s="33">
        <f>+'Gaussian Distributions'!A1012</f>
        <v>-0.53058971471104166</v>
      </c>
      <c r="C994" s="33">
        <f>+'Gaussian Distributions'!F1012</f>
        <v>0.16735257132223957</v>
      </c>
      <c r="D994" s="34">
        <f>_xll.qlNormInv(HelperSheet!$A1013,D$2,D$3)</f>
        <v>0.20817565690892709</v>
      </c>
    </row>
    <row r="995" spans="1:4" x14ac:dyDescent="0.2">
      <c r="A995" s="32">
        <v>1</v>
      </c>
      <c r="B995" s="33">
        <f>+'Gaussian Distributions'!A1013</f>
        <v>0.83397179917599074</v>
      </c>
      <c r="C995" s="33">
        <f>+'Gaussian Distributions'!F1013</f>
        <v>0.50849294979399762</v>
      </c>
      <c r="D995" s="34">
        <f>_xll.qlNormInv(HelperSheet!$A1014,D$2,D$3)</f>
        <v>0.95868448954679497</v>
      </c>
    </row>
    <row r="996" spans="1:4" x14ac:dyDescent="0.2">
      <c r="A996" s="32">
        <v>1</v>
      </c>
      <c r="B996" s="33">
        <f>+'Gaussian Distributions'!A1014</f>
        <v>0.12023514884809676</v>
      </c>
      <c r="C996" s="33">
        <f>+'Gaussian Distributions'!F1014</f>
        <v>0.3300587872120242</v>
      </c>
      <c r="D996" s="34">
        <f>_xll.qlNormInv(HelperSheet!$A1015,D$2,D$3)</f>
        <v>0.5661293318664532</v>
      </c>
    </row>
    <row r="997" spans="1:4" x14ac:dyDescent="0.2">
      <c r="A997" s="32">
        <v>1</v>
      </c>
      <c r="B997" s="33">
        <f>+'Gaussian Distributions'!A1015</f>
        <v>-1.6660516608791263</v>
      </c>
      <c r="C997" s="33">
        <f>+'Gaussian Distributions'!F1015</f>
        <v>-0.11651291521978158</v>
      </c>
      <c r="D997" s="34">
        <f>_xll.qlNormInv(HelperSheet!$A1016,D$2,D$3)</f>
        <v>-0.41632841348351957</v>
      </c>
    </row>
    <row r="998" spans="1:4" x14ac:dyDescent="0.2">
      <c r="A998" s="32">
        <v>1</v>
      </c>
      <c r="B998" s="33">
        <f>+'Gaussian Distributions'!A1016</f>
        <v>-1.849032464281434</v>
      </c>
      <c r="C998" s="33">
        <f>+'Gaussian Distributions'!F1016</f>
        <v>-0.1622581160703585</v>
      </c>
      <c r="D998" s="34">
        <f>_xll.qlNormInv(HelperSheet!$A1017,D$2,D$3)</f>
        <v>-0.51696785535478873</v>
      </c>
    </row>
    <row r="999" spans="1:4" x14ac:dyDescent="0.2">
      <c r="A999" s="32">
        <v>1</v>
      </c>
      <c r="B999" s="33">
        <f>+'Gaussian Distributions'!A1017</f>
        <v>8.0868067818450656E-2</v>
      </c>
      <c r="C999" s="33">
        <f>+'Gaussian Distributions'!F1017</f>
        <v>0.32021701695461263</v>
      </c>
      <c r="D999" s="34">
        <f>_xll.qlNormInv(HelperSheet!$A1018,D$2,D$3)</f>
        <v>0.54447743730014786</v>
      </c>
    </row>
    <row r="1000" spans="1:4" x14ac:dyDescent="0.2">
      <c r="A1000" s="32">
        <v>1</v>
      </c>
      <c r="B1000" s="33">
        <f>+'Gaussian Distributions'!A1018</f>
        <v>0.77973499569166937</v>
      </c>
      <c r="C1000" s="33">
        <f>+'Gaussian Distributions'!F1018</f>
        <v>0.4949337489229173</v>
      </c>
      <c r="D1000" s="34">
        <f>_xll.qlNormInv(HelperSheet!$A1019,D$2,D$3)</f>
        <v>0.92885424763041824</v>
      </c>
    </row>
    <row r="1001" spans="1:4" x14ac:dyDescent="0.2">
      <c r="A1001" s="32">
        <v>1</v>
      </c>
      <c r="B1001" s="33">
        <f>+'Gaussian Distributions'!A1019</f>
        <v>-0.57623977394374837</v>
      </c>
      <c r="C1001" s="33">
        <f>+'Gaussian Distributions'!F1019</f>
        <v>0.1559400565140629</v>
      </c>
      <c r="D1001" s="34">
        <f>_xll.qlNormInv(HelperSheet!$A1020,D$2,D$3)</f>
        <v>0.18306812433093839</v>
      </c>
    </row>
    <row r="1002" spans="1:4" x14ac:dyDescent="0.2">
      <c r="A1002" s="32">
        <v>1</v>
      </c>
      <c r="B1002" s="33">
        <f>+'Gaussian Distributions'!A1020</f>
        <v>-0.2346851361859916</v>
      </c>
      <c r="C1002" s="33">
        <f>+'Gaussian Distributions'!F1020</f>
        <v>0.24132871595350208</v>
      </c>
      <c r="D1002" s="34">
        <f>_xll.qlNormInv(HelperSheet!$A1021,D$2,D$3)</f>
        <v>0.37092317509770462</v>
      </c>
    </row>
    <row r="1003" spans="1:4" x14ac:dyDescent="0.2">
      <c r="A1003" s="32">
        <v>1</v>
      </c>
      <c r="B1003" s="33">
        <f>+'Gaussian Distributions'!A1021</f>
        <v>1.3238680366569224</v>
      </c>
      <c r="C1003" s="33">
        <f>+'Gaussian Distributions'!F1021</f>
        <v>0.63096700916423054</v>
      </c>
      <c r="D1003" s="34">
        <f>_xll.qlNormInv(HelperSheet!$A1022,D$2,D$3)</f>
        <v>1.2281274201613073</v>
      </c>
    </row>
    <row r="1004" spans="1:4" x14ac:dyDescent="0.2">
      <c r="A1004" s="32">
        <v>1</v>
      </c>
      <c r="B1004" s="33">
        <f>+'Gaussian Distributions'!A1022</f>
        <v>0.40490563653363959</v>
      </c>
      <c r="C1004" s="33">
        <f>+'Gaussian Distributions'!F1022</f>
        <v>0.4012264091334099</v>
      </c>
      <c r="D1004" s="34">
        <f>_xll.qlNormInv(HelperSheet!$A1023,D$2,D$3)</f>
        <v>0.72269810009350177</v>
      </c>
    </row>
    <row r="1005" spans="1:4" x14ac:dyDescent="0.2">
      <c r="A1005" s="32">
        <v>1</v>
      </c>
      <c r="B1005" s="33">
        <f>+'Gaussian Distributions'!A1023</f>
        <v>-1.0059219333947855</v>
      </c>
      <c r="C1005" s="33">
        <f>+'Gaussian Distributions'!F1023</f>
        <v>4.8519516651303607E-2</v>
      </c>
      <c r="D1005" s="34">
        <f>_xll.qlNormInv(HelperSheet!$A1024,D$2,D$3)</f>
        <v>-5.3257063367132096E-2</v>
      </c>
    </row>
    <row r="1006" spans="1:4" x14ac:dyDescent="0.2">
      <c r="A1006" s="32">
        <v>1</v>
      </c>
      <c r="B1006" s="33">
        <f>+'Gaussian Distributions'!A1024</f>
        <v>-0.77311702630952273</v>
      </c>
      <c r="C1006" s="33">
        <f>+'Gaussian Distributions'!F1024</f>
        <v>0.10672074342261931</v>
      </c>
      <c r="D1006" s="34">
        <f>_xll.qlNormInv(HelperSheet!$A1025,D$2,D$3)</f>
        <v>7.4785635529762473E-2</v>
      </c>
    </row>
    <row r="1007" spans="1:4" x14ac:dyDescent="0.2">
      <c r="A1007" s="32">
        <v>1</v>
      </c>
      <c r="B1007" s="33">
        <f>+'Gaussian Distributions'!A1025</f>
        <v>0.58202940488862653</v>
      </c>
      <c r="C1007" s="33">
        <f>+'Gaussian Distributions'!F1025</f>
        <v>0.44550735122215662</v>
      </c>
      <c r="D1007" s="34">
        <f>_xll.qlNormInv(HelperSheet!$A1026,D$2,D$3)</f>
        <v>0.82011617268874459</v>
      </c>
    </row>
    <row r="1008" spans="1:4" x14ac:dyDescent="0.2">
      <c r="A1008" s="32">
        <v>1</v>
      </c>
      <c r="B1008" s="33">
        <f>+'Gaussian Distributions'!A1026</f>
        <v>1.8767900459165325</v>
      </c>
      <c r="C1008" s="33">
        <f>+'Gaussian Distributions'!F1026</f>
        <v>0.76919751147913318</v>
      </c>
      <c r="D1008" s="34">
        <f>_xll.qlNormInv(HelperSheet!$A1027,D$2,D$3)</f>
        <v>1.532234525254093</v>
      </c>
    </row>
    <row r="1009" spans="1:4" x14ac:dyDescent="0.2">
      <c r="A1009" s="32">
        <v>1</v>
      </c>
      <c r="B1009" s="33">
        <f>+'Gaussian Distributions'!A1027</f>
        <v>-7.5957230514900609E-2</v>
      </c>
      <c r="C1009" s="33">
        <f>+'Gaussian Distributions'!F1027</f>
        <v>0.28101069237127485</v>
      </c>
      <c r="D1009" s="34">
        <f>_xll.qlNormInv(HelperSheet!$A1028,D$2,D$3)</f>
        <v>0.45822352321680465</v>
      </c>
    </row>
    <row r="1010" spans="1:4" x14ac:dyDescent="0.2">
      <c r="A1010" s="32">
        <v>1</v>
      </c>
      <c r="B1010" s="33">
        <f>+'Gaussian Distributions'!A1028</f>
        <v>-0.39959732766631889</v>
      </c>
      <c r="C1010" s="33">
        <f>+'Gaussian Distributions'!F1028</f>
        <v>0.20010066808342025</v>
      </c>
      <c r="D1010" s="34">
        <f>_xll.qlNormInv(HelperSheet!$A1029,D$2,D$3)</f>
        <v>0.28022146978352458</v>
      </c>
    </row>
    <row r="1011" spans="1:4" x14ac:dyDescent="0.2">
      <c r="A1011" s="32">
        <v>1</v>
      </c>
      <c r="B1011" s="33">
        <f>+'Gaussian Distributions'!A1029</f>
        <v>1.014075192086374</v>
      </c>
      <c r="C1011" s="33">
        <f>+'Gaussian Distributions'!F1029</f>
        <v>0.55351879802159343</v>
      </c>
      <c r="D1011" s="34">
        <f>_xll.qlNormInv(HelperSheet!$A1030,D$2,D$3)</f>
        <v>1.0577413556475057</v>
      </c>
    </row>
    <row r="1012" spans="1:4" x14ac:dyDescent="0.2">
      <c r="A1012" s="32">
        <v>1</v>
      </c>
      <c r="B1012" s="33">
        <f>+'Gaussian Distributions'!A1030</f>
        <v>0.23972058560164436</v>
      </c>
      <c r="C1012" s="33">
        <f>+'Gaussian Distributions'!F1030</f>
        <v>0.3599301464004111</v>
      </c>
      <c r="D1012" s="34">
        <f>_xll.qlNormInv(HelperSheet!$A1031,D$2,D$3)</f>
        <v>0.63184632208090441</v>
      </c>
    </row>
    <row r="1013" spans="1:4" x14ac:dyDescent="0.2">
      <c r="A1013" s="32">
        <v>1</v>
      </c>
      <c r="B1013" s="33">
        <f>+'Gaussian Distributions'!A1031</f>
        <v>-1.3121986259049196</v>
      </c>
      <c r="C1013" s="33">
        <f>+'Gaussian Distributions'!F1031</f>
        <v>-2.8049656476229923E-2</v>
      </c>
      <c r="D1013" s="34">
        <f>_xll.qlNormInv(HelperSheet!$A1032,D$2,D$3)</f>
        <v>-0.22170924424770588</v>
      </c>
    </row>
    <row r="1014" spans="1:4" x14ac:dyDescent="0.2">
      <c r="A1014" s="32">
        <v>1</v>
      </c>
      <c r="B1014" s="33">
        <f>+'Gaussian Distributions'!A1032</f>
        <v>-1.5262278704317453</v>
      </c>
      <c r="C1014" s="33">
        <f>+'Gaussian Distributions'!F1032</f>
        <v>-8.1556967607936348E-2</v>
      </c>
      <c r="D1014" s="34">
        <f>_xll.qlNormInv(HelperSheet!$A1033,D$2,D$3)</f>
        <v>-0.33942532873746001</v>
      </c>
    </row>
    <row r="1015" spans="1:4" x14ac:dyDescent="0.2">
      <c r="A1015" s="32">
        <v>1</v>
      </c>
      <c r="B1015" s="33">
        <f>+'Gaussian Distributions'!A1033</f>
        <v>0.15978952609288918</v>
      </c>
      <c r="C1015" s="33">
        <f>+'Gaussian Distributions'!F1033</f>
        <v>0.33994738152322229</v>
      </c>
      <c r="D1015" s="34">
        <f>_xll.qlNormInv(HelperSheet!$A1034,D$2,D$3)</f>
        <v>0.58788423935108902</v>
      </c>
    </row>
    <row r="1016" spans="1:4" x14ac:dyDescent="0.2">
      <c r="A1016" s="32">
        <v>1</v>
      </c>
      <c r="B1016" s="33">
        <f>+'Gaussian Distributions'!A1034</f>
        <v>0.89078061773649164</v>
      </c>
      <c r="C1016" s="33">
        <f>+'Gaussian Distributions'!F1034</f>
        <v>0.52269515443412295</v>
      </c>
      <c r="D1016" s="34">
        <f>_xll.qlNormInv(HelperSheet!$A1035,D$2,D$3)</f>
        <v>0.98992933975507047</v>
      </c>
    </row>
    <row r="1017" spans="1:4" x14ac:dyDescent="0.2">
      <c r="A1017" s="32">
        <v>1</v>
      </c>
      <c r="B1017" s="33">
        <f>+'Gaussian Distributions'!A1035</f>
        <v>-0.48601980416983603</v>
      </c>
      <c r="C1017" s="33">
        <f>+'Gaussian Distributions'!F1035</f>
        <v>0.17849504895754098</v>
      </c>
      <c r="D1017" s="34">
        <f>_xll.qlNormInv(HelperSheet!$A1036,D$2,D$3)</f>
        <v>0.23268910770659018</v>
      </c>
    </row>
    <row r="1018" spans="1:4" x14ac:dyDescent="0.2">
      <c r="A1018" s="32">
        <v>1</v>
      </c>
      <c r="B1018" s="33">
        <f>+'Gaussian Distributions'!A1036</f>
        <v>-0.15483280929790894</v>
      </c>
      <c r="C1018" s="33">
        <f>+'Gaussian Distributions'!F1036</f>
        <v>0.26129179767552274</v>
      </c>
      <c r="D1018" s="34">
        <f>_xll.qlNormInv(HelperSheet!$A1037,D$2,D$3)</f>
        <v>0.41484195488615005</v>
      </c>
    </row>
    <row r="1019" spans="1:4" x14ac:dyDescent="0.2">
      <c r="A1019" s="32">
        <v>1</v>
      </c>
      <c r="B1019" s="33">
        <f>+'Gaussian Distributions'!A1037</f>
        <v>1.5421099604589512</v>
      </c>
      <c r="C1019" s="33">
        <f>+'Gaussian Distributions'!F1037</f>
        <v>0.68552749011473779</v>
      </c>
      <c r="D1019" s="34">
        <f>_xll.qlNormInv(HelperSheet!$A1038,D$2,D$3)</f>
        <v>1.3481604782524232</v>
      </c>
    </row>
    <row r="1020" spans="1:4" x14ac:dyDescent="0.2">
      <c r="A1020" s="32">
        <v>1</v>
      </c>
      <c r="B1020" s="33">
        <f>+'Gaussian Distributions'!A1038</f>
        <v>0.49153673808762294</v>
      </c>
      <c r="C1020" s="33">
        <f>+'Gaussian Distributions'!F1038</f>
        <v>0.42288418452190574</v>
      </c>
      <c r="D1020" s="34">
        <f>_xll.qlNormInv(HelperSheet!$A1039,D$2,D$3)</f>
        <v>0.77034520594819256</v>
      </c>
    </row>
    <row r="1021" spans="1:4" x14ac:dyDescent="0.2">
      <c r="A1021" s="32">
        <v>1</v>
      </c>
      <c r="B1021" s="33">
        <f>+'Gaussian Distributions'!A1039</f>
        <v>-0.88352417771160563</v>
      </c>
      <c r="C1021" s="33">
        <f>+'Gaussian Distributions'!F1039</f>
        <v>7.9118955572098582E-2</v>
      </c>
      <c r="D1021" s="34">
        <f>_xll.qlNormInv(HelperSheet!$A1040,D$2,D$3)</f>
        <v>1.4061702258616859E-2</v>
      </c>
    </row>
    <row r="1022" spans="1:4" x14ac:dyDescent="0.2">
      <c r="A1022" s="32">
        <v>1</v>
      </c>
      <c r="B1022" s="33">
        <f>+'Gaussian Distributions'!A1040</f>
        <v>-1.1456182928028278</v>
      </c>
      <c r="C1022" s="33">
        <f>+'Gaussian Distributions'!F1040</f>
        <v>1.3595426799293042E-2</v>
      </c>
      <c r="D1022" s="34">
        <f>_xll.qlNormInv(HelperSheet!$A1041,D$2,D$3)</f>
        <v>-0.13009006104155529</v>
      </c>
    </row>
    <row r="1023" spans="1:4" x14ac:dyDescent="0.2">
      <c r="A1023" s="32">
        <v>1</v>
      </c>
      <c r="B1023" s="33">
        <f>+'Gaussian Distributions'!A1041</f>
        <v>0.32121577911857468</v>
      </c>
      <c r="C1023" s="33">
        <f>+'Gaussian Distributions'!F1041</f>
        <v>0.38030394477964369</v>
      </c>
      <c r="D1023" s="34">
        <f>_xll.qlNormInv(HelperSheet!$A1042,D$2,D$3)</f>
        <v>0.67666867851521606</v>
      </c>
    </row>
    <row r="1024" spans="1:4" x14ac:dyDescent="0.2">
      <c r="A1024" s="32">
        <v>1</v>
      </c>
      <c r="B1024" s="33">
        <f>+'Gaussian Distributions'!A1042</f>
        <v>1.1551063578290344</v>
      </c>
      <c r="C1024" s="33">
        <f>+'Gaussian Distributions'!F1042</f>
        <v>0.58877658945725853</v>
      </c>
      <c r="D1024" s="34">
        <f>_xll.qlNormInv(HelperSheet!$A1043,D$2,D$3)</f>
        <v>1.135308496805969</v>
      </c>
    </row>
    <row r="1025" spans="1:4" x14ac:dyDescent="0.2">
      <c r="A1025" s="32">
        <v>1</v>
      </c>
      <c r="B1025" s="33">
        <f>+'Gaussian Distributions'!A1043</f>
        <v>-0.3160650615428065</v>
      </c>
      <c r="C1025" s="33">
        <f>+'Gaussian Distributions'!F1043</f>
        <v>0.22098373461429838</v>
      </c>
      <c r="D1025" s="34">
        <f>_xll.qlNormInv(HelperSheet!$A1044,D$2,D$3)</f>
        <v>0.32616421615145641</v>
      </c>
    </row>
    <row r="1026" spans="1:4" x14ac:dyDescent="0.2">
      <c r="A1026" s="32">
        <v>1</v>
      </c>
      <c r="B1026" s="33">
        <f>+'Gaussian Distributions'!A1044</f>
        <v>-0.67141981555066044</v>
      </c>
      <c r="C1026" s="33">
        <f>+'Gaussian Distributions'!F1044</f>
        <v>0.13214504611233488</v>
      </c>
      <c r="D1026" s="34">
        <f>_xll.qlNormInv(HelperSheet!$A1045,D$2,D$3)</f>
        <v>0.13071910144713672</v>
      </c>
    </row>
    <row r="1027" spans="1:4" x14ac:dyDescent="0.2">
      <c r="A1027" s="32">
        <v>1</v>
      </c>
      <c r="B1027" s="33">
        <f>+'Gaussian Distributions'!A1045</f>
        <v>0.67756605483098986</v>
      </c>
      <c r="C1027" s="33">
        <f>+'Gaussian Distributions'!F1045</f>
        <v>0.46939151370774745</v>
      </c>
      <c r="D1027" s="34">
        <f>_xll.qlNormInv(HelperSheet!$A1046,D$2,D$3)</f>
        <v>0.8726613301570445</v>
      </c>
    </row>
    <row r="1028" spans="1:4" x14ac:dyDescent="0.2">
      <c r="A1028" s="32">
        <v>1</v>
      </c>
      <c r="B1028" s="33">
        <f>+'Gaussian Distributions'!A1046</f>
        <v>2.4478816218715745E-3</v>
      </c>
      <c r="C1028" s="33">
        <f>+'Gaussian Distributions'!F1046</f>
        <v>0.30061197040546789</v>
      </c>
      <c r="D1028" s="34">
        <f>_xll.qlNormInv(HelperSheet!$A1047,D$2,D$3)</f>
        <v>0.5013463348920294</v>
      </c>
    </row>
    <row r="1029" spans="1:4" x14ac:dyDescent="0.2">
      <c r="A1029" s="32">
        <v>1</v>
      </c>
      <c r="B1029" s="33">
        <f>+'Gaussian Distributions'!A1047</f>
        <v>-3.097269076663749</v>
      </c>
      <c r="C1029" s="33">
        <f>+'Gaussian Distributions'!F1047</f>
        <v>-0.47431726916593725</v>
      </c>
      <c r="D1029" s="34">
        <f>_xll.qlNormInv(HelperSheet!$A1048,D$2,D$3)</f>
        <v>-1.2034979921650621</v>
      </c>
    </row>
    <row r="1030" spans="1:4" x14ac:dyDescent="0.2">
      <c r="A1030" s="32">
        <v>1</v>
      </c>
      <c r="B1030" s="33">
        <f>+'Gaussian Distributions'!A1048</f>
        <v>-2.9750207289576047</v>
      </c>
      <c r="C1030" s="33">
        <f>+'Gaussian Distributions'!F1048</f>
        <v>-0.44375518223940119</v>
      </c>
      <c r="D1030" s="34">
        <f>_xll.qlNormInv(HelperSheet!$A1049,D$2,D$3)</f>
        <v>-1.1362614009266827</v>
      </c>
    </row>
    <row r="1031" spans="1:4" x14ac:dyDescent="0.2">
      <c r="A1031" s="32">
        <v>1</v>
      </c>
      <c r="B1031" s="33">
        <f>+'Gaussian Distributions'!A1049</f>
        <v>3.6718270165764029E-3</v>
      </c>
      <c r="C1031" s="33">
        <f>+'Gaussian Distributions'!F1049</f>
        <v>0.30091795675414407</v>
      </c>
      <c r="D1031" s="34">
        <f>_xll.qlNormInv(HelperSheet!$A1050,D$2,D$3)</f>
        <v>0.50201950485911706</v>
      </c>
    </row>
    <row r="1032" spans="1:4" x14ac:dyDescent="0.2">
      <c r="A1032" s="32">
        <v>1</v>
      </c>
      <c r="B1032" s="33">
        <f>+'Gaussian Distributions'!A1050</f>
        <v>0.67910661325102661</v>
      </c>
      <c r="C1032" s="33">
        <f>+'Gaussian Distributions'!F1050</f>
        <v>0.46977665331275664</v>
      </c>
      <c r="D1032" s="34">
        <f>_xll.qlNormInv(HelperSheet!$A1051,D$2,D$3)</f>
        <v>0.87350863728806472</v>
      </c>
    </row>
    <row r="1033" spans="1:4" x14ac:dyDescent="0.2">
      <c r="A1033" s="32">
        <v>1</v>
      </c>
      <c r="B1033" s="33">
        <f>+'Gaussian Distributions'!A1051</f>
        <v>-0.66988721968631659</v>
      </c>
      <c r="C1033" s="33">
        <f>+'Gaussian Distributions'!F1051</f>
        <v>0.13252819507842084</v>
      </c>
      <c r="D1033" s="34">
        <f>_xll.qlNormInv(HelperSheet!$A1052,D$2,D$3)</f>
        <v>0.13156202917252585</v>
      </c>
    </row>
    <row r="1034" spans="1:4" x14ac:dyDescent="0.2">
      <c r="A1034" s="32">
        <v>1</v>
      </c>
      <c r="B1034" s="33">
        <f>+'Gaussian Distributions'!A1052</f>
        <v>-0.314778696596205</v>
      </c>
      <c r="C1034" s="33">
        <f>+'Gaussian Distributions'!F1052</f>
        <v>0.22130532585094875</v>
      </c>
      <c r="D1034" s="34">
        <f>_xll.qlNormInv(HelperSheet!$A1053,D$2,D$3)</f>
        <v>0.32687171687208727</v>
      </c>
    </row>
    <row r="1035" spans="1:4" x14ac:dyDescent="0.2">
      <c r="A1035" s="32">
        <v>1</v>
      </c>
      <c r="B1035" s="33">
        <f>+'Gaussian Distributions'!A1053</f>
        <v>1.1574946777841038</v>
      </c>
      <c r="C1035" s="33">
        <f>+'Gaussian Distributions'!F1053</f>
        <v>0.58937366944602587</v>
      </c>
      <c r="D1035" s="34">
        <f>_xll.qlNormInv(HelperSheet!$A1054,D$2,D$3)</f>
        <v>1.136622072781257</v>
      </c>
    </row>
    <row r="1036" spans="1:4" x14ac:dyDescent="0.2">
      <c r="A1036" s="32">
        <v>1</v>
      </c>
      <c r="B1036" s="33">
        <f>+'Gaussian Distributions'!A1054</f>
        <v>0.3225047858033831</v>
      </c>
      <c r="C1036" s="33">
        <f>+'Gaussian Distributions'!F1054</f>
        <v>0.38062619645084578</v>
      </c>
      <c r="D1036" s="34">
        <f>_xll.qlNormInv(HelperSheet!$A1055,D$2,D$3)</f>
        <v>0.67737763219186076</v>
      </c>
    </row>
    <row r="1037" spans="1:4" x14ac:dyDescent="0.2">
      <c r="A1037" s="32">
        <v>1</v>
      </c>
      <c r="B1037" s="33">
        <f>+'Gaussian Distributions'!A1055</f>
        <v>-1.1432623368885784</v>
      </c>
      <c r="C1037" s="33">
        <f>+'Gaussian Distributions'!F1055</f>
        <v>1.4184415777855397E-2</v>
      </c>
      <c r="D1037" s="34">
        <f>_xll.qlNormInv(HelperSheet!$A1056,D$2,D$3)</f>
        <v>-0.12879428528871817</v>
      </c>
    </row>
    <row r="1038" spans="1:4" x14ac:dyDescent="0.2">
      <c r="A1038" s="32">
        <v>1</v>
      </c>
      <c r="B1038" s="33">
        <f>+'Gaussian Distributions'!A1056</f>
        <v>-0.88171732849584183</v>
      </c>
      <c r="C1038" s="33">
        <f>+'Gaussian Distributions'!F1056</f>
        <v>7.957066787603953E-2</v>
      </c>
      <c r="D1038" s="34">
        <f>_xll.qlNormInv(HelperSheet!$A1057,D$2,D$3)</f>
        <v>1.5055469327286963E-2</v>
      </c>
    </row>
    <row r="1039" spans="1:4" x14ac:dyDescent="0.2">
      <c r="A1039" s="32">
        <v>1</v>
      </c>
      <c r="B1039" s="33">
        <f>+'Gaussian Distributions'!A1057</f>
        <v>0.49291830577199203</v>
      </c>
      <c r="C1039" s="33">
        <f>+'Gaussian Distributions'!F1057</f>
        <v>0.42322957644299797</v>
      </c>
      <c r="D1039" s="34">
        <f>_xll.qlNormInv(HelperSheet!$A1058,D$2,D$3)</f>
        <v>0.77110506817459568</v>
      </c>
    </row>
    <row r="1040" spans="1:4" x14ac:dyDescent="0.2">
      <c r="A1040" s="32">
        <v>1</v>
      </c>
      <c r="B1040" s="33">
        <f>+'Gaussian Distributions'!A1058</f>
        <v>1.5461418545607104</v>
      </c>
      <c r="C1040" s="33">
        <f>+'Gaussian Distributions'!F1058</f>
        <v>0.68653546364017759</v>
      </c>
      <c r="D1040" s="34">
        <f>_xll.qlNormInv(HelperSheet!$A1059,D$2,D$3)</f>
        <v>1.3503780200083908</v>
      </c>
    </row>
    <row r="1041" spans="1:4" x14ac:dyDescent="0.2">
      <c r="A1041" s="32">
        <v>1</v>
      </c>
      <c r="B1041" s="33">
        <f>+'Gaussian Distributions'!A1059</f>
        <v>-0.15359422901438868</v>
      </c>
      <c r="C1041" s="33">
        <f>+'Gaussian Distributions'!F1059</f>
        <v>0.26160144274640285</v>
      </c>
      <c r="D1041" s="34">
        <f>_xll.qlNormInv(HelperSheet!$A1060,D$2,D$3)</f>
        <v>0.41552317404208622</v>
      </c>
    </row>
    <row r="1042" spans="1:4" x14ac:dyDescent="0.2">
      <c r="A1042" s="32">
        <v>1</v>
      </c>
      <c r="B1042" s="33">
        <f>+'Gaussian Distributions'!A1060</f>
        <v>-0.48464288550857448</v>
      </c>
      <c r="C1042" s="33">
        <f>+'Gaussian Distributions'!F1060</f>
        <v>0.17883927862285637</v>
      </c>
      <c r="D1042" s="34">
        <f>_xll.qlNormInv(HelperSheet!$A1061,D$2,D$3)</f>
        <v>0.23344641297028401</v>
      </c>
    </row>
    <row r="1043" spans="1:4" x14ac:dyDescent="0.2">
      <c r="A1043" s="32">
        <v>1</v>
      </c>
      <c r="B1043" s="33">
        <f>+'Gaussian Distributions'!A1061</f>
        <v>0.89260206537409503</v>
      </c>
      <c r="C1043" s="33">
        <f>+'Gaussian Distributions'!F1061</f>
        <v>0.52315051634352372</v>
      </c>
      <c r="D1043" s="34">
        <f>_xll.qlNormInv(HelperSheet!$A1062,D$2,D$3)</f>
        <v>0.99093113595575233</v>
      </c>
    </row>
    <row r="1044" spans="1:4" x14ac:dyDescent="0.2">
      <c r="A1044" s="32">
        <v>1</v>
      </c>
      <c r="B1044" s="33">
        <f>+'Gaussian Distributions'!A1062</f>
        <v>0.16102931419199842</v>
      </c>
      <c r="C1044" s="33">
        <f>+'Gaussian Distributions'!F1062</f>
        <v>0.34025732854799962</v>
      </c>
      <c r="D1044" s="34">
        <f>_xll.qlNormInv(HelperSheet!$A1063,D$2,D$3)</f>
        <v>0.58856612280559917</v>
      </c>
    </row>
    <row r="1045" spans="1:4" x14ac:dyDescent="0.2">
      <c r="A1045" s="32">
        <v>1</v>
      </c>
      <c r="B1045" s="33">
        <f>+'Gaussian Distributions'!A1063</f>
        <v>-1.5223169328644608</v>
      </c>
      <c r="C1045" s="33">
        <f>+'Gaussian Distributions'!F1063</f>
        <v>-8.0579233216115209E-2</v>
      </c>
      <c r="D1045" s="34">
        <f>_xll.qlNormInv(HelperSheet!$A1064,D$2,D$3)</f>
        <v>-0.33727431307545352</v>
      </c>
    </row>
    <row r="1046" spans="1:4" x14ac:dyDescent="0.2">
      <c r="A1046" s="32">
        <v>1</v>
      </c>
      <c r="B1046" s="33">
        <f>+'Gaussian Distributions'!A1064</f>
        <v>-1.3093090423356046</v>
      </c>
      <c r="C1046" s="33">
        <f>+'Gaussian Distributions'!F1064</f>
        <v>-2.732726058390117E-2</v>
      </c>
      <c r="D1046" s="34">
        <f>_xll.qlNormInv(HelperSheet!$A1065,D$2,D$3)</f>
        <v>-0.22011997328458266</v>
      </c>
    </row>
    <row r="1047" spans="1:4" x14ac:dyDescent="0.2">
      <c r="A1047" s="32">
        <v>1</v>
      </c>
      <c r="B1047" s="33">
        <f>+'Gaussian Distributions'!A1065</f>
        <v>0.24098039326981019</v>
      </c>
      <c r="C1047" s="33">
        <f>+'Gaussian Distributions'!F1065</f>
        <v>0.36024509831745255</v>
      </c>
      <c r="D1047" s="34">
        <f>_xll.qlNormInv(HelperSheet!$A1066,D$2,D$3)</f>
        <v>0.6325392162983956</v>
      </c>
    </row>
    <row r="1048" spans="1:4" x14ac:dyDescent="0.2">
      <c r="A1048" s="32">
        <v>1</v>
      </c>
      <c r="B1048" s="33">
        <f>+'Gaussian Distributions'!A1066</f>
        <v>1.0161240621510335</v>
      </c>
      <c r="C1048" s="33">
        <f>+'Gaussian Distributions'!F1066</f>
        <v>0.55403101553775835</v>
      </c>
      <c r="D1048" s="34">
        <f>_xll.qlNormInv(HelperSheet!$A1067,D$2,D$3)</f>
        <v>1.0588682341830684</v>
      </c>
    </row>
    <row r="1049" spans="1:4" x14ac:dyDescent="0.2">
      <c r="A1049" s="32">
        <v>1</v>
      </c>
      <c r="B1049" s="33">
        <f>+'Gaussian Distributions'!A1067</f>
        <v>-0.39827201377787913</v>
      </c>
      <c r="C1049" s="33">
        <f>+'Gaussian Distributions'!F1067</f>
        <v>0.20043199655553021</v>
      </c>
      <c r="D1049" s="34">
        <f>_xll.qlNormInv(HelperSheet!$A1068,D$2,D$3)</f>
        <v>0.28095039242216646</v>
      </c>
    </row>
    <row r="1050" spans="1:4" x14ac:dyDescent="0.2">
      <c r="A1050" s="32">
        <v>1</v>
      </c>
      <c r="B1050" s="33">
        <f>+'Gaussian Distributions'!A1068</f>
        <v>-7.4729811980305094E-2</v>
      </c>
      <c r="C1050" s="33">
        <f>+'Gaussian Distributions'!F1068</f>
        <v>0.28131754700492373</v>
      </c>
      <c r="D1050" s="34">
        <f>_xll.qlNormInv(HelperSheet!$A1069,D$2,D$3)</f>
        <v>0.45889860341083222</v>
      </c>
    </row>
    <row r="1051" spans="1:4" x14ac:dyDescent="0.2">
      <c r="A1051" s="32">
        <v>1</v>
      </c>
      <c r="B1051" s="33">
        <f>+'Gaussian Distributions'!A1069</f>
        <v>1.8839605432342656</v>
      </c>
      <c r="C1051" s="33">
        <f>+'Gaussian Distributions'!F1069</f>
        <v>0.77099013580856646</v>
      </c>
      <c r="D1051" s="34">
        <f>_xll.qlNormInv(HelperSheet!$A1070,D$2,D$3)</f>
        <v>1.5361782987788462</v>
      </c>
    </row>
    <row r="1052" spans="1:4" x14ac:dyDescent="0.2">
      <c r="A1052" s="32">
        <v>1</v>
      </c>
      <c r="B1052" s="33">
        <f>+'Gaussian Distributions'!A1070</f>
        <v>0.58347985852723794</v>
      </c>
      <c r="C1052" s="33">
        <f>+'Gaussian Distributions'!F1070</f>
        <v>0.4458699646318095</v>
      </c>
      <c r="D1052" s="34">
        <f>_xll.qlNormInv(HelperSheet!$A1071,D$2,D$3)</f>
        <v>0.82091392218998083</v>
      </c>
    </row>
    <row r="1053" spans="1:4" x14ac:dyDescent="0.2">
      <c r="A1053" s="32">
        <v>1</v>
      </c>
      <c r="B1053" s="33">
        <f>+'Gaussian Distributions'!A1071</f>
        <v>-0.77146782245101364</v>
      </c>
      <c r="C1053" s="33">
        <f>+'Gaussian Distributions'!F1071</f>
        <v>0.10713304438724658</v>
      </c>
      <c r="D1053" s="34">
        <f>_xll.qlNormInv(HelperSheet!$A1072,D$2,D$3)</f>
        <v>7.5692697651942475E-2</v>
      </c>
    </row>
    <row r="1054" spans="1:4" x14ac:dyDescent="0.2">
      <c r="A1054" s="32">
        <v>1</v>
      </c>
      <c r="B1054" s="33">
        <f>+'Gaussian Distributions'!A1072</f>
        <v>-1.0038940453778651</v>
      </c>
      <c r="C1054" s="33">
        <f>+'Gaussian Distributions'!F1072</f>
        <v>4.9026488655533718E-2</v>
      </c>
      <c r="D1054" s="34">
        <f>_xll.qlNormInv(HelperSheet!$A1073,D$2,D$3)</f>
        <v>-5.2141724957825875E-2</v>
      </c>
    </row>
    <row r="1055" spans="1:4" x14ac:dyDescent="0.2">
      <c r="A1055" s="32">
        <v>1</v>
      </c>
      <c r="B1055" s="33">
        <f>+'Gaussian Distributions'!A1073</f>
        <v>0.40623449254643174</v>
      </c>
      <c r="C1055" s="33">
        <f>+'Gaussian Distributions'!F1073</f>
        <v>0.40155862313660795</v>
      </c>
      <c r="D1055" s="34">
        <f>_xll.qlNormInv(HelperSheet!$A1074,D$2,D$3)</f>
        <v>0.72342897090053748</v>
      </c>
    </row>
    <row r="1056" spans="1:4" x14ac:dyDescent="0.2">
      <c r="A1056" s="32">
        <v>1</v>
      </c>
      <c r="B1056" s="33">
        <f>+'Gaussian Distributions'!A1074</f>
        <v>1.3268137140028371</v>
      </c>
      <c r="C1056" s="33">
        <f>+'Gaussian Distributions'!F1074</f>
        <v>0.63170342850070926</v>
      </c>
      <c r="D1056" s="34">
        <f>_xll.qlNormInv(HelperSheet!$A1075,D$2,D$3)</f>
        <v>1.2297475427015605</v>
      </c>
    </row>
    <row r="1057" spans="1:4" x14ac:dyDescent="0.2">
      <c r="A1057" s="32">
        <v>1</v>
      </c>
      <c r="B1057" s="33">
        <f>+'Gaussian Distributions'!A1075</f>
        <v>-0.23342720804898992</v>
      </c>
      <c r="C1057" s="33">
        <f>+'Gaussian Distributions'!F1075</f>
        <v>0.24164319798775252</v>
      </c>
      <c r="D1057" s="34">
        <f>_xll.qlNormInv(HelperSheet!$A1076,D$2,D$3)</f>
        <v>0.37161503557305553</v>
      </c>
    </row>
    <row r="1058" spans="1:4" x14ac:dyDescent="0.2">
      <c r="A1058" s="32">
        <v>1</v>
      </c>
      <c r="B1058" s="33">
        <f>+'Gaussian Distributions'!A1076</f>
        <v>-0.57479538677789932</v>
      </c>
      <c r="C1058" s="33">
        <f>+'Gaussian Distributions'!F1076</f>
        <v>0.15630115330552516</v>
      </c>
      <c r="D1058" s="34">
        <f>_xll.qlNormInv(HelperSheet!$A1077,D$2,D$3)</f>
        <v>0.18386253727215535</v>
      </c>
    </row>
    <row r="1059" spans="1:4" x14ac:dyDescent="0.2">
      <c r="A1059" s="32">
        <v>1</v>
      </c>
      <c r="B1059" s="33">
        <f>+'Gaussian Distributions'!A1077</f>
        <v>0.78139482647169567</v>
      </c>
      <c r="C1059" s="33">
        <f>+'Gaussian Distributions'!F1077</f>
        <v>0.49534870661792391</v>
      </c>
      <c r="D1059" s="34">
        <f>_xll.qlNormInv(HelperSheet!$A1078,D$2,D$3)</f>
        <v>0.9297671545594326</v>
      </c>
    </row>
    <row r="1060" spans="1:4" x14ac:dyDescent="0.2">
      <c r="A1060" s="32">
        <v>1</v>
      </c>
      <c r="B1060" s="33">
        <f>+'Gaussian Distributions'!A1078</f>
        <v>8.2096077301891737E-2</v>
      </c>
      <c r="C1060" s="33">
        <f>+'Gaussian Distributions'!F1078</f>
        <v>0.32052401932547292</v>
      </c>
      <c r="D1060" s="34">
        <f>_xll.qlNormInv(HelperSheet!$A1079,D$2,D$3)</f>
        <v>0.54515284251604046</v>
      </c>
    </row>
    <row r="1061" spans="1:4" x14ac:dyDescent="0.2">
      <c r="A1061" s="32">
        <v>1</v>
      </c>
      <c r="B1061" s="33">
        <f>+'Gaussian Distributions'!A1079</f>
        <v>-1.842310891258395</v>
      </c>
      <c r="C1061" s="33">
        <f>+'Gaussian Distributions'!F1079</f>
        <v>-0.16057772281459876</v>
      </c>
      <c r="D1061" s="34">
        <f>_xll.qlNormInv(HelperSheet!$A1080,D$2,D$3)</f>
        <v>-0.5132709901921173</v>
      </c>
    </row>
    <row r="1062" spans="1:4" x14ac:dyDescent="0.2">
      <c r="A1062" s="32">
        <v>1</v>
      </c>
      <c r="B1062" s="33">
        <f>+'Gaussian Distributions'!A1080</f>
        <v>-1.6611681128024378</v>
      </c>
      <c r="C1062" s="33">
        <f>+'Gaussian Distributions'!F1080</f>
        <v>-0.11529202820060946</v>
      </c>
      <c r="D1062" s="34">
        <f>_xll.qlNormInv(HelperSheet!$A1081,D$2,D$3)</f>
        <v>-0.41364246204134092</v>
      </c>
    </row>
    <row r="1063" spans="1:4" x14ac:dyDescent="0.2">
      <c r="A1063" s="32">
        <v>1</v>
      </c>
      <c r="B1063" s="33">
        <f>+'Gaussian Distributions'!A1081</f>
        <v>0.12146805911122988</v>
      </c>
      <c r="C1063" s="33">
        <f>+'Gaussian Distributions'!F1081</f>
        <v>0.33036701477780744</v>
      </c>
      <c r="D1063" s="34">
        <f>_xll.qlNormInv(HelperSheet!$A1082,D$2,D$3)</f>
        <v>0.56680743251117649</v>
      </c>
    </row>
    <row r="1064" spans="1:4" x14ac:dyDescent="0.2">
      <c r="A1064" s="32">
        <v>1</v>
      </c>
      <c r="B1064" s="33">
        <f>+'Gaussian Distributions'!A1082</f>
        <v>0.83570601071682715</v>
      </c>
      <c r="C1064" s="33">
        <f>+'Gaussian Distributions'!F1082</f>
        <v>0.5089265026792068</v>
      </c>
      <c r="D1064" s="34">
        <f>_xll.qlNormInv(HelperSheet!$A1083,D$2,D$3)</f>
        <v>0.95963830589425503</v>
      </c>
    </row>
    <row r="1065" spans="1:4" x14ac:dyDescent="0.2">
      <c r="A1065" s="32">
        <v>1</v>
      </c>
      <c r="B1065" s="33">
        <f>+'Gaussian Distributions'!A1083</f>
        <v>-0.529181300760725</v>
      </c>
      <c r="C1065" s="33">
        <f>+'Gaussian Distributions'!F1083</f>
        <v>0.16770467480981874</v>
      </c>
      <c r="D1065" s="34">
        <f>_xll.qlNormInv(HelperSheet!$A1084,D$2,D$3)</f>
        <v>0.2089502845816012</v>
      </c>
    </row>
    <row r="1066" spans="1:4" x14ac:dyDescent="0.2">
      <c r="A1066" s="32">
        <v>1</v>
      </c>
      <c r="B1066" s="33">
        <f>+'Gaussian Distributions'!A1084</f>
        <v>-0.19335661861439551</v>
      </c>
      <c r="C1066" s="33">
        <f>+'Gaussian Distributions'!F1084</f>
        <v>0.2516608453464011</v>
      </c>
      <c r="D1066" s="34">
        <f>_xll.qlNormInv(HelperSheet!$A1085,D$2,D$3)</f>
        <v>0.39365385976208245</v>
      </c>
    </row>
    <row r="1067" spans="1:4" x14ac:dyDescent="0.2">
      <c r="A1067" s="32">
        <v>1</v>
      </c>
      <c r="B1067" s="33">
        <f>+'Gaussian Distributions'!A1085</f>
        <v>1.4279011516142592</v>
      </c>
      <c r="C1067" s="33">
        <f>+'Gaussian Distributions'!F1085</f>
        <v>0.65697528790356485</v>
      </c>
      <c r="D1067" s="34">
        <f>_xll.qlNormInv(HelperSheet!$A1086,D$2,D$3)</f>
        <v>1.2853456333878426</v>
      </c>
    </row>
    <row r="1068" spans="1:4" x14ac:dyDescent="0.2">
      <c r="A1068" s="32">
        <v>1</v>
      </c>
      <c r="B1068" s="33">
        <f>+'Gaussian Distributions'!A1086</f>
        <v>0.44915435476713905</v>
      </c>
      <c r="C1068" s="33">
        <f>+'Gaussian Distributions'!F1086</f>
        <v>0.41228858869178475</v>
      </c>
      <c r="D1068" s="34">
        <f>_xll.qlNormInv(HelperSheet!$A1087,D$2,D$3)</f>
        <v>0.74703489512192656</v>
      </c>
    </row>
    <row r="1069" spans="1:4" x14ac:dyDescent="0.2">
      <c r="A1069" s="32">
        <v>1</v>
      </c>
      <c r="B1069" s="33">
        <f>+'Gaussian Distributions'!A1087</f>
        <v>-0.9410491206011744</v>
      </c>
      <c r="C1069" s="33">
        <f>+'Gaussian Distributions'!F1087</f>
        <v>6.4737719849706388E-2</v>
      </c>
      <c r="D1069" s="34">
        <f>_xll.qlNormInv(HelperSheet!$A1088,D$2,D$3)</f>
        <v>-1.7577016330646011E-2</v>
      </c>
    </row>
    <row r="1070" spans="1:4" x14ac:dyDescent="0.2">
      <c r="A1070" s="32">
        <v>1</v>
      </c>
      <c r="B1070" s="33">
        <f>+'Gaussian Distributions'!A1088</f>
        <v>-0.7197487777038849</v>
      </c>
      <c r="C1070" s="33">
        <f>+'Gaussian Distributions'!F1088</f>
        <v>0.12006280557402876</v>
      </c>
      <c r="D1070" s="34">
        <f>_xll.qlNormInv(HelperSheet!$A1089,D$2,D$3)</f>
        <v>0.10413817226286326</v>
      </c>
    </row>
    <row r="1071" spans="1:4" x14ac:dyDescent="0.2">
      <c r="A1071" s="32">
        <v>1</v>
      </c>
      <c r="B1071" s="33">
        <f>+'Gaussian Distributions'!A1089</f>
        <v>0.63057215182650994</v>
      </c>
      <c r="C1071" s="33">
        <f>+'Gaussian Distributions'!F1089</f>
        <v>0.45764303795662747</v>
      </c>
      <c r="D1071" s="34">
        <f>_xll.qlNormInv(HelperSheet!$A1090,D$2,D$3)</f>
        <v>0.84681468350458045</v>
      </c>
    </row>
    <row r="1072" spans="1:4" x14ac:dyDescent="0.2">
      <c r="A1072" s="32">
        <v>1</v>
      </c>
      <c r="B1072" s="33">
        <f>+'Gaussian Distributions'!A1090</f>
        <v>2.1928205236828036</v>
      </c>
      <c r="C1072" s="33">
        <f>+'Gaussian Distributions'!F1090</f>
        <v>0.84820513092070082</v>
      </c>
      <c r="D1072" s="34">
        <f>_xll.qlNormInv(HelperSheet!$A1091,D$2,D$3)</f>
        <v>1.7060512880255421</v>
      </c>
    </row>
    <row r="1073" spans="1:4" x14ac:dyDescent="0.2">
      <c r="A1073" s="32">
        <v>1</v>
      </c>
      <c r="B1073" s="33">
        <f>+'Gaussian Distributions'!A1091</f>
        <v>-3.5501704209694854E-2</v>
      </c>
      <c r="C1073" s="33">
        <f>+'Gaussian Distributions'!F1091</f>
        <v>0.29112457394757629</v>
      </c>
      <c r="D1073" s="34">
        <f>_xll.qlNormInv(HelperSheet!$A1092,D$2,D$3)</f>
        <v>0.48047406268466786</v>
      </c>
    </row>
    <row r="1074" spans="1:4" x14ac:dyDescent="0.2">
      <c r="A1074" s="32">
        <v>1</v>
      </c>
      <c r="B1074" s="33">
        <f>+'Gaussian Distributions'!A1092</f>
        <v>-0.35621482866118914</v>
      </c>
      <c r="C1074" s="33">
        <f>+'Gaussian Distributions'!F1092</f>
        <v>0.2109462928347027</v>
      </c>
      <c r="D1074" s="34">
        <f>_xll.qlNormInv(HelperSheet!$A1093,D$2,D$3)</f>
        <v>0.30408184423634599</v>
      </c>
    </row>
    <row r="1075" spans="1:4" x14ac:dyDescent="0.2">
      <c r="A1075" s="32">
        <v>1</v>
      </c>
      <c r="B1075" s="33">
        <f>+'Gaussian Distributions'!A1093</f>
        <v>1.0841003401991727</v>
      </c>
      <c r="C1075" s="33">
        <f>+'Gaussian Distributions'!F1093</f>
        <v>0.5710250850497931</v>
      </c>
      <c r="D1075" s="34">
        <f>_xll.qlNormInv(HelperSheet!$A1094,D$2,D$3)</f>
        <v>1.0962551871095449</v>
      </c>
    </row>
    <row r="1076" spans="1:4" x14ac:dyDescent="0.2">
      <c r="A1076" s="32">
        <v>1</v>
      </c>
      <c r="B1076" s="33">
        <f>+'Gaussian Distributions'!A1094</f>
        <v>0.28150862620453654</v>
      </c>
      <c r="C1076" s="33">
        <f>+'Gaussian Distributions'!F1094</f>
        <v>0.37037715655113412</v>
      </c>
      <c r="D1076" s="34">
        <f>_xll.qlNormInv(HelperSheet!$A1095,D$2,D$3)</f>
        <v>0.65482974441249509</v>
      </c>
    </row>
    <row r="1077" spans="1:4" x14ac:dyDescent="0.2">
      <c r="A1077" s="32">
        <v>1</v>
      </c>
      <c r="B1077" s="33">
        <f>+'Gaussian Distributions'!A1095</f>
        <v>-1.2220738846094934</v>
      </c>
      <c r="C1077" s="33">
        <f>+'Gaussian Distributions'!F1095</f>
        <v>-5.5184711523733609E-3</v>
      </c>
      <c r="D1077" s="34">
        <f>_xll.qlNormInv(HelperSheet!$A1096,D$2,D$3)</f>
        <v>-0.17214063653522138</v>
      </c>
    </row>
    <row r="1078" spans="1:4" x14ac:dyDescent="0.2">
      <c r="A1078" s="32">
        <v>1</v>
      </c>
      <c r="B1078" s="33">
        <f>+'Gaussian Distributions'!A1096</f>
        <v>-1.4078358327705327</v>
      </c>
      <c r="C1078" s="33">
        <f>+'Gaussian Distributions'!F1096</f>
        <v>-5.1958958192633187E-2</v>
      </c>
      <c r="D1078" s="34">
        <f>_xll.qlNormInv(HelperSheet!$A1097,D$2,D$3)</f>
        <v>-0.27430970802379306</v>
      </c>
    </row>
    <row r="1079" spans="1:4" x14ac:dyDescent="0.2">
      <c r="A1079" s="32">
        <v>1</v>
      </c>
      <c r="B1079" s="33">
        <f>+'Gaussian Distributions'!A1097</f>
        <v>0.20084431232756089</v>
      </c>
      <c r="C1079" s="33">
        <f>+'Gaussian Distributions'!F1097</f>
        <v>0.35021107808189023</v>
      </c>
      <c r="D1079" s="34">
        <f>_xll.qlNormInv(HelperSheet!$A1098,D$2,D$3)</f>
        <v>0.61046437178015855</v>
      </c>
    </row>
    <row r="1080" spans="1:4" x14ac:dyDescent="0.2">
      <c r="A1080" s="32">
        <v>1</v>
      </c>
      <c r="B1080" s="33">
        <f>+'Gaussian Distributions'!A1098</f>
        <v>0.9525456768785191</v>
      </c>
      <c r="C1080" s="33">
        <f>+'Gaussian Distributions'!F1098</f>
        <v>0.53813641921962974</v>
      </c>
      <c r="D1080" s="34">
        <f>_xll.qlNormInv(HelperSheet!$A1099,D$2,D$3)</f>
        <v>1.0239001222831856</v>
      </c>
    </row>
    <row r="1081" spans="1:4" x14ac:dyDescent="0.2">
      <c r="A1081" s="32">
        <v>1</v>
      </c>
      <c r="B1081" s="33">
        <f>+'Gaussian Distributions'!A1099</f>
        <v>-0.4410460113406266</v>
      </c>
      <c r="C1081" s="33">
        <f>+'Gaussian Distributions'!F1099</f>
        <v>0.18973849716484334</v>
      </c>
      <c r="D1081" s="34">
        <f>_xll.qlNormInv(HelperSheet!$A1100,D$2,D$3)</f>
        <v>0.25742469376265531</v>
      </c>
    </row>
    <row r="1082" spans="1:4" x14ac:dyDescent="0.2">
      <c r="A1082" s="32">
        <v>1</v>
      </c>
      <c r="B1082" s="33">
        <f>+'Gaussian Distributions'!A1100</f>
        <v>-0.11407330010139134</v>
      </c>
      <c r="C1082" s="33">
        <f>+'Gaussian Distributions'!F1100</f>
        <v>0.27148167497465214</v>
      </c>
      <c r="D1082" s="34">
        <f>_xll.qlNormInv(HelperSheet!$A1101,D$2,D$3)</f>
        <v>0.43725968494423473</v>
      </c>
    </row>
    <row r="1083" spans="1:4" x14ac:dyDescent="0.2">
      <c r="A1083" s="32">
        <v>1</v>
      </c>
      <c r="B1083" s="33">
        <f>+'Gaussian Distributions'!A1101</f>
        <v>1.6910863457455116</v>
      </c>
      <c r="C1083" s="33">
        <f>+'Gaussian Distributions'!F1101</f>
        <v>0.72277158643637796</v>
      </c>
      <c r="D1083" s="34">
        <f>_xll.qlNormInv(HelperSheet!$A1102,D$2,D$3)</f>
        <v>1.4300974901600316</v>
      </c>
    </row>
    <row r="1084" spans="1:4" x14ac:dyDescent="0.2">
      <c r="A1084" s="32">
        <v>1</v>
      </c>
      <c r="B1084" s="33">
        <f>+'Gaussian Distributions'!A1102</f>
        <v>0.5376476715707903</v>
      </c>
      <c r="C1084" s="33">
        <f>+'Gaussian Distributions'!F1102</f>
        <v>0.43441191789269756</v>
      </c>
      <c r="D1084" s="34">
        <f>_xll.qlNormInv(HelperSheet!$A1103,D$2,D$3)</f>
        <v>0.79570621936393471</v>
      </c>
    </row>
    <row r="1085" spans="1:4" x14ac:dyDescent="0.2">
      <c r="A1085" s="32">
        <v>1</v>
      </c>
      <c r="B1085" s="33">
        <f>+'Gaussian Distributions'!A1103</f>
        <v>-0.82533806281109767</v>
      </c>
      <c r="C1085" s="33">
        <f>+'Gaussian Distributions'!F1103</f>
        <v>9.3665484297225571E-2</v>
      </c>
      <c r="D1085" s="34">
        <f>_xll.qlNormInv(HelperSheet!$A1104,D$2,D$3)</f>
        <v>4.6064065453896241E-2</v>
      </c>
    </row>
    <row r="1086" spans="1:4" x14ac:dyDescent="0.2">
      <c r="A1086" s="32">
        <v>1</v>
      </c>
      <c r="B1086" s="33">
        <f>+'Gaussian Distributions'!A1104</f>
        <v>-1.0709771878394652</v>
      </c>
      <c r="C1086" s="33">
        <f>+'Gaussian Distributions'!F1104</f>
        <v>3.2255703040133699E-2</v>
      </c>
      <c r="D1086" s="34">
        <f>_xll.qlNormInv(HelperSheet!$A1105,D$2,D$3)</f>
        <v>-8.9037453311705872E-2</v>
      </c>
    </row>
    <row r="1087" spans="1:4" x14ac:dyDescent="0.2">
      <c r="A1087" s="32">
        <v>1</v>
      </c>
      <c r="B1087" s="33">
        <f>+'Gaussian Distributions'!A1105</f>
        <v>0.36405048223649428</v>
      </c>
      <c r="C1087" s="33">
        <f>+'Gaussian Distributions'!F1105</f>
        <v>0.39101262055912356</v>
      </c>
      <c r="D1087" s="34">
        <f>_xll.qlNormInv(HelperSheet!$A1106,D$2,D$3)</f>
        <v>0.70022776523007191</v>
      </c>
    </row>
    <row r="1088" spans="1:4" x14ac:dyDescent="0.2">
      <c r="A1088" s="32">
        <v>1</v>
      </c>
      <c r="B1088" s="33">
        <f>+'Gaussian Distributions'!A1106</f>
        <v>1.2377188883795058</v>
      </c>
      <c r="C1088" s="33">
        <f>+'Gaussian Distributions'!F1106</f>
        <v>0.60942972209487645</v>
      </c>
      <c r="D1088" s="34">
        <f>_xll.qlNormInv(HelperSheet!$A1107,D$2,D$3)</f>
        <v>1.1807453886087282</v>
      </c>
    </row>
    <row r="1089" spans="1:4" x14ac:dyDescent="0.2">
      <c r="A1089" s="32">
        <v>1</v>
      </c>
      <c r="B1089" s="33">
        <f>+'Gaussian Distributions'!A1107</f>
        <v>-0.27387629686350701</v>
      </c>
      <c r="C1089" s="33">
        <f>+'Gaussian Distributions'!F1107</f>
        <v>0.23153092578412324</v>
      </c>
      <c r="D1089" s="34">
        <f>_xll.qlNormInv(HelperSheet!$A1108,D$2,D$3)</f>
        <v>0.34936803672507111</v>
      </c>
    </row>
    <row r="1090" spans="1:4" x14ac:dyDescent="0.2">
      <c r="A1090" s="32">
        <v>1</v>
      </c>
      <c r="B1090" s="33">
        <f>+'Gaussian Distributions'!A1108</f>
        <v>-0.62163836637009406</v>
      </c>
      <c r="C1090" s="33">
        <f>+'Gaussian Distributions'!F1108</f>
        <v>0.14459040840747647</v>
      </c>
      <c r="D1090" s="34">
        <f>_xll.qlNormInv(HelperSheet!$A1109,D$2,D$3)</f>
        <v>0.15809889849644826</v>
      </c>
    </row>
    <row r="1091" spans="1:4" x14ac:dyDescent="0.2">
      <c r="A1091" s="32">
        <v>1</v>
      </c>
      <c r="B1091" s="33">
        <f>+'Gaussian Distributions'!A1109</f>
        <v>0.72929649995255896</v>
      </c>
      <c r="C1091" s="33">
        <f>+'Gaussian Distributions'!F1109</f>
        <v>0.4823241249881397</v>
      </c>
      <c r="D1091" s="34">
        <f>_xll.qlNormInv(HelperSheet!$A1110,D$2,D$3)</f>
        <v>0.90111307497390747</v>
      </c>
    </row>
    <row r="1092" spans="1:4" x14ac:dyDescent="0.2">
      <c r="A1092" s="32">
        <v>1</v>
      </c>
      <c r="B1092" s="33">
        <f>+'Gaussian Distributions'!A1110</f>
        <v>4.2850995873484655E-2</v>
      </c>
      <c r="C1092" s="33">
        <f>+'Gaussian Distributions'!F1110</f>
        <v>0.31071274896837114</v>
      </c>
      <c r="D1092" s="34">
        <f>_xll.qlNormInv(HelperSheet!$A1111,D$2,D$3)</f>
        <v>0.52356804773041654</v>
      </c>
    </row>
    <row r="1093" spans="1:4" x14ac:dyDescent="0.2">
      <c r="A1093" s="32">
        <v>1</v>
      </c>
      <c r="B1093" s="33">
        <f>+'Gaussian Distributions'!A1111</f>
        <v>-2.1179454512954639</v>
      </c>
      <c r="C1093" s="33">
        <f>+'Gaussian Distributions'!F1111</f>
        <v>-0.22948636282386597</v>
      </c>
      <c r="D1093" s="34">
        <f>_xll.qlNormInv(HelperSheet!$A1112,D$2,D$3)</f>
        <v>-0.66486999821250525</v>
      </c>
    </row>
    <row r="1094" spans="1:4" x14ac:dyDescent="0.2">
      <c r="A1094" s="32">
        <v>1</v>
      </c>
      <c r="B1094" s="33">
        <f>+'Gaussian Distributions'!A1112</f>
        <v>-1.9616376352190741</v>
      </c>
      <c r="C1094" s="33">
        <f>+'Gaussian Distributions'!F1112</f>
        <v>-0.19040940880476853</v>
      </c>
      <c r="D1094" s="34">
        <f>_xll.qlNormInv(HelperSheet!$A1113,D$2,D$3)</f>
        <v>-0.57890069937049082</v>
      </c>
    </row>
    <row r="1095" spans="1:4" x14ac:dyDescent="0.2">
      <c r="A1095" s="32">
        <v>1</v>
      </c>
      <c r="B1095" s="33">
        <f>+'Gaussian Distributions'!A1113</f>
        <v>6.2461510219441581E-2</v>
      </c>
      <c r="C1095" s="33">
        <f>+'Gaussian Distributions'!F1113</f>
        <v>0.31561537755486041</v>
      </c>
      <c r="D1095" s="34">
        <f>_xll.qlNormInv(HelperSheet!$A1114,D$2,D$3)</f>
        <v>0.53435383062069286</v>
      </c>
    </row>
    <row r="1096" spans="1:4" x14ac:dyDescent="0.2">
      <c r="A1096" s="32">
        <v>1</v>
      </c>
      <c r="B1096" s="33">
        <f>+'Gaussian Distributions'!A1114</f>
        <v>0.75508944991039528</v>
      </c>
      <c r="C1096" s="33">
        <f>+'Gaussian Distributions'!F1114</f>
        <v>0.48877236247759881</v>
      </c>
      <c r="D1096" s="34">
        <f>_xll.qlNormInv(HelperSheet!$A1115,D$2,D$3)</f>
        <v>0.91529919745071742</v>
      </c>
    </row>
    <row r="1097" spans="1:4" x14ac:dyDescent="0.2">
      <c r="A1097" s="32">
        <v>1</v>
      </c>
      <c r="B1097" s="33">
        <f>+'Gaussian Distributions'!A1115</f>
        <v>-0.5980528236909427</v>
      </c>
      <c r="C1097" s="33">
        <f>+'Gaussian Distributions'!F1115</f>
        <v>0.15048679407726431</v>
      </c>
      <c r="D1097" s="34">
        <f>_xll.qlNormInv(HelperSheet!$A1116,D$2,D$3)</f>
        <v>0.17107094696998149</v>
      </c>
    </row>
    <row r="1098" spans="1:4" x14ac:dyDescent="0.2">
      <c r="A1098" s="32">
        <v>1</v>
      </c>
      <c r="B1098" s="33">
        <f>+'Gaussian Distributions'!A1116</f>
        <v>-0.25359988211522544</v>
      </c>
      <c r="C1098" s="33">
        <f>+'Gaussian Distributions'!F1116</f>
        <v>0.23660002947119363</v>
      </c>
      <c r="D1098" s="34">
        <f>_xll.qlNormInv(HelperSheet!$A1117,D$2,D$3)</f>
        <v>0.36052006483662602</v>
      </c>
    </row>
    <row r="1099" spans="1:4" x14ac:dyDescent="0.2">
      <c r="A1099" s="32">
        <v>1</v>
      </c>
      <c r="B1099" s="33">
        <f>+'Gaussian Distributions'!A1117</f>
        <v>1.2809953112655841</v>
      </c>
      <c r="C1099" s="33">
        <f>+'Gaussian Distributions'!F1117</f>
        <v>0.62024882781639601</v>
      </c>
      <c r="D1099" s="34">
        <f>_xll.qlNormInv(HelperSheet!$A1118,D$2,D$3)</f>
        <v>1.2045474211960712</v>
      </c>
    </row>
    <row r="1100" spans="1:4" x14ac:dyDescent="0.2">
      <c r="A1100" s="32">
        <v>1</v>
      </c>
      <c r="B1100" s="33">
        <f>+'Gaussian Distributions'!A1118</f>
        <v>0.38505682816573988</v>
      </c>
      <c r="C1100" s="33">
        <f>+'Gaussian Distributions'!F1118</f>
        <v>0.39626420704143495</v>
      </c>
      <c r="D1100" s="34">
        <f>_xll.qlNormInv(HelperSheet!$A1119,D$2,D$3)</f>
        <v>0.71178125549115689</v>
      </c>
    </row>
    <row r="1101" spans="1:4" x14ac:dyDescent="0.2">
      <c r="A1101" s="32">
        <v>1</v>
      </c>
      <c r="B1101" s="33">
        <f>+'Gaussian Distributions'!A1119</f>
        <v>-1.0368523217273855</v>
      </c>
      <c r="C1101" s="33">
        <f>+'Gaussian Distributions'!F1119</f>
        <v>4.0786919568153612E-2</v>
      </c>
      <c r="D1101" s="34">
        <f>_xll.qlNormInv(HelperSheet!$A1120,D$2,D$3)</f>
        <v>-7.0268776950062062E-2</v>
      </c>
    </row>
    <row r="1102" spans="1:4" x14ac:dyDescent="0.2">
      <c r="A1102" s="32">
        <v>1</v>
      </c>
      <c r="B1102" s="33">
        <f>+'Gaussian Distributions'!A1120</f>
        <v>-0.79811339646445889</v>
      </c>
      <c r="C1102" s="33">
        <f>+'Gaussian Distributions'!F1120</f>
        <v>0.10047165088388527</v>
      </c>
      <c r="D1102" s="34">
        <f>_xll.qlNormInv(HelperSheet!$A1121,D$2,D$3)</f>
        <v>6.1037631944547588E-2</v>
      </c>
    </row>
    <row r="1103" spans="1:4" x14ac:dyDescent="0.2">
      <c r="A1103" s="32">
        <v>1</v>
      </c>
      <c r="B1103" s="33">
        <f>+'Gaussian Distributions'!A1121</f>
        <v>0.5604165991567962</v>
      </c>
      <c r="C1103" s="33">
        <f>+'Gaussian Distributions'!F1121</f>
        <v>0.44010414978919904</v>
      </c>
      <c r="D1103" s="34">
        <f>_xll.qlNormInv(HelperSheet!$A1122,D$2,D$3)</f>
        <v>0.80822912953623793</v>
      </c>
    </row>
    <row r="1104" spans="1:4" x14ac:dyDescent="0.2">
      <c r="A1104" s="32">
        <v>1</v>
      </c>
      <c r="B1104" s="33">
        <f>+'Gaussian Distributions'!A1122</f>
        <v>1.7792711882718304</v>
      </c>
      <c r="C1104" s="33">
        <f>+'Gaussian Distributions'!F1122</f>
        <v>0.74481779706795759</v>
      </c>
      <c r="D1104" s="34">
        <f>_xll.qlNormInv(HelperSheet!$A1123,D$2,D$3)</f>
        <v>1.4785991535495069</v>
      </c>
    </row>
    <row r="1105" spans="1:4" x14ac:dyDescent="0.2">
      <c r="A1105" s="32">
        <v>1</v>
      </c>
      <c r="B1105" s="33">
        <f>+'Gaussian Distributions'!A1123</f>
        <v>-9.4383292184142056E-2</v>
      </c>
      <c r="C1105" s="33">
        <f>+'Gaussian Distributions'!F1123</f>
        <v>0.27640417695396446</v>
      </c>
      <c r="D1105" s="34">
        <f>_xll.qlNormInv(HelperSheet!$A1124,D$2,D$3)</f>
        <v>0.44808918929872188</v>
      </c>
    </row>
    <row r="1106" spans="1:4" x14ac:dyDescent="0.2">
      <c r="A1106" s="32">
        <v>1</v>
      </c>
      <c r="B1106" s="33">
        <f>+'Gaussian Distributions'!A1124</f>
        <v>-0.41956304802098693</v>
      </c>
      <c r="C1106" s="33">
        <f>+'Gaussian Distributions'!F1124</f>
        <v>0.19510923799475327</v>
      </c>
      <c r="D1106" s="34">
        <f>_xll.qlNormInv(HelperSheet!$A1125,D$2,D$3)</f>
        <v>0.26924032358845718</v>
      </c>
    </row>
    <row r="1107" spans="1:4" x14ac:dyDescent="0.2">
      <c r="A1107" s="32">
        <v>1</v>
      </c>
      <c r="B1107" s="33">
        <f>+'Gaussian Distributions'!A1125</f>
        <v>0.98383771511751439</v>
      </c>
      <c r="C1107" s="33">
        <f>+'Gaussian Distributions'!F1125</f>
        <v>0.54595942877937853</v>
      </c>
      <c r="D1107" s="34">
        <f>_xll.qlNormInv(HelperSheet!$A1126,D$2,D$3)</f>
        <v>1.0411107433146329</v>
      </c>
    </row>
    <row r="1108" spans="1:4" x14ac:dyDescent="0.2">
      <c r="A1108" s="32">
        <v>1</v>
      </c>
      <c r="B1108" s="33">
        <f>+'Gaussian Distributions'!A1126</f>
        <v>0.22086787381891124</v>
      </c>
      <c r="C1108" s="33">
        <f>+'Gaussian Distributions'!F1126</f>
        <v>0.35521696845472778</v>
      </c>
      <c r="D1108" s="34">
        <f>_xll.qlNormInv(HelperSheet!$A1127,D$2,D$3)</f>
        <v>0.62147733060040122</v>
      </c>
    </row>
    <row r="1109" spans="1:4" x14ac:dyDescent="0.2">
      <c r="A1109" s="32">
        <v>1</v>
      </c>
      <c r="B1109" s="33">
        <f>+'Gaussian Distributions'!A1127</f>
        <v>-1.3569261164902502</v>
      </c>
      <c r="C1109" s="33">
        <f>+'Gaussian Distributions'!F1127</f>
        <v>-3.9231529122562558E-2</v>
      </c>
      <c r="D1109" s="34">
        <f>_xll.qlNormInv(HelperSheet!$A1128,D$2,D$3)</f>
        <v>-0.24630936406963766</v>
      </c>
    </row>
    <row r="1110" spans="1:4" x14ac:dyDescent="0.2">
      <c r="A1110" s="32">
        <v>1</v>
      </c>
      <c r="B1110" s="33">
        <f>+'Gaussian Distributions'!A1128</f>
        <v>-1.1817505664262027</v>
      </c>
      <c r="C1110" s="33">
        <f>+'Gaussian Distributions'!F1128</f>
        <v>4.5623583934493173E-3</v>
      </c>
      <c r="D1110" s="34">
        <f>_xll.qlNormInv(HelperSheet!$A1129,D$2,D$3)</f>
        <v>-0.14996281153441149</v>
      </c>
    </row>
    <row r="1111" spans="1:4" x14ac:dyDescent="0.2">
      <c r="A1111" s="32">
        <v>1</v>
      </c>
      <c r="B1111" s="33">
        <f>+'Gaussian Distributions'!A1129</f>
        <v>0.30194326579122727</v>
      </c>
      <c r="C1111" s="33">
        <f>+'Gaussian Distributions'!F1129</f>
        <v>0.37548581644780682</v>
      </c>
      <c r="D1111" s="34">
        <f>_xll.qlNormInv(HelperSheet!$A1130,D$2,D$3)</f>
        <v>0.666068796185175</v>
      </c>
    </row>
    <row r="1112" spans="1:4" x14ac:dyDescent="0.2">
      <c r="A1112" s="32">
        <v>1</v>
      </c>
      <c r="B1112" s="33">
        <f>+'Gaussian Distributions'!A1130</f>
        <v>1.1200432965255982</v>
      </c>
      <c r="C1112" s="33">
        <f>+'Gaussian Distributions'!F1130</f>
        <v>0.58001082413139948</v>
      </c>
      <c r="D1112" s="34">
        <f>_xll.qlNormInv(HelperSheet!$A1131,D$2,D$3)</f>
        <v>1.1160238130890789</v>
      </c>
    </row>
    <row r="1113" spans="1:4" x14ac:dyDescent="0.2">
      <c r="A1113" s="32">
        <v>1</v>
      </c>
      <c r="B1113" s="33">
        <f>+'Gaussian Distributions'!A1131</f>
        <v>-0.33542476689930012</v>
      </c>
      <c r="C1113" s="33">
        <f>+'Gaussian Distributions'!F1131</f>
        <v>0.21614380827517496</v>
      </c>
      <c r="D1113" s="34">
        <f>_xll.qlNormInv(HelperSheet!$A1132,D$2,D$3)</f>
        <v>0.31551637820538492</v>
      </c>
    </row>
    <row r="1114" spans="1:4" x14ac:dyDescent="0.2">
      <c r="A1114" s="32">
        <v>1</v>
      </c>
      <c r="B1114" s="33">
        <f>+'Gaussian Distributions'!A1132</f>
        <v>-1.5911886076132864E-2</v>
      </c>
      <c r="C1114" s="33">
        <f>+'Gaussian Distributions'!F1132</f>
        <v>0.29602202848096676</v>
      </c>
      <c r="D1114" s="34">
        <f>_xll.qlNormInv(HelperSheet!$A1133,D$2,D$3)</f>
        <v>0.49124846265812694</v>
      </c>
    </row>
    <row r="1115" spans="1:4" x14ac:dyDescent="0.2">
      <c r="A1115" s="32">
        <v>1</v>
      </c>
      <c r="B1115" s="33">
        <f>+'Gaussian Distributions'!A1133</f>
        <v>2.4922039273045642</v>
      </c>
      <c r="C1115" s="33">
        <f>+'Gaussian Distributions'!F1133</f>
        <v>0.92305098182614098</v>
      </c>
      <c r="D1115" s="34">
        <f>_xll.qlNormInv(HelperSheet!$A1134,D$2,D$3)</f>
        <v>1.8707121600175105</v>
      </c>
    </row>
    <row r="1116" spans="1:4" x14ac:dyDescent="0.2">
      <c r="A1116" s="32">
        <v>1</v>
      </c>
      <c r="B1116" s="33">
        <f>+'Gaussian Distributions'!A1134</f>
        <v>0.65464660208882308</v>
      </c>
      <c r="C1116" s="33">
        <f>+'Gaussian Distributions'!F1134</f>
        <v>0.46366165052220576</v>
      </c>
      <c r="D1116" s="34">
        <f>_xll.qlNormInv(HelperSheet!$A1135,D$2,D$3)</f>
        <v>0.86005563114885275</v>
      </c>
    </row>
    <row r="1117" spans="1:4" x14ac:dyDescent="0.2">
      <c r="A1117" s="32">
        <v>1</v>
      </c>
      <c r="B1117" s="33">
        <f>+'Gaussian Distributions'!A1135</f>
        <v>-0.69460211314619236</v>
      </c>
      <c r="C1117" s="33">
        <f>+'Gaussian Distributions'!F1135</f>
        <v>0.1263494717134519</v>
      </c>
      <c r="D1117" s="34">
        <f>_xll.qlNormInv(HelperSheet!$A1136,D$2,D$3)</f>
        <v>0.11796883776959416</v>
      </c>
    </row>
    <row r="1118" spans="1:4" x14ac:dyDescent="0.2">
      <c r="A1118" s="32">
        <v>1</v>
      </c>
      <c r="B1118" s="33">
        <f>+'Gaussian Distributions'!A1136</f>
        <v>-0.91098232314482908</v>
      </c>
      <c r="C1118" s="33">
        <f>+'Gaussian Distributions'!F1136</f>
        <v>7.225441921379272E-2</v>
      </c>
      <c r="D1118" s="34">
        <f>_xll.qlNormInv(HelperSheet!$A1137,D$2,D$3)</f>
        <v>-1.0402777296559806E-3</v>
      </c>
    </row>
    <row r="1119" spans="1:4" x14ac:dyDescent="0.2">
      <c r="A1119" s="32">
        <v>1</v>
      </c>
      <c r="B1119" s="33">
        <f>+'Gaussian Distributions'!A1137</f>
        <v>0.47092357476175151</v>
      </c>
      <c r="C1119" s="33">
        <f>+'Gaussian Distributions'!F1137</f>
        <v>0.41773089369043787</v>
      </c>
      <c r="D1119" s="34">
        <f>_xll.qlNormInv(HelperSheet!$A1138,D$2,D$3)</f>
        <v>0.75900796611896337</v>
      </c>
    </row>
    <row r="1120" spans="1:4" x14ac:dyDescent="0.2">
      <c r="A1120" s="32">
        <v>1</v>
      </c>
      <c r="B1120" s="33">
        <f>+'Gaussian Distributions'!A1138</f>
        <v>1.4844283735518953</v>
      </c>
      <c r="C1120" s="33">
        <f>+'Gaussian Distributions'!F1138</f>
        <v>0.67110709338797381</v>
      </c>
      <c r="D1120" s="34">
        <f>_xll.qlNormInv(HelperSheet!$A1139,D$2,D$3)</f>
        <v>1.3164356054535424</v>
      </c>
    </row>
    <row r="1121" spans="1:4" x14ac:dyDescent="0.2">
      <c r="A1121" s="32">
        <v>1</v>
      </c>
      <c r="B1121" s="33">
        <f>+'Gaussian Distributions'!A1139</f>
        <v>-0.17344114315918394</v>
      </c>
      <c r="C1121" s="33">
        <f>+'Gaussian Distributions'!F1139</f>
        <v>0.25663971421020398</v>
      </c>
      <c r="D1121" s="34">
        <f>_xll.qlNormInv(HelperSheet!$A1140,D$2,D$3)</f>
        <v>0.40460737126244883</v>
      </c>
    </row>
    <row r="1122" spans="1:4" x14ac:dyDescent="0.2">
      <c r="A1122" s="32">
        <v>1</v>
      </c>
      <c r="B1122" s="33">
        <f>+'Gaussian Distributions'!A1140</f>
        <v>-0.50678641808366254</v>
      </c>
      <c r="C1122" s="33">
        <f>+'Gaussian Distributions'!F1140</f>
        <v>0.17330339547908435</v>
      </c>
      <c r="D1122" s="34">
        <f>_xll.qlNormInv(HelperSheet!$A1141,D$2,D$3)</f>
        <v>0.22126747005398556</v>
      </c>
    </row>
    <row r="1123" spans="1:4" x14ac:dyDescent="0.2">
      <c r="A1123" s="32">
        <v>1</v>
      </c>
      <c r="B1123" s="33">
        <f>+'Gaussian Distributions'!A1141</f>
        <v>0.8638044681992908</v>
      </c>
      <c r="C1123" s="33">
        <f>+'Gaussian Distributions'!F1141</f>
        <v>0.51595111704982266</v>
      </c>
      <c r="D1123" s="34">
        <f>_xll.qlNormInv(HelperSheet!$A1142,D$2,D$3)</f>
        <v>0.97509245750961004</v>
      </c>
    </row>
    <row r="1124" spans="1:4" x14ac:dyDescent="0.2">
      <c r="A1124" s="32">
        <v>1</v>
      </c>
      <c r="B1124" s="33">
        <f>+'Gaussian Distributions'!A1142</f>
        <v>0.14122105598061108</v>
      </c>
      <c r="C1124" s="33">
        <f>+'Gaussian Distributions'!F1142</f>
        <v>0.33530526399515276</v>
      </c>
      <c r="D1124" s="34">
        <f>_xll.qlNormInv(HelperSheet!$A1143,D$2,D$3)</f>
        <v>0.57767158078933611</v>
      </c>
    </row>
    <row r="1125" spans="1:4" x14ac:dyDescent="0.2">
      <c r="A1125" s="32">
        <v>1</v>
      </c>
      <c r="B1125" s="33">
        <f>+'Gaussian Distributions'!A1143</f>
        <v>-1.5879188618200284</v>
      </c>
      <c r="C1125" s="33">
        <f>+'Gaussian Distributions'!F1143</f>
        <v>-9.6979715455007109E-2</v>
      </c>
      <c r="D1125" s="34">
        <f>_xll.qlNormInv(HelperSheet!$A1144,D$2,D$3)</f>
        <v>-0.37335537400101571</v>
      </c>
    </row>
    <row r="1126" spans="1:4" x14ac:dyDescent="0.2">
      <c r="A1126" s="32">
        <v>1</v>
      </c>
      <c r="B1126" s="33">
        <f>+'Gaussian Distributions'!A1144</f>
        <v>-1.7445990446638373</v>
      </c>
      <c r="C1126" s="33">
        <f>+'Gaussian Distributions'!F1144</f>
        <v>-0.13614976116595934</v>
      </c>
      <c r="D1126" s="34">
        <f>_xll.qlNormInv(HelperSheet!$A1145,D$2,D$3)</f>
        <v>-0.45952947456511062</v>
      </c>
    </row>
    <row r="1127" spans="1:4" x14ac:dyDescent="0.2">
      <c r="A1127" s="32">
        <v>1</v>
      </c>
      <c r="B1127" s="33">
        <f>+'Gaussian Distributions'!A1145</f>
        <v>0.1017623479143718</v>
      </c>
      <c r="C1127" s="33">
        <f>+'Gaussian Distributions'!F1145</f>
        <v>0.32544058697859296</v>
      </c>
      <c r="D1127" s="34">
        <f>_xll.qlNormInv(HelperSheet!$A1146,D$2,D$3)</f>
        <v>0.55596929135290452</v>
      </c>
    </row>
    <row r="1128" spans="1:4" x14ac:dyDescent="0.2">
      <c r="A1128" s="32">
        <v>1</v>
      </c>
      <c r="B1128" s="33">
        <f>+'Gaussian Distributions'!A1146</f>
        <v>0.8082523743060932</v>
      </c>
      <c r="C1128" s="33">
        <f>+'Gaussian Distributions'!F1146</f>
        <v>0.50206309357652334</v>
      </c>
      <c r="D1128" s="34">
        <f>_xll.qlNormInv(HelperSheet!$A1147,D$2,D$3)</f>
        <v>0.94453880586835126</v>
      </c>
    </row>
    <row r="1129" spans="1:4" x14ac:dyDescent="0.2">
      <c r="A1129" s="32">
        <v>1</v>
      </c>
      <c r="B1129" s="33">
        <f>+'Gaussian Distributions'!A1147</f>
        <v>-0.55184480478757469</v>
      </c>
      <c r="C1129" s="33">
        <f>+'Gaussian Distributions'!F1147</f>
        <v>0.16203879880310632</v>
      </c>
      <c r="D1129" s="34">
        <f>_xll.qlNormInv(HelperSheet!$A1148,D$2,D$3)</f>
        <v>0.19648535736683387</v>
      </c>
    </row>
    <row r="1130" spans="1:4" x14ac:dyDescent="0.2">
      <c r="A1130" s="32">
        <v>1</v>
      </c>
      <c r="B1130" s="33">
        <f>+'Gaussian Distributions'!A1148</f>
        <v>-0.21334908861074212</v>
      </c>
      <c r="C1130" s="33">
        <f>+'Gaussian Distributions'!F1148</f>
        <v>0.24666272784731447</v>
      </c>
      <c r="D1130" s="34">
        <f>_xll.qlNormInv(HelperSheet!$A1149,D$2,D$3)</f>
        <v>0.38265800126409183</v>
      </c>
    </row>
    <row r="1131" spans="1:4" x14ac:dyDescent="0.2">
      <c r="A1131" s="32">
        <v>1</v>
      </c>
      <c r="B1131" s="33">
        <f>+'Gaussian Distributions'!A1149</f>
        <v>1.375600627140412</v>
      </c>
      <c r="C1131" s="33">
        <f>+'Gaussian Distributions'!F1149</f>
        <v>0.64390015678510304</v>
      </c>
      <c r="D1131" s="34">
        <f>_xll.qlNormInv(HelperSheet!$A1150,D$2,D$3)</f>
        <v>1.2565803449272268</v>
      </c>
    </row>
    <row r="1132" spans="1:4" x14ac:dyDescent="0.2">
      <c r="A1132" s="32">
        <v>1</v>
      </c>
      <c r="B1132" s="33">
        <f>+'Gaussian Distributions'!A1150</f>
        <v>0.42759595360731961</v>
      </c>
      <c r="C1132" s="33">
        <f>+'Gaussian Distributions'!F1150</f>
        <v>0.40689898840182992</v>
      </c>
      <c r="D1132" s="34">
        <f>_xll.qlNormInv(HelperSheet!$A1151,D$2,D$3)</f>
        <v>0.73517777448402577</v>
      </c>
    </row>
    <row r="1133" spans="1:4" x14ac:dyDescent="0.2">
      <c r="A1133" s="32">
        <v>1</v>
      </c>
      <c r="B1133" s="33">
        <f>+'Gaussian Distributions'!A1151</f>
        <v>-0.9719916809694934</v>
      </c>
      <c r="C1133" s="33">
        <f>+'Gaussian Distributions'!F1151</f>
        <v>5.7002079757626639E-2</v>
      </c>
      <c r="D1133" s="34">
        <f>_xll.qlNormInv(HelperSheet!$A1152,D$2,D$3)</f>
        <v>-3.4595424533221397E-2</v>
      </c>
    </row>
    <row r="1134" spans="1:4" x14ac:dyDescent="0.2">
      <c r="A1134" s="32">
        <v>1</v>
      </c>
      <c r="B1134" s="33">
        <f>+'Gaussian Distributions'!A1152</f>
        <v>-0.74535905747074649</v>
      </c>
      <c r="C1134" s="33">
        <f>+'Gaussian Distributions'!F1152</f>
        <v>0.11366023563231337</v>
      </c>
      <c r="D1134" s="34">
        <f>_xll.qlNormInv(HelperSheet!$A1153,D$2,D$3)</f>
        <v>9.0052518391089409E-2</v>
      </c>
    </row>
    <row r="1135" spans="1:4" x14ac:dyDescent="0.2">
      <c r="A1135" s="32">
        <v>1</v>
      </c>
      <c r="B1135" s="33">
        <f>+'Gaussian Distributions'!A1153</f>
        <v>0.60685776026089255</v>
      </c>
      <c r="C1135" s="33">
        <f>+'Gaussian Distributions'!F1153</f>
        <v>0.4517144400652231</v>
      </c>
      <c r="D1135" s="34">
        <f>_xll.qlNormInv(HelperSheet!$A1154,D$2,D$3)</f>
        <v>0.83377176814349085</v>
      </c>
    </row>
    <row r="1136" spans="1:4" x14ac:dyDescent="0.2">
      <c r="A1136" s="32">
        <v>1</v>
      </c>
      <c r="B1136" s="33">
        <f>+'Gaussian Distributions'!A1154</f>
        <v>2.0146120630778772</v>
      </c>
      <c r="C1136" s="33">
        <f>+'Gaussian Distributions'!F1154</f>
        <v>0.80365301576946924</v>
      </c>
      <c r="D1136" s="34">
        <f>_xll.qlNormInv(HelperSheet!$A1155,D$2,D$3)</f>
        <v>1.6080366346928325</v>
      </c>
    </row>
    <row r="1137" spans="1:4" x14ac:dyDescent="0.2">
      <c r="A1137" s="32">
        <v>1</v>
      </c>
      <c r="B1137" s="33">
        <f>+'Gaussian Distributions'!A1155</f>
        <v>-5.5105157298521577E-2</v>
      </c>
      <c r="C1137" s="33">
        <f>+'Gaussian Distributions'!F1155</f>
        <v>0.28622371067536961</v>
      </c>
      <c r="D1137" s="34">
        <f>_xll.qlNormInv(HelperSheet!$A1156,D$2,D$3)</f>
        <v>0.46969216348581311</v>
      </c>
    </row>
    <row r="1138" spans="1:4" x14ac:dyDescent="0.2">
      <c r="A1138" s="32">
        <v>1</v>
      </c>
      <c r="B1138" s="33">
        <f>+'Gaussian Distributions'!A1156</f>
        <v>-0.37716002246209407</v>
      </c>
      <c r="C1138" s="33">
        <f>+'Gaussian Distributions'!F1156</f>
        <v>0.20570999438447646</v>
      </c>
      <c r="D1138" s="34">
        <f>_xll.qlNormInv(HelperSheet!$A1157,D$2,D$3)</f>
        <v>0.29256198764584823</v>
      </c>
    </row>
    <row r="1139" spans="1:4" x14ac:dyDescent="0.2">
      <c r="A1139" s="32">
        <v>1</v>
      </c>
      <c r="B1139" s="33">
        <f>+'Gaussian Distributions'!A1157</f>
        <v>1.0495059636005302</v>
      </c>
      <c r="C1139" s="33">
        <f>+'Gaussian Distributions'!F1157</f>
        <v>0.56237649090013253</v>
      </c>
      <c r="D1139" s="34">
        <f>_xll.qlNormInv(HelperSheet!$A1158,D$2,D$3)</f>
        <v>1.0772282799802917</v>
      </c>
    </row>
    <row r="1140" spans="1:4" x14ac:dyDescent="0.2">
      <c r="A1140" s="32">
        <v>1</v>
      </c>
      <c r="B1140" s="33">
        <f>+'Gaussian Distributions'!A1158</f>
        <v>0.26119087749331393</v>
      </c>
      <c r="C1140" s="33">
        <f>+'Gaussian Distributions'!F1158</f>
        <v>0.36529771937332844</v>
      </c>
      <c r="D1140" s="34">
        <f>_xll.qlNormInv(HelperSheet!$A1159,D$2,D$3)</f>
        <v>0.6436549826213227</v>
      </c>
    </row>
    <row r="1141" spans="1:4" x14ac:dyDescent="0.2">
      <c r="A1141" s="32">
        <v>1</v>
      </c>
      <c r="B1141" s="33">
        <f>+'Gaussian Distributions'!A1159</f>
        <v>-1.2644886610545281</v>
      </c>
      <c r="C1141" s="33">
        <f>+'Gaussian Distributions'!F1159</f>
        <v>-1.6122165263632027E-2</v>
      </c>
      <c r="D1141" s="34">
        <f>_xll.qlNormInv(HelperSheet!$A1160,D$2,D$3)</f>
        <v>-0.19546876357999055</v>
      </c>
    </row>
    <row r="1142" spans="1:4" x14ac:dyDescent="0.2">
      <c r="A1142" s="32">
        <v>1</v>
      </c>
      <c r="B1142" s="33">
        <f>+'Gaussian Distributions'!A1160</f>
        <v>-1.4626810017085092</v>
      </c>
      <c r="C1142" s="33">
        <f>+'Gaussian Distributions'!F1160</f>
        <v>-6.5670250427127319E-2</v>
      </c>
      <c r="D1142" s="34">
        <f>_xll.qlNormInv(HelperSheet!$A1161,D$2,D$3)</f>
        <v>-0.30447455093968012</v>
      </c>
    </row>
    <row r="1143" spans="1:4" x14ac:dyDescent="0.2">
      <c r="A1143" s="32">
        <v>1</v>
      </c>
      <c r="B1143" s="33">
        <f>+'Gaussian Distributions'!A1161</f>
        <v>0.1809009634910341</v>
      </c>
      <c r="C1143" s="33">
        <f>+'Gaussian Distributions'!F1161</f>
        <v>0.34522524087275852</v>
      </c>
      <c r="D1143" s="34">
        <f>_xll.qlNormInv(HelperSheet!$A1162,D$2,D$3)</f>
        <v>0.59949552992006871</v>
      </c>
    </row>
    <row r="1144" spans="1:4" x14ac:dyDescent="0.2">
      <c r="A1144" s="32">
        <v>1</v>
      </c>
      <c r="B1144" s="33">
        <f>+'Gaussian Distributions'!A1162</f>
        <v>0.92215963864262507</v>
      </c>
      <c r="C1144" s="33">
        <f>+'Gaussian Distributions'!F1162</f>
        <v>0.53053990966065623</v>
      </c>
      <c r="D1144" s="34">
        <f>_xll.qlNormInv(HelperSheet!$A1163,D$2,D$3)</f>
        <v>1.0071878012534439</v>
      </c>
    </row>
    <row r="1145" spans="1:4" x14ac:dyDescent="0.2">
      <c r="A1145" s="32">
        <v>1</v>
      </c>
      <c r="B1145" s="33">
        <f>+'Gaussian Distributions'!A1163</f>
        <v>-0.46273449802755412</v>
      </c>
      <c r="C1145" s="33">
        <f>+'Gaussian Distributions'!F1163</f>
        <v>0.18431637549311147</v>
      </c>
      <c r="D1145" s="34">
        <f>_xll.qlNormInv(HelperSheet!$A1164,D$2,D$3)</f>
        <v>0.24549602608484522</v>
      </c>
    </row>
    <row r="1146" spans="1:4" x14ac:dyDescent="0.2">
      <c r="A1146" s="32">
        <v>1</v>
      </c>
      <c r="B1146" s="33">
        <f>+'Gaussian Distributions'!A1164</f>
        <v>-0.13380763771048382</v>
      </c>
      <c r="C1146" s="33">
        <f>+'Gaussian Distributions'!F1164</f>
        <v>0.26654809057237905</v>
      </c>
      <c r="D1146" s="34">
        <f>_xll.qlNormInv(HelperSheet!$A1165,D$2,D$3)</f>
        <v>0.42640579925923389</v>
      </c>
    </row>
    <row r="1147" spans="1:4" x14ac:dyDescent="0.2">
      <c r="A1147" s="32">
        <v>1</v>
      </c>
      <c r="B1147" s="33">
        <f>+'Gaussian Distributions'!A1165</f>
        <v>1.614378681869179</v>
      </c>
      <c r="C1147" s="33">
        <f>+'Gaussian Distributions'!F1165</f>
        <v>0.70359467046729474</v>
      </c>
      <c r="D1147" s="34">
        <f>_xll.qlNormInv(HelperSheet!$A1166,D$2,D$3)</f>
        <v>1.3879082750280485</v>
      </c>
    </row>
    <row r="1148" spans="1:4" x14ac:dyDescent="0.2">
      <c r="A1148" s="32">
        <v>1</v>
      </c>
      <c r="B1148" s="33">
        <f>+'Gaussian Distributions'!A1166</f>
        <v>0.51515414077649957</v>
      </c>
      <c r="C1148" s="33">
        <f>+'Gaussian Distributions'!F1166</f>
        <v>0.42878853519412485</v>
      </c>
      <c r="D1148" s="34">
        <f>_xll.qlNormInv(HelperSheet!$A1167,D$2,D$3)</f>
        <v>0.7833347774270748</v>
      </c>
    </row>
    <row r="1149" spans="1:4" x14ac:dyDescent="0.2">
      <c r="A1149" s="32">
        <v>1</v>
      </c>
      <c r="B1149" s="33">
        <f>+'Gaussian Distributions'!A1167</f>
        <v>-0.85318866546025884</v>
      </c>
      <c r="C1149" s="33">
        <f>+'Gaussian Distributions'!F1167</f>
        <v>8.6702833634935278E-2</v>
      </c>
      <c r="D1149" s="34">
        <f>_xll.qlNormInv(HelperSheet!$A1168,D$2,D$3)</f>
        <v>3.0746233996857608E-2</v>
      </c>
    </row>
    <row r="1150" spans="1:4" x14ac:dyDescent="0.2">
      <c r="A1150" s="32">
        <v>1</v>
      </c>
      <c r="B1150" s="33">
        <f>+'Gaussian Distributions'!A1168</f>
        <v>-1.1063970838905917</v>
      </c>
      <c r="C1150" s="33">
        <f>+'Gaussian Distributions'!F1168</f>
        <v>2.3400729027352074E-2</v>
      </c>
      <c r="D1150" s="34">
        <f>_xll.qlNormInv(HelperSheet!$A1169,D$2,D$3)</f>
        <v>-0.1085183961398255</v>
      </c>
    </row>
    <row r="1151" spans="1:4" x14ac:dyDescent="0.2">
      <c r="A1151" s="32">
        <v>1</v>
      </c>
      <c r="B1151" s="33">
        <f>+'Gaussian Distributions'!A1169</f>
        <v>0.34320357854904587</v>
      </c>
      <c r="C1151" s="33">
        <f>+'Gaussian Distributions'!F1169</f>
        <v>0.38580089463726147</v>
      </c>
      <c r="D1151" s="34">
        <f>_xll.qlNormInv(HelperSheet!$A1170,D$2,D$3)</f>
        <v>0.68876196820197522</v>
      </c>
    </row>
    <row r="1152" spans="1:4" x14ac:dyDescent="0.2">
      <c r="A1152" s="32">
        <v>1</v>
      </c>
      <c r="B1152" s="33">
        <f>+'Gaussian Distributions'!A1170</f>
        <v>1.196644076983288</v>
      </c>
      <c r="C1152" s="33">
        <f>+'Gaussian Distributions'!F1170</f>
        <v>0.59916101924582199</v>
      </c>
      <c r="D1152" s="34">
        <f>_xll.qlNormInv(HelperSheet!$A1171,D$2,D$3)</f>
        <v>1.1581542423408084</v>
      </c>
    </row>
    <row r="1153" spans="1:4" x14ac:dyDescent="0.2">
      <c r="A1153" s="32">
        <v>1</v>
      </c>
      <c r="B1153" s="33">
        <f>+'Gaussian Distributions'!A1171</f>
        <v>-0.29426595205720918</v>
      </c>
      <c r="C1153" s="33">
        <f>+'Gaussian Distributions'!F1171</f>
        <v>0.22643351198569769</v>
      </c>
      <c r="D1153" s="34">
        <f>_xll.qlNormInv(HelperSheet!$A1172,D$2,D$3)</f>
        <v>0.33815372636853491</v>
      </c>
    </row>
    <row r="1154" spans="1:4" x14ac:dyDescent="0.2">
      <c r="A1154" s="32">
        <v>1</v>
      </c>
      <c r="B1154" s="33">
        <f>+'Gaussian Distributions'!A1172</f>
        <v>-0.64557491489528174</v>
      </c>
      <c r="C1154" s="33">
        <f>+'Gaussian Distributions'!F1172</f>
        <v>0.13860627127617955</v>
      </c>
      <c r="D1154" s="34">
        <f>_xll.qlNormInv(HelperSheet!$A1173,D$2,D$3)</f>
        <v>0.14493379680759499</v>
      </c>
    </row>
    <row r="1155" spans="1:4" x14ac:dyDescent="0.2">
      <c r="A1155" s="32">
        <v>1</v>
      </c>
      <c r="B1155" s="33">
        <f>+'Gaussian Distributions'!A1173</f>
        <v>0.70397986539545998</v>
      </c>
      <c r="C1155" s="33">
        <f>+'Gaussian Distributions'!F1173</f>
        <v>0.47599496634886496</v>
      </c>
      <c r="D1155" s="34">
        <f>_xll.qlNormInv(HelperSheet!$A1174,D$2,D$3)</f>
        <v>0.88718892596750298</v>
      </c>
    </row>
    <row r="1156" spans="1:4" x14ac:dyDescent="0.2">
      <c r="A1156" s="32">
        <v>1</v>
      </c>
      <c r="B1156" s="33">
        <f>+'Gaussian Distributions'!A1174</f>
        <v>2.3256948570781786E-2</v>
      </c>
      <c r="C1156" s="33">
        <f>+'Gaussian Distributions'!F1174</f>
        <v>0.30581423714269546</v>
      </c>
      <c r="D1156" s="34">
        <f>_xll.qlNormInv(HelperSheet!$A1175,D$2,D$3)</f>
        <v>0.51279132171392994</v>
      </c>
    </row>
    <row r="1157" spans="1:4" x14ac:dyDescent="0.2">
      <c r="A1157" s="32">
        <v>1</v>
      </c>
      <c r="B1157" s="33">
        <f>+'Gaussian Distributions'!A1175</f>
        <v>-2.3543588812299121</v>
      </c>
      <c r="C1157" s="33">
        <f>+'Gaussian Distributions'!F1175</f>
        <v>-0.28858972030747804</v>
      </c>
      <c r="D1157" s="34">
        <f>_xll.qlNormInv(HelperSheet!$A1176,D$2,D$3)</f>
        <v>-0.79489738467645177</v>
      </c>
    </row>
    <row r="1158" spans="1:4" x14ac:dyDescent="0.2">
      <c r="A1158" s="32">
        <v>1</v>
      </c>
      <c r="B1158" s="33">
        <f>+'Gaussian Distributions'!A1176</f>
        <v>-2.2207604951734954</v>
      </c>
      <c r="C1158" s="33">
        <f>+'Gaussian Distributions'!F1176</f>
        <v>-0.25519012379337386</v>
      </c>
      <c r="D1158" s="34">
        <f>_xll.qlNormInv(HelperSheet!$A1177,D$2,D$3)</f>
        <v>-0.72141827234542255</v>
      </c>
    </row>
    <row r="1159" spans="1:4" x14ac:dyDescent="0.2">
      <c r="A1159" s="32">
        <v>1</v>
      </c>
      <c r="B1159" s="33">
        <f>+'Gaussian Distributions'!A1177</f>
        <v>3.3052385973119006E-2</v>
      </c>
      <c r="C1159" s="33">
        <f>+'Gaussian Distributions'!F1177</f>
        <v>0.30826309649327976</v>
      </c>
      <c r="D1159" s="34">
        <f>_xll.qlNormInv(HelperSheet!$A1178,D$2,D$3)</f>
        <v>0.51817881228521545</v>
      </c>
    </row>
    <row r="1160" spans="1:4" x14ac:dyDescent="0.2">
      <c r="A1160" s="32">
        <v>1</v>
      </c>
      <c r="B1160" s="33">
        <f>+'Gaussian Distributions'!A1178</f>
        <v>0.71658077121660635</v>
      </c>
      <c r="C1160" s="33">
        <f>+'Gaussian Distributions'!F1178</f>
        <v>0.47914519280415158</v>
      </c>
      <c r="D1160" s="34">
        <f>_xll.qlNormInv(HelperSheet!$A1179,D$2,D$3)</f>
        <v>0.89411942416913348</v>
      </c>
    </row>
    <row r="1161" spans="1:4" x14ac:dyDescent="0.2">
      <c r="A1161" s="32">
        <v>1</v>
      </c>
      <c r="B1161" s="33">
        <f>+'Gaussian Distributions'!A1179</f>
        <v>-0.63356126392045686</v>
      </c>
      <c r="C1161" s="33">
        <f>+'Gaussian Distributions'!F1179</f>
        <v>0.14160968401988577</v>
      </c>
      <c r="D1161" s="34">
        <f>_xll.qlNormInv(HelperSheet!$A1180,D$2,D$3)</f>
        <v>0.15154130484374867</v>
      </c>
    </row>
    <row r="1162" spans="1:4" x14ac:dyDescent="0.2">
      <c r="A1162" s="32">
        <v>1</v>
      </c>
      <c r="B1162" s="33">
        <f>+'Gaussian Distributions'!A1180</f>
        <v>-0.28405636246572341</v>
      </c>
      <c r="C1162" s="33">
        <f>+'Gaussian Distributions'!F1180</f>
        <v>0.22898590938356914</v>
      </c>
      <c r="D1162" s="34">
        <f>_xll.qlNormInv(HelperSheet!$A1181,D$2,D$3)</f>
        <v>0.34376900064385207</v>
      </c>
    </row>
    <row r="1163" spans="1:4" x14ac:dyDescent="0.2">
      <c r="A1163" s="32">
        <v>1</v>
      </c>
      <c r="B1163" s="33">
        <f>+'Gaussian Distributions'!A1181</f>
        <v>1.2169248419571208</v>
      </c>
      <c r="C1163" s="33">
        <f>+'Gaussian Distributions'!F1181</f>
        <v>0.60423121048928019</v>
      </c>
      <c r="D1163" s="34">
        <f>_xll.qlNormInv(HelperSheet!$A1182,D$2,D$3)</f>
        <v>1.1693086630764165</v>
      </c>
    </row>
    <row r="1164" spans="1:4" x14ac:dyDescent="0.2">
      <c r="A1164" s="32">
        <v>1</v>
      </c>
      <c r="B1164" s="33">
        <f>+'Gaussian Distributions'!A1182</f>
        <v>0.35360782045876304</v>
      </c>
      <c r="C1164" s="33">
        <f>+'Gaussian Distributions'!F1182</f>
        <v>0.38840195511469078</v>
      </c>
      <c r="D1164" s="34">
        <f>_xll.qlNormInv(HelperSheet!$A1183,D$2,D$3)</f>
        <v>0.69448430125231964</v>
      </c>
    </row>
    <row r="1165" spans="1:4" x14ac:dyDescent="0.2">
      <c r="A1165" s="32">
        <v>1</v>
      </c>
      <c r="B1165" s="33">
        <f>+'Gaussian Distributions'!A1183</f>
        <v>-1.0885164307112796</v>
      </c>
      <c r="C1165" s="33">
        <f>+'Gaussian Distributions'!F1183</f>
        <v>2.7870892322180096E-2</v>
      </c>
      <c r="D1165" s="34">
        <f>_xll.qlNormInv(HelperSheet!$A1184,D$2,D$3)</f>
        <v>-9.8684036891203863E-2</v>
      </c>
    </row>
    <row r="1166" spans="1:4" x14ac:dyDescent="0.2">
      <c r="A1166" s="32">
        <v>1</v>
      </c>
      <c r="B1166" s="33">
        <f>+'Gaussian Distributions'!A1184</f>
        <v>-0.83918199745282773</v>
      </c>
      <c r="C1166" s="33">
        <f>+'Gaussian Distributions'!F1184</f>
        <v>9.0204500636793056E-2</v>
      </c>
      <c r="D1166" s="34">
        <f>_xll.qlNormInv(HelperSheet!$A1185,D$2,D$3)</f>
        <v>3.844990140094473E-2</v>
      </c>
    </row>
    <row r="1167" spans="1:4" x14ac:dyDescent="0.2">
      <c r="A1167" s="32">
        <v>1</v>
      </c>
      <c r="B1167" s="33">
        <f>+'Gaussian Distributions'!A1185</f>
        <v>0.52636761527091902</v>
      </c>
      <c r="C1167" s="33">
        <f>+'Gaussian Distributions'!F1185</f>
        <v>0.43159190381772972</v>
      </c>
      <c r="D1167" s="34">
        <f>_xll.qlNormInv(HelperSheet!$A1186,D$2,D$3)</f>
        <v>0.78950218839900543</v>
      </c>
    </row>
    <row r="1168" spans="1:4" x14ac:dyDescent="0.2">
      <c r="A1168" s="32">
        <v>1</v>
      </c>
      <c r="B1168" s="33">
        <f>+'Gaussian Distributions'!A1186</f>
        <v>1.6515181740896192</v>
      </c>
      <c r="C1168" s="33">
        <f>+'Gaussian Distributions'!F1186</f>
        <v>0.71287954352240479</v>
      </c>
      <c r="D1168" s="34">
        <f>_xll.qlNormInv(HelperSheet!$A1187,D$2,D$3)</f>
        <v>1.4083349957492906</v>
      </c>
    </row>
    <row r="1169" spans="1:4" x14ac:dyDescent="0.2">
      <c r="A1169" s="32">
        <v>1</v>
      </c>
      <c r="B1169" s="33">
        <f>+'Gaussian Distributions'!A1187</f>
        <v>-0.12393443557041359</v>
      </c>
      <c r="C1169" s="33">
        <f>+'Gaussian Distributions'!F1187</f>
        <v>0.26901639110739661</v>
      </c>
      <c r="D1169" s="34">
        <f>_xll.qlNormInv(HelperSheet!$A1188,D$2,D$3)</f>
        <v>0.43183606043627254</v>
      </c>
    </row>
    <row r="1170" spans="1:4" x14ac:dyDescent="0.2">
      <c r="A1170" s="32">
        <v>1</v>
      </c>
      <c r="B1170" s="33">
        <f>+'Gaussian Distributions'!A1188</f>
        <v>-0.45186368496428936</v>
      </c>
      <c r="C1170" s="33">
        <f>+'Gaussian Distributions'!F1188</f>
        <v>0.18703407875892764</v>
      </c>
      <c r="D1170" s="34">
        <f>_xll.qlNormInv(HelperSheet!$A1189,D$2,D$3)</f>
        <v>0.25147497326964086</v>
      </c>
    </row>
    <row r="1171" spans="1:4" x14ac:dyDescent="0.2">
      <c r="A1171" s="32">
        <v>1</v>
      </c>
      <c r="B1171" s="33">
        <f>+'Gaussian Distributions'!A1189</f>
        <v>0.93724448411971684</v>
      </c>
      <c r="C1171" s="33">
        <f>+'Gaussian Distributions'!F1189</f>
        <v>0.53431112102992917</v>
      </c>
      <c r="D1171" s="34">
        <f>_xll.qlNormInv(HelperSheet!$A1190,D$2,D$3)</f>
        <v>1.0154844662658444</v>
      </c>
    </row>
    <row r="1172" spans="1:4" x14ac:dyDescent="0.2">
      <c r="A1172" s="32">
        <v>1</v>
      </c>
      <c r="B1172" s="33">
        <f>+'Gaussian Distributions'!A1190</f>
        <v>0.19086314850850036</v>
      </c>
      <c r="C1172" s="33">
        <f>+'Gaussian Distributions'!F1190</f>
        <v>0.34771578712712509</v>
      </c>
      <c r="D1172" s="34">
        <f>_xll.qlNormInv(HelperSheet!$A1191,D$2,D$3)</f>
        <v>0.60497473167967519</v>
      </c>
    </row>
    <row r="1173" spans="1:4" x14ac:dyDescent="0.2">
      <c r="A1173" s="32">
        <v>1</v>
      </c>
      <c r="B1173" s="33">
        <f>+'Gaussian Distributions'!A1191</f>
        <v>-1.4347190021827529</v>
      </c>
      <c r="C1173" s="33">
        <f>+'Gaussian Distributions'!F1191</f>
        <v>-5.8679750545688247E-2</v>
      </c>
      <c r="D1173" s="34">
        <f>_xll.qlNormInv(HelperSheet!$A1192,D$2,D$3)</f>
        <v>-0.28909545120051416</v>
      </c>
    </row>
    <row r="1174" spans="1:4" x14ac:dyDescent="0.2">
      <c r="A1174" s="32">
        <v>1</v>
      </c>
      <c r="B1174" s="33">
        <f>+'Gaussian Distributions'!A1192</f>
        <v>-1.2430017516410099</v>
      </c>
      <c r="C1174" s="33">
        <f>+'Gaussian Distributions'!F1192</f>
        <v>-1.0750437910252486E-2</v>
      </c>
      <c r="D1174" s="34">
        <f>_xll.qlNormInv(HelperSheet!$A1193,D$2,D$3)</f>
        <v>-0.18365096340255549</v>
      </c>
    </row>
    <row r="1175" spans="1:4" x14ac:dyDescent="0.2">
      <c r="A1175" s="32">
        <v>1</v>
      </c>
      <c r="B1175" s="33">
        <f>+'Gaussian Distributions'!A1193</f>
        <v>0.27133575020855893</v>
      </c>
      <c r="C1175" s="33">
        <f>+'Gaussian Distributions'!F1193</f>
        <v>0.36783393755213972</v>
      </c>
      <c r="D1175" s="34">
        <f>_xll.qlNormInv(HelperSheet!$A1194,D$2,D$3)</f>
        <v>0.64923466261470741</v>
      </c>
    </row>
    <row r="1176" spans="1:4" x14ac:dyDescent="0.2">
      <c r="A1176" s="32">
        <v>1</v>
      </c>
      <c r="B1176" s="33">
        <f>+'Gaussian Distributions'!A1194</f>
        <v>1.0666435830534038</v>
      </c>
      <c r="C1176" s="33">
        <f>+'Gaussian Distributions'!F1194</f>
        <v>0.56666089576335099</v>
      </c>
      <c r="D1176" s="34">
        <f>_xll.qlNormInv(HelperSheet!$A1195,D$2,D$3)</f>
        <v>1.0866539706793721</v>
      </c>
    </row>
    <row r="1177" spans="1:4" x14ac:dyDescent="0.2">
      <c r="A1177" s="32">
        <v>1</v>
      </c>
      <c r="B1177" s="33">
        <f>+'Gaussian Distributions'!A1195</f>
        <v>-0.36666731788554668</v>
      </c>
      <c r="C1177" s="33">
        <f>+'Gaussian Distributions'!F1195</f>
        <v>0.20833317052861333</v>
      </c>
      <c r="D1177" s="34">
        <f>_xll.qlNormInv(HelperSheet!$A1196,D$2,D$3)</f>
        <v>0.29833297516294932</v>
      </c>
    </row>
    <row r="1178" spans="1:4" x14ac:dyDescent="0.2">
      <c r="A1178" s="32">
        <v>1</v>
      </c>
      <c r="B1178" s="33">
        <f>+'Gaussian Distributions'!A1196</f>
        <v>-4.5301254569973179E-2</v>
      </c>
      <c r="C1178" s="33">
        <f>+'Gaussian Distributions'!F1196</f>
        <v>0.2886746863575067</v>
      </c>
      <c r="D1178" s="34">
        <f>_xll.qlNormInv(HelperSheet!$A1197,D$2,D$3)</f>
        <v>0.47508430998651474</v>
      </c>
    </row>
    <row r="1179" spans="1:4" x14ac:dyDescent="0.2">
      <c r="A1179" s="32">
        <v>1</v>
      </c>
      <c r="B1179" s="33">
        <f>+'Gaussian Distributions'!A1197</f>
        <v>2.0954296882479246</v>
      </c>
      <c r="C1179" s="33">
        <f>+'Gaussian Distributions'!F1197</f>
        <v>0.8238574220619812</v>
      </c>
      <c r="D1179" s="34">
        <f>_xll.qlNormInv(HelperSheet!$A1198,D$2,D$3)</f>
        <v>1.6524863285363587</v>
      </c>
    </row>
    <row r="1180" spans="1:4" x14ac:dyDescent="0.2">
      <c r="A1180" s="32">
        <v>1</v>
      </c>
      <c r="B1180" s="33">
        <f>+'Gaussian Distributions'!A1198</f>
        <v>0.61867146444411436</v>
      </c>
      <c r="C1180" s="33">
        <f>+'Gaussian Distributions'!F1198</f>
        <v>0.45466786611102861</v>
      </c>
      <c r="D1180" s="34">
        <f>_xll.qlNormInv(HelperSheet!$A1199,D$2,D$3)</f>
        <v>0.84026930544426293</v>
      </c>
    </row>
    <row r="1181" spans="1:4" x14ac:dyDescent="0.2">
      <c r="A1181" s="32">
        <v>1</v>
      </c>
      <c r="B1181" s="33">
        <f>+'Gaussian Distributions'!A1199</f>
        <v>-0.73249386190311494</v>
      </c>
      <c r="C1181" s="33">
        <f>+'Gaussian Distributions'!F1199</f>
        <v>0.11687653452422125</v>
      </c>
      <c r="D1181" s="34">
        <f>_xll.qlNormInv(HelperSheet!$A1200,D$2,D$3)</f>
        <v>9.7128375953286772E-2</v>
      </c>
    </row>
    <row r="1182" spans="1:4" x14ac:dyDescent="0.2">
      <c r="A1182" s="32">
        <v>1</v>
      </c>
      <c r="B1182" s="33">
        <f>+'Gaussian Distributions'!A1200</f>
        <v>-0.95640593521313766</v>
      </c>
      <c r="C1182" s="33">
        <f>+'Gaussian Distributions'!F1200</f>
        <v>6.0898516196715574E-2</v>
      </c>
      <c r="D1182" s="34">
        <f>_xll.qlNormInv(HelperSheet!$A1201,D$2,D$3)</f>
        <v>-2.6023264367225796E-2</v>
      </c>
    </row>
    <row r="1183" spans="1:4" x14ac:dyDescent="0.2">
      <c r="A1183" s="32">
        <v>1</v>
      </c>
      <c r="B1183" s="33">
        <f>+'Gaussian Distributions'!A1201</f>
        <v>0.43834968736158253</v>
      </c>
      <c r="C1183" s="33">
        <f>+'Gaussian Distributions'!F1201</f>
        <v>0.40958742184039565</v>
      </c>
      <c r="D1183" s="34">
        <f>_xll.qlNormInv(HelperSheet!$A1202,D$2,D$3)</f>
        <v>0.74109232804887037</v>
      </c>
    </row>
    <row r="1184" spans="1:4" x14ac:dyDescent="0.2">
      <c r="A1184" s="32">
        <v>1</v>
      </c>
      <c r="B1184" s="33">
        <f>+'Gaussian Distributions'!A1202</f>
        <v>1.4012717945979234</v>
      </c>
      <c r="C1184" s="33">
        <f>+'Gaussian Distributions'!F1202</f>
        <v>0.65031794864948078</v>
      </c>
      <c r="D1184" s="34">
        <f>_xll.qlNormInv(HelperSheet!$A1203,D$2,D$3)</f>
        <v>1.2706994870288579</v>
      </c>
    </row>
    <row r="1185" spans="1:4" x14ac:dyDescent="0.2">
      <c r="A1185" s="32">
        <v>1</v>
      </c>
      <c r="B1185" s="33">
        <f>+'Gaussian Distributions'!A1203</f>
        <v>-0.20334269388541656</v>
      </c>
      <c r="C1185" s="33">
        <f>+'Gaussian Distributions'!F1203</f>
        <v>0.24916432652864584</v>
      </c>
      <c r="D1185" s="34">
        <f>_xll.qlNormInv(HelperSheet!$A1204,D$2,D$3)</f>
        <v>0.38816151836302087</v>
      </c>
    </row>
    <row r="1186" spans="1:4" x14ac:dyDescent="0.2">
      <c r="A1186" s="32">
        <v>1</v>
      </c>
      <c r="B1186" s="33">
        <f>+'Gaussian Distributions'!A1204</f>
        <v>-0.54047835084738727</v>
      </c>
      <c r="C1186" s="33">
        <f>+'Gaussian Distributions'!F1204</f>
        <v>0.16488041228815317</v>
      </c>
      <c r="D1186" s="34">
        <f>_xll.qlNormInv(HelperSheet!$A1205,D$2,D$3)</f>
        <v>0.20273690703393699</v>
      </c>
    </row>
    <row r="1187" spans="1:4" x14ac:dyDescent="0.2">
      <c r="A1187" s="32">
        <v>1</v>
      </c>
      <c r="B1187" s="33">
        <f>+'Gaussian Distributions'!A1205</f>
        <v>0.82190175685213551</v>
      </c>
      <c r="C1187" s="33">
        <f>+'Gaussian Distributions'!F1205</f>
        <v>0.50547543921303384</v>
      </c>
      <c r="D1187" s="34">
        <f>_xll.qlNormInv(HelperSheet!$A1206,D$2,D$3)</f>
        <v>0.95204596626867455</v>
      </c>
    </row>
    <row r="1188" spans="1:4" x14ac:dyDescent="0.2">
      <c r="A1188" s="32">
        <v>1</v>
      </c>
      <c r="B1188" s="33">
        <f>+'Gaussian Distributions'!A1206</f>
        <v>0.11160978591382463</v>
      </c>
      <c r="C1188" s="33">
        <f>+'Gaussian Distributions'!F1206</f>
        <v>0.32790244647845612</v>
      </c>
      <c r="D1188" s="34">
        <f>_xll.qlNormInv(HelperSheet!$A1207,D$2,D$3)</f>
        <v>0.56138538225260359</v>
      </c>
    </row>
    <row r="1189" spans="1:4" x14ac:dyDescent="0.2">
      <c r="A1189" s="32">
        <v>1</v>
      </c>
      <c r="B1189" s="33">
        <f>+'Gaussian Distributions'!A1207</f>
        <v>-1.7014038035947754</v>
      </c>
      <c r="C1189" s="33">
        <f>+'Gaussian Distributions'!F1207</f>
        <v>-0.12535095089869386</v>
      </c>
      <c r="D1189" s="34">
        <f>_xll.qlNormInv(HelperSheet!$A1208,D$2,D$3)</f>
        <v>-0.43577209197712652</v>
      </c>
    </row>
    <row r="1190" spans="1:4" x14ac:dyDescent="0.2">
      <c r="A1190" s="32">
        <v>1</v>
      </c>
      <c r="B1190" s="33">
        <f>+'Gaussian Distributions'!A1208</f>
        <v>-1.5542819063138122</v>
      </c>
      <c r="C1190" s="33">
        <f>+'Gaussian Distributions'!F1208</f>
        <v>-8.8570476578453072E-2</v>
      </c>
      <c r="D1190" s="34">
        <f>_xll.qlNormInv(HelperSheet!$A1209,D$2,D$3)</f>
        <v>-0.35485504847259686</v>
      </c>
    </row>
    <row r="1191" spans="1:4" x14ac:dyDescent="0.2">
      <c r="A1191" s="32">
        <v>1</v>
      </c>
      <c r="B1191" s="33">
        <f>+'Gaussian Distributions'!A1209</f>
        <v>0.15111777320321346</v>
      </c>
      <c r="C1191" s="33">
        <f>+'Gaussian Distributions'!F1209</f>
        <v>0.33777944330080334</v>
      </c>
      <c r="D1191" s="34">
        <f>_xll.qlNormInv(HelperSheet!$A1210,D$2,D$3)</f>
        <v>0.58311477526176736</v>
      </c>
    </row>
    <row r="1192" spans="1:4" x14ac:dyDescent="0.2">
      <c r="A1192" s="32">
        <v>1</v>
      </c>
      <c r="B1192" s="33">
        <f>+'Gaussian Distributions'!A1210</f>
        <v>0.87811223699664365</v>
      </c>
      <c r="C1192" s="33">
        <f>+'Gaussian Distributions'!F1210</f>
        <v>0.5195280592491609</v>
      </c>
      <c r="D1192" s="34">
        <f>_xll.qlNormInv(HelperSheet!$A1211,D$2,D$3)</f>
        <v>0.98296173034815404</v>
      </c>
    </row>
    <row r="1193" spans="1:4" x14ac:dyDescent="0.2">
      <c r="A1193" s="32">
        <v>1</v>
      </c>
      <c r="B1193" s="33">
        <f>+'Gaussian Distributions'!A1211</f>
        <v>-0.49568426953826372</v>
      </c>
      <c r="C1193" s="33">
        <f>+'Gaussian Distributions'!F1211</f>
        <v>0.17607893261543406</v>
      </c>
      <c r="D1193" s="34">
        <f>_xll.qlNormInv(HelperSheet!$A1212,D$2,D$3)</f>
        <v>0.22737365175395491</v>
      </c>
    </row>
    <row r="1194" spans="1:4" x14ac:dyDescent="0.2">
      <c r="A1194" s="32">
        <v>1</v>
      </c>
      <c r="B1194" s="33">
        <f>+'Gaussian Distributions'!A1212</f>
        <v>-0.1635096350873062</v>
      </c>
      <c r="C1194" s="33">
        <f>+'Gaussian Distributions'!F1212</f>
        <v>0.25912259122817344</v>
      </c>
      <c r="D1194" s="34">
        <f>_xll.qlNormInv(HelperSheet!$A1213,D$2,D$3)</f>
        <v>0.41006970070198157</v>
      </c>
    </row>
    <row r="1195" spans="1:4" x14ac:dyDescent="0.2">
      <c r="A1195" s="32">
        <v>1</v>
      </c>
      <c r="B1195" s="33">
        <f>+'Gaussian Distributions'!A1213</f>
        <v>1.514564167790917</v>
      </c>
      <c r="C1195" s="33">
        <f>+'Gaussian Distributions'!F1213</f>
        <v>0.67864104194772923</v>
      </c>
      <c r="D1195" s="34">
        <f>_xll.qlNormInv(HelperSheet!$A1214,D$2,D$3)</f>
        <v>1.3330102922850045</v>
      </c>
    </row>
    <row r="1196" spans="1:4" x14ac:dyDescent="0.2">
      <c r="A1196" s="32">
        <v>1</v>
      </c>
      <c r="B1196" s="33">
        <f>+'Gaussian Distributions'!A1214</f>
        <v>0.48189179903392931</v>
      </c>
      <c r="C1196" s="33">
        <f>+'Gaussian Distributions'!F1214</f>
        <v>0.42047294975848232</v>
      </c>
      <c r="D1196" s="34">
        <f>_xll.qlNormInv(HelperSheet!$A1215,D$2,D$3)</f>
        <v>0.7650404894686611</v>
      </c>
    </row>
    <row r="1197" spans="1:4" x14ac:dyDescent="0.2">
      <c r="A1197" s="32">
        <v>1</v>
      </c>
      <c r="B1197" s="33">
        <f>+'Gaussian Distributions'!A1215</f>
        <v>-0.89625387497728382</v>
      </c>
      <c r="C1197" s="33">
        <f>+'Gaussian Distributions'!F1215</f>
        <v>7.5936531255679035E-2</v>
      </c>
      <c r="D1197" s="34">
        <f>_xll.qlNormInv(HelperSheet!$A1216,D$2,D$3)</f>
        <v>7.0603687624938849E-3</v>
      </c>
    </row>
    <row r="1198" spans="1:4" x14ac:dyDescent="0.2">
      <c r="A1198" s="32">
        <v>1</v>
      </c>
      <c r="B1198" s="33">
        <f>+'Gaussian Distributions'!A1216</f>
        <v>-0.68219257742908446</v>
      </c>
      <c r="C1198" s="33">
        <f>+'Gaussian Distributions'!F1216</f>
        <v>0.12945185564272887</v>
      </c>
      <c r="D1198" s="34">
        <f>_xll.qlNormInv(HelperSheet!$A1217,D$2,D$3)</f>
        <v>0.12479408241400353</v>
      </c>
    </row>
    <row r="1199" spans="1:4" x14ac:dyDescent="0.2">
      <c r="A1199" s="32">
        <v>1</v>
      </c>
      <c r="B1199" s="33">
        <f>+'Gaussian Distributions'!A1217</f>
        <v>0.66682673671086024</v>
      </c>
      <c r="C1199" s="33">
        <f>+'Gaussian Distributions'!F1217</f>
        <v>0.46670668417771505</v>
      </c>
      <c r="D1199" s="34">
        <f>_xll.qlNormInv(HelperSheet!$A1218,D$2,D$3)</f>
        <v>0.8667547051909732</v>
      </c>
    </row>
    <row r="1200" spans="1:4" x14ac:dyDescent="0.2">
      <c r="A1200" s="32">
        <v>1</v>
      </c>
      <c r="B1200" s="33">
        <f>+'Gaussian Distributions'!A1218</f>
        <v>2.8146648660905971</v>
      </c>
      <c r="C1200" s="33">
        <f>+'Gaussian Distributions'!F1218</f>
        <v>1.0036662165226493</v>
      </c>
      <c r="D1200" s="34">
        <f>_xll.qlNormInv(HelperSheet!$A1219,D$2,D$3)</f>
        <v>2.0480656763498288</v>
      </c>
    </row>
    <row r="1201" spans="1:4" x14ac:dyDescent="0.2">
      <c r="A1201" s="32">
        <v>1</v>
      </c>
      <c r="B1201" s="33">
        <f>+'Gaussian Distributions'!A1219</f>
        <v>-6.1197361413314081E-3</v>
      </c>
      <c r="C1201" s="33">
        <f>+'Gaussian Distributions'!F1219</f>
        <v>0.29847006596466713</v>
      </c>
      <c r="D1201" s="34">
        <f>_xll.qlNormInv(HelperSheet!$A1220,D$2,D$3)</f>
        <v>0.49663414512226772</v>
      </c>
    </row>
    <row r="1202" spans="1:4" x14ac:dyDescent="0.2">
      <c r="A1202" s="32">
        <v>1</v>
      </c>
      <c r="B1202" s="33">
        <f>+'Gaussian Distributions'!A1220</f>
        <v>-0.32508440999689481</v>
      </c>
      <c r="C1202" s="33">
        <f>+'Gaussian Distributions'!F1220</f>
        <v>0.21872889750077629</v>
      </c>
      <c r="D1202" s="34">
        <f>_xll.qlNormInv(HelperSheet!$A1221,D$2,D$3)</f>
        <v>0.32120357450170783</v>
      </c>
    </row>
    <row r="1203" spans="1:4" x14ac:dyDescent="0.2">
      <c r="A1203" s="32">
        <v>1</v>
      </c>
      <c r="B1203" s="33">
        <f>+'Gaussian Distributions'!A1221</f>
        <v>1.1385693642757768</v>
      </c>
      <c r="C1203" s="33">
        <f>+'Gaussian Distributions'!F1221</f>
        <v>0.58464234106894419</v>
      </c>
      <c r="D1203" s="34">
        <f>_xll.qlNormInv(HelperSheet!$A1222,D$2,D$3)</f>
        <v>1.1262131503516772</v>
      </c>
    </row>
    <row r="1204" spans="1:4" x14ac:dyDescent="0.2">
      <c r="A1204" s="32">
        <v>1</v>
      </c>
      <c r="B1204" s="33">
        <f>+'Gaussian Distributions'!A1222</f>
        <v>0.31220752615161218</v>
      </c>
      <c r="C1204" s="33">
        <f>+'Gaussian Distributions'!F1222</f>
        <v>0.37805188153790303</v>
      </c>
      <c r="D1204" s="34">
        <f>_xll.qlNormInv(HelperSheet!$A1223,D$2,D$3)</f>
        <v>0.67171413938338675</v>
      </c>
    </row>
    <row r="1205" spans="1:4" x14ac:dyDescent="0.2">
      <c r="A1205" s="32">
        <v>1</v>
      </c>
      <c r="B1205" s="33">
        <f>+'Gaussian Distributions'!A1223</f>
        <v>-1.1622912305659723</v>
      </c>
      <c r="C1205" s="33">
        <f>+'Gaussian Distributions'!F1223</f>
        <v>9.4271923585069195E-3</v>
      </c>
      <c r="D1205" s="34">
        <f>_xll.qlNormInv(HelperSheet!$A1224,D$2,D$3)</f>
        <v>-0.13926017681128477</v>
      </c>
    </row>
    <row r="1206" spans="1:4" x14ac:dyDescent="0.2">
      <c r="A1206" s="32">
        <v>1</v>
      </c>
      <c r="B1206" s="33">
        <f>+'Gaussian Distributions'!A1224</f>
        <v>-1.332739859811064</v>
      </c>
      <c r="C1206" s="33">
        <f>+'Gaussian Distributions'!F1224</f>
        <v>-3.3184964952766016E-2</v>
      </c>
      <c r="D1206" s="34">
        <f>_xll.qlNormInv(HelperSheet!$A1225,D$2,D$3)</f>
        <v>-0.23300692289608527</v>
      </c>
    </row>
    <row r="1207" spans="1:4" x14ac:dyDescent="0.2">
      <c r="A1207" s="32">
        <v>1</v>
      </c>
      <c r="B1207" s="33">
        <f>+'Gaussian Distributions'!A1225</f>
        <v>0.23091245735977189</v>
      </c>
      <c r="C1207" s="33">
        <f>+'Gaussian Distributions'!F1225</f>
        <v>0.35772811433994295</v>
      </c>
      <c r="D1207" s="34">
        <f>_xll.qlNormInv(HelperSheet!$A1226,D$2,D$3)</f>
        <v>0.62700185154787458</v>
      </c>
    </row>
    <row r="1208" spans="1:4" x14ac:dyDescent="0.2">
      <c r="A1208" s="32">
        <v>1</v>
      </c>
      <c r="B1208" s="33">
        <f>+'Gaussian Distributions'!A1226</f>
        <v>0.99985060426530903</v>
      </c>
      <c r="C1208" s="33">
        <f>+'Gaussian Distributions'!F1226</f>
        <v>0.54996265106632725</v>
      </c>
      <c r="D1208" s="34">
        <f>_xll.qlNormInv(HelperSheet!$A1227,D$2,D$3)</f>
        <v>1.04991783234592</v>
      </c>
    </row>
    <row r="1209" spans="1:4" x14ac:dyDescent="0.2">
      <c r="A1209" s="32">
        <v>1</v>
      </c>
      <c r="B1209" s="33">
        <f>+'Gaussian Distributions'!A1227</f>
        <v>-0.4088943609218687</v>
      </c>
      <c r="C1209" s="33">
        <f>+'Gaussian Distributions'!F1227</f>
        <v>0.19777640976953281</v>
      </c>
      <c r="D1209" s="34">
        <f>_xll.qlNormInv(HelperSheet!$A1228,D$2,D$3)</f>
        <v>0.27510810149297216</v>
      </c>
    </row>
    <row r="1210" spans="1:4" x14ac:dyDescent="0.2">
      <c r="A1210" s="32">
        <v>1</v>
      </c>
      <c r="B1210" s="33">
        <f>+'Gaussian Distributions'!A1228</f>
        <v>-8.4552469588439441E-2</v>
      </c>
      <c r="C1210" s="33">
        <f>+'Gaussian Distributions'!F1228</f>
        <v>0.27886188260289013</v>
      </c>
      <c r="D1210" s="34">
        <f>_xll.qlNormInv(HelperSheet!$A1229,D$2,D$3)</f>
        <v>0.45349614172635833</v>
      </c>
    </row>
    <row r="1211" spans="1:4" x14ac:dyDescent="0.2">
      <c r="A1211" s="32">
        <v>1</v>
      </c>
      <c r="B1211" s="33">
        <f>+'Gaussian Distributions'!A1229</f>
        <v>1.8291121281935261</v>
      </c>
      <c r="C1211" s="33">
        <f>+'Gaussian Distributions'!F1229</f>
        <v>0.75727803204838151</v>
      </c>
      <c r="D1211" s="34">
        <f>_xll.qlNormInv(HelperSheet!$A1230,D$2,D$3)</f>
        <v>1.5060116705064395</v>
      </c>
    </row>
    <row r="1212" spans="1:4" x14ac:dyDescent="0.2">
      <c r="A1212" s="32">
        <v>1</v>
      </c>
      <c r="B1212" s="33">
        <f>+'Gaussian Distributions'!A1230</f>
        <v>0.57191020198431031</v>
      </c>
      <c r="C1212" s="33">
        <f>+'Gaussian Distributions'!F1230</f>
        <v>0.44297755049607757</v>
      </c>
      <c r="D1212" s="34">
        <f>_xll.qlNormInv(HelperSheet!$A1231,D$2,D$3)</f>
        <v>0.81455061109137072</v>
      </c>
    </row>
    <row r="1213" spans="1:4" x14ac:dyDescent="0.2">
      <c r="A1213" s="32">
        <v>1</v>
      </c>
      <c r="B1213" s="33">
        <f>+'Gaussian Distributions'!A1231</f>
        <v>-0.78472096495195409</v>
      </c>
      <c r="C1213" s="33">
        <f>+'Gaussian Distributions'!F1231</f>
        <v>0.10381975876201147</v>
      </c>
      <c r="D1213" s="34">
        <f>_xll.qlNormInv(HelperSheet!$A1232,D$2,D$3)</f>
        <v>6.8403469276425211E-2</v>
      </c>
    </row>
    <row r="1214" spans="1:4" x14ac:dyDescent="0.2">
      <c r="A1214" s="32">
        <v>1</v>
      </c>
      <c r="B1214" s="33">
        <f>+'Gaussian Distributions'!A1232</f>
        <v>-1.0202346522225154</v>
      </c>
      <c r="C1214" s="33">
        <f>+'Gaussian Distributions'!F1232</f>
        <v>4.4941336944371135E-2</v>
      </c>
      <c r="D1214" s="34">
        <f>_xll.qlNormInv(HelperSheet!$A1233,D$2,D$3)</f>
        <v>-6.11290587223835E-2</v>
      </c>
    </row>
    <row r="1215" spans="1:4" x14ac:dyDescent="0.2">
      <c r="A1215" s="32">
        <v>1</v>
      </c>
      <c r="B1215" s="33">
        <f>+'Gaussian Distributions'!A1233</f>
        <v>0.39562348047882867</v>
      </c>
      <c r="C1215" s="33">
        <f>+'Gaussian Distributions'!F1233</f>
        <v>0.39890587011970713</v>
      </c>
      <c r="D1215" s="34">
        <f>_xll.qlNormInv(HelperSheet!$A1234,D$2,D$3)</f>
        <v>0.71759291426335581</v>
      </c>
    </row>
    <row r="1216" spans="1:4" x14ac:dyDescent="0.2">
      <c r="A1216" s="32">
        <v>1</v>
      </c>
      <c r="B1216" s="33">
        <f>+'Gaussian Distributions'!A1234</f>
        <v>1.3035624432130821</v>
      </c>
      <c r="C1216" s="33">
        <f>+'Gaussian Distributions'!F1234</f>
        <v>0.62589061080327046</v>
      </c>
      <c r="D1216" s="34">
        <f>_xll.qlNormInv(HelperSheet!$A1235,D$2,D$3)</f>
        <v>1.2169593437671953</v>
      </c>
    </row>
    <row r="1217" spans="1:4" x14ac:dyDescent="0.2">
      <c r="A1217" s="32">
        <v>1</v>
      </c>
      <c r="B1217" s="33">
        <f>+'Gaussian Distributions'!A1235</f>
        <v>-0.24350115858114718</v>
      </c>
      <c r="C1217" s="33">
        <f>+'Gaussian Distributions'!F1235</f>
        <v>0.23912471035471319</v>
      </c>
      <c r="D1217" s="34">
        <f>_xll.qlNormInv(HelperSheet!$A1236,D$2,D$3)</f>
        <v>0.36607436278036903</v>
      </c>
    </row>
    <row r="1218" spans="1:4" x14ac:dyDescent="0.2">
      <c r="A1218" s="32">
        <v>1</v>
      </c>
      <c r="B1218" s="33">
        <f>+'Gaussian Distributions'!A1236</f>
        <v>-0.58638445667512429</v>
      </c>
      <c r="C1218" s="33">
        <f>+'Gaussian Distributions'!F1236</f>
        <v>0.15340388583121892</v>
      </c>
      <c r="D1218" s="34">
        <f>_xll.qlNormInv(HelperSheet!$A1237,D$2,D$3)</f>
        <v>0.17748854882868159</v>
      </c>
    </row>
    <row r="1219" spans="1:4" x14ac:dyDescent="0.2">
      <c r="A1219" s="32">
        <v>1</v>
      </c>
      <c r="B1219" s="33">
        <f>+'Gaussian Distributions'!A1237</f>
        <v>0.76817569184926948</v>
      </c>
      <c r="C1219" s="33">
        <f>+'Gaussian Distributions'!F1237</f>
        <v>0.49204392296231736</v>
      </c>
      <c r="D1219" s="34">
        <f>_xll.qlNormInv(HelperSheet!$A1238,D$2,D$3)</f>
        <v>0.92249663051709829</v>
      </c>
    </row>
    <row r="1220" spans="1:4" x14ac:dyDescent="0.2">
      <c r="A1220" s="32">
        <v>1</v>
      </c>
      <c r="B1220" s="33">
        <f>+'Gaussian Distributions'!A1238</f>
        <v>7.2275310765164469E-2</v>
      </c>
      <c r="C1220" s="33">
        <f>+'Gaussian Distributions'!F1238</f>
        <v>0.31806882769129108</v>
      </c>
      <c r="D1220" s="34">
        <f>_xll.qlNormInv(HelperSheet!$A1239,D$2,D$3)</f>
        <v>0.5397514209208405</v>
      </c>
    </row>
    <row r="1221" spans="1:4" x14ac:dyDescent="0.2">
      <c r="A1221" s="32">
        <v>1</v>
      </c>
      <c r="B1221" s="33">
        <f>+'Gaussian Distributions'!A1239</f>
        <v>-1.8985992452326952</v>
      </c>
      <c r="C1221" s="33">
        <f>+'Gaussian Distributions'!F1239</f>
        <v>-0.17464981130817381</v>
      </c>
      <c r="D1221" s="34">
        <f>_xll.qlNormInv(HelperSheet!$A1240,D$2,D$3)</f>
        <v>-0.54422958487798234</v>
      </c>
    </row>
    <row r="1222" spans="1:4" x14ac:dyDescent="0.2">
      <c r="A1222" s="32">
        <v>1</v>
      </c>
      <c r="B1222" s="33">
        <f>+'Gaussian Distributions'!A1240</f>
        <v>-2.0335975645027404</v>
      </c>
      <c r="C1222" s="33">
        <f>+'Gaussian Distributions'!F1240</f>
        <v>-0.20839939112568512</v>
      </c>
      <c r="D1222" s="34">
        <f>_xll.qlNormInv(HelperSheet!$A1241,D$2,D$3)</f>
        <v>-0.61847866047650735</v>
      </c>
    </row>
    <row r="1223" spans="1:4" x14ac:dyDescent="0.2">
      <c r="A1223" s="32">
        <v>1</v>
      </c>
      <c r="B1223" s="33">
        <f>+'Gaussian Distributions'!A1241</f>
        <v>5.2653721841543863E-2</v>
      </c>
      <c r="C1223" s="33">
        <f>+'Gaussian Distributions'!F1241</f>
        <v>0.31316343046038597</v>
      </c>
      <c r="D1223" s="34">
        <f>_xll.qlNormInv(HelperSheet!$A1242,D$2,D$3)</f>
        <v>0.52895954701284909</v>
      </c>
    </row>
    <row r="1224" spans="1:4" x14ac:dyDescent="0.2">
      <c r="A1224" s="32">
        <v>1</v>
      </c>
      <c r="B1224" s="33">
        <f>+'Gaussian Distributions'!A1242</f>
        <v>0.74213125801211233</v>
      </c>
      <c r="C1224" s="33">
        <f>+'Gaussian Distributions'!F1242</f>
        <v>0.4855328145030281</v>
      </c>
      <c r="D1224" s="34">
        <f>_xll.qlNormInv(HelperSheet!$A1243,D$2,D$3)</f>
        <v>0.90817219190666187</v>
      </c>
    </row>
    <row r="1225" spans="1:4" x14ac:dyDescent="0.2">
      <c r="A1225" s="32">
        <v>1</v>
      </c>
      <c r="B1225" s="33">
        <f>+'Gaussian Distributions'!A1243</f>
        <v>-0.60980319142900474</v>
      </c>
      <c r="C1225" s="33">
        <f>+'Gaussian Distributions'!F1243</f>
        <v>0.1475492021427488</v>
      </c>
      <c r="D1225" s="34">
        <f>_xll.qlNormInv(HelperSheet!$A1244,D$2,D$3)</f>
        <v>0.16460824471404739</v>
      </c>
    </row>
    <row r="1226" spans="1:4" x14ac:dyDescent="0.2">
      <c r="A1226" s="32">
        <v>1</v>
      </c>
      <c r="B1226" s="33">
        <f>+'Gaussian Distributions'!A1244</f>
        <v>-0.26372453592314488</v>
      </c>
      <c r="C1226" s="33">
        <f>+'Gaussian Distributions'!F1244</f>
        <v>0.23406886601921378</v>
      </c>
      <c r="D1226" s="34">
        <f>_xll.qlNormInv(HelperSheet!$A1245,D$2,D$3)</f>
        <v>0.35495150524227032</v>
      </c>
    </row>
    <row r="1227" spans="1:4" x14ac:dyDescent="0.2">
      <c r="A1227" s="32">
        <v>1</v>
      </c>
      <c r="B1227" s="33">
        <f>+'Gaussian Distributions'!A1245</f>
        <v>1.2590623475471558</v>
      </c>
      <c r="C1227" s="33">
        <f>+'Gaussian Distributions'!F1245</f>
        <v>0.61476558688678895</v>
      </c>
      <c r="D1227" s="34">
        <f>_xll.qlNormInv(HelperSheet!$A1246,D$2,D$3)</f>
        <v>1.1924842911509357</v>
      </c>
    </row>
    <row r="1228" spans="1:4" x14ac:dyDescent="0.2">
      <c r="A1228" s="32">
        <v>1</v>
      </c>
      <c r="B1228" s="33">
        <f>+'Gaussian Distributions'!A1246</f>
        <v>0.37453299607076501</v>
      </c>
      <c r="C1228" s="33">
        <f>+'Gaussian Distributions'!F1246</f>
        <v>0.39363324901769126</v>
      </c>
      <c r="D1228" s="34">
        <f>_xll.qlNormInv(HelperSheet!$A1247,D$2,D$3)</f>
        <v>0.70599314783892075</v>
      </c>
    </row>
    <row r="1229" spans="1:4" x14ac:dyDescent="0.2">
      <c r="A1229" s="32">
        <v>1</v>
      </c>
      <c r="B1229" s="33">
        <f>+'Gaussian Distributions'!A1247</f>
        <v>-1.0537613629250877</v>
      </c>
      <c r="C1229" s="33">
        <f>+'Gaussian Distributions'!F1247</f>
        <v>3.6559659268728062E-2</v>
      </c>
      <c r="D1229" s="34">
        <f>_xll.qlNormInv(HelperSheet!$A1248,D$2,D$3)</f>
        <v>-7.9568749608798339E-2</v>
      </c>
    </row>
    <row r="1230" spans="1:4" x14ac:dyDescent="0.2">
      <c r="A1230" s="32">
        <v>1</v>
      </c>
      <c r="B1230" s="33">
        <f>+'Gaussian Distributions'!A1248</f>
        <v>-0.81165053002879417</v>
      </c>
      <c r="C1230" s="33">
        <f>+'Gaussian Distributions'!F1248</f>
        <v>9.7087367492801446E-2</v>
      </c>
      <c r="D1230" s="34">
        <f>_xll.qlNormInv(HelperSheet!$A1249,D$2,D$3)</f>
        <v>5.3592208484163184E-2</v>
      </c>
    </row>
    <row r="1231" spans="1:4" x14ac:dyDescent="0.2">
      <c r="A1231" s="32">
        <v>1</v>
      </c>
      <c r="B1231" s="33">
        <f>+'Gaussian Distributions'!A1249</f>
        <v>0.5489965578201722</v>
      </c>
      <c r="C1231" s="33">
        <f>+'Gaussian Distributions'!F1249</f>
        <v>0.43724913945504307</v>
      </c>
      <c r="D1231" s="34">
        <f>_xll.qlNormInv(HelperSheet!$A1250,D$2,D$3)</f>
        <v>0.80194810680109474</v>
      </c>
    </row>
    <row r="1232" spans="1:4" x14ac:dyDescent="0.2">
      <c r="A1232" s="32">
        <v>1</v>
      </c>
      <c r="B1232" s="33">
        <f>+'Gaussian Distributions'!A1250</f>
        <v>1.7334945107254491</v>
      </c>
      <c r="C1232" s="33">
        <f>+'Gaussian Distributions'!F1250</f>
        <v>0.73337362768136227</v>
      </c>
      <c r="D1232" s="34">
        <f>_xll.qlNormInv(HelperSheet!$A1251,D$2,D$3)</f>
        <v>1.4534219808989972</v>
      </c>
    </row>
    <row r="1233" spans="1:4" x14ac:dyDescent="0.2">
      <c r="A1233" s="32">
        <v>1</v>
      </c>
      <c r="B1233" s="33">
        <f>+'Gaussian Distributions'!A1251</f>
        <v>-0.10422324515041369</v>
      </c>
      <c r="C1233" s="33">
        <f>+'Gaussian Distributions'!F1251</f>
        <v>0.27394418871239656</v>
      </c>
      <c r="D1233" s="34">
        <f>_xll.qlNormInv(HelperSheet!$A1252,D$2,D$3)</f>
        <v>0.44267721516727249</v>
      </c>
    </row>
    <row r="1234" spans="1:4" x14ac:dyDescent="0.2">
      <c r="A1234" s="32">
        <v>1</v>
      </c>
      <c r="B1234" s="33">
        <f>+'Gaussian Distributions'!A1252</f>
        <v>-0.43027970633929941</v>
      </c>
      <c r="C1234" s="33">
        <f>+'Gaussian Distributions'!F1252</f>
        <v>0.19243007341517515</v>
      </c>
      <c r="D1234" s="34">
        <f>_xll.qlNormInv(HelperSheet!$A1253,D$2,D$3)</f>
        <v>0.2633461615133853</v>
      </c>
    </row>
    <row r="1235" spans="1:4" x14ac:dyDescent="0.2">
      <c r="A1235" s="32">
        <v>1</v>
      </c>
      <c r="B1235" s="33">
        <f>+'Gaussian Distributions'!A1253</f>
        <v>0.96807320213737269</v>
      </c>
      <c r="C1235" s="33">
        <f>+'Gaussian Distributions'!F1253</f>
        <v>0.54201830053434319</v>
      </c>
      <c r="D1235" s="34">
        <f>_xll.qlNormInv(HelperSheet!$A1254,D$2,D$3)</f>
        <v>1.032440261175555</v>
      </c>
    </row>
    <row r="1236" spans="1:4" x14ac:dyDescent="0.2">
      <c r="A1236" s="32">
        <v>1</v>
      </c>
      <c r="B1236" s="33">
        <f>+'Gaussian Distributions'!A1254</f>
        <v>0.2108455256859087</v>
      </c>
      <c r="C1236" s="33">
        <f>+'Gaussian Distributions'!F1254</f>
        <v>0.35271138142147718</v>
      </c>
      <c r="D1236" s="34">
        <f>_xll.qlNormInv(HelperSheet!$A1255,D$2,D$3)</f>
        <v>0.61596503912724976</v>
      </c>
    </row>
    <row r="1237" spans="1:4" x14ac:dyDescent="0.2">
      <c r="A1237" s="32">
        <v>1</v>
      </c>
      <c r="B1237" s="33">
        <f>+'Gaussian Distributions'!A1255</f>
        <v>-1.3819332827986177</v>
      </c>
      <c r="C1237" s="33">
        <f>+'Gaussian Distributions'!F1255</f>
        <v>-4.5483320699654439E-2</v>
      </c>
      <c r="D1237" s="34">
        <f>_xll.qlNormInv(HelperSheet!$A1256,D$2,D$3)</f>
        <v>-0.26006330553923984</v>
      </c>
    </row>
    <row r="1238" spans="1:4" x14ac:dyDescent="0.2">
      <c r="A1238" s="32">
        <v>1</v>
      </c>
      <c r="B1238" s="33">
        <f>+'Gaussian Distributions'!A1256</f>
        <v>-1.2016679900546445</v>
      </c>
      <c r="C1238" s="33">
        <f>+'Gaussian Distributions'!F1256</f>
        <v>-4.1699751366114368E-4</v>
      </c>
      <c r="D1238" s="34">
        <f>_xll.qlNormInv(HelperSheet!$A1257,D$2,D$3)</f>
        <v>-0.16091739453005449</v>
      </c>
    </row>
    <row r="1239" spans="1:4" x14ac:dyDescent="0.2">
      <c r="A1239" s="32">
        <v>1</v>
      </c>
      <c r="B1239" s="33">
        <f>+'Gaussian Distributions'!A1257</f>
        <v>0.29171071925102177</v>
      </c>
      <c r="C1239" s="33">
        <f>+'Gaussian Distributions'!F1257</f>
        <v>0.37292767981275543</v>
      </c>
      <c r="D1239" s="34">
        <f>_xll.qlNormInv(HelperSheet!$A1258,D$2,D$3)</f>
        <v>0.66044089558806196</v>
      </c>
    </row>
    <row r="1240" spans="1:4" x14ac:dyDescent="0.2">
      <c r="A1240" s="32">
        <v>1</v>
      </c>
      <c r="B1240" s="33">
        <f>+'Gaussian Distributions'!A1258</f>
        <v>1.1018938741056643</v>
      </c>
      <c r="C1240" s="33">
        <f>+'Gaussian Distributions'!F1258</f>
        <v>0.57547346852641601</v>
      </c>
      <c r="D1240" s="34">
        <f>_xll.qlNormInv(HelperSheet!$A1259,D$2,D$3)</f>
        <v>1.1060416307581153</v>
      </c>
    </row>
    <row r="1241" spans="1:4" x14ac:dyDescent="0.2">
      <c r="A1241" s="32">
        <v>1</v>
      </c>
      <c r="B1241" s="33">
        <f>+'Gaussian Distributions'!A1259</f>
        <v>-0.34580111425488724</v>
      </c>
      <c r="C1241" s="33">
        <f>+'Gaussian Distributions'!F1259</f>
        <v>0.21354972143627818</v>
      </c>
      <c r="D1241" s="34">
        <f>_xll.qlNormInv(HelperSheet!$A1260,D$2,D$3)</f>
        <v>0.30980938715981199</v>
      </c>
    </row>
    <row r="1242" spans="1:4" x14ac:dyDescent="0.2">
      <c r="A1242" s="32">
        <v>1</v>
      </c>
      <c r="B1242" s="33">
        <f>+'Gaussian Distributions'!A1260</f>
        <v>-2.5705562014932182E-2</v>
      </c>
      <c r="C1242" s="33">
        <f>+'Gaussian Distributions'!F1260</f>
        <v>0.29357360949626693</v>
      </c>
      <c r="D1242" s="34">
        <f>_xll.qlNormInv(HelperSheet!$A1261,D$2,D$3)</f>
        <v>0.4858619408917873</v>
      </c>
    </row>
    <row r="1243" spans="1:4" x14ac:dyDescent="0.2">
      <c r="A1243" s="32">
        <v>1</v>
      </c>
      <c r="B1243" s="33">
        <f>+'Gaussian Distributions'!A1261</f>
        <v>2.3169250948022859</v>
      </c>
      <c r="C1243" s="33">
        <f>+'Gaussian Distributions'!F1261</f>
        <v>0.87923127370057141</v>
      </c>
      <c r="D1243" s="34">
        <f>_xll.qlNormInv(HelperSheet!$A1262,D$2,D$3)</f>
        <v>1.7743088021412574</v>
      </c>
    </row>
    <row r="1244" spans="1:4" x14ac:dyDescent="0.2">
      <c r="A1244" s="32">
        <v>1</v>
      </c>
      <c r="B1244" s="33">
        <f>+'Gaussian Distributions'!A1262</f>
        <v>0.64256282373798146</v>
      </c>
      <c r="C1244" s="33">
        <f>+'Gaussian Distributions'!F1262</f>
        <v>0.46064070593449535</v>
      </c>
      <c r="D1244" s="34">
        <f>_xll.qlNormInv(HelperSheet!$A1263,D$2,D$3)</f>
        <v>0.85340955305588984</v>
      </c>
    </row>
    <row r="1245" spans="1:4" x14ac:dyDescent="0.2">
      <c r="A1245" s="32">
        <v>1</v>
      </c>
      <c r="B1245" s="33">
        <f>+'Gaussian Distributions'!A1263</f>
        <v>-0.70711955015094385</v>
      </c>
      <c r="C1245" s="33">
        <f>+'Gaussian Distributions'!F1263</f>
        <v>0.12322011246226403</v>
      </c>
      <c r="D1245" s="34">
        <f>_xll.qlNormInv(HelperSheet!$A1264,D$2,D$3)</f>
        <v>0.11108424741698086</v>
      </c>
    </row>
    <row r="1246" spans="1:4" x14ac:dyDescent="0.2">
      <c r="A1246" s="32">
        <v>1</v>
      </c>
      <c r="B1246" s="33">
        <f>+'Gaussian Distributions'!A1264</f>
        <v>-0.92591108996012994</v>
      </c>
      <c r="C1246" s="33">
        <f>+'Gaussian Distributions'!F1264</f>
        <v>6.8522227509967504E-2</v>
      </c>
      <c r="D1246" s="34">
        <f>_xll.qlNormInv(HelperSheet!$A1265,D$2,D$3)</f>
        <v>-9.2510994780714562E-3</v>
      </c>
    </row>
    <row r="1247" spans="1:4" x14ac:dyDescent="0.2">
      <c r="A1247" s="32">
        <v>1</v>
      </c>
      <c r="B1247" s="33">
        <f>+'Gaussian Distributions'!A1265</f>
        <v>0.46001171418926784</v>
      </c>
      <c r="C1247" s="33">
        <f>+'Gaussian Distributions'!F1265</f>
        <v>0.41500292854731696</v>
      </c>
      <c r="D1247" s="34">
        <f>_xll.qlNormInv(HelperSheet!$A1266,D$2,D$3)</f>
        <v>0.75300644280409734</v>
      </c>
    </row>
    <row r="1248" spans="1:4" x14ac:dyDescent="0.2">
      <c r="A1248" s="32">
        <v>1</v>
      </c>
      <c r="B1248" s="33">
        <f>+'Gaussian Distributions'!A1266</f>
        <v>1.4555834276253186</v>
      </c>
      <c r="C1248" s="33">
        <f>+'Gaussian Distributions'!F1266</f>
        <v>0.66389585690632957</v>
      </c>
      <c r="D1248" s="34">
        <f>_xll.qlNormInv(HelperSheet!$A1267,D$2,D$3)</f>
        <v>1.3005708851939253</v>
      </c>
    </row>
    <row r="1249" spans="1:4" x14ac:dyDescent="0.2">
      <c r="A1249" s="32">
        <v>1</v>
      </c>
      <c r="B1249" s="33">
        <f>+'Gaussian Distributions'!A1267</f>
        <v>-0.1833897885183888</v>
      </c>
      <c r="C1249" s="33">
        <f>+'Gaussian Distributions'!F1267</f>
        <v>0.25415255287040278</v>
      </c>
      <c r="D1249" s="34">
        <f>_xll.qlNormInv(HelperSheet!$A1268,D$2,D$3)</f>
        <v>0.39913561631488614</v>
      </c>
    </row>
    <row r="1250" spans="1:4" x14ac:dyDescent="0.2">
      <c r="A1250" s="32">
        <v>1</v>
      </c>
      <c r="B1250" s="33">
        <f>+'Gaussian Distributions'!A1268</f>
        <v>-0.51795138752099723</v>
      </c>
      <c r="C1250" s="33">
        <f>+'Gaussian Distributions'!F1268</f>
        <v>0.17051215311975068</v>
      </c>
      <c r="D1250" s="34">
        <f>_xll.qlNormInv(HelperSheet!$A1269,D$2,D$3)</f>
        <v>0.21512673686345152</v>
      </c>
    </row>
    <row r="1251" spans="1:4" x14ac:dyDescent="0.2">
      <c r="A1251" s="32">
        <v>1</v>
      </c>
      <c r="B1251" s="33">
        <f>+'Gaussian Distributions'!A1269</f>
        <v>0.84967138287717126</v>
      </c>
      <c r="C1251" s="33">
        <f>+'Gaussian Distributions'!F1269</f>
        <v>0.51241784571929283</v>
      </c>
      <c r="D1251" s="34">
        <f>_xll.qlNormInv(HelperSheet!$A1270,D$2,D$3)</f>
        <v>0.96731926058244422</v>
      </c>
    </row>
    <row r="1252" spans="1:4" x14ac:dyDescent="0.2">
      <c r="A1252" s="32">
        <v>1</v>
      </c>
      <c r="B1252" s="33">
        <f>+'Gaussian Distributions'!A1270</f>
        <v>0.1313381516882787</v>
      </c>
      <c r="C1252" s="33">
        <f>+'Gaussian Distributions'!F1270</f>
        <v>0.33283453792206968</v>
      </c>
      <c r="D1252" s="34">
        <f>_xll.qlNormInv(HelperSheet!$A1271,D$2,D$3)</f>
        <v>0.57223598342855331</v>
      </c>
    </row>
    <row r="1253" spans="1:4" x14ac:dyDescent="0.2">
      <c r="A1253" s="32">
        <v>1</v>
      </c>
      <c r="B1253" s="33">
        <f>+'Gaussian Distributions'!A1271</f>
        <v>-1.623454942254946</v>
      </c>
      <c r="C1253" s="33">
        <f>+'Gaussian Distributions'!F1271</f>
        <v>-0.10586373556373652</v>
      </c>
      <c r="D1253" s="34">
        <f>_xll.qlNormInv(HelperSheet!$A1272,D$2,D$3)</f>
        <v>-0.39290021824022037</v>
      </c>
    </row>
    <row r="1254" spans="1:4" x14ac:dyDescent="0.2">
      <c r="A1254" s="32">
        <v>1</v>
      </c>
      <c r="B1254" s="33">
        <f>+'Gaussian Distributions'!A1272</f>
        <v>-1.7913185738431843</v>
      </c>
      <c r="C1254" s="33">
        <f>+'Gaussian Distributions'!F1272</f>
        <v>-0.14782964346079608</v>
      </c>
      <c r="D1254" s="34">
        <f>_xll.qlNormInv(HelperSheet!$A1273,D$2,D$3)</f>
        <v>-0.48522521561375143</v>
      </c>
    </row>
    <row r="1255" spans="1:4" x14ac:dyDescent="0.2">
      <c r="A1255" s="32">
        <v>1</v>
      </c>
      <c r="B1255" s="33">
        <f>+'Gaussian Distributions'!A1273</f>
        <v>9.1924768374495008E-2</v>
      </c>
      <c r="C1255" s="33">
        <f>+'Gaussian Distributions'!F1273</f>
        <v>0.32298119209362375</v>
      </c>
      <c r="D1255" s="34">
        <f>_xll.qlNormInv(HelperSheet!$A1274,D$2,D$3)</f>
        <v>0.55055862260597221</v>
      </c>
    </row>
    <row r="1256" spans="1:4" x14ac:dyDescent="0.2">
      <c r="A1256" s="32">
        <v>1</v>
      </c>
      <c r="B1256" s="33">
        <f>+'Gaussian Distributions'!A1274</f>
        <v>0.79475193891528007</v>
      </c>
      <c r="C1256" s="33">
        <f>+'Gaussian Distributions'!F1274</f>
        <v>0.49868798472882003</v>
      </c>
      <c r="D1256" s="34">
        <f>_xll.qlNormInv(HelperSheet!$A1275,D$2,D$3)</f>
        <v>0.93711356640340404</v>
      </c>
    </row>
    <row r="1257" spans="1:4" x14ac:dyDescent="0.2">
      <c r="A1257" s="32">
        <v>1</v>
      </c>
      <c r="B1257" s="33">
        <f>+'Gaussian Distributions'!A1275</f>
        <v>-0.56328300762431338</v>
      </c>
      <c r="C1257" s="33">
        <f>+'Gaussian Distributions'!F1275</f>
        <v>0.15917924809392164</v>
      </c>
      <c r="D1257" s="34">
        <f>_xll.qlNormInv(HelperSheet!$A1276,D$2,D$3)</f>
        <v>0.19019434580662764</v>
      </c>
    </row>
    <row r="1258" spans="1:4" x14ac:dyDescent="0.2">
      <c r="A1258" s="32">
        <v>1</v>
      </c>
      <c r="B1258" s="33">
        <f>+'Gaussian Distributions'!A1276</f>
        <v>-0.22337689178966824</v>
      </c>
      <c r="C1258" s="33">
        <f>+'Gaussian Distributions'!F1276</f>
        <v>0.24415577705258293</v>
      </c>
      <c r="D1258" s="34">
        <f>_xll.qlNormInv(HelperSheet!$A1277,D$2,D$3)</f>
        <v>0.37714270951568246</v>
      </c>
    </row>
    <row r="1259" spans="1:4" x14ac:dyDescent="0.2">
      <c r="A1259" s="32">
        <v>1</v>
      </c>
      <c r="B1259" s="33">
        <f>+'Gaussian Distributions'!A1277</f>
        <v>1.3508052914236701</v>
      </c>
      <c r="C1259" s="33">
        <f>+'Gaussian Distributions'!F1277</f>
        <v>0.63770132285591752</v>
      </c>
      <c r="D1259" s="34">
        <f>_xll.qlNormInv(HelperSheet!$A1278,D$2,D$3)</f>
        <v>1.2429429102830185</v>
      </c>
    </row>
    <row r="1260" spans="1:4" x14ac:dyDescent="0.2">
      <c r="A1260" s="32">
        <v>1</v>
      </c>
      <c r="B1260" s="33">
        <f>+'Gaussian Distributions'!A1278</f>
        <v>0.41689144340403139</v>
      </c>
      <c r="C1260" s="33">
        <f>+'Gaussian Distributions'!F1278</f>
        <v>0.40422286085100784</v>
      </c>
      <c r="D1260" s="34">
        <f>_xll.qlNormInv(HelperSheet!$A1279,D$2,D$3)</f>
        <v>0.72929029387221722</v>
      </c>
    </row>
    <row r="1261" spans="1:4" x14ac:dyDescent="0.2">
      <c r="A1261" s="32">
        <v>1</v>
      </c>
      <c r="B1261" s="33">
        <f>+'Gaussian Distributions'!A1279</f>
        <v>-0.98781719018879355</v>
      </c>
      <c r="C1261" s="33">
        <f>+'Gaussian Distributions'!F1279</f>
        <v>5.3045702452801602E-2</v>
      </c>
      <c r="D1261" s="34">
        <f>_xll.qlNormInv(HelperSheet!$A1280,D$2,D$3)</f>
        <v>-4.329945460383644E-2</v>
      </c>
    </row>
    <row r="1262" spans="1:4" x14ac:dyDescent="0.2">
      <c r="A1262" s="32">
        <v>1</v>
      </c>
      <c r="B1262" s="33">
        <f>+'Gaussian Distributions'!A1280</f>
        <v>-0.75834882052657238</v>
      </c>
      <c r="C1262" s="33">
        <f>+'Gaussian Distributions'!F1280</f>
        <v>0.11041279486835689</v>
      </c>
      <c r="D1262" s="34">
        <f>_xll.qlNormInv(HelperSheet!$A1281,D$2,D$3)</f>
        <v>8.2908148710385154E-2</v>
      </c>
    </row>
    <row r="1263" spans="1:4" x14ac:dyDescent="0.2">
      <c r="A1263" s="32">
        <v>1</v>
      </c>
      <c r="B1263" s="33">
        <f>+'Gaussian Distributions'!A1281</f>
        <v>0.59512815169215572</v>
      </c>
      <c r="C1263" s="33">
        <f>+'Gaussian Distributions'!F1281</f>
        <v>0.44878203792303895</v>
      </c>
      <c r="D1263" s="34">
        <f>_xll.qlNormInv(HelperSheet!$A1282,D$2,D$3)</f>
        <v>0.82732048343068565</v>
      </c>
    </row>
    <row r="1264" spans="1:4" x14ac:dyDescent="0.2">
      <c r="A1264" s="32">
        <v>1</v>
      </c>
      <c r="B1264" s="33">
        <f>+'Gaussian Distributions'!A1282</f>
        <v>1.9451426475273457</v>
      </c>
      <c r="C1264" s="33">
        <f>+'Gaussian Distributions'!F1282</f>
        <v>0.78628566188183635</v>
      </c>
      <c r="D1264" s="34">
        <f>_xll.qlNormInv(HelperSheet!$A1283,D$2,D$3)</f>
        <v>1.5698284561400402</v>
      </c>
    </row>
    <row r="1265" spans="1:4" x14ac:dyDescent="0.2">
      <c r="A1265" s="32">
        <v>1</v>
      </c>
      <c r="B1265" s="33">
        <f>+'Gaussian Distributions'!A1283</f>
        <v>-6.4914359530915913E-2</v>
      </c>
      <c r="C1265" s="33">
        <f>+'Gaussian Distributions'!F1283</f>
        <v>0.28377141011727103</v>
      </c>
      <c r="D1265" s="34">
        <f>_xll.qlNormInv(HelperSheet!$A1284,D$2,D$3)</f>
        <v>0.46429710225799625</v>
      </c>
    </row>
    <row r="1266" spans="1:4" x14ac:dyDescent="0.2">
      <c r="A1266" s="32">
        <v>1</v>
      </c>
      <c r="B1266" s="33">
        <f>+'Gaussian Distributions'!A1284</f>
        <v>-0.38769441736706556</v>
      </c>
      <c r="C1266" s="33">
        <f>+'Gaussian Distributions'!F1284</f>
        <v>0.2030763956582336</v>
      </c>
      <c r="D1266" s="34">
        <f>_xll.qlNormInv(HelperSheet!$A1285,D$2,D$3)</f>
        <v>0.28676807044811392</v>
      </c>
    </row>
    <row r="1267" spans="1:4" x14ac:dyDescent="0.2">
      <c r="A1267" s="32">
        <v>1</v>
      </c>
      <c r="B1267" s="33">
        <f>+'Gaussian Distributions'!A1285</f>
        <v>1.0326711651975762</v>
      </c>
      <c r="C1267" s="33">
        <f>+'Gaussian Distributions'!F1285</f>
        <v>0.55816779129939409</v>
      </c>
      <c r="D1267" s="34">
        <f>_xll.qlNormInv(HelperSheet!$A1286,D$2,D$3)</f>
        <v>1.0679691408586669</v>
      </c>
    </row>
    <row r="1268" spans="1:4" x14ac:dyDescent="0.2">
      <c r="A1268" s="32">
        <v>1</v>
      </c>
      <c r="B1268" s="33">
        <f>+'Gaussian Distributions'!A1286</f>
        <v>0.2510728158010358</v>
      </c>
      <c r="C1268" s="33">
        <f>+'Gaussian Distributions'!F1286</f>
        <v>0.36276820395025894</v>
      </c>
      <c r="D1268" s="34">
        <f>_xll.qlNormInv(HelperSheet!$A1287,D$2,D$3)</f>
        <v>0.63809004869056973</v>
      </c>
    </row>
    <row r="1269" spans="1:4" x14ac:dyDescent="0.2">
      <c r="A1269" s="32">
        <v>1</v>
      </c>
      <c r="B1269" s="33">
        <f>+'Gaussian Distributions'!A1287</f>
        <v>-1.2865757859390314</v>
      </c>
      <c r="C1269" s="33">
        <f>+'Gaussian Distributions'!F1287</f>
        <v>-2.164394648475787E-2</v>
      </c>
      <c r="D1269" s="34">
        <f>_xll.qlNormInv(HelperSheet!$A1288,D$2,D$3)</f>
        <v>-0.20761668226646735</v>
      </c>
    </row>
    <row r="1270" spans="1:4" x14ac:dyDescent="0.2">
      <c r="A1270" s="32">
        <v>1</v>
      </c>
      <c r="B1270" s="33">
        <f>+'Gaussian Distributions'!A1288</f>
        <v>-1.4918358350028698</v>
      </c>
      <c r="C1270" s="33">
        <f>+'Gaussian Distributions'!F1288</f>
        <v>-7.2958958750717451E-2</v>
      </c>
      <c r="D1270" s="34">
        <f>_xll.qlNormInv(HelperSheet!$A1289,D$2,D$3)</f>
        <v>-0.3205097092515784</v>
      </c>
    </row>
    <row r="1271" spans="1:4" x14ac:dyDescent="0.2">
      <c r="A1271" s="32">
        <v>1</v>
      </c>
      <c r="B1271" s="33">
        <f>+'Gaussian Distributions'!A1289</f>
        <v>0.17095670016304432</v>
      </c>
      <c r="C1271" s="33">
        <f>+'Gaussian Distributions'!F1289</f>
        <v>0.34273917504076107</v>
      </c>
      <c r="D1271" s="34">
        <f>_xll.qlNormInv(HelperSheet!$A1290,D$2,D$3)</f>
        <v>0.59402618508967442</v>
      </c>
    </row>
    <row r="1272" spans="1:4" x14ac:dyDescent="0.2">
      <c r="A1272" s="32">
        <v>1</v>
      </c>
      <c r="B1272" s="33">
        <f>+'Gaussian Distributions'!A1290</f>
        <v>0.90728176870530053</v>
      </c>
      <c r="C1272" s="33">
        <f>+'Gaussian Distributions'!F1290</f>
        <v>0.52682044217632518</v>
      </c>
      <c r="D1272" s="34">
        <f>_xll.qlNormInv(HelperSheet!$A1291,D$2,D$3)</f>
        <v>0.99900497278791534</v>
      </c>
    </row>
    <row r="1273" spans="1:4" x14ac:dyDescent="0.2">
      <c r="A1273" s="32">
        <v>1</v>
      </c>
      <c r="B1273" s="33">
        <f>+'Gaussian Distributions'!A1291</f>
        <v>-0.47366027276409672</v>
      </c>
      <c r="C1273" s="33">
        <f>+'Gaussian Distributions'!F1291</f>
        <v>0.18158493180897581</v>
      </c>
      <c r="D1273" s="34">
        <f>_xll.qlNormInv(HelperSheet!$A1292,D$2,D$3)</f>
        <v>0.23948684997974679</v>
      </c>
    </row>
    <row r="1274" spans="1:4" x14ac:dyDescent="0.2">
      <c r="A1274" s="32">
        <v>1</v>
      </c>
      <c r="B1274" s="33">
        <f>+'Gaussian Distributions'!A1292</f>
        <v>-0.14369390100846532</v>
      </c>
      <c r="C1274" s="33">
        <f>+'Gaussian Distributions'!F1292</f>
        <v>0.26407652474788368</v>
      </c>
      <c r="D1274" s="34">
        <f>_xll.qlNormInv(HelperSheet!$A1293,D$2,D$3)</f>
        <v>0.42096835444534408</v>
      </c>
    </row>
    <row r="1275" spans="1:4" x14ac:dyDescent="0.2">
      <c r="A1275" s="32">
        <v>1</v>
      </c>
      <c r="B1275" s="33">
        <f>+'Gaussian Distributions'!A1293</f>
        <v>1.5793412167591636</v>
      </c>
      <c r="C1275" s="33">
        <f>+'Gaussian Distributions'!F1293</f>
        <v>0.69483530418979089</v>
      </c>
      <c r="D1275" s="34">
        <f>_xll.qlNormInv(HelperSheet!$A1294,D$2,D$3)</f>
        <v>1.3686376692175402</v>
      </c>
    </row>
    <row r="1276" spans="1:4" x14ac:dyDescent="0.2">
      <c r="A1276" s="32">
        <v>1</v>
      </c>
      <c r="B1276" s="33">
        <f>+'Gaussian Distributions'!A1294</f>
        <v>0.50400507292617192</v>
      </c>
      <c r="C1276" s="33">
        <f>+'Gaussian Distributions'!F1294</f>
        <v>0.42600126823154294</v>
      </c>
      <c r="D1276" s="34">
        <f>_xll.qlNormInv(HelperSheet!$A1295,D$2,D$3)</f>
        <v>0.77720279010939453</v>
      </c>
    </row>
    <row r="1277" spans="1:4" x14ac:dyDescent="0.2">
      <c r="A1277" s="32">
        <v>1</v>
      </c>
      <c r="B1277" s="33">
        <f>+'Gaussian Distributions'!A1295</f>
        <v>-0.86736475287444237</v>
      </c>
      <c r="C1277" s="33">
        <f>+'Gaussian Distributions'!F1295</f>
        <v>8.3158811781389397E-2</v>
      </c>
      <c r="D1277" s="34">
        <f>_xll.qlNormInv(HelperSheet!$A1296,D$2,D$3)</f>
        <v>2.2949385919056653E-2</v>
      </c>
    </row>
    <row r="1278" spans="1:4" x14ac:dyDescent="0.2">
      <c r="A1278" s="32">
        <v>1</v>
      </c>
      <c r="B1278" s="33">
        <f>+'Gaussian Distributions'!A1296</f>
        <v>-1.1246386532887855</v>
      </c>
      <c r="C1278" s="33">
        <f>+'Gaussian Distributions'!F1296</f>
        <v>1.8840336677803604E-2</v>
      </c>
      <c r="D1278" s="34">
        <f>_xll.qlNormInv(HelperSheet!$A1297,D$2,D$3)</f>
        <v>-0.11855125930883215</v>
      </c>
    </row>
    <row r="1279" spans="1:4" x14ac:dyDescent="0.2">
      <c r="A1279" s="32">
        <v>1</v>
      </c>
      <c r="B1279" s="33">
        <f>+'Gaussian Distributions'!A1297</f>
        <v>0.33283635667922595</v>
      </c>
      <c r="C1279" s="33">
        <f>+'Gaussian Distributions'!F1297</f>
        <v>0.38320908916980645</v>
      </c>
      <c r="D1279" s="34">
        <f>_xll.qlNormInv(HelperSheet!$A1298,D$2,D$3)</f>
        <v>0.68305999617357427</v>
      </c>
    </row>
    <row r="1280" spans="1:4" x14ac:dyDescent="0.2">
      <c r="A1280" s="32">
        <v>1</v>
      </c>
      <c r="B1280" s="33">
        <f>+'Gaussian Distributions'!A1298</f>
        <v>1.1768439107487676</v>
      </c>
      <c r="C1280" s="33">
        <f>+'Gaussian Distributions'!F1298</f>
        <v>0.59421097768719189</v>
      </c>
      <c r="D1280" s="34">
        <f>_xll.qlNormInv(HelperSheet!$A1299,D$2,D$3)</f>
        <v>1.1472641509118222</v>
      </c>
    </row>
    <row r="1281" spans="1:4" x14ac:dyDescent="0.2">
      <c r="A1281" s="32">
        <v>1</v>
      </c>
      <c r="B1281" s="33">
        <f>+'Gaussian Distributions'!A1299</f>
        <v>-0.30450630793660799</v>
      </c>
      <c r="C1281" s="33">
        <f>+'Gaussian Distributions'!F1299</f>
        <v>0.22387342301584801</v>
      </c>
      <c r="D1281" s="34">
        <f>_xll.qlNormInv(HelperSheet!$A1300,D$2,D$3)</f>
        <v>0.33252153063486556</v>
      </c>
    </row>
    <row r="1282" spans="1:4" x14ac:dyDescent="0.2">
      <c r="A1282" s="32">
        <v>1</v>
      </c>
      <c r="B1282" s="33">
        <f>+'Gaussian Distributions'!A1300</f>
        <v>-0.65768247247626521</v>
      </c>
      <c r="C1282" s="33">
        <f>+'Gaussian Distributions'!F1300</f>
        <v>0.13557938188093369</v>
      </c>
      <c r="D1282" s="34">
        <f>_xll.qlNormInv(HelperSheet!$A1301,D$2,D$3)</f>
        <v>0.13827464013805413</v>
      </c>
    </row>
    <row r="1283" spans="1:4" x14ac:dyDescent="0.2">
      <c r="A1283" s="32">
        <v>1</v>
      </c>
      <c r="B1283" s="33">
        <f>+'Gaussian Distributions'!A1301</f>
        <v>0.6914897616689053</v>
      </c>
      <c r="C1283" s="33">
        <f>+'Gaussian Distributions'!F1301</f>
        <v>0.47287244041722631</v>
      </c>
      <c r="D1283" s="34">
        <f>_xll.qlNormInv(HelperSheet!$A1302,D$2,D$3)</f>
        <v>0.88031936891789797</v>
      </c>
    </row>
    <row r="1284" spans="1:4" x14ac:dyDescent="0.2">
      <c r="A1284" s="32">
        <v>1</v>
      </c>
      <c r="B1284" s="33">
        <f>+'Gaussian Distributions'!A1302</f>
        <v>1.346374223077448E-2</v>
      </c>
      <c r="C1284" s="33">
        <f>+'Gaussian Distributions'!F1302</f>
        <v>0.30336593555769359</v>
      </c>
      <c r="D1284" s="34">
        <f>_xll.qlNormInv(HelperSheet!$A1303,D$2,D$3)</f>
        <v>0.50740505822692594</v>
      </c>
    </row>
    <row r="1285" spans="1:4" x14ac:dyDescent="0.2">
      <c r="A1285" s="32">
        <v>1</v>
      </c>
      <c r="B1285" s="33">
        <f>+'Gaussian Distributions'!A1303</f>
        <v>-2.5509755091480351</v>
      </c>
      <c r="C1285" s="33">
        <f>+'Gaussian Distributions'!F1303</f>
        <v>-0.33774387728700878</v>
      </c>
      <c r="D1285" s="34">
        <f>_xll.qlNormInv(HelperSheet!$A1304,D$2,D$3)</f>
        <v>-0.90303653003141937</v>
      </c>
    </row>
    <row r="1286" spans="1:4" x14ac:dyDescent="0.2">
      <c r="A1286" s="32">
        <v>1</v>
      </c>
      <c r="B1286" s="33">
        <f>+'Gaussian Distributions'!A1304</f>
        <v>-2.4409560488046367</v>
      </c>
      <c r="C1286" s="33">
        <f>+'Gaussian Distributions'!F1304</f>
        <v>-0.31023901220115918</v>
      </c>
      <c r="D1286" s="34">
        <f>_xll.qlNormInv(HelperSheet!$A1305,D$2,D$3)</f>
        <v>-0.84252582684255017</v>
      </c>
    </row>
    <row r="1287" spans="1:4" x14ac:dyDescent="0.2">
      <c r="A1287" s="32">
        <v>1</v>
      </c>
      <c r="B1287" s="33">
        <f>+'Gaussian Distributions'!A1305</f>
        <v>1.8360125291738045E-2</v>
      </c>
      <c r="C1287" s="33">
        <f>+'Gaussian Distributions'!F1305</f>
        <v>0.3045900313229345</v>
      </c>
      <c r="D1287" s="34">
        <f>_xll.qlNormInv(HelperSheet!$A1306,D$2,D$3)</f>
        <v>0.51009806891045595</v>
      </c>
    </row>
    <row r="1288" spans="1:4" x14ac:dyDescent="0.2">
      <c r="A1288" s="32">
        <v>1</v>
      </c>
      <c r="B1288" s="33">
        <f>+'Gaussian Distributions'!A1306</f>
        <v>0.6977212076441891</v>
      </c>
      <c r="C1288" s="33">
        <f>+'Gaussian Distributions'!F1306</f>
        <v>0.47443030191104729</v>
      </c>
      <c r="D1288" s="34">
        <f>_xll.qlNormInv(HelperSheet!$A1307,D$2,D$3)</f>
        <v>0.88374666420430403</v>
      </c>
    </row>
    <row r="1289" spans="1:4" x14ac:dyDescent="0.2">
      <c r="A1289" s="32">
        <v>1</v>
      </c>
      <c r="B1289" s="33">
        <f>+'Gaussian Distributions'!A1307</f>
        <v>-0.65161675330555735</v>
      </c>
      <c r="C1289" s="33">
        <f>+'Gaussian Distributions'!F1307</f>
        <v>0.13709581167361065</v>
      </c>
      <c r="D1289" s="34">
        <f>_xll.qlNormInv(HelperSheet!$A1308,D$2,D$3)</f>
        <v>0.14161078568194341</v>
      </c>
    </row>
    <row r="1290" spans="1:4" x14ac:dyDescent="0.2">
      <c r="A1290" s="32">
        <v>1</v>
      </c>
      <c r="B1290" s="33">
        <f>+'Gaussian Distributions'!A1308</f>
        <v>-0.29938220563686591</v>
      </c>
      <c r="C1290" s="33">
        <f>+'Gaussian Distributions'!F1308</f>
        <v>0.22515444859078351</v>
      </c>
      <c r="D1290" s="34">
        <f>_xll.qlNormInv(HelperSheet!$A1309,D$2,D$3)</f>
        <v>0.33533978689972377</v>
      </c>
    </row>
    <row r="1291" spans="1:4" x14ac:dyDescent="0.2">
      <c r="A1291" s="32">
        <v>1</v>
      </c>
      <c r="B1291" s="33">
        <f>+'Gaussian Distributions'!A1309</f>
        <v>1.1866858392581932</v>
      </c>
      <c r="C1291" s="33">
        <f>+'Gaussian Distributions'!F1309</f>
        <v>0.59667145981454828</v>
      </c>
      <c r="D1291" s="34">
        <f>_xll.qlNormInv(HelperSheet!$A1310,D$2,D$3)</f>
        <v>1.1526772115920063</v>
      </c>
    </row>
    <row r="1292" spans="1:4" x14ac:dyDescent="0.2">
      <c r="A1292" s="32">
        <v>1</v>
      </c>
      <c r="B1292" s="33">
        <f>+'Gaussian Distributions'!A1310</f>
        <v>0.33801542637798587</v>
      </c>
      <c r="C1292" s="33">
        <f>+'Gaussian Distributions'!F1310</f>
        <v>0.38450385659449648</v>
      </c>
      <c r="D1292" s="34">
        <f>_xll.qlNormInv(HelperSheet!$A1311,D$2,D$3)</f>
        <v>0.68590848450789221</v>
      </c>
    </row>
    <row r="1293" spans="1:4" x14ac:dyDescent="0.2">
      <c r="A1293" s="32">
        <v>1</v>
      </c>
      <c r="B1293" s="33">
        <f>+'Gaussian Distributions'!A1311</f>
        <v>-1.115471471113376</v>
      </c>
      <c r="C1293" s="33">
        <f>+'Gaussian Distributions'!F1311</f>
        <v>2.1132132221655997E-2</v>
      </c>
      <c r="D1293" s="34">
        <f>_xll.qlNormInv(HelperSheet!$A1312,D$2,D$3)</f>
        <v>-0.11350930911235679</v>
      </c>
    </row>
    <row r="1294" spans="1:4" x14ac:dyDescent="0.2">
      <c r="A1294" s="32">
        <v>1</v>
      </c>
      <c r="B1294" s="33">
        <f>+'Gaussian Distributions'!A1312</f>
        <v>-0.8602550992619421</v>
      </c>
      <c r="C1294" s="33">
        <f>+'Gaussian Distributions'!F1312</f>
        <v>8.4936225184514463E-2</v>
      </c>
      <c r="D1294" s="34">
        <f>_xll.qlNormInv(HelperSheet!$A1313,D$2,D$3)</f>
        <v>2.6859695405931805E-2</v>
      </c>
    </row>
    <row r="1295" spans="1:4" x14ac:dyDescent="0.2">
      <c r="A1295" s="32">
        <v>1</v>
      </c>
      <c r="B1295" s="33">
        <f>+'Gaussian Distributions'!A1313</f>
        <v>0.50957168922216023</v>
      </c>
      <c r="C1295" s="33">
        <f>+'Gaussian Distributions'!F1313</f>
        <v>0.42739292230554005</v>
      </c>
      <c r="D1295" s="34">
        <f>_xll.qlNormInv(HelperSheet!$A1314,D$2,D$3)</f>
        <v>0.78026442907218807</v>
      </c>
    </row>
    <row r="1296" spans="1:4" x14ac:dyDescent="0.2">
      <c r="A1296" s="32">
        <v>1</v>
      </c>
      <c r="B1296" s="33">
        <f>+'Gaussian Distributions'!A1314</f>
        <v>1.5966149570472727</v>
      </c>
      <c r="C1296" s="33">
        <f>+'Gaussian Distributions'!F1314</f>
        <v>0.69915373926181812</v>
      </c>
      <c r="D1296" s="34">
        <f>_xll.qlNormInv(HelperSheet!$A1315,D$2,D$3)</f>
        <v>1.378138226376</v>
      </c>
    </row>
    <row r="1297" spans="1:4" x14ac:dyDescent="0.2">
      <c r="A1297" s="32">
        <v>1</v>
      </c>
      <c r="B1297" s="33">
        <f>+'Gaussian Distributions'!A1315</f>
        <v>-0.13874907421393284</v>
      </c>
      <c r="C1297" s="33">
        <f>+'Gaussian Distributions'!F1315</f>
        <v>0.26531273144651679</v>
      </c>
      <c r="D1297" s="34">
        <f>_xll.qlNormInv(HelperSheet!$A1316,D$2,D$3)</f>
        <v>0.42368800918233696</v>
      </c>
    </row>
    <row r="1298" spans="1:4" x14ac:dyDescent="0.2">
      <c r="A1298" s="32">
        <v>1</v>
      </c>
      <c r="B1298" s="33">
        <f>+'Gaussian Distributions'!A1316</f>
        <v>-0.46819039921624689</v>
      </c>
      <c r="C1298" s="33">
        <f>+'Gaussian Distributions'!F1316</f>
        <v>0.18295240019593828</v>
      </c>
      <c r="D1298" s="34">
        <f>_xll.qlNormInv(HelperSheet!$A1317,D$2,D$3)</f>
        <v>0.24249528043106416</v>
      </c>
    </row>
    <row r="1299" spans="1:4" x14ac:dyDescent="0.2">
      <c r="A1299" s="32">
        <v>1</v>
      </c>
      <c r="B1299" s="33">
        <f>+'Gaussian Distributions'!A1317</f>
        <v>0.91469539492364427</v>
      </c>
      <c r="C1299" s="33">
        <f>+'Gaussian Distributions'!F1317</f>
        <v>0.52867384873091106</v>
      </c>
      <c r="D1299" s="34">
        <f>_xll.qlNormInv(HelperSheet!$A1318,D$2,D$3)</f>
        <v>1.0030824672080043</v>
      </c>
    </row>
    <row r="1300" spans="1:4" x14ac:dyDescent="0.2">
      <c r="A1300" s="32">
        <v>1</v>
      </c>
      <c r="B1300" s="33">
        <f>+'Gaussian Distributions'!A1318</f>
        <v>0.1759266571764157</v>
      </c>
      <c r="C1300" s="33">
        <f>+'Gaussian Distributions'!F1318</f>
        <v>0.34398166429410393</v>
      </c>
      <c r="D1300" s="34">
        <f>_xll.qlNormInv(HelperSheet!$A1319,D$2,D$3)</f>
        <v>0.59675966144702863</v>
      </c>
    </row>
    <row r="1301" spans="1:4" x14ac:dyDescent="0.2">
      <c r="A1301" s="32">
        <v>1</v>
      </c>
      <c r="B1301" s="33">
        <f>+'Gaussian Distributions'!A1319</f>
        <v>-1.477101479370996</v>
      </c>
      <c r="C1301" s="33">
        <f>+'Gaussian Distributions'!F1319</f>
        <v>-6.9275369842749013E-2</v>
      </c>
      <c r="D1301" s="34">
        <f>_xll.qlNormInv(HelperSheet!$A1320,D$2,D$3)</f>
        <v>-0.31240581365404785</v>
      </c>
    </row>
    <row r="1302" spans="1:4" x14ac:dyDescent="0.2">
      <c r="A1302" s="32">
        <v>1</v>
      </c>
      <c r="B1302" s="33">
        <f>+'Gaussian Distributions'!A1320</f>
        <v>-1.2754544462921593</v>
      </c>
      <c r="C1302" s="33">
        <f>+'Gaussian Distributions'!F1320</f>
        <v>-1.886361157303984E-2</v>
      </c>
      <c r="D1302" s="34">
        <f>_xll.qlNormInv(HelperSheet!$A1321,D$2,D$3)</f>
        <v>-0.20149994546068772</v>
      </c>
    </row>
    <row r="1303" spans="1:4" x14ac:dyDescent="0.2">
      <c r="A1303" s="32">
        <v>1</v>
      </c>
      <c r="B1303" s="33">
        <f>+'Gaussian Distributions'!A1321</f>
        <v>0.25612856897591796</v>
      </c>
      <c r="C1303" s="33">
        <f>+'Gaussian Distributions'!F1321</f>
        <v>0.36403214224397951</v>
      </c>
      <c r="D1303" s="34">
        <f>_xll.qlNormInv(HelperSheet!$A1322,D$2,D$3)</f>
        <v>0.6408707129367549</v>
      </c>
    </row>
    <row r="1304" spans="1:4" x14ac:dyDescent="0.2">
      <c r="A1304" s="32">
        <v>1</v>
      </c>
      <c r="B1304" s="33">
        <f>+'Gaussian Distributions'!A1322</f>
        <v>1.041051683611401</v>
      </c>
      <c r="C1304" s="33">
        <f>+'Gaussian Distributions'!F1322</f>
        <v>0.56026292090285024</v>
      </c>
      <c r="D1304" s="34">
        <f>_xll.qlNormInv(HelperSheet!$A1323,D$2,D$3)</f>
        <v>1.0725784259862707</v>
      </c>
    </row>
    <row r="1305" spans="1:4" x14ac:dyDescent="0.2">
      <c r="A1305" s="32">
        <v>1</v>
      </c>
      <c r="B1305" s="33">
        <f>+'Gaussian Distributions'!A1323</f>
        <v>-0.38242191504461559</v>
      </c>
      <c r="C1305" s="33">
        <f>+'Gaussian Distributions'!F1323</f>
        <v>0.20439452123884611</v>
      </c>
      <c r="D1305" s="34">
        <f>_xll.qlNormInv(HelperSheet!$A1324,D$2,D$3)</f>
        <v>0.28966794672546137</v>
      </c>
    </row>
    <row r="1306" spans="1:4" x14ac:dyDescent="0.2">
      <c r="A1306" s="32">
        <v>1</v>
      </c>
      <c r="B1306" s="33">
        <f>+'Gaussian Distributions'!A1324</f>
        <v>-6.0009036648611326E-2</v>
      </c>
      <c r="C1306" s="33">
        <f>+'Gaussian Distributions'!F1324</f>
        <v>0.28499774083784718</v>
      </c>
      <c r="D1306" s="34">
        <f>_xll.qlNormInv(HelperSheet!$A1325,D$2,D$3)</f>
        <v>0.4669950298432638</v>
      </c>
    </row>
    <row r="1307" spans="1:4" x14ac:dyDescent="0.2">
      <c r="A1307" s="32">
        <v>1</v>
      </c>
      <c r="B1307" s="33">
        <f>+'Gaussian Distributions'!A1325</f>
        <v>1.978684294659061</v>
      </c>
      <c r="C1307" s="33">
        <f>+'Gaussian Distributions'!F1325</f>
        <v>0.7946710736647653</v>
      </c>
      <c r="D1307" s="34">
        <f>_xll.qlNormInv(HelperSheet!$A1326,D$2,D$3)</f>
        <v>1.5882763620624836</v>
      </c>
    </row>
    <row r="1308" spans="1:4" x14ac:dyDescent="0.2">
      <c r="A1308" s="32">
        <v>1</v>
      </c>
      <c r="B1308" s="33">
        <f>+'Gaussian Distributions'!A1326</f>
        <v>0.60098262023279603</v>
      </c>
      <c r="C1308" s="33">
        <f>+'Gaussian Distributions'!F1326</f>
        <v>0.45024565505819902</v>
      </c>
      <c r="D1308" s="34">
        <f>_xll.qlNormInv(HelperSheet!$A1327,D$2,D$3)</f>
        <v>0.83054044112803782</v>
      </c>
    </row>
    <row r="1309" spans="1:4" x14ac:dyDescent="0.2">
      <c r="A1309" s="32">
        <v>1</v>
      </c>
      <c r="B1309" s="33">
        <f>+'Gaussian Distributions'!A1327</f>
        <v>-0.75183808131691743</v>
      </c>
      <c r="C1309" s="33">
        <f>+'Gaussian Distributions'!F1327</f>
        <v>0.11204047967077063</v>
      </c>
      <c r="D1309" s="34">
        <f>_xll.qlNormInv(HelperSheet!$A1328,D$2,D$3)</f>
        <v>8.6489055275695392E-2</v>
      </c>
    </row>
    <row r="1310" spans="1:4" x14ac:dyDescent="0.2">
      <c r="A1310" s="32">
        <v>1</v>
      </c>
      <c r="B1310" s="33">
        <f>+'Gaussian Distributions'!A1328</f>
        <v>-0.97987375963596723</v>
      </c>
      <c r="C1310" s="33">
        <f>+'Gaussian Distributions'!F1328</f>
        <v>5.503156009100818E-2</v>
      </c>
      <c r="D1310" s="34">
        <f>_xll.qlNormInv(HelperSheet!$A1329,D$2,D$3)</f>
        <v>-3.893056779978199E-2</v>
      </c>
    </row>
    <row r="1311" spans="1:4" x14ac:dyDescent="0.2">
      <c r="A1311" s="32">
        <v>1</v>
      </c>
      <c r="B1311" s="33">
        <f>+'Gaussian Distributions'!A1329</f>
        <v>0.42223765062339857</v>
      </c>
      <c r="C1311" s="33">
        <f>+'Gaussian Distributions'!F1329</f>
        <v>0.4055594126558496</v>
      </c>
      <c r="D1311" s="34">
        <f>_xll.qlNormInv(HelperSheet!$A1330,D$2,D$3)</f>
        <v>0.73223070784286926</v>
      </c>
    </row>
    <row r="1312" spans="1:4" x14ac:dyDescent="0.2">
      <c r="A1312" s="32">
        <v>1</v>
      </c>
      <c r="B1312" s="33">
        <f>+'Gaussian Distributions'!A1330</f>
        <v>1.3630982046651037</v>
      </c>
      <c r="C1312" s="33">
        <f>+'Gaussian Distributions'!F1330</f>
        <v>0.64077455116627591</v>
      </c>
      <c r="D1312" s="34">
        <f>_xll.qlNormInv(HelperSheet!$A1331,D$2,D$3)</f>
        <v>1.249704012565807</v>
      </c>
    </row>
    <row r="1313" spans="1:4" x14ac:dyDescent="0.2">
      <c r="A1313" s="32">
        <v>1</v>
      </c>
      <c r="B1313" s="33">
        <f>+'Gaussian Distributions'!A1331</f>
        <v>-0.2183602454814389</v>
      </c>
      <c r="C1313" s="33">
        <f>+'Gaussian Distributions'!F1331</f>
        <v>0.24540993862964028</v>
      </c>
      <c r="D1313" s="34">
        <f>_xll.qlNormInv(HelperSheet!$A1332,D$2,D$3)</f>
        <v>0.37990186498520861</v>
      </c>
    </row>
    <row r="1314" spans="1:4" x14ac:dyDescent="0.2">
      <c r="A1314" s="32">
        <v>1</v>
      </c>
      <c r="B1314" s="33">
        <f>+'Gaussian Distributions'!A1332</f>
        <v>-0.55755478786360835</v>
      </c>
      <c r="C1314" s="33">
        <f>+'Gaussian Distributions'!F1332</f>
        <v>0.1606113030340979</v>
      </c>
      <c r="D1314" s="34">
        <f>_xll.qlNormInv(HelperSheet!$A1333,D$2,D$3)</f>
        <v>0.19334486667501538</v>
      </c>
    </row>
    <row r="1315" spans="1:4" x14ac:dyDescent="0.2">
      <c r="A1315" s="32">
        <v>1</v>
      </c>
      <c r="B1315" s="33">
        <f>+'Gaussian Distributions'!A1333</f>
        <v>0.8014838965057135</v>
      </c>
      <c r="C1315" s="33">
        <f>+'Gaussian Distributions'!F1333</f>
        <v>0.50037097412642839</v>
      </c>
      <c r="D1315" s="34">
        <f>_xll.qlNormInv(HelperSheet!$A1334,D$2,D$3)</f>
        <v>0.94081614307814254</v>
      </c>
    </row>
    <row r="1316" spans="1:4" x14ac:dyDescent="0.2">
      <c r="A1316" s="32">
        <v>1</v>
      </c>
      <c r="B1316" s="33">
        <f>+'Gaussian Distributions'!A1334</f>
        <v>9.6842386611531314E-2</v>
      </c>
      <c r="C1316" s="33">
        <f>+'Gaussian Distributions'!F1334</f>
        <v>0.32421059665288282</v>
      </c>
      <c r="D1316" s="34">
        <f>_xll.qlNormInv(HelperSheet!$A1335,D$2,D$3)</f>
        <v>0.55326331263634221</v>
      </c>
    </row>
    <row r="1317" spans="1:4" x14ac:dyDescent="0.2">
      <c r="A1317" s="32">
        <v>1</v>
      </c>
      <c r="B1317" s="33">
        <f>+'Gaussian Distributions'!A1335</f>
        <v>-1.7674766437172833</v>
      </c>
      <c r="C1317" s="33">
        <f>+'Gaussian Distributions'!F1335</f>
        <v>-0.14186916092932084</v>
      </c>
      <c r="D1317" s="34">
        <f>_xll.qlNormInv(HelperSheet!$A1336,D$2,D$3)</f>
        <v>-0.47211215404450591</v>
      </c>
    </row>
    <row r="1318" spans="1:4" x14ac:dyDescent="0.2">
      <c r="A1318" s="32">
        <v>1</v>
      </c>
      <c r="B1318" s="33">
        <f>+'Gaussian Distributions'!A1336</f>
        <v>-1.6054334960320631</v>
      </c>
      <c r="C1318" s="33">
        <f>+'Gaussian Distributions'!F1336</f>
        <v>-0.10135837400801578</v>
      </c>
      <c r="D1318" s="34">
        <f>_xll.qlNormInv(HelperSheet!$A1337,D$2,D$3)</f>
        <v>-0.38298842281763479</v>
      </c>
    </row>
    <row r="1319" spans="1:4" x14ac:dyDescent="0.2">
      <c r="A1319" s="32">
        <v>1</v>
      </c>
      <c r="B1319" s="33">
        <f>+'Gaussian Distributions'!A1337</f>
        <v>0.13627794001081528</v>
      </c>
      <c r="C1319" s="33">
        <f>+'Gaussian Distributions'!F1337</f>
        <v>0.33406948500270384</v>
      </c>
      <c r="D1319" s="34">
        <f>_xll.qlNormInv(HelperSheet!$A1338,D$2,D$3)</f>
        <v>0.57495286700594839</v>
      </c>
    </row>
    <row r="1320" spans="1:4" x14ac:dyDescent="0.2">
      <c r="A1320" s="32">
        <v>1</v>
      </c>
      <c r="B1320" s="33">
        <f>+'Gaussian Distributions'!A1338</f>
        <v>0.85671653488915889</v>
      </c>
      <c r="C1320" s="33">
        <f>+'Gaussian Distributions'!F1338</f>
        <v>0.51417913372228974</v>
      </c>
      <c r="D1320" s="34">
        <f>_xll.qlNormInv(HelperSheet!$A1339,D$2,D$3)</f>
        <v>0.97119409418903735</v>
      </c>
    </row>
    <row r="1321" spans="1:4" x14ac:dyDescent="0.2">
      <c r="A1321" s="32">
        <v>1</v>
      </c>
      <c r="B1321" s="33">
        <f>+'Gaussian Distributions'!A1339</f>
        <v>-0.51236091910944481</v>
      </c>
      <c r="C1321" s="33">
        <f>+'Gaussian Distributions'!F1339</f>
        <v>0.17190977022263879</v>
      </c>
      <c r="D1321" s="34">
        <f>_xll.qlNormInv(HelperSheet!$A1340,D$2,D$3)</f>
        <v>0.2182014944898053</v>
      </c>
    </row>
    <row r="1322" spans="1:4" x14ac:dyDescent="0.2">
      <c r="A1322" s="32">
        <v>1</v>
      </c>
      <c r="B1322" s="33">
        <f>+'Gaussian Distributions'!A1340</f>
        <v>-0.17841325850688683</v>
      </c>
      <c r="C1322" s="33">
        <f>+'Gaussian Distributions'!F1340</f>
        <v>0.25539668537327831</v>
      </c>
      <c r="D1322" s="34">
        <f>_xll.qlNormInv(HelperSheet!$A1341,D$2,D$3)</f>
        <v>0.40187270782121221</v>
      </c>
    </row>
    <row r="1323" spans="1:4" x14ac:dyDescent="0.2">
      <c r="A1323" s="32">
        <v>1</v>
      </c>
      <c r="B1323" s="33">
        <f>+'Gaussian Distributions'!A1341</f>
        <v>1.4698530337463713</v>
      </c>
      <c r="C1323" s="33">
        <f>+'Gaussian Distributions'!F1341</f>
        <v>0.66746325843659282</v>
      </c>
      <c r="D1323" s="34">
        <f>_xll.qlNormInv(HelperSheet!$A1342,D$2,D$3)</f>
        <v>1.3084191685605044</v>
      </c>
    </row>
    <row r="1324" spans="1:4" x14ac:dyDescent="0.2">
      <c r="A1324" s="32">
        <v>1</v>
      </c>
      <c r="B1324" s="33">
        <f>+'Gaussian Distributions'!A1342</f>
        <v>0.46546071670635586</v>
      </c>
      <c r="C1324" s="33">
        <f>+'Gaussian Distributions'!F1342</f>
        <v>0.41636517917658894</v>
      </c>
      <c r="D1324" s="34">
        <f>_xll.qlNormInv(HelperSheet!$A1343,D$2,D$3)</f>
        <v>0.75600339418849583</v>
      </c>
    </row>
    <row r="1325" spans="1:4" x14ac:dyDescent="0.2">
      <c r="A1325" s="32">
        <v>1</v>
      </c>
      <c r="B1325" s="33">
        <f>+'Gaussian Distributions'!A1343</f>
        <v>-0.91842112055155345</v>
      </c>
      <c r="C1325" s="33">
        <f>+'Gaussian Distributions'!F1343</f>
        <v>7.0394719862111627E-2</v>
      </c>
      <c r="D1325" s="34">
        <f>_xll.qlNormInv(HelperSheet!$A1344,D$2,D$3)</f>
        <v>-5.1316163033544582E-3</v>
      </c>
    </row>
    <row r="1326" spans="1:4" x14ac:dyDescent="0.2">
      <c r="A1326" s="32">
        <v>1</v>
      </c>
      <c r="B1326" s="33">
        <f>+'Gaussian Distributions'!A1344</f>
        <v>-0.70084710492167046</v>
      </c>
      <c r="C1326" s="33">
        <f>+'Gaussian Distributions'!F1344</f>
        <v>0.12478822376958237</v>
      </c>
      <c r="D1326" s="34">
        <f>_xll.qlNormInv(HelperSheet!$A1345,D$2,D$3)</f>
        <v>0.1145340922930812</v>
      </c>
    </row>
    <row r="1327" spans="1:4" x14ac:dyDescent="0.2">
      <c r="A1327" s="32">
        <v>1</v>
      </c>
      <c r="B1327" s="33">
        <f>+'Gaussian Distributions'!A1345</f>
        <v>0.64859287458183801</v>
      </c>
      <c r="C1327" s="33">
        <f>+'Gaussian Distributions'!F1345</f>
        <v>0.46214821864545952</v>
      </c>
      <c r="D1327" s="34">
        <f>_xll.qlNormInv(HelperSheet!$A1346,D$2,D$3)</f>
        <v>0.85672608102001091</v>
      </c>
    </row>
    <row r="1328" spans="1:4" x14ac:dyDescent="0.2">
      <c r="A1328" s="32">
        <v>1</v>
      </c>
      <c r="B1328" s="33">
        <f>+'Gaussian Distributions'!A1346</f>
        <v>2.3954150125111608</v>
      </c>
      <c r="C1328" s="33">
        <f>+'Gaussian Distributions'!F1346</f>
        <v>0.89885375312779026</v>
      </c>
      <c r="D1328" s="34">
        <f>_xll.qlNormInv(HelperSheet!$A1347,D$2,D$3)</f>
        <v>1.8174782568811385</v>
      </c>
    </row>
    <row r="1329" spans="1:4" x14ac:dyDescent="0.2">
      <c r="A1329" s="32">
        <v>1</v>
      </c>
      <c r="B1329" s="33">
        <f>+'Gaussian Distributions'!A1347</f>
        <v>-2.080847456070848E-2</v>
      </c>
      <c r="C1329" s="33">
        <f>+'Gaussian Distributions'!F1347</f>
        <v>0.29479788135982288</v>
      </c>
      <c r="D1329" s="34">
        <f>_xll.qlNormInv(HelperSheet!$A1348,D$2,D$3)</f>
        <v>0.48855533899161036</v>
      </c>
    </row>
    <row r="1330" spans="1:4" x14ac:dyDescent="0.2">
      <c r="A1330" s="32">
        <v>1</v>
      </c>
      <c r="B1330" s="33">
        <f>+'Gaussian Distributions'!A1348</f>
        <v>-0.34060835644544041</v>
      </c>
      <c r="C1330" s="33">
        <f>+'Gaussian Distributions'!F1348</f>
        <v>0.21484791088863989</v>
      </c>
      <c r="D1330" s="34">
        <f>_xll.qlNormInv(HelperSheet!$A1349,D$2,D$3)</f>
        <v>0.31266540395500775</v>
      </c>
    </row>
    <row r="1331" spans="1:4" x14ac:dyDescent="0.2">
      <c r="A1331" s="32">
        <v>1</v>
      </c>
      <c r="B1331" s="33">
        <f>+'Gaussian Distributions'!A1349</f>
        <v>1.1109228426945352</v>
      </c>
      <c r="C1331" s="33">
        <f>+'Gaussian Distributions'!F1349</f>
        <v>0.5777307106736338</v>
      </c>
      <c r="D1331" s="34">
        <f>_xll.qlNormInv(HelperSheet!$A1350,D$2,D$3)</f>
        <v>1.1110075634819945</v>
      </c>
    </row>
    <row r="1332" spans="1:4" x14ac:dyDescent="0.2">
      <c r="A1332" s="32">
        <v>1</v>
      </c>
      <c r="B1332" s="33">
        <f>+'Gaussian Distributions'!A1350</f>
        <v>0.29682310763829184</v>
      </c>
      <c r="C1332" s="33">
        <f>+'Gaussian Distributions'!F1350</f>
        <v>0.37420577690957296</v>
      </c>
      <c r="D1332" s="34">
        <f>_xll.qlNormInv(HelperSheet!$A1351,D$2,D$3)</f>
        <v>0.6632527092010605</v>
      </c>
    </row>
    <row r="1333" spans="1:4" x14ac:dyDescent="0.2">
      <c r="A1333" s="32">
        <v>1</v>
      </c>
      <c r="B1333" s="33">
        <f>+'Gaussian Distributions'!A1351</f>
        <v>-1.191650186642359</v>
      </c>
      <c r="C1333" s="33">
        <f>+'Gaussian Distributions'!F1351</f>
        <v>2.087453339410239E-3</v>
      </c>
      <c r="D1333" s="34">
        <f>_xll.qlNormInv(HelperSheet!$A1352,D$2,D$3)</f>
        <v>-0.15540760265329745</v>
      </c>
    </row>
    <row r="1334" spans="1:4" x14ac:dyDescent="0.2">
      <c r="A1334" s="32">
        <v>1</v>
      </c>
      <c r="B1334" s="33">
        <f>+'Gaussian Distributions'!A1352</f>
        <v>-1.3693226610176934</v>
      </c>
      <c r="C1334" s="33">
        <f>+'Gaussian Distributions'!F1352</f>
        <v>-4.2330665254423361E-2</v>
      </c>
      <c r="D1334" s="34">
        <f>_xll.qlNormInv(HelperSheet!$A1353,D$2,D$3)</f>
        <v>-0.25312746355973148</v>
      </c>
    </row>
    <row r="1335" spans="1:4" x14ac:dyDescent="0.2">
      <c r="A1335" s="32">
        <v>1</v>
      </c>
      <c r="B1335" s="33">
        <f>+'Gaussian Distributions'!A1353</f>
        <v>0.21585398948763915</v>
      </c>
      <c r="C1335" s="33">
        <f>+'Gaussian Distributions'!F1353</f>
        <v>0.3539634973719098</v>
      </c>
      <c r="D1335" s="34">
        <f>_xll.qlNormInv(HelperSheet!$A1354,D$2,D$3)</f>
        <v>0.6187196942182015</v>
      </c>
    </row>
    <row r="1336" spans="1:4" x14ac:dyDescent="0.2">
      <c r="A1336" s="32">
        <v>1</v>
      </c>
      <c r="B1336" s="33">
        <f>+'Gaussian Distributions'!A1354</f>
        <v>0.97592514136009623</v>
      </c>
      <c r="C1336" s="33">
        <f>+'Gaussian Distributions'!F1354</f>
        <v>0.5439812853400241</v>
      </c>
      <c r="D1336" s="34">
        <f>_xll.qlNormInv(HelperSheet!$A1355,D$2,D$3)</f>
        <v>1.0367588277480531</v>
      </c>
    </row>
    <row r="1337" spans="1:4" x14ac:dyDescent="0.2">
      <c r="A1337" s="32">
        <v>1</v>
      </c>
      <c r="B1337" s="33">
        <f>+'Gaussian Distributions'!A1355</f>
        <v>-0.42491527712325872</v>
      </c>
      <c r="C1337" s="33">
        <f>+'Gaussian Distributions'!F1355</f>
        <v>0.19377118071918531</v>
      </c>
      <c r="D1337" s="34">
        <f>_xll.qlNormInv(HelperSheet!$A1356,D$2,D$3)</f>
        <v>0.26629659758220769</v>
      </c>
    </row>
    <row r="1338" spans="1:4" x14ac:dyDescent="0.2">
      <c r="A1338" s="32">
        <v>1</v>
      </c>
      <c r="B1338" s="33">
        <f>+'Gaussian Distributions'!A1356</f>
        <v>-9.9302066799121347E-2</v>
      </c>
      <c r="C1338" s="33">
        <f>+'Gaussian Distributions'!F1356</f>
        <v>0.27517448330021965</v>
      </c>
      <c r="D1338" s="34">
        <f>_xll.qlNormInv(HelperSheet!$A1357,D$2,D$3)</f>
        <v>0.44538386326048324</v>
      </c>
    </row>
    <row r="1339" spans="1:4" x14ac:dyDescent="0.2">
      <c r="A1339" s="32">
        <v>1</v>
      </c>
      <c r="B1339" s="33">
        <f>+'Gaussian Distributions'!A1357</f>
        <v>1.7559229703543342</v>
      </c>
      <c r="C1339" s="33">
        <f>+'Gaussian Distributions'!F1357</f>
        <v>0.73898074258858348</v>
      </c>
      <c r="D1339" s="34">
        <f>_xll.qlNormInv(HelperSheet!$A1358,D$2,D$3)</f>
        <v>1.4657576336948839</v>
      </c>
    </row>
    <row r="1340" spans="1:4" x14ac:dyDescent="0.2">
      <c r="A1340" s="32">
        <v>1</v>
      </c>
      <c r="B1340" s="33">
        <f>+'Gaussian Distributions'!A1358</f>
        <v>0.55469753565896374</v>
      </c>
      <c r="C1340" s="33">
        <f>+'Gaussian Distributions'!F1358</f>
        <v>0.4386743839147409</v>
      </c>
      <c r="D1340" s="34">
        <f>_xll.qlNormInv(HelperSheet!$A1359,D$2,D$3)</f>
        <v>0.80508364461243009</v>
      </c>
    </row>
    <row r="1341" spans="1:4" x14ac:dyDescent="0.2">
      <c r="A1341" s="32">
        <v>1</v>
      </c>
      <c r="B1341" s="33">
        <f>+'Gaussian Distributions'!A1359</f>
        <v>-0.80486352631723657</v>
      </c>
      <c r="C1341" s="33">
        <f>+'Gaussian Distributions'!F1359</f>
        <v>9.8784118420690847E-2</v>
      </c>
      <c r="D1341" s="34">
        <f>_xll.qlNormInv(HelperSheet!$A1360,D$2,D$3)</f>
        <v>5.7325060525519833E-2</v>
      </c>
    </row>
    <row r="1342" spans="1:4" x14ac:dyDescent="0.2">
      <c r="A1342" s="32">
        <v>1</v>
      </c>
      <c r="B1342" s="33">
        <f>+'Gaussian Distributions'!A1360</f>
        <v>-1.045269484786634</v>
      </c>
      <c r="C1342" s="33">
        <f>+'Gaussian Distributions'!F1360</f>
        <v>3.8682628803341501E-2</v>
      </c>
      <c r="D1342" s="34">
        <f>_xll.qlNormInv(HelperSheet!$A1361,D$2,D$3)</f>
        <v>-7.4898216632648729E-2</v>
      </c>
    </row>
    <row r="1343" spans="1:4" x14ac:dyDescent="0.2">
      <c r="A1343" s="32">
        <v>1</v>
      </c>
      <c r="B1343" s="33">
        <f>+'Gaussian Distributions'!A1361</f>
        <v>0.37978965432224343</v>
      </c>
      <c r="C1343" s="33">
        <f>+'Gaussian Distributions'!F1361</f>
        <v>0.39494741358056085</v>
      </c>
      <c r="D1343" s="34">
        <f>_xll.qlNormInv(HelperSheet!$A1362,D$2,D$3)</f>
        <v>0.70888430987723394</v>
      </c>
    </row>
    <row r="1344" spans="1:4" x14ac:dyDescent="0.2">
      <c r="A1344" s="32">
        <v>1</v>
      </c>
      <c r="B1344" s="33">
        <f>+'Gaussian Distributions'!A1362</f>
        <v>1.2699524649529397</v>
      </c>
      <c r="C1344" s="33">
        <f>+'Gaussian Distributions'!F1362</f>
        <v>0.61748811623823485</v>
      </c>
      <c r="D1344" s="34">
        <f>_xll.qlNormInv(HelperSheet!$A1363,D$2,D$3)</f>
        <v>1.1984738557241168</v>
      </c>
    </row>
    <row r="1345" spans="1:4" x14ac:dyDescent="0.2">
      <c r="A1345" s="32">
        <v>1</v>
      </c>
      <c r="B1345" s="33">
        <f>+'Gaussian Distributions'!A1363</f>
        <v>-0.25865889465285657</v>
      </c>
      <c r="C1345" s="33">
        <f>+'Gaussian Distributions'!F1363</f>
        <v>0.23533527633678586</v>
      </c>
      <c r="D1345" s="34">
        <f>_xll.qlNormInv(HelperSheet!$A1364,D$2,D$3)</f>
        <v>0.3577376079409289</v>
      </c>
    </row>
    <row r="1346" spans="1:4" x14ac:dyDescent="0.2">
      <c r="A1346" s="32">
        <v>1</v>
      </c>
      <c r="B1346" s="33">
        <f>+'Gaussian Distributions'!A1364</f>
        <v>-0.60391758454467115</v>
      </c>
      <c r="C1346" s="33">
        <f>+'Gaussian Distributions'!F1364</f>
        <v>0.1490206038638322</v>
      </c>
      <c r="D1346" s="34">
        <f>_xll.qlNormInv(HelperSheet!$A1365,D$2,D$3)</f>
        <v>0.16784532850043082</v>
      </c>
    </row>
    <row r="1347" spans="1:4" x14ac:dyDescent="0.2">
      <c r="A1347" s="32">
        <v>1</v>
      </c>
      <c r="B1347" s="33">
        <f>+'Gaussian Distributions'!A1365</f>
        <v>0.74859464134708498</v>
      </c>
      <c r="C1347" s="33">
        <f>+'Gaussian Distributions'!F1365</f>
        <v>0.48714866033677123</v>
      </c>
      <c r="D1347" s="34">
        <f>_xll.qlNormInv(HelperSheet!$A1366,D$2,D$3)</f>
        <v>0.91172705274089672</v>
      </c>
    </row>
    <row r="1348" spans="1:4" x14ac:dyDescent="0.2">
      <c r="A1348" s="32">
        <v>1</v>
      </c>
      <c r="B1348" s="33">
        <f>+'Gaussian Distributions'!A1366</f>
        <v>5.7556923957025052E-2</v>
      </c>
      <c r="C1348" s="33">
        <f>+'Gaussian Distributions'!F1366</f>
        <v>0.31438923098925625</v>
      </c>
      <c r="D1348" s="34">
        <f>_xll.qlNormInv(HelperSheet!$A1367,D$2,D$3)</f>
        <v>0.53165630817636378</v>
      </c>
    </row>
    <row r="1349" spans="1:4" x14ac:dyDescent="0.2">
      <c r="A1349" s="32">
        <v>1</v>
      </c>
      <c r="B1349" s="33">
        <f>+'Gaussian Distributions'!A1367</f>
        <v>-1.9963261134405712</v>
      </c>
      <c r="C1349" s="33">
        <f>+'Gaussian Distributions'!F1367</f>
        <v>-0.19908152836014281</v>
      </c>
      <c r="D1349" s="34">
        <f>_xll.qlNormInv(HelperSheet!$A1368,D$2,D$3)</f>
        <v>-0.5979793623923142</v>
      </c>
    </row>
    <row r="1350" spans="1:4" x14ac:dyDescent="0.2">
      <c r="A1350" s="32">
        <v>1</v>
      </c>
      <c r="B1350" s="33">
        <f>+'Gaussian Distributions'!A1368</f>
        <v>-1.8697147670392591</v>
      </c>
      <c r="C1350" s="33">
        <f>+'Gaussian Distributions'!F1368</f>
        <v>-0.16742869175981479</v>
      </c>
      <c r="D1350" s="34">
        <f>_xll.qlNormInv(HelperSheet!$A1369,D$2,D$3)</f>
        <v>-0.5283431218715926</v>
      </c>
    </row>
    <row r="1351" spans="1:4" x14ac:dyDescent="0.2">
      <c r="A1351" s="32">
        <v>1</v>
      </c>
      <c r="B1351" s="33">
        <f>+'Gaussian Distributions'!A1369</f>
        <v>7.7184763494010156E-2</v>
      </c>
      <c r="C1351" s="33">
        <f>+'Gaussian Distributions'!F1369</f>
        <v>0.31929619087350253</v>
      </c>
      <c r="D1351" s="34">
        <f>_xll.qlNormInv(HelperSheet!$A1370,D$2,D$3)</f>
        <v>0.54245161992170554</v>
      </c>
    </row>
    <row r="1352" spans="1:4" x14ac:dyDescent="0.2">
      <c r="A1352" s="32">
        <v>1</v>
      </c>
      <c r="B1352" s="33">
        <f>+'Gaussian Distributions'!A1370</f>
        <v>0.77476833563501146</v>
      </c>
      <c r="C1352" s="33">
        <f>+'Gaussian Distributions'!F1370</f>
        <v>0.49369208390875285</v>
      </c>
      <c r="D1352" s="34">
        <f>_xll.qlNormInv(HelperSheet!$A1371,D$2,D$3)</f>
        <v>0.92612258459925634</v>
      </c>
    </row>
    <row r="1353" spans="1:4" x14ac:dyDescent="0.2">
      <c r="A1353" s="32">
        <v>1</v>
      </c>
      <c r="B1353" s="33">
        <f>+'Gaussian Distributions'!A1371</f>
        <v>-0.58058017470031609</v>
      </c>
      <c r="C1353" s="33">
        <f>+'Gaussian Distributions'!F1371</f>
        <v>0.15485495632492097</v>
      </c>
      <c r="D1353" s="34">
        <f>_xll.qlNormInv(HelperSheet!$A1372,D$2,D$3)</f>
        <v>0.18068090391482611</v>
      </c>
    </row>
    <row r="1354" spans="1:4" x14ac:dyDescent="0.2">
      <c r="A1354" s="32">
        <v>1</v>
      </c>
      <c r="B1354" s="33">
        <f>+'Gaussian Distributions'!A1372</f>
        <v>-0.238461158283025</v>
      </c>
      <c r="C1354" s="33">
        <f>+'Gaussian Distributions'!F1372</f>
        <v>0.24038471042924375</v>
      </c>
      <c r="D1354" s="34">
        <f>_xll.qlNormInv(HelperSheet!$A1373,D$2,D$3)</f>
        <v>0.36884636294433626</v>
      </c>
    </row>
    <row r="1355" spans="1:4" x14ac:dyDescent="0.2">
      <c r="A1355" s="32">
        <v>1</v>
      </c>
      <c r="B1355" s="33">
        <f>+'Gaussian Distributions'!A1373</f>
        <v>1.3150992076707502</v>
      </c>
      <c r="C1355" s="33">
        <f>+'Gaussian Distributions'!F1373</f>
        <v>0.62877480191768753</v>
      </c>
      <c r="D1355" s="34">
        <f>_xll.qlNormInv(HelperSheet!$A1374,D$2,D$3)</f>
        <v>1.2233045642189126</v>
      </c>
    </row>
    <row r="1356" spans="1:4" x14ac:dyDescent="0.2">
      <c r="A1356" s="32">
        <v>1</v>
      </c>
      <c r="B1356" s="33">
        <f>+'Gaussian Distributions'!A1374</f>
        <v>0.40092334380253275</v>
      </c>
      <c r="C1356" s="33">
        <f>+'Gaussian Distributions'!F1374</f>
        <v>0.40023083595063319</v>
      </c>
      <c r="D1356" s="34">
        <f>_xll.qlNormInv(HelperSheet!$A1375,D$2,D$3)</f>
        <v>0.72050783909139304</v>
      </c>
    </row>
    <row r="1357" spans="1:4" x14ac:dyDescent="0.2">
      <c r="A1357" s="32">
        <v>1</v>
      </c>
      <c r="B1357" s="33">
        <f>+'Gaussian Distributions'!A1375</f>
        <v>-1.0120305701548884</v>
      </c>
      <c r="C1357" s="33">
        <f>+'Gaussian Distributions'!F1375</f>
        <v>4.6992357461277889E-2</v>
      </c>
      <c r="D1357" s="34">
        <f>_xll.qlNormInv(HelperSheet!$A1376,D$2,D$3)</f>
        <v>-5.6616813585188663E-2</v>
      </c>
    </row>
    <row r="1358" spans="1:4" x14ac:dyDescent="0.2">
      <c r="A1358" s="32">
        <v>1</v>
      </c>
      <c r="B1358" s="33">
        <f>+'Gaussian Distributions'!A1376</f>
        <v>-0.77807731033680816</v>
      </c>
      <c r="C1358" s="33">
        <f>+'Gaussian Distributions'!F1376</f>
        <v>0.10548067241579795</v>
      </c>
      <c r="D1358" s="34">
        <f>_xll.qlNormInv(HelperSheet!$A1377,D$2,D$3)</f>
        <v>7.2057479314755479E-2</v>
      </c>
    </row>
    <row r="1359" spans="1:4" x14ac:dyDescent="0.2">
      <c r="A1359" s="32">
        <v>1</v>
      </c>
      <c r="B1359" s="33">
        <f>+'Gaussian Distributions'!A1377</f>
        <v>0.57768536429421724</v>
      </c>
      <c r="C1359" s="33">
        <f>+'Gaussian Distributions'!F1377</f>
        <v>0.4444213410735543</v>
      </c>
      <c r="D1359" s="34">
        <f>_xll.qlNormInv(HelperSheet!$A1378,D$2,D$3)</f>
        <v>0.81772695036181953</v>
      </c>
    </row>
    <row r="1360" spans="1:4" x14ac:dyDescent="0.2">
      <c r="A1360" s="32">
        <v>1</v>
      </c>
      <c r="B1360" s="33">
        <f>+'Gaussian Distributions'!A1378</f>
        <v>1.8558386291916547</v>
      </c>
      <c r="C1360" s="33">
        <f>+'Gaussian Distributions'!F1378</f>
        <v>0.76395965729791371</v>
      </c>
      <c r="D1360" s="34">
        <f>_xll.qlNormInv(HelperSheet!$A1379,D$2,D$3)</f>
        <v>1.5207112460554102</v>
      </c>
    </row>
    <row r="1361" spans="1:4" x14ac:dyDescent="0.2">
      <c r="A1361" s="32">
        <v>1</v>
      </c>
      <c r="B1361" s="33">
        <f>+'Gaussian Distributions'!A1379</f>
        <v>-7.9640180272540981E-2</v>
      </c>
      <c r="C1361" s="33">
        <f>+'Gaussian Distributions'!F1379</f>
        <v>0.28008995493186473</v>
      </c>
      <c r="D1361" s="34">
        <f>_xll.qlNormInv(HelperSheet!$A1380,D$2,D$3)</f>
        <v>0.45619790085010248</v>
      </c>
    </row>
    <row r="1362" spans="1:4" x14ac:dyDescent="0.2">
      <c r="A1362" s="32">
        <v>1</v>
      </c>
      <c r="B1362" s="33">
        <f>+'Gaussian Distributions'!A1380</f>
        <v>-0.40357749514270358</v>
      </c>
      <c r="C1362" s="33">
        <f>+'Gaussian Distributions'!F1380</f>
        <v>0.19910562621432409</v>
      </c>
      <c r="D1362" s="34">
        <f>_xll.qlNormInv(HelperSheet!$A1381,D$2,D$3)</f>
        <v>0.27803237767151301</v>
      </c>
    </row>
    <row r="1363" spans="1:4" x14ac:dyDescent="0.2">
      <c r="A1363" s="32">
        <v>1</v>
      </c>
      <c r="B1363" s="33">
        <f>+'Gaussian Distributions'!A1381</f>
        <v>1.0079539665551405</v>
      </c>
      <c r="C1363" s="33">
        <f>+'Gaussian Distributions'!F1381</f>
        <v>0.55198849163878516</v>
      </c>
      <c r="D1363" s="34">
        <f>_xll.qlNormInv(HelperSheet!$A1382,D$2,D$3)</f>
        <v>1.0543746816053274</v>
      </c>
    </row>
    <row r="1364" spans="1:4" x14ac:dyDescent="0.2">
      <c r="A1364" s="32">
        <v>1</v>
      </c>
      <c r="B1364" s="33">
        <f>+'Gaussian Distributions'!A1382</f>
        <v>0.23594343579465463</v>
      </c>
      <c r="C1364" s="33">
        <f>+'Gaussian Distributions'!F1382</f>
        <v>0.35898585894866364</v>
      </c>
      <c r="D1364" s="34">
        <f>_xll.qlNormInv(HelperSheet!$A1383,D$2,D$3)</f>
        <v>0.62976888968706002</v>
      </c>
    </row>
    <row r="1365" spans="1:4" x14ac:dyDescent="0.2">
      <c r="A1365" s="32">
        <v>1</v>
      </c>
      <c r="B1365" s="33">
        <f>+'Gaussian Distributions'!A1383</f>
        <v>-1.320933801952372</v>
      </c>
      <c r="C1365" s="33">
        <f>+'Gaussian Distributions'!F1383</f>
        <v>-3.0233450488093006E-2</v>
      </c>
      <c r="D1365" s="34">
        <f>_xll.qlNormInv(HelperSheet!$A1384,D$2,D$3)</f>
        <v>-0.22651359107380464</v>
      </c>
    </row>
    <row r="1366" spans="1:4" x14ac:dyDescent="0.2">
      <c r="A1366" s="32">
        <v>1</v>
      </c>
      <c r="B1366" s="33">
        <f>+'Gaussian Distributions'!A1384</f>
        <v>-1.1527246085703706</v>
      </c>
      <c r="C1366" s="33">
        <f>+'Gaussian Distributions'!F1384</f>
        <v>1.1818847857407333E-2</v>
      </c>
      <c r="D1366" s="34">
        <f>_xll.qlNormInv(HelperSheet!$A1385,D$2,D$3)</f>
        <v>-0.13399853471370393</v>
      </c>
    </row>
    <row r="1367" spans="1:4" x14ac:dyDescent="0.2">
      <c r="A1367" s="32">
        <v>1</v>
      </c>
      <c r="B1367" s="33">
        <f>+'Gaussian Distributions'!A1385</f>
        <v>0.31735194970629671</v>
      </c>
      <c r="C1367" s="33">
        <f>+'Gaussian Distributions'!F1385</f>
        <v>0.37933798742657415</v>
      </c>
      <c r="D1367" s="34">
        <f>_xll.qlNormInv(HelperSheet!$A1386,D$2,D$3)</f>
        <v>0.67454357233846318</v>
      </c>
    </row>
    <row r="1368" spans="1:4" x14ac:dyDescent="0.2">
      <c r="A1368" s="32">
        <v>1</v>
      </c>
      <c r="B1368" s="33">
        <f>+'Gaussian Distributions'!A1386</f>
        <v>1.1479806247252096</v>
      </c>
      <c r="C1368" s="33">
        <f>+'Gaussian Distributions'!F1386</f>
        <v>0.58699515618130238</v>
      </c>
      <c r="D1368" s="34">
        <f>_xll.qlNormInv(HelperSheet!$A1387,D$2,D$3)</f>
        <v>1.1313893435988653</v>
      </c>
    </row>
    <row r="1369" spans="1:4" x14ac:dyDescent="0.2">
      <c r="A1369" s="32">
        <v>1</v>
      </c>
      <c r="B1369" s="33">
        <f>+'Gaussian Distributions'!A1387</f>
        <v>-0.31992730592549251</v>
      </c>
      <c r="C1369" s="33">
        <f>+'Gaussian Distributions'!F1387</f>
        <v>0.22001817351862685</v>
      </c>
      <c r="D1369" s="34">
        <f>_xll.qlNormInv(HelperSheet!$A1388,D$2,D$3)</f>
        <v>0.32403998174097914</v>
      </c>
    </row>
    <row r="1370" spans="1:4" x14ac:dyDescent="0.2">
      <c r="A1370" s="32">
        <v>1</v>
      </c>
      <c r="B1370" s="33">
        <f>+'Gaussian Distributions'!A1388</f>
        <v>-1.2239398941858244E-3</v>
      </c>
      <c r="C1370" s="33">
        <f>+'Gaussian Distributions'!F1388</f>
        <v>0.29969401502645354</v>
      </c>
      <c r="D1370" s="34">
        <f>_xll.qlNormInv(HelperSheet!$A1389,D$2,D$3)</f>
        <v>0.49932683305819781</v>
      </c>
    </row>
    <row r="1371" spans="1:4" x14ac:dyDescent="0.2">
      <c r="A1371" s="32">
        <v>1</v>
      </c>
      <c r="B1371" s="33">
        <f>+'Gaussian Distributions'!A1389</f>
        <v>3.2971933424171898</v>
      </c>
      <c r="C1371" s="33">
        <f>+'Gaussian Distributions'!F1389</f>
        <v>1.1242983356042975</v>
      </c>
      <c r="D1371" s="34">
        <f>_xll.qlNormInv(HelperSheet!$A1390,D$2,D$3)</f>
        <v>2.3134563383294546</v>
      </c>
    </row>
    <row r="1372" spans="1:4" x14ac:dyDescent="0.2">
      <c r="A1372" s="32">
        <v>1</v>
      </c>
      <c r="B1372" s="33">
        <f>+'Gaussian Distributions'!A1390</f>
        <v>0.67295399010498314</v>
      </c>
      <c r="C1372" s="33">
        <f>+'Gaussian Distributions'!F1390</f>
        <v>0.4682384975262458</v>
      </c>
      <c r="D1372" s="34">
        <f>_xll.qlNormInv(HelperSheet!$A1391,D$2,D$3)</f>
        <v>0.87012469455774077</v>
      </c>
    </row>
    <row r="1373" spans="1:4" x14ac:dyDescent="0.2">
      <c r="A1373" s="32">
        <v>1</v>
      </c>
      <c r="B1373" s="33">
        <f>+'Gaussian Distributions'!A1391</f>
        <v>-0.6760271028164172</v>
      </c>
      <c r="C1373" s="33">
        <f>+'Gaussian Distributions'!F1391</f>
        <v>0.13099322429589569</v>
      </c>
      <c r="D1373" s="34">
        <f>_xll.qlNormInv(HelperSheet!$A1392,D$2,D$3)</f>
        <v>0.12818509345097051</v>
      </c>
    </row>
    <row r="1374" spans="1:4" x14ac:dyDescent="0.2">
      <c r="A1374" s="32">
        <v>1</v>
      </c>
      <c r="B1374" s="33">
        <f>+'Gaussian Distributions'!A1392</f>
        <v>-0.88896212063248881</v>
      </c>
      <c r="C1374" s="33">
        <f>+'Gaussian Distributions'!F1392</f>
        <v>7.7759469841877787E-2</v>
      </c>
      <c r="D1374" s="34">
        <f>_xll.qlNormInv(HelperSheet!$A1393,D$2,D$3)</f>
        <v>1.1070833652131129E-2</v>
      </c>
    </row>
    <row r="1375" spans="1:4" x14ac:dyDescent="0.2">
      <c r="A1375" s="32">
        <v>1</v>
      </c>
      <c r="B1375" s="33">
        <f>+'Gaussian Distributions'!A1393</f>
        <v>0.48739764489592158</v>
      </c>
      <c r="C1375" s="33">
        <f>+'Gaussian Distributions'!F1393</f>
        <v>0.4218494112239804</v>
      </c>
      <c r="D1375" s="34">
        <f>_xll.qlNormInv(HelperSheet!$A1394,D$2,D$3)</f>
        <v>0.7680687046927569</v>
      </c>
    </row>
    <row r="1376" spans="1:4" x14ac:dyDescent="0.2">
      <c r="A1376" s="32">
        <v>1</v>
      </c>
      <c r="B1376" s="33">
        <f>+'Gaussian Distributions'!A1394</f>
        <v>1.5301622926504026</v>
      </c>
      <c r="C1376" s="33">
        <f>+'Gaussian Distributions'!F1394</f>
        <v>0.68254057316260064</v>
      </c>
      <c r="D1376" s="34">
        <f>_xll.qlNormInv(HelperSheet!$A1395,D$2,D$3)</f>
        <v>1.3415892609577216</v>
      </c>
    </row>
    <row r="1377" spans="1:4" x14ac:dyDescent="0.2">
      <c r="A1377" s="32">
        <v>1</v>
      </c>
      <c r="B1377" s="33">
        <f>+'Gaussian Distributions'!A1395</f>
        <v>-0.15854998355360991</v>
      </c>
      <c r="C1377" s="33">
        <f>+'Gaussian Distributions'!F1395</f>
        <v>0.2603625041115975</v>
      </c>
      <c r="D1377" s="34">
        <f>_xll.qlNormInv(HelperSheet!$A1396,D$2,D$3)</f>
        <v>0.41279750904551454</v>
      </c>
    </row>
    <row r="1378" spans="1:4" x14ac:dyDescent="0.2">
      <c r="A1378" s="32">
        <v>1</v>
      </c>
      <c r="B1378" s="33">
        <f>+'Gaussian Distributions'!A1396</f>
        <v>-0.49015610797750608</v>
      </c>
      <c r="C1378" s="33">
        <f>+'Gaussian Distributions'!F1396</f>
        <v>0.17746097300562347</v>
      </c>
      <c r="D1378" s="34">
        <f>_xll.qlNormInv(HelperSheet!$A1397,D$2,D$3)</f>
        <v>0.23041414061237164</v>
      </c>
    </row>
    <row r="1379" spans="1:4" x14ac:dyDescent="0.2">
      <c r="A1379" s="32">
        <v>1</v>
      </c>
      <c r="B1379" s="33">
        <f>+'Gaussian Distributions'!A1397</f>
        <v>0.88533391598777467</v>
      </c>
      <c r="C1379" s="33">
        <f>+'Gaussian Distributions'!F1397</f>
        <v>0.52133347899694371</v>
      </c>
      <c r="D1379" s="34">
        <f>_xll.qlNormInv(HelperSheet!$A1398,D$2,D$3)</f>
        <v>0.98693365379327613</v>
      </c>
    </row>
    <row r="1380" spans="1:4" x14ac:dyDescent="0.2">
      <c r="A1380" s="32">
        <v>1</v>
      </c>
      <c r="B1380" s="33">
        <f>+'Gaussian Distributions'!A1398</f>
        <v>0.15607162715313808</v>
      </c>
      <c r="C1380" s="33">
        <f>+'Gaussian Distributions'!F1398</f>
        <v>0.33901790678828453</v>
      </c>
      <c r="D1380" s="34">
        <f>_xll.qlNormInv(HelperSheet!$A1399,D$2,D$3)</f>
        <v>0.58583939493422599</v>
      </c>
    </row>
    <row r="1381" spans="1:4" x14ac:dyDescent="0.2">
      <c r="A1381" s="32">
        <v>1</v>
      </c>
      <c r="B1381" s="33">
        <f>+'Gaussian Distributions'!A1399</f>
        <v>-1.5381029804309283</v>
      </c>
      <c r="C1381" s="33">
        <f>+'Gaussian Distributions'!F1399</f>
        <v>-8.4525745107732086E-2</v>
      </c>
      <c r="D1381" s="34">
        <f>_xll.qlNormInv(HelperSheet!$A1400,D$2,D$3)</f>
        <v>-0.34595663923701059</v>
      </c>
    </row>
    <row r="1382" spans="1:4" x14ac:dyDescent="0.2">
      <c r="A1382" s="32">
        <v>1</v>
      </c>
      <c r="B1382" s="33">
        <f>+'Gaussian Distributions'!A1400</f>
        <v>-1.6809458258473755</v>
      </c>
      <c r="C1382" s="33">
        <f>+'Gaussian Distributions'!F1400</f>
        <v>-0.12023645646184389</v>
      </c>
      <c r="D1382" s="34">
        <f>_xll.qlNormInv(HelperSheet!$A1401,D$2,D$3)</f>
        <v>-0.42452020421605663</v>
      </c>
    </row>
    <row r="1383" spans="1:4" x14ac:dyDescent="0.2">
      <c r="A1383" s="32">
        <v>1</v>
      </c>
      <c r="B1383" s="33">
        <f>+'Gaussian Distributions'!A1401</f>
        <v>0.11653750678413924</v>
      </c>
      <c r="C1383" s="33">
        <f>+'Gaussian Distributions'!F1401</f>
        <v>0.32913437669603479</v>
      </c>
      <c r="D1383" s="34">
        <f>_xll.qlNormInv(HelperSheet!$A1402,D$2,D$3)</f>
        <v>0.56409562873127661</v>
      </c>
    </row>
    <row r="1384" spans="1:4" x14ac:dyDescent="0.2">
      <c r="A1384" s="32">
        <v>1</v>
      </c>
      <c r="B1384" s="33">
        <f>+'Gaussian Distributions'!A1402</f>
        <v>0.82878414228194741</v>
      </c>
      <c r="C1384" s="33">
        <f>+'Gaussian Distributions'!F1402</f>
        <v>0.50719603557048687</v>
      </c>
      <c r="D1384" s="34">
        <f>_xll.qlNormInv(HelperSheet!$A1403,D$2,D$3)</f>
        <v>0.95583127825507108</v>
      </c>
    </row>
    <row r="1385" spans="1:4" x14ac:dyDescent="0.2">
      <c r="A1385" s="32">
        <v>1</v>
      </c>
      <c r="B1385" s="33">
        <f>+'Gaussian Distributions'!A1403</f>
        <v>-0.53482129379025933</v>
      </c>
      <c r="C1385" s="33">
        <f>+'Gaussian Distributions'!F1403</f>
        <v>0.16629467655243516</v>
      </c>
      <c r="D1385" s="34">
        <f>_xll.qlNormInv(HelperSheet!$A1404,D$2,D$3)</f>
        <v>0.20584828841535735</v>
      </c>
    </row>
    <row r="1386" spans="1:4" x14ac:dyDescent="0.2">
      <c r="A1386" s="32">
        <v>1</v>
      </c>
      <c r="B1386" s="33">
        <f>+'Gaussian Distributions'!A1404</f>
        <v>-0.19834718379513927</v>
      </c>
      <c r="C1386" s="33">
        <f>+'Gaussian Distributions'!F1404</f>
        <v>0.25041320405121514</v>
      </c>
      <c r="D1386" s="34">
        <f>_xll.qlNormInv(HelperSheet!$A1405,D$2,D$3)</f>
        <v>0.39090904891267342</v>
      </c>
    </row>
    <row r="1387" spans="1:4" x14ac:dyDescent="0.2">
      <c r="A1387" s="32">
        <v>1</v>
      </c>
      <c r="B1387" s="33">
        <f>+'Gaussian Distributions'!A1405</f>
        <v>1.4144610966857489</v>
      </c>
      <c r="C1387" s="33">
        <f>+'Gaussian Distributions'!F1405</f>
        <v>0.65361527417143717</v>
      </c>
      <c r="D1387" s="34">
        <f>_xll.qlNormInv(HelperSheet!$A1406,D$2,D$3)</f>
        <v>1.2779536031771621</v>
      </c>
    </row>
    <row r="1388" spans="1:4" x14ac:dyDescent="0.2">
      <c r="A1388" s="32">
        <v>1</v>
      </c>
      <c r="B1388" s="33">
        <f>+'Gaussian Distributions'!A1406</f>
        <v>0.44374554561999191</v>
      </c>
      <c r="C1388" s="33">
        <f>+'Gaussian Distributions'!F1406</f>
        <v>0.41093638640499797</v>
      </c>
      <c r="D1388" s="34">
        <f>_xll.qlNormInv(HelperSheet!$A1407,D$2,D$3)</f>
        <v>0.74406005009099552</v>
      </c>
    </row>
    <row r="1389" spans="1:4" x14ac:dyDescent="0.2">
      <c r="A1389" s="32">
        <v>1</v>
      </c>
      <c r="B1389" s="33">
        <f>+'Gaussian Distributions'!A1407</f>
        <v>-0.94869956105793307</v>
      </c>
      <c r="C1389" s="33">
        <f>+'Gaussian Distributions'!F1407</f>
        <v>6.2825109735516721E-2</v>
      </c>
      <c r="D1389" s="34">
        <f>_xll.qlNormInv(HelperSheet!$A1408,D$2,D$3)</f>
        <v>-2.1784758581863239E-2</v>
      </c>
    </row>
    <row r="1390" spans="1:4" x14ac:dyDescent="0.2">
      <c r="A1390" s="32">
        <v>1</v>
      </c>
      <c r="B1390" s="33">
        <f>+'Gaussian Distributions'!A1408</f>
        <v>-0.72610657636809128</v>
      </c>
      <c r="C1390" s="33">
        <f>+'Gaussian Distributions'!F1408</f>
        <v>0.11847335590797717</v>
      </c>
      <c r="D1390" s="34">
        <f>_xll.qlNormInv(HelperSheet!$A1409,D$2,D$3)</f>
        <v>0.10064138299754977</v>
      </c>
    </row>
    <row r="1391" spans="1:4" x14ac:dyDescent="0.2">
      <c r="A1391" s="32">
        <v>1</v>
      </c>
      <c r="B1391" s="33">
        <f>+'Gaussian Distributions'!A1409</f>
        <v>0.62461075039593617</v>
      </c>
      <c r="C1391" s="33">
        <f>+'Gaussian Distributions'!F1409</f>
        <v>0.45615268759898403</v>
      </c>
      <c r="D1391" s="34">
        <f>_xll.qlNormInv(HelperSheet!$A1410,D$2,D$3)</f>
        <v>0.84353591271776485</v>
      </c>
    </row>
    <row r="1392" spans="1:4" x14ac:dyDescent="0.2">
      <c r="A1392" s="32">
        <v>1</v>
      </c>
      <c r="B1392" s="33">
        <f>+'Gaussian Distributions'!A1410</f>
        <v>2.1415890868081267</v>
      </c>
      <c r="C1392" s="33">
        <f>+'Gaussian Distributions'!F1410</f>
        <v>0.83539727170203171</v>
      </c>
      <c r="D1392" s="34">
        <f>_xll.qlNormInv(HelperSheet!$A1411,D$2,D$3)</f>
        <v>1.6778739977444697</v>
      </c>
    </row>
    <row r="1393" spans="1:4" x14ac:dyDescent="0.2">
      <c r="A1393" s="32">
        <v>1</v>
      </c>
      <c r="B1393" s="33">
        <f>+'Gaussian Distributions'!A1411</f>
        <v>-4.0400994417692584E-2</v>
      </c>
      <c r="C1393" s="33">
        <f>+'Gaussian Distributions'!F1411</f>
        <v>0.28989975139557683</v>
      </c>
      <c r="D1393" s="34">
        <f>_xll.qlNormInv(HelperSheet!$A1412,D$2,D$3)</f>
        <v>0.47777945307026909</v>
      </c>
    </row>
    <row r="1394" spans="1:4" x14ac:dyDescent="0.2">
      <c r="A1394" s="32">
        <v>1</v>
      </c>
      <c r="B1394" s="33">
        <f>+'Gaussian Distributions'!A1412</f>
        <v>-0.3614361371749365</v>
      </c>
      <c r="C1394" s="33">
        <f>+'Gaussian Distributions'!F1412</f>
        <v>0.20964096570626586</v>
      </c>
      <c r="D1394" s="34">
        <f>_xll.qlNormInv(HelperSheet!$A1413,D$2,D$3)</f>
        <v>0.30121012455378493</v>
      </c>
    </row>
    <row r="1395" spans="1:4" x14ac:dyDescent="0.2">
      <c r="A1395" s="32">
        <v>1</v>
      </c>
      <c r="B1395" s="33">
        <f>+'Gaussian Distributions'!A1413</f>
        <v>1.0753309996289453</v>
      </c>
      <c r="C1395" s="33">
        <f>+'Gaussian Distributions'!F1413</f>
        <v>0.56883274990723631</v>
      </c>
      <c r="D1395" s="34">
        <f>_xll.qlNormInv(HelperSheet!$A1414,D$2,D$3)</f>
        <v>1.09143204979592</v>
      </c>
    </row>
    <row r="1396" spans="1:4" x14ac:dyDescent="0.2">
      <c r="A1396" s="32">
        <v>1</v>
      </c>
      <c r="B1396" s="33">
        <f>+'Gaussian Distributions'!A1414</f>
        <v>0.27641861245341498</v>
      </c>
      <c r="C1396" s="33">
        <f>+'Gaussian Distributions'!F1414</f>
        <v>0.36910465311335372</v>
      </c>
      <c r="D1396" s="34">
        <f>_xll.qlNormInv(HelperSheet!$A1415,D$2,D$3)</f>
        <v>0.65203023684937822</v>
      </c>
    </row>
    <row r="1397" spans="1:4" x14ac:dyDescent="0.2">
      <c r="A1397" s="32">
        <v>1</v>
      </c>
      <c r="B1397" s="33">
        <f>+'Gaussian Distributions'!A1415</f>
        <v>-1.2324703441393396</v>
      </c>
      <c r="C1397" s="33">
        <f>+'Gaussian Distributions'!F1415</f>
        <v>-8.1175860348349227E-3</v>
      </c>
      <c r="D1397" s="34">
        <f>_xll.qlNormInv(HelperSheet!$A1416,D$2,D$3)</f>
        <v>-0.17785868927663684</v>
      </c>
    </row>
    <row r="1398" spans="1:4" x14ac:dyDescent="0.2">
      <c r="A1398" s="32">
        <v>1</v>
      </c>
      <c r="B1398" s="33">
        <f>+'Gaussian Distributions'!A1416</f>
        <v>-1.4211490356122316</v>
      </c>
      <c r="C1398" s="33">
        <f>+'Gaussian Distributions'!F1416</f>
        <v>-5.5287258903057912E-2</v>
      </c>
      <c r="D1398" s="34">
        <f>_xll.qlNormInv(HelperSheet!$A1417,D$2,D$3)</f>
        <v>-0.28163196958672743</v>
      </c>
    </row>
    <row r="1399" spans="1:4" x14ac:dyDescent="0.2">
      <c r="A1399" s="32">
        <v>1</v>
      </c>
      <c r="B1399" s="33">
        <f>+'Gaussian Distributions'!A1417</f>
        <v>0.19585129147616273</v>
      </c>
      <c r="C1399" s="33">
        <f>+'Gaussian Distributions'!F1417</f>
        <v>0.34896282286904068</v>
      </c>
      <c r="D1399" s="34">
        <f>_xll.qlNormInv(HelperSheet!$A1418,D$2,D$3)</f>
        <v>0.60771821031188955</v>
      </c>
    </row>
    <row r="1400" spans="1:4" x14ac:dyDescent="0.2">
      <c r="A1400" s="32">
        <v>1</v>
      </c>
      <c r="B1400" s="33">
        <f>+'Gaussian Distributions'!A1418</f>
        <v>0.94486742802302137</v>
      </c>
      <c r="C1400" s="33">
        <f>+'Gaussian Distributions'!F1418</f>
        <v>0.53621685700575528</v>
      </c>
      <c r="D1400" s="34">
        <f>_xll.qlNormInv(HelperSheet!$A1419,D$2,D$3)</f>
        <v>1.0196770854126618</v>
      </c>
    </row>
    <row r="1401" spans="1:4" x14ac:dyDescent="0.2">
      <c r="A1401" s="32">
        <v>1</v>
      </c>
      <c r="B1401" s="33">
        <f>+'Gaussian Distributions'!A1419</f>
        <v>-0.44644831757322345</v>
      </c>
      <c r="C1401" s="33">
        <f>+'Gaussian Distributions'!F1419</f>
        <v>0.18838792060669413</v>
      </c>
      <c r="D1401" s="34">
        <f>_xll.qlNormInv(HelperSheet!$A1420,D$2,D$3)</f>
        <v>0.25445342533472709</v>
      </c>
    </row>
    <row r="1402" spans="1:4" x14ac:dyDescent="0.2">
      <c r="A1402" s="32">
        <v>1</v>
      </c>
      <c r="B1402" s="33">
        <f>+'Gaussian Distributions'!A1420</f>
        <v>-0.11900242132346915</v>
      </c>
      <c r="C1402" s="33">
        <f>+'Gaussian Distributions'!F1420</f>
        <v>0.27024939466913273</v>
      </c>
      <c r="D1402" s="34">
        <f>_xll.qlNormInv(HelperSheet!$A1421,D$2,D$3)</f>
        <v>0.43454866827209193</v>
      </c>
    </row>
    <row r="1403" spans="1:4" x14ac:dyDescent="0.2">
      <c r="A1403" s="32">
        <v>1</v>
      </c>
      <c r="B1403" s="33">
        <f>+'Gaussian Distributions'!A1421</f>
        <v>1.6709752691107207</v>
      </c>
      <c r="C1403" s="33">
        <f>+'Gaussian Distributions'!F1421</f>
        <v>0.71774381727768022</v>
      </c>
      <c r="D1403" s="34">
        <f>_xll.qlNormInv(HelperSheet!$A1422,D$2,D$3)</f>
        <v>1.4190363980108964</v>
      </c>
    </row>
    <row r="1404" spans="1:4" x14ac:dyDescent="0.2">
      <c r="A1404" s="32">
        <v>1</v>
      </c>
      <c r="B1404" s="33">
        <f>+'Gaussian Distributions'!A1422</f>
        <v>0.53199918194247908</v>
      </c>
      <c r="C1404" s="33">
        <f>+'Gaussian Distributions'!F1422</f>
        <v>0.43299979548561973</v>
      </c>
      <c r="D1404" s="34">
        <f>_xll.qlNormInv(HelperSheet!$A1423,D$2,D$3)</f>
        <v>0.79259955006836358</v>
      </c>
    </row>
    <row r="1405" spans="1:4" x14ac:dyDescent="0.2">
      <c r="A1405" s="32">
        <v>1</v>
      </c>
      <c r="B1405" s="33">
        <f>+'Gaussian Distributions'!A1423</f>
        <v>-0.83224009217721595</v>
      </c>
      <c r="C1405" s="33">
        <f>+'Gaussian Distributions'!F1423</f>
        <v>9.1939976955696001E-2</v>
      </c>
      <c r="D1405" s="34">
        <f>_xll.qlNormInv(HelperSheet!$A1424,D$2,D$3)</f>
        <v>4.2267949302531194E-2</v>
      </c>
    </row>
    <row r="1406" spans="1:4" x14ac:dyDescent="0.2">
      <c r="A1406" s="32">
        <v>1</v>
      </c>
      <c r="B1406" s="33">
        <f>+'Gaussian Distributions'!A1424</f>
        <v>-1.0797052910578719</v>
      </c>
      <c r="C1406" s="33">
        <f>+'Gaussian Distributions'!F1424</f>
        <v>3.0073677235532004E-2</v>
      </c>
      <c r="D1406" s="34">
        <f>_xll.qlNormInv(HelperSheet!$A1425,D$2,D$3)</f>
        <v>-9.3837910081829623E-2</v>
      </c>
    </row>
    <row r="1407" spans="1:4" x14ac:dyDescent="0.2">
      <c r="A1407" s="32">
        <v>1</v>
      </c>
      <c r="B1407" s="33">
        <f>+'Gaussian Distributions'!A1425</f>
        <v>0.35882426012979973</v>
      </c>
      <c r="C1407" s="33">
        <f>+'Gaussian Distributions'!F1425</f>
        <v>0.38970606503244992</v>
      </c>
      <c r="D1407" s="34">
        <f>_xll.qlNormInv(HelperSheet!$A1426,D$2,D$3)</f>
        <v>0.69735334307138985</v>
      </c>
    </row>
    <row r="1408" spans="1:4" x14ac:dyDescent="0.2">
      <c r="A1408" s="32">
        <v>1</v>
      </c>
      <c r="B1408" s="33">
        <f>+'Gaussian Distributions'!A1426</f>
        <v>1.2272555331719972</v>
      </c>
      <c r="C1408" s="33">
        <f>+'Gaussian Distributions'!F1426</f>
        <v>0.60681388329299923</v>
      </c>
      <c r="D1408" s="34">
        <f>_xll.qlNormInv(HelperSheet!$A1427,D$2,D$3)</f>
        <v>1.1749905432445984</v>
      </c>
    </row>
    <row r="1409" spans="1:4" x14ac:dyDescent="0.2">
      <c r="A1409" s="32">
        <v>1</v>
      </c>
      <c r="B1409" s="33">
        <f>+'Gaussian Distributions'!A1427</f>
        <v>-0.27896271589832722</v>
      </c>
      <c r="C1409" s="33">
        <f>+'Gaussian Distributions'!F1427</f>
        <v>0.23025932102541818</v>
      </c>
      <c r="D1409" s="34">
        <f>_xll.qlNormInv(HelperSheet!$A1428,D$2,D$3)</f>
        <v>0.34657050625592001</v>
      </c>
    </row>
    <row r="1410" spans="1:4" x14ac:dyDescent="0.2">
      <c r="A1410" s="32">
        <v>1</v>
      </c>
      <c r="B1410" s="33">
        <f>+'Gaussian Distributions'!A1428</f>
        <v>-0.62758866317718276</v>
      </c>
      <c r="C1410" s="33">
        <f>+'Gaussian Distributions'!F1428</f>
        <v>0.1431028342057043</v>
      </c>
      <c r="D1410" s="34">
        <f>_xll.qlNormInv(HelperSheet!$A1429,D$2,D$3)</f>
        <v>0.15482623525254946</v>
      </c>
    </row>
    <row r="1411" spans="1:4" x14ac:dyDescent="0.2">
      <c r="A1411" s="32">
        <v>1</v>
      </c>
      <c r="B1411" s="33">
        <f>+'Gaussian Distributions'!A1429</f>
        <v>0.72292402431117242</v>
      </c>
      <c r="C1411" s="33">
        <f>+'Gaussian Distributions'!F1429</f>
        <v>0.48073100607779307</v>
      </c>
      <c r="D1411" s="34">
        <f>_xll.qlNormInv(HelperSheet!$A1430,D$2,D$3)</f>
        <v>0.89760821337114494</v>
      </c>
    </row>
    <row r="1412" spans="1:4" x14ac:dyDescent="0.2">
      <c r="A1412" s="32">
        <v>1</v>
      </c>
      <c r="B1412" s="33">
        <f>+'Gaussian Distributions'!A1430</f>
        <v>3.7951235445420714E-2</v>
      </c>
      <c r="C1412" s="33">
        <f>+'Gaussian Distributions'!F1430</f>
        <v>0.30948780886135518</v>
      </c>
      <c r="D1412" s="34">
        <f>_xll.qlNormInv(HelperSheet!$A1431,D$2,D$3)</f>
        <v>0.52087317949498135</v>
      </c>
    </row>
    <row r="1413" spans="1:4" x14ac:dyDescent="0.2">
      <c r="A1413" s="32">
        <v>1</v>
      </c>
      <c r="B1413" s="33">
        <f>+'Gaussian Distributions'!A1431</f>
        <v>-2.1664942645307832</v>
      </c>
      <c r="C1413" s="33">
        <f>+'Gaussian Distributions'!F1431</f>
        <v>-0.24162356613269581</v>
      </c>
      <c r="D1413" s="34">
        <f>_xll.qlNormInv(HelperSheet!$A1432,D$2,D$3)</f>
        <v>-0.69157184549193085</v>
      </c>
    </row>
    <row r="1414" spans="1:4" x14ac:dyDescent="0.2">
      <c r="A1414" s="32">
        <v>1</v>
      </c>
      <c r="B1414" s="33">
        <f>+'Gaussian Distributions'!A1432</f>
        <v>-2.2824813467224372</v>
      </c>
      <c r="C1414" s="33">
        <f>+'Gaussian Distributions'!F1432</f>
        <v>-0.27062033668060931</v>
      </c>
      <c r="D1414" s="34">
        <f>_xll.qlNormInv(HelperSheet!$A1433,D$2,D$3)</f>
        <v>-0.7553647406973405</v>
      </c>
    </row>
    <row r="1415" spans="1:4" x14ac:dyDescent="0.2">
      <c r="A1415" s="32">
        <v>1</v>
      </c>
      <c r="B1415" s="33">
        <f>+'Gaussian Distributions'!A1433</f>
        <v>2.815432959198845E-2</v>
      </c>
      <c r="C1415" s="33">
        <f>+'Gaussian Distributions'!F1433</f>
        <v>0.30703858239799708</v>
      </c>
      <c r="D1415" s="34">
        <f>_xll.qlNormInv(HelperSheet!$A1434,D$2,D$3)</f>
        <v>0.51548488127559366</v>
      </c>
    </row>
    <row r="1416" spans="1:4" x14ac:dyDescent="0.2">
      <c r="A1416" s="32">
        <v>1</v>
      </c>
      <c r="B1416" s="33">
        <f>+'Gaussian Distributions'!A1434</f>
        <v>0.71026622095279857</v>
      </c>
      <c r="C1416" s="33">
        <f>+'Gaussian Distributions'!F1434</f>
        <v>0.47756655523819963</v>
      </c>
      <c r="D1416" s="34">
        <f>_xll.qlNormInv(HelperSheet!$A1435,D$2,D$3)</f>
        <v>0.89064642152403928</v>
      </c>
    </row>
    <row r="1417" spans="1:4" x14ac:dyDescent="0.2">
      <c r="A1417" s="32">
        <v>1</v>
      </c>
      <c r="B1417" s="33">
        <f>+'Gaussian Distributions'!A1435</f>
        <v>-0.63955655110887843</v>
      </c>
      <c r="C1417" s="33">
        <f>+'Gaussian Distributions'!F1435</f>
        <v>0.14011086222278038</v>
      </c>
      <c r="D1417" s="34">
        <f>_xll.qlNormInv(HelperSheet!$A1436,D$2,D$3)</f>
        <v>0.14824389689011686</v>
      </c>
    </row>
    <row r="1418" spans="1:4" x14ac:dyDescent="0.2">
      <c r="A1418" s="32">
        <v>1</v>
      </c>
      <c r="B1418" s="33">
        <f>+'Gaussian Distributions'!A1436</f>
        <v>-0.28915738967160748</v>
      </c>
      <c r="C1418" s="33">
        <f>+'Gaussian Distributions'!F1436</f>
        <v>0.22771065258209811</v>
      </c>
      <c r="D1418" s="34">
        <f>_xll.qlNormInv(HelperSheet!$A1437,D$2,D$3)</f>
        <v>0.34096343568061588</v>
      </c>
    </row>
    <row r="1419" spans="1:4" x14ac:dyDescent="0.2">
      <c r="A1419" s="32">
        <v>1</v>
      </c>
      <c r="B1419" s="33">
        <f>+'Gaussian Distributions'!A1437</f>
        <v>1.2067224173763582</v>
      </c>
      <c r="C1419" s="33">
        <f>+'Gaussian Distributions'!F1437</f>
        <v>0.60168060434408954</v>
      </c>
      <c r="D1419" s="34">
        <f>_xll.qlNormInv(HelperSheet!$A1438,D$2,D$3)</f>
        <v>1.1636973295569972</v>
      </c>
    </row>
    <row r="1420" spans="1:4" x14ac:dyDescent="0.2">
      <c r="A1420" s="32">
        <v>1</v>
      </c>
      <c r="B1420" s="33">
        <f>+'Gaussian Distributions'!A1438</f>
        <v>0.34840098524924895</v>
      </c>
      <c r="C1420" s="33">
        <f>+'Gaussian Distributions'!F1438</f>
        <v>0.38710024631231221</v>
      </c>
      <c r="D1420" s="34">
        <f>_xll.qlNormInv(HelperSheet!$A1439,D$2,D$3)</f>
        <v>0.69162054188708688</v>
      </c>
    </row>
    <row r="1421" spans="1:4" x14ac:dyDescent="0.2">
      <c r="A1421" s="32">
        <v>1</v>
      </c>
      <c r="B1421" s="33">
        <f>+'Gaussian Distributions'!A1439</f>
        <v>-1.0974128993369667</v>
      </c>
      <c r="C1421" s="33">
        <f>+'Gaussian Distributions'!F1439</f>
        <v>2.5646775165758307E-2</v>
      </c>
      <c r="D1421" s="34">
        <f>_xll.qlNormInv(HelperSheet!$A1440,D$2,D$3)</f>
        <v>-0.10357709463533171</v>
      </c>
    </row>
    <row r="1422" spans="1:4" x14ac:dyDescent="0.2">
      <c r="A1422" s="32">
        <v>1</v>
      </c>
      <c r="B1422" s="33">
        <f>+'Gaussian Distributions'!A1440</f>
        <v>-0.84616458053523713</v>
      </c>
      <c r="C1422" s="33">
        <f>+'Gaussian Distributions'!F1440</f>
        <v>8.8458854866190706E-2</v>
      </c>
      <c r="D1422" s="34">
        <f>_xll.qlNormInv(HelperSheet!$A1441,D$2,D$3)</f>
        <v>3.4609480705619533E-2</v>
      </c>
    </row>
    <row r="1423" spans="1:4" x14ac:dyDescent="0.2">
      <c r="A1423" s="32">
        <v>1</v>
      </c>
      <c r="B1423" s="33">
        <f>+'Gaussian Distributions'!A1441</f>
        <v>0.52075269291083881</v>
      </c>
      <c r="C1423" s="33">
        <f>+'Gaussian Distributions'!F1441</f>
        <v>0.43018817322770969</v>
      </c>
      <c r="D1423" s="34">
        <f>_xll.qlNormInv(HelperSheet!$A1442,D$2,D$3)</f>
        <v>0.78641398110096139</v>
      </c>
    </row>
    <row r="1424" spans="1:4" x14ac:dyDescent="0.2">
      <c r="A1424" s="32">
        <v>1</v>
      </c>
      <c r="B1424" s="33">
        <f>+'Gaussian Distributions'!A1442</f>
        <v>1.6326669459801373</v>
      </c>
      <c r="C1424" s="33">
        <f>+'Gaussian Distributions'!F1442</f>
        <v>0.70816673649503437</v>
      </c>
      <c r="D1424" s="34">
        <f>_xll.qlNormInv(HelperSheet!$A1443,D$2,D$3)</f>
        <v>1.3979668202890756</v>
      </c>
    </row>
    <row r="1425" spans="1:4" x14ac:dyDescent="0.2">
      <c r="A1425" s="32">
        <v>1</v>
      </c>
      <c r="B1425" s="33">
        <f>+'Gaussian Distributions'!A1443</f>
        <v>-0.12886946635493293</v>
      </c>
      <c r="C1425" s="33">
        <f>+'Gaussian Distributions'!F1443</f>
        <v>0.26778263341126674</v>
      </c>
      <c r="D1425" s="34">
        <f>_xll.qlNormInv(HelperSheet!$A1444,D$2,D$3)</f>
        <v>0.42912179350478685</v>
      </c>
    </row>
    <row r="1426" spans="1:4" x14ac:dyDescent="0.2">
      <c r="A1426" s="32">
        <v>1</v>
      </c>
      <c r="B1426" s="33">
        <f>+'Gaussian Distributions'!A1444</f>
        <v>-0.45729233641215944</v>
      </c>
      <c r="C1426" s="33">
        <f>+'Gaussian Distributions'!F1444</f>
        <v>0.18567691589696012</v>
      </c>
      <c r="D1426" s="34">
        <f>_xll.qlNormInv(HelperSheet!$A1445,D$2,D$3)</f>
        <v>0.24848921497331228</v>
      </c>
    </row>
    <row r="1427" spans="1:4" x14ac:dyDescent="0.2">
      <c r="A1427" s="32">
        <v>1</v>
      </c>
      <c r="B1427" s="33">
        <f>+'Gaussian Distributions'!A1445</f>
        <v>0.92967561746267768</v>
      </c>
      <c r="C1427" s="33">
        <f>+'Gaussian Distributions'!F1445</f>
        <v>0.53241890436566941</v>
      </c>
      <c r="D1427" s="34">
        <f>_xll.qlNormInv(HelperSheet!$A1446,D$2,D$3)</f>
        <v>1.0113215896044727</v>
      </c>
    </row>
    <row r="1428" spans="1:4" x14ac:dyDescent="0.2">
      <c r="A1428" s="32">
        <v>1</v>
      </c>
      <c r="B1428" s="33">
        <f>+'Gaussian Distributions'!A1446</f>
        <v>0.18587975002838791</v>
      </c>
      <c r="C1428" s="33">
        <f>+'Gaussian Distributions'!F1446</f>
        <v>0.34646993750709698</v>
      </c>
      <c r="D1428" s="34">
        <f>_xll.qlNormInv(HelperSheet!$A1447,D$2,D$3)</f>
        <v>0.60223386251561339</v>
      </c>
    </row>
    <row r="1429" spans="1:4" x14ac:dyDescent="0.2">
      <c r="A1429" s="32">
        <v>1</v>
      </c>
      <c r="B1429" s="33">
        <f>+'Gaussian Distributions'!A1447</f>
        <v>-1.448558431083151</v>
      </c>
      <c r="C1429" s="33">
        <f>+'Gaussian Distributions'!F1447</f>
        <v>-6.2139607770787753E-2</v>
      </c>
      <c r="D1429" s="34">
        <f>_xll.qlNormInv(HelperSheet!$A1448,D$2,D$3)</f>
        <v>-0.29670713709573304</v>
      </c>
    </row>
    <row r="1430" spans="1:4" x14ac:dyDescent="0.2">
      <c r="A1430" s="32">
        <v>1</v>
      </c>
      <c r="B1430" s="33">
        <f>+'Gaussian Distributions'!A1448</f>
        <v>-1.2536728558291506</v>
      </c>
      <c r="C1430" s="33">
        <f>+'Gaussian Distributions'!F1448</f>
        <v>-1.341821395728765E-2</v>
      </c>
      <c r="D1430" s="34">
        <f>_xll.qlNormInv(HelperSheet!$A1449,D$2,D$3)</f>
        <v>-0.18952007070603283</v>
      </c>
    </row>
    <row r="1431" spans="1:4" x14ac:dyDescent="0.2">
      <c r="A1431" s="32">
        <v>1</v>
      </c>
      <c r="B1431" s="33">
        <f>+'Gaussian Distributions'!A1449</f>
        <v>0.26625988844784926</v>
      </c>
      <c r="C1431" s="33">
        <f>+'Gaussian Distributions'!F1449</f>
        <v>0.36656497211196232</v>
      </c>
      <c r="D1431" s="34">
        <f>_xll.qlNormInv(HelperSheet!$A1450,D$2,D$3)</f>
        <v>0.64644293864631708</v>
      </c>
    </row>
    <row r="1432" spans="1:4" x14ac:dyDescent="0.2">
      <c r="A1432" s="32">
        <v>1</v>
      </c>
      <c r="B1432" s="33">
        <f>+'Gaussian Distributions'!A1450</f>
        <v>1.0580359302747124</v>
      </c>
      <c r="C1432" s="33">
        <f>+'Gaussian Distributions'!F1450</f>
        <v>0.5645089825686781</v>
      </c>
      <c r="D1432" s="34">
        <f>_xll.qlNormInv(HelperSheet!$A1451,D$2,D$3)</f>
        <v>1.081919761651092</v>
      </c>
    </row>
    <row r="1433" spans="1:4" x14ac:dyDescent="0.2">
      <c r="A1433" s="32">
        <v>1</v>
      </c>
      <c r="B1433" s="33">
        <f>+'Gaussian Distributions'!A1451</f>
        <v>-0.37190855189620997</v>
      </c>
      <c r="C1433" s="33">
        <f>+'Gaussian Distributions'!F1451</f>
        <v>0.2070228620259475</v>
      </c>
      <c r="D1433" s="34">
        <f>_xll.qlNormInv(HelperSheet!$A1452,D$2,D$3)</f>
        <v>0.29545029645708454</v>
      </c>
    </row>
    <row r="1434" spans="1:4" x14ac:dyDescent="0.2">
      <c r="A1434" s="32">
        <v>1</v>
      </c>
      <c r="B1434" s="33">
        <f>+'Gaussian Distributions'!A1452</f>
        <v>-5.020260276850598E-2</v>
      </c>
      <c r="C1434" s="33">
        <f>+'Gaussian Distributions'!F1452</f>
        <v>0.28744934930787347</v>
      </c>
      <c r="D1434" s="34">
        <f>_xll.qlNormInv(HelperSheet!$A1453,D$2,D$3)</f>
        <v>0.47238856847732169</v>
      </c>
    </row>
    <row r="1435" spans="1:4" x14ac:dyDescent="0.2">
      <c r="A1435" s="32">
        <v>1</v>
      </c>
      <c r="B1435" s="33">
        <f>+'Gaussian Distributions'!A1453</f>
        <v>2.0533456889332715</v>
      </c>
      <c r="C1435" s="33">
        <f>+'Gaussian Distributions'!F1453</f>
        <v>0.81333642223331792</v>
      </c>
      <c r="D1435" s="34">
        <f>_xll.qlNormInv(HelperSheet!$A1454,D$2,D$3)</f>
        <v>1.6293401289132994</v>
      </c>
    </row>
    <row r="1436" spans="1:4" x14ac:dyDescent="0.2">
      <c r="A1436" s="32">
        <v>1</v>
      </c>
      <c r="B1436" s="33">
        <f>+'Gaussian Distributions'!A1454</f>
        <v>0.61275392251572203</v>
      </c>
      <c r="C1436" s="33">
        <f>+'Gaussian Distributions'!F1454</f>
        <v>0.45318848062893047</v>
      </c>
      <c r="D1436" s="34">
        <f>_xll.qlNormInv(HelperSheet!$A1455,D$2,D$3)</f>
        <v>0.83701465738364722</v>
      </c>
    </row>
    <row r="1437" spans="1:4" x14ac:dyDescent="0.2">
      <c r="A1437" s="32">
        <v>1</v>
      </c>
      <c r="B1437" s="33">
        <f>+'Gaussian Distributions'!A1455</f>
        <v>-0.73891117213552338</v>
      </c>
      <c r="C1437" s="33">
        <f>+'Gaussian Distributions'!F1455</f>
        <v>0.11527220696611915</v>
      </c>
      <c r="D1437" s="34">
        <f>_xll.qlNormInv(HelperSheet!$A1456,D$2,D$3)</f>
        <v>9.3598855325462138E-2</v>
      </c>
    </row>
    <row r="1438" spans="1:4" x14ac:dyDescent="0.2">
      <c r="A1438" s="32">
        <v>1</v>
      </c>
      <c r="B1438" s="33">
        <f>+'Gaussian Distributions'!A1456</f>
        <v>-0.96416953146253315</v>
      </c>
      <c r="C1438" s="33">
        <f>+'Gaussian Distributions'!F1456</f>
        <v>5.8957617134366702E-2</v>
      </c>
      <c r="D1438" s="34">
        <f>_xll.qlNormInv(HelperSheet!$A1457,D$2,D$3)</f>
        <v>-3.0293242304393231E-2</v>
      </c>
    </row>
    <row r="1439" spans="1:4" x14ac:dyDescent="0.2">
      <c r="A1439" s="32">
        <v>1</v>
      </c>
      <c r="B1439" s="33">
        <f>+'Gaussian Distributions'!A1457</f>
        <v>0.43296656176211734</v>
      </c>
      <c r="C1439" s="33">
        <f>+'Gaussian Distributions'!F1457</f>
        <v>0.40824164044052935</v>
      </c>
      <c r="D1439" s="34">
        <f>_xll.qlNormInv(HelperSheet!$A1458,D$2,D$3)</f>
        <v>0.73813160896916452</v>
      </c>
    </row>
    <row r="1440" spans="1:4" x14ac:dyDescent="0.2">
      <c r="A1440" s="32">
        <v>1</v>
      </c>
      <c r="B1440" s="33">
        <f>+'Gaussian Distributions'!A1458</f>
        <v>1.3883218476756962</v>
      </c>
      <c r="C1440" s="33">
        <f>+'Gaussian Distributions'!F1458</f>
        <v>0.6470804619189241</v>
      </c>
      <c r="D1440" s="34">
        <f>_xll.qlNormInv(HelperSheet!$A1459,D$2,D$3)</f>
        <v>1.2635770162216331</v>
      </c>
    </row>
    <row r="1441" spans="1:4" x14ac:dyDescent="0.2">
      <c r="A1441" s="32">
        <v>1</v>
      </c>
      <c r="B1441" s="33">
        <f>+'Gaussian Distributions'!A1459</f>
        <v>-0.20834328360932566</v>
      </c>
      <c r="C1441" s="33">
        <f>+'Gaussian Distributions'!F1459</f>
        <v>0.24791417909766858</v>
      </c>
      <c r="D1441" s="34">
        <f>_xll.qlNormInv(HelperSheet!$A1460,D$2,D$3)</f>
        <v>0.38541119401487089</v>
      </c>
    </row>
    <row r="1442" spans="1:4" x14ac:dyDescent="0.2">
      <c r="A1442" s="32">
        <v>1</v>
      </c>
      <c r="B1442" s="33">
        <f>+'Gaussian Distributions'!A1460</f>
        <v>-0.5461527576490971</v>
      </c>
      <c r="C1442" s="33">
        <f>+'Gaussian Distributions'!F1460</f>
        <v>0.16346181058772571</v>
      </c>
      <c r="D1442" s="34">
        <f>_xll.qlNormInv(HelperSheet!$A1461,D$2,D$3)</f>
        <v>0.19961598329299657</v>
      </c>
    </row>
    <row r="1443" spans="1:4" x14ac:dyDescent="0.2">
      <c r="A1443" s="32">
        <v>1</v>
      </c>
      <c r="B1443" s="33">
        <f>+'Gaussian Distributions'!A1461</f>
        <v>0.81505808421234449</v>
      </c>
      <c r="C1443" s="33">
        <f>+'Gaussian Distributions'!F1461</f>
        <v>0.50376452105308611</v>
      </c>
      <c r="D1443" s="34">
        <f>_xll.qlNormInv(HelperSheet!$A1462,D$2,D$3)</f>
        <v>0.94828194631678953</v>
      </c>
    </row>
    <row r="1444" spans="1:4" x14ac:dyDescent="0.2">
      <c r="A1444" s="32">
        <v>1</v>
      </c>
      <c r="B1444" s="33">
        <f>+'Gaussian Distributions'!A1462</f>
        <v>0.10668477372672246</v>
      </c>
      <c r="C1444" s="33">
        <f>+'Gaussian Distributions'!F1462</f>
        <v>0.32667119343168061</v>
      </c>
      <c r="D1444" s="34">
        <f>_xll.qlNormInv(HelperSheet!$A1463,D$2,D$3)</f>
        <v>0.55867662554969733</v>
      </c>
    </row>
    <row r="1445" spans="1:4" x14ac:dyDescent="0.2">
      <c r="A1445" s="32">
        <v>1</v>
      </c>
      <c r="B1445" s="33">
        <f>+'Gaussian Distributions'!A1463</f>
        <v>-1.7225997105011521</v>
      </c>
      <c r="C1445" s="33">
        <f>+'Gaussian Distributions'!F1463</f>
        <v>-0.13064992762528804</v>
      </c>
      <c r="D1445" s="34">
        <f>_xll.qlNormInv(HelperSheet!$A1464,D$2,D$3)</f>
        <v>-0.44742984077563375</v>
      </c>
    </row>
    <row r="1446" spans="1:4" x14ac:dyDescent="0.2">
      <c r="A1446" s="32">
        <v>1</v>
      </c>
      <c r="B1446" s="33">
        <f>+'Gaussian Distributions'!A1464</f>
        <v>-1.5708782239335579</v>
      </c>
      <c r="C1446" s="33">
        <f>+'Gaussian Distributions'!F1464</f>
        <v>-9.271955598338949E-2</v>
      </c>
      <c r="D1446" s="34">
        <f>_xll.qlNormInv(HelperSheet!$A1465,D$2,D$3)</f>
        <v>-0.36398302316345688</v>
      </c>
    </row>
    <row r="1447" spans="1:4" x14ac:dyDescent="0.2">
      <c r="A1447" s="32">
        <v>1</v>
      </c>
      <c r="B1447" s="33">
        <f>+'Gaussian Distributions'!A1465</f>
        <v>0.14616762503268185</v>
      </c>
      <c r="C1447" s="33">
        <f>+'Gaussian Distributions'!F1465</f>
        <v>0.33654190625817043</v>
      </c>
      <c r="D1447" s="34">
        <f>_xll.qlNormInv(HelperSheet!$A1466,D$2,D$3)</f>
        <v>0.58039219376797502</v>
      </c>
    </row>
    <row r="1448" spans="1:4" x14ac:dyDescent="0.2">
      <c r="A1448" s="32">
        <v>1</v>
      </c>
      <c r="B1448" s="33">
        <f>+'Gaussian Distributions'!A1466</f>
        <v>0.87093606604384344</v>
      </c>
      <c r="C1448" s="33">
        <f>+'Gaussian Distributions'!F1466</f>
        <v>0.51773401651096085</v>
      </c>
      <c r="D1448" s="34">
        <f>_xll.qlNormInv(HelperSheet!$A1467,D$2,D$3)</f>
        <v>0.9790148363241139</v>
      </c>
    </row>
    <row r="1449" spans="1:4" x14ac:dyDescent="0.2">
      <c r="A1449" s="32">
        <v>1</v>
      </c>
      <c r="B1449" s="33">
        <f>+'Gaussian Distributions'!A1467</f>
        <v>-0.5012276212416793</v>
      </c>
      <c r="C1449" s="33">
        <f>+'Gaussian Distributions'!F1467</f>
        <v>0.17469309468958016</v>
      </c>
      <c r="D1449" s="34">
        <f>_xll.qlNormInv(HelperSheet!$A1468,D$2,D$3)</f>
        <v>0.22432480831707635</v>
      </c>
    </row>
    <row r="1450" spans="1:4" x14ac:dyDescent="0.2">
      <c r="A1450" s="32">
        <v>1</v>
      </c>
      <c r="B1450" s="33">
        <f>+'Gaussian Distributions'!A1468</f>
        <v>-0.1684733119433402</v>
      </c>
      <c r="C1450" s="33">
        <f>+'Gaussian Distributions'!F1468</f>
        <v>0.25788167201416495</v>
      </c>
      <c r="D1450" s="34">
        <f>_xll.qlNormInv(HelperSheet!$A1469,D$2,D$3)</f>
        <v>0.40733967843116287</v>
      </c>
    </row>
    <row r="1451" spans="1:4" x14ac:dyDescent="0.2">
      <c r="A1451" s="32">
        <v>1</v>
      </c>
      <c r="B1451" s="33">
        <f>+'Gaussian Distributions'!A1469</f>
        <v>1.4993260709012937</v>
      </c>
      <c r="C1451" s="33">
        <f>+'Gaussian Distributions'!F1469</f>
        <v>0.67483151772532346</v>
      </c>
      <c r="D1451" s="34">
        <f>_xll.qlNormInv(HelperSheet!$A1470,D$2,D$3)</f>
        <v>1.3246293389957116</v>
      </c>
    </row>
    <row r="1452" spans="1:4" x14ac:dyDescent="0.2">
      <c r="A1452" s="32">
        <v>1</v>
      </c>
      <c r="B1452" s="33">
        <f>+'Gaussian Distributions'!A1470</f>
        <v>0.47640052286400614</v>
      </c>
      <c r="C1452" s="33">
        <f>+'Gaussian Distributions'!F1470</f>
        <v>0.4191001307160015</v>
      </c>
      <c r="D1452" s="34">
        <f>_xll.qlNormInv(HelperSheet!$A1471,D$2,D$3)</f>
        <v>0.76202028757520335</v>
      </c>
    </row>
    <row r="1453" spans="1:4" x14ac:dyDescent="0.2">
      <c r="A1453" s="32">
        <v>1</v>
      </c>
      <c r="B1453" s="33">
        <f>+'Gaussian Distributions'!A1471</f>
        <v>-0.90359359715575704</v>
      </c>
      <c r="C1453" s="33">
        <f>+'Gaussian Distributions'!F1471</f>
        <v>7.4101600711060728E-2</v>
      </c>
      <c r="D1453" s="34">
        <f>_xll.qlNormInv(HelperSheet!$A1472,D$2,D$3)</f>
        <v>3.0235215643336089E-3</v>
      </c>
    </row>
    <row r="1454" spans="1:4" x14ac:dyDescent="0.2">
      <c r="A1454" s="32">
        <v>1</v>
      </c>
      <c r="B1454" s="33">
        <f>+'Gaussian Distributions'!A1472</f>
        <v>-0.68838409410128776</v>
      </c>
      <c r="C1454" s="33">
        <f>+'Gaussian Distributions'!F1472</f>
        <v>0.12790397647467805</v>
      </c>
      <c r="D1454" s="34">
        <f>_xll.qlNormInv(HelperSheet!$A1473,D$2,D$3)</f>
        <v>0.12138874824429169</v>
      </c>
    </row>
    <row r="1455" spans="1:4" x14ac:dyDescent="0.2">
      <c r="A1455" s="32">
        <v>1</v>
      </c>
      <c r="B1455" s="33">
        <f>+'Gaussian Distributions'!A1473</f>
        <v>0.66072441654267366</v>
      </c>
      <c r="C1455" s="33">
        <f>+'Gaussian Distributions'!F1473</f>
        <v>0.46518110413566838</v>
      </c>
      <c r="D1455" s="34">
        <f>_xll.qlNormInv(HelperSheet!$A1474,D$2,D$3)</f>
        <v>0.86339842909847053</v>
      </c>
    </row>
    <row r="1456" spans="1:4" x14ac:dyDescent="0.2">
      <c r="A1456" s="32">
        <v>1</v>
      </c>
      <c r="B1456" s="33">
        <f>+'Gaussian Distributions'!A1474</f>
        <v>2.6201518387929075</v>
      </c>
      <c r="C1456" s="33">
        <f>+'Gaussian Distributions'!F1474</f>
        <v>0.9550379596982268</v>
      </c>
      <c r="D1456" s="34">
        <f>_xll.qlNormInv(HelperSheet!$A1475,D$2,D$3)</f>
        <v>1.9410835113360991</v>
      </c>
    </row>
    <row r="1457" spans="1:4" x14ac:dyDescent="0.2">
      <c r="A1457" s="32">
        <v>1</v>
      </c>
      <c r="B1457" s="33">
        <f>+'Gaussian Distributions'!A1475</f>
        <v>-1.1015679076546733E-2</v>
      </c>
      <c r="C1457" s="33">
        <f>+'Gaussian Distributions'!F1475</f>
        <v>0.2972460802308633</v>
      </c>
      <c r="D1457" s="34">
        <f>_xll.qlNormInv(HelperSheet!$A1476,D$2,D$3)</f>
        <v>0.49394137650789932</v>
      </c>
    </row>
    <row r="1458" spans="1:4" x14ac:dyDescent="0.2">
      <c r="A1458" s="32">
        <v>1</v>
      </c>
      <c r="B1458" s="33">
        <f>+'Gaussian Distributions'!A1476</f>
        <v>-0.33025017450336919</v>
      </c>
      <c r="C1458" s="33">
        <f>+'Gaussian Distributions'!F1476</f>
        <v>0.21743745637415768</v>
      </c>
      <c r="D1458" s="34">
        <f>_xll.qlNormInv(HelperSheet!$A1477,D$2,D$3)</f>
        <v>0.31836240402314697</v>
      </c>
    </row>
    <row r="1459" spans="1:4" x14ac:dyDescent="0.2">
      <c r="A1459" s="32">
        <v>1</v>
      </c>
      <c r="B1459" s="33">
        <f>+'Gaussian Distributions'!A1477</f>
        <v>1.1292578829432256</v>
      </c>
      <c r="C1459" s="33">
        <f>+'Gaussian Distributions'!F1477</f>
        <v>0.58231447073580633</v>
      </c>
      <c r="D1459" s="34">
        <f>_xll.qlNormInv(HelperSheet!$A1478,D$2,D$3)</f>
        <v>1.121091835618774</v>
      </c>
    </row>
    <row r="1460" spans="1:4" x14ac:dyDescent="0.2">
      <c r="A1460" s="32">
        <v>1</v>
      </c>
      <c r="B1460" s="33">
        <f>+'Gaussian Distributions'!A1478</f>
        <v>0.30707135200642871</v>
      </c>
      <c r="C1460" s="33">
        <f>+'Gaussian Distributions'!F1478</f>
        <v>0.37676783800160718</v>
      </c>
      <c r="D1460" s="34">
        <f>_xll.qlNormInv(HelperSheet!$A1479,D$2,D$3)</f>
        <v>0.66888924360353585</v>
      </c>
    </row>
    <row r="1461" spans="1:4" x14ac:dyDescent="0.2">
      <c r="A1461" s="32">
        <v>1</v>
      </c>
      <c r="B1461" s="33">
        <f>+'Gaussian Distributions'!A1479</f>
        <v>-1.1719654254875518</v>
      </c>
      <c r="C1461" s="33">
        <f>+'Gaussian Distributions'!F1479</f>
        <v>7.0086436281120434E-3</v>
      </c>
      <c r="D1461" s="34">
        <f>_xll.qlNormInv(HelperSheet!$A1480,D$2,D$3)</f>
        <v>-0.14458098401815356</v>
      </c>
    </row>
    <row r="1462" spans="1:4" x14ac:dyDescent="0.2">
      <c r="A1462" s="32">
        <v>1</v>
      </c>
      <c r="B1462" s="33">
        <f>+'Gaussian Distributions'!A1480</f>
        <v>-1.3447346593574796</v>
      </c>
      <c r="C1462" s="33">
        <f>+'Gaussian Distributions'!F1480</f>
        <v>-3.6183664839369911E-2</v>
      </c>
      <c r="D1462" s="34">
        <f>_xll.qlNormInv(HelperSheet!$A1481,D$2,D$3)</f>
        <v>-0.23960406264661382</v>
      </c>
    </row>
    <row r="1463" spans="1:4" x14ac:dyDescent="0.2">
      <c r="A1463" s="32">
        <v>1</v>
      </c>
      <c r="B1463" s="33">
        <f>+'Gaussian Distributions'!A1481</f>
        <v>0.22588731674708404</v>
      </c>
      <c r="C1463" s="33">
        <f>+'Gaussian Distributions'!F1481</f>
        <v>0.35647182918677101</v>
      </c>
      <c r="D1463" s="34">
        <f>_xll.qlNormInv(HelperSheet!$A1482,D$2,D$3)</f>
        <v>0.62423802421089625</v>
      </c>
    </row>
    <row r="1464" spans="1:4" x14ac:dyDescent="0.2">
      <c r="A1464" s="32">
        <v>1</v>
      </c>
      <c r="B1464" s="33">
        <f>+'Gaussian Distributions'!A1482</f>
        <v>0.99181237036959502</v>
      </c>
      <c r="C1464" s="33">
        <f>+'Gaussian Distributions'!F1482</f>
        <v>0.54795309259239877</v>
      </c>
      <c r="D1464" s="34">
        <f>_xll.qlNormInv(HelperSheet!$A1483,D$2,D$3)</f>
        <v>1.0454968037032772</v>
      </c>
    </row>
    <row r="1465" spans="1:4" x14ac:dyDescent="0.2">
      <c r="A1465" s="32">
        <v>1</v>
      </c>
      <c r="B1465" s="33">
        <f>+'Gaussian Distributions'!A1483</f>
        <v>-0.41422281103312286</v>
      </c>
      <c r="C1465" s="33">
        <f>+'Gaussian Distributions'!F1483</f>
        <v>0.19644429724171927</v>
      </c>
      <c r="D1465" s="34">
        <f>_xll.qlNormInv(HelperSheet!$A1484,D$2,D$3)</f>
        <v>0.27217745393178239</v>
      </c>
    </row>
    <row r="1466" spans="1:4" x14ac:dyDescent="0.2">
      <c r="A1466" s="32">
        <v>1</v>
      </c>
      <c r="B1466" s="33">
        <f>+'Gaussian Distributions'!A1484</f>
        <v>-8.9466800064465182E-2</v>
      </c>
      <c r="C1466" s="33">
        <f>+'Gaussian Distributions'!F1484</f>
        <v>0.2776332999838837</v>
      </c>
      <c r="D1466" s="34">
        <f>_xll.qlNormInv(HelperSheet!$A1485,D$2,D$3)</f>
        <v>0.45079325996454417</v>
      </c>
    </row>
    <row r="1467" spans="1:4" x14ac:dyDescent="0.2">
      <c r="A1467" s="32">
        <v>1</v>
      </c>
      <c r="B1467" s="33">
        <f>+'Gaussian Distributions'!A1485</f>
        <v>1.803631705691404</v>
      </c>
      <c r="C1467" s="33">
        <f>+'Gaussian Distributions'!F1485</f>
        <v>0.75090792642285098</v>
      </c>
      <c r="D1467" s="34">
        <f>_xll.qlNormInv(HelperSheet!$A1486,D$2,D$3)</f>
        <v>1.4919974381302723</v>
      </c>
    </row>
    <row r="1468" spans="1:4" x14ac:dyDescent="0.2">
      <c r="A1468" s="32">
        <v>1</v>
      </c>
      <c r="B1468" s="33">
        <f>+'Gaussian Distributions'!A1486</f>
        <v>0.56615405168699728</v>
      </c>
      <c r="C1468" s="33">
        <f>+'Gaussian Distributions'!F1486</f>
        <v>0.44153851292174928</v>
      </c>
      <c r="D1468" s="34">
        <f>_xll.qlNormInv(HelperSheet!$A1487,D$2,D$3)</f>
        <v>0.81138472842784859</v>
      </c>
    </row>
    <row r="1469" spans="1:4" x14ac:dyDescent="0.2">
      <c r="A1469" s="32">
        <v>1</v>
      </c>
      <c r="B1469" s="33">
        <f>+'Gaussian Distributions'!A1487</f>
        <v>-0.79139943768873622</v>
      </c>
      <c r="C1469" s="33">
        <f>+'Gaussian Distributions'!F1487</f>
        <v>0.10215014057781593</v>
      </c>
      <c r="D1469" s="34">
        <f>_xll.qlNormInv(HelperSheet!$A1488,D$2,D$3)</f>
        <v>6.4730309271195052E-2</v>
      </c>
    </row>
    <row r="1470" spans="1:4" x14ac:dyDescent="0.2">
      <c r="A1470" s="32">
        <v>1</v>
      </c>
      <c r="B1470" s="33">
        <f>+'Gaussian Distributions'!A1488</f>
        <v>-1.0285079843848479</v>
      </c>
      <c r="C1470" s="33">
        <f>+'Gaussian Distributions'!F1488</f>
        <v>4.287300390378801E-2</v>
      </c>
      <c r="D1470" s="34">
        <f>_xll.qlNormInv(HelperSheet!$A1489,D$2,D$3)</f>
        <v>-6.5679391411666455E-2</v>
      </c>
    </row>
    <row r="1471" spans="1:4" x14ac:dyDescent="0.2">
      <c r="A1471" s="32">
        <v>1</v>
      </c>
      <c r="B1471" s="33">
        <f>+'Gaussian Distributions'!A1489</f>
        <v>0.39033470647677715</v>
      </c>
      <c r="C1471" s="33">
        <f>+'Gaussian Distributions'!F1489</f>
        <v>0.39758367661919425</v>
      </c>
      <c r="D1471" s="34">
        <f>_xll.qlNormInv(HelperSheet!$A1490,D$2,D$3)</f>
        <v>0.71468408856222743</v>
      </c>
    </row>
    <row r="1472" spans="1:4" x14ac:dyDescent="0.2">
      <c r="A1472" s="32">
        <v>1</v>
      </c>
      <c r="B1472" s="33">
        <f>+'Gaussian Distributions'!A1490</f>
        <v>1.29219661701479</v>
      </c>
      <c r="C1472" s="33">
        <f>+'Gaussian Distributions'!F1490</f>
        <v>0.62304915425369756</v>
      </c>
      <c r="D1472" s="34">
        <f>_xll.qlNormInv(HelperSheet!$A1491,D$2,D$3)</f>
        <v>1.2107081393581347</v>
      </c>
    </row>
    <row r="1473" spans="1:4" x14ac:dyDescent="0.2">
      <c r="A1473" s="32">
        <v>1</v>
      </c>
      <c r="B1473" s="33">
        <f>+'Gaussian Distributions'!A1491</f>
        <v>-0.24854735184009136</v>
      </c>
      <c r="C1473" s="33">
        <f>+'Gaussian Distributions'!F1491</f>
        <v>0.23786316203997715</v>
      </c>
      <c r="D1473" s="34">
        <f>_xll.qlNormInv(HelperSheet!$A1492,D$2,D$3)</f>
        <v>0.36329895648794974</v>
      </c>
    </row>
    <row r="1474" spans="1:4" x14ac:dyDescent="0.2">
      <c r="A1474" s="32">
        <v>1</v>
      </c>
      <c r="B1474" s="33">
        <f>+'Gaussian Distributions'!A1492</f>
        <v>-0.59220856141110012</v>
      </c>
      <c r="C1474" s="33">
        <f>+'Gaussian Distributions'!F1492</f>
        <v>0.15194785964722496</v>
      </c>
      <c r="D1474" s="34">
        <f>_xll.qlNormInv(HelperSheet!$A1493,D$2,D$3)</f>
        <v>0.17428529122389491</v>
      </c>
    </row>
    <row r="1475" spans="1:4" x14ac:dyDescent="0.2">
      <c r="A1475" s="32">
        <v>1</v>
      </c>
      <c r="B1475" s="33">
        <f>+'Gaussian Distributions'!A1493</f>
        <v>0.76161626744824429</v>
      </c>
      <c r="C1475" s="33">
        <f>+'Gaussian Distributions'!F1493</f>
        <v>0.49040406686206106</v>
      </c>
      <c r="D1475" s="34">
        <f>_xll.qlNormInv(HelperSheet!$A1494,D$2,D$3)</f>
        <v>0.91888894709653446</v>
      </c>
    </row>
    <row r="1476" spans="1:4" x14ac:dyDescent="0.2">
      <c r="A1476" s="32">
        <v>1</v>
      </c>
      <c r="B1476" s="33">
        <f>+'Gaussian Distributions'!A1494</f>
        <v>6.7367599460309721E-2</v>
      </c>
      <c r="C1476" s="33">
        <f>+'Gaussian Distributions'!F1494</f>
        <v>0.31684189986507744</v>
      </c>
      <c r="D1476" s="34">
        <f>_xll.qlNormInv(HelperSheet!$A1495,D$2,D$3)</f>
        <v>0.53705217970317032</v>
      </c>
    </row>
    <row r="1477" spans="1:4" x14ac:dyDescent="0.2">
      <c r="A1477" s="32">
        <v>1</v>
      </c>
      <c r="B1477" s="33">
        <f>+'Gaussian Distributions'!A1495</f>
        <v>-1.9291605223029147</v>
      </c>
      <c r="C1477" s="33">
        <f>+'Gaussian Distributions'!F1495</f>
        <v>-0.18229013057572868</v>
      </c>
      <c r="D1477" s="34">
        <f>_xll.qlNormInv(HelperSheet!$A1496,D$2,D$3)</f>
        <v>-0.5610382872666031</v>
      </c>
    </row>
    <row r="1478" spans="1:4" x14ac:dyDescent="0.2">
      <c r="A1478" s="32">
        <v>1</v>
      </c>
      <c r="B1478" s="33">
        <f>+'Gaussian Distributions'!A1496</f>
        <v>-2.0739286511134498</v>
      </c>
      <c r="C1478" s="33">
        <f>+'Gaussian Distributions'!F1496</f>
        <v>-0.21848216277836247</v>
      </c>
      <c r="D1478" s="34">
        <f>_xll.qlNormInv(HelperSheet!$A1497,D$2,D$3)</f>
        <v>-0.64066075811239753</v>
      </c>
    </row>
    <row r="1479" spans="1:4" x14ac:dyDescent="0.2">
      <c r="A1479" s="32">
        <v>1</v>
      </c>
      <c r="B1479" s="33">
        <f>+'Gaussian Distributions'!A1497</f>
        <v>4.7751785275161461E-2</v>
      </c>
      <c r="C1479" s="33">
        <f>+'Gaussian Distributions'!F1497</f>
        <v>0.31193794631879035</v>
      </c>
      <c r="D1479" s="34">
        <f>_xll.qlNormInv(HelperSheet!$A1498,D$2,D$3)</f>
        <v>0.52626348190133876</v>
      </c>
    </row>
    <row r="1480" spans="1:4" x14ac:dyDescent="0.2">
      <c r="A1480" s="32">
        <v>1</v>
      </c>
      <c r="B1480" s="33">
        <f>+'Gaussian Distributions'!A1498</f>
        <v>0.73569872983150597</v>
      </c>
      <c r="C1480" s="33">
        <f>+'Gaussian Distributions'!F1498</f>
        <v>0.48392468245787645</v>
      </c>
      <c r="D1480" s="34">
        <f>_xll.qlNormInv(HelperSheet!$A1499,D$2,D$3)</f>
        <v>0.90463430140732837</v>
      </c>
    </row>
    <row r="1481" spans="1:4" x14ac:dyDescent="0.2">
      <c r="A1481" s="32">
        <v>1</v>
      </c>
      <c r="B1481" s="33">
        <f>+'Gaussian Distributions'!A1499</f>
        <v>-0.61570999841298357</v>
      </c>
      <c r="C1481" s="33">
        <f>+'Gaussian Distributions'!F1499</f>
        <v>0.1460725003967541</v>
      </c>
      <c r="D1481" s="34">
        <f>_xll.qlNormInv(HelperSheet!$A1500,D$2,D$3)</f>
        <v>0.161359500872859</v>
      </c>
    </row>
    <row r="1482" spans="1:4" x14ac:dyDescent="0.2">
      <c r="A1482" s="32">
        <v>1</v>
      </c>
      <c r="B1482" s="33">
        <f>+'Gaussian Distributions'!A1500</f>
        <v>-0.26879695365364648</v>
      </c>
      <c r="C1482" s="33">
        <f>+'Gaussian Distributions'!F1500</f>
        <v>0.23280076158658836</v>
      </c>
      <c r="D1482" s="34">
        <f>_xll.qlNormInv(HelperSheet!$A1501,D$2,D$3)</f>
        <v>0.35216167549049443</v>
      </c>
    </row>
    <row r="1483" spans="1:4" x14ac:dyDescent="0.2">
      <c r="A1483" s="32">
        <v>1</v>
      </c>
      <c r="B1483" s="33">
        <f>+'Gaussian Distributions'!A1501</f>
        <v>1.2483195350829872</v>
      </c>
      <c r="C1483" s="33">
        <f>+'Gaussian Distributions'!F1501</f>
        <v>0.61207988377074685</v>
      </c>
      <c r="D1483" s="34">
        <f>_xll.qlNormInv(HelperSheet!$A1502,D$2,D$3)</f>
        <v>1.1865757442956431</v>
      </c>
    </row>
    <row r="1484" spans="1:4" x14ac:dyDescent="0.2">
      <c r="A1484" s="32">
        <v>1</v>
      </c>
      <c r="B1484" s="33">
        <f>+'Gaussian Distributions'!A1502</f>
        <v>0.36928666682599021</v>
      </c>
      <c r="C1484" s="33">
        <f>+'Gaussian Distributions'!F1502</f>
        <v>0.39232166670649754</v>
      </c>
      <c r="D1484" s="34">
        <f>_xll.qlNormInv(HelperSheet!$A1503,D$2,D$3)</f>
        <v>0.70310766675429459</v>
      </c>
    </row>
    <row r="1485" spans="1:4" x14ac:dyDescent="0.2">
      <c r="A1485" s="32">
        <v>1</v>
      </c>
      <c r="B1485" s="33">
        <f>+'Gaussian Distributions'!A1503</f>
        <v>-1.0623299179279764</v>
      </c>
      <c r="C1485" s="33">
        <f>+'Gaussian Distributions'!F1503</f>
        <v>3.4417520518005895E-2</v>
      </c>
      <c r="D1485" s="34">
        <f>_xll.qlNormInv(HelperSheet!$A1504,D$2,D$3)</f>
        <v>-8.4281454860387073E-2</v>
      </c>
    </row>
    <row r="1486" spans="1:4" x14ac:dyDescent="0.2">
      <c r="A1486" s="32">
        <v>1</v>
      </c>
      <c r="B1486" s="33">
        <f>+'Gaussian Distributions'!A1504</f>
        <v>-0.81847512877576845</v>
      </c>
      <c r="C1486" s="33">
        <f>+'Gaussian Distributions'!F1504</f>
        <v>9.5381217806057877E-2</v>
      </c>
      <c r="D1486" s="34">
        <f>_xll.qlNormInv(HelperSheet!$A1505,D$2,D$3)</f>
        <v>4.9838679173327294E-2</v>
      </c>
    </row>
    <row r="1487" spans="1:4" x14ac:dyDescent="0.2">
      <c r="A1487" s="32">
        <v>1</v>
      </c>
      <c r="B1487" s="33">
        <f>+'Gaussian Distributions'!A1505</f>
        <v>0.54331336748396275</v>
      </c>
      <c r="C1487" s="33">
        <f>+'Gaussian Distributions'!F1505</f>
        <v>0.43582834187099068</v>
      </c>
      <c r="D1487" s="34">
        <f>_xll.qlNormInv(HelperSheet!$A1506,D$2,D$3)</f>
        <v>0.79882235211617947</v>
      </c>
    </row>
    <row r="1488" spans="1:4" x14ac:dyDescent="0.2">
      <c r="A1488" s="32">
        <v>1</v>
      </c>
      <c r="B1488" s="33">
        <f>+'Gaussian Distributions'!A1506</f>
        <v>1.7119056218988347</v>
      </c>
      <c r="C1488" s="33">
        <f>+'Gaussian Distributions'!F1506</f>
        <v>0.72797640547470865</v>
      </c>
      <c r="D1488" s="34">
        <f>_xll.qlNormInv(HelperSheet!$A1507,D$2,D$3)</f>
        <v>1.4415480920443593</v>
      </c>
    </row>
    <row r="1489" spans="1:4" x14ac:dyDescent="0.2">
      <c r="A1489" s="32">
        <v>1</v>
      </c>
      <c r="B1489" s="33">
        <f>+'Gaussian Distributions'!A1507</f>
        <v>-0.10914694888979419</v>
      </c>
      <c r="C1489" s="33">
        <f>+'Gaussian Distributions'!F1507</f>
        <v>0.27271326277755142</v>
      </c>
      <c r="D1489" s="34">
        <f>_xll.qlNormInv(HelperSheet!$A1508,D$2,D$3)</f>
        <v>0.4399691781106132</v>
      </c>
    </row>
    <row r="1490" spans="1:4" x14ac:dyDescent="0.2">
      <c r="A1490" s="32">
        <v>1</v>
      </c>
      <c r="B1490" s="33">
        <f>+'Gaussian Distributions'!A1508</f>
        <v>-0.43565654650016111</v>
      </c>
      <c r="C1490" s="33">
        <f>+'Gaussian Distributions'!F1508</f>
        <v>0.1910858633749597</v>
      </c>
      <c r="D1490" s="34">
        <f>_xll.qlNormInv(HelperSheet!$A1509,D$2,D$3)</f>
        <v>0.26038889942491139</v>
      </c>
    </row>
    <row r="1491" spans="1:4" x14ac:dyDescent="0.2">
      <c r="A1491" s="32">
        <v>1</v>
      </c>
      <c r="B1491" s="33">
        <f>+'Gaussian Distributions'!A1509</f>
        <v>0.96028049840326879</v>
      </c>
      <c r="C1491" s="33">
        <f>+'Gaussian Distributions'!F1509</f>
        <v>0.54007012460081716</v>
      </c>
      <c r="D1491" s="34">
        <f>_xll.qlNormInv(HelperSheet!$A1510,D$2,D$3)</f>
        <v>1.0281542741217979</v>
      </c>
    </row>
    <row r="1492" spans="1:4" x14ac:dyDescent="0.2">
      <c r="A1492" s="32">
        <v>1</v>
      </c>
      <c r="B1492" s="33">
        <f>+'Gaussian Distributions'!A1510</f>
        <v>0.20584234533730952</v>
      </c>
      <c r="C1492" s="33">
        <f>+'Gaussian Distributions'!F1510</f>
        <v>0.35146058633432736</v>
      </c>
      <c r="D1492" s="34">
        <f>_xll.qlNormInv(HelperSheet!$A1511,D$2,D$3)</f>
        <v>0.61321328993552027</v>
      </c>
    </row>
    <row r="1493" spans="1:4" x14ac:dyDescent="0.2">
      <c r="A1493" s="32">
        <v>1</v>
      </c>
      <c r="B1493" s="33">
        <f>+'Gaussian Distributions'!A1511</f>
        <v>-1.3947675832195188</v>
      </c>
      <c r="C1493" s="33">
        <f>+'Gaussian Distributions'!F1511</f>
        <v>-4.8691895804879703E-2</v>
      </c>
      <c r="D1493" s="34">
        <f>_xll.qlNormInv(HelperSheet!$A1512,D$2,D$3)</f>
        <v>-0.26712217077073541</v>
      </c>
    </row>
    <row r="1494" spans="1:4" x14ac:dyDescent="0.2">
      <c r="A1494" s="32">
        <v>1</v>
      </c>
      <c r="B1494" s="33">
        <f>+'Gaussian Distributions'!A1512</f>
        <v>-1.2118078626077065</v>
      </c>
      <c r="C1494" s="33">
        <f>+'Gaussian Distributions'!F1512</f>
        <v>-2.9519656519266246E-3</v>
      </c>
      <c r="D1494" s="34">
        <f>_xll.qlNormInv(HelperSheet!$A1513,D$2,D$3)</f>
        <v>-0.16649432443423862</v>
      </c>
    </row>
    <row r="1495" spans="1:4" x14ac:dyDescent="0.2">
      <c r="A1495" s="32">
        <v>1</v>
      </c>
      <c r="B1495" s="33">
        <f>+'Gaussian Distributions'!A1513</f>
        <v>0.28660594386410693</v>
      </c>
      <c r="C1495" s="33">
        <f>+'Gaussian Distributions'!F1513</f>
        <v>0.37165148596602671</v>
      </c>
      <c r="D1495" s="34">
        <f>_xll.qlNormInv(HelperSheet!$A1514,D$2,D$3)</f>
        <v>0.65763326912525888</v>
      </c>
    </row>
    <row r="1496" spans="1:4" x14ac:dyDescent="0.2">
      <c r="A1496" s="32">
        <v>1</v>
      </c>
      <c r="B1496" s="33">
        <f>+'Gaussian Distributions'!A1514</f>
        <v>1.0929538519918638</v>
      </c>
      <c r="C1496" s="33">
        <f>+'Gaussian Distributions'!F1514</f>
        <v>0.57323846299796588</v>
      </c>
      <c r="D1496" s="34">
        <f>_xll.qlNormInv(HelperSheet!$A1515,D$2,D$3)</f>
        <v>1.101124618595525</v>
      </c>
    </row>
    <row r="1497" spans="1:4" x14ac:dyDescent="0.2">
      <c r="A1497" s="32">
        <v>1</v>
      </c>
      <c r="B1497" s="33">
        <f>+'Gaussian Distributions'!A1515</f>
        <v>-0.35100321334012746</v>
      </c>
      <c r="C1497" s="33">
        <f>+'Gaussian Distributions'!F1515</f>
        <v>0.21224919666496811</v>
      </c>
      <c r="D1497" s="34">
        <f>_xll.qlNormInv(HelperSheet!$A1516,D$2,D$3)</f>
        <v>0.30694823266292992</v>
      </c>
    </row>
    <row r="1498" spans="1:4" x14ac:dyDescent="0.2">
      <c r="A1498" s="32">
        <v>1</v>
      </c>
      <c r="B1498" s="33">
        <f>+'Gaussian Distributions'!A1516</f>
        <v>-3.0603266007252564E-2</v>
      </c>
      <c r="C1498" s="33">
        <f>+'Gaussian Distributions'!F1516</f>
        <v>0.29234918349818684</v>
      </c>
      <c r="D1498" s="34">
        <f>_xll.qlNormInv(HelperSheet!$A1517,D$2,D$3)</f>
        <v>0.4831682036960111</v>
      </c>
    </row>
    <row r="1499" spans="1:4" x14ac:dyDescent="0.2">
      <c r="A1499" s="32">
        <v>1</v>
      </c>
      <c r="B1499" s="33">
        <f>+'Gaussian Distributions'!A1517</f>
        <v>2.2505498537286557</v>
      </c>
      <c r="C1499" s="33">
        <f>+'Gaussian Distributions'!F1517</f>
        <v>0.86263746343216385</v>
      </c>
      <c r="D1499" s="34">
        <f>_xll.qlNormInv(HelperSheet!$A1518,D$2,D$3)</f>
        <v>1.7378024195507606</v>
      </c>
    </row>
    <row r="1500" spans="1:4" x14ac:dyDescent="0.2">
      <c r="A1500" s="32">
        <v>1</v>
      </c>
      <c r="B1500" s="33">
        <f>+'Gaussian Distributions'!A1518</f>
        <v>0.63655604750627082</v>
      </c>
      <c r="C1500" s="33">
        <f>+'Gaussian Distributions'!F1518</f>
        <v>0.45913901187656769</v>
      </c>
      <c r="D1500" s="34">
        <f>_xll.qlNormInv(HelperSheet!$A1519,D$2,D$3)</f>
        <v>0.85010582612844898</v>
      </c>
    </row>
    <row r="1501" spans="1:4" x14ac:dyDescent="0.2">
      <c r="A1501" s="32">
        <v>1</v>
      </c>
      <c r="B1501" s="33">
        <f>+'Gaussian Distributions'!A1519</f>
        <v>-0.71341994025592514</v>
      </c>
      <c r="C1501" s="33">
        <f>+'Gaussian Distributions'!F1519</f>
        <v>0.1216450149360187</v>
      </c>
      <c r="D1501" s="34">
        <f>_xll.qlNormInv(HelperSheet!$A1520,D$2,D$3)</f>
        <v>0.10761903285924113</v>
      </c>
    </row>
    <row r="1502" spans="1:4" x14ac:dyDescent="0.2">
      <c r="A1502" s="32">
        <v>1</v>
      </c>
      <c r="B1502" s="33">
        <f>+'Gaussian Distributions'!A1520</f>
        <v>-0.93345336635161802</v>
      </c>
      <c r="C1502" s="33">
        <f>+'Gaussian Distributions'!F1520</f>
        <v>6.6636658412095484E-2</v>
      </c>
      <c r="D1502" s="34">
        <f>_xll.qlNormInv(HelperSheet!$A1521,D$2,D$3)</f>
        <v>-1.3399351493389999E-2</v>
      </c>
    </row>
    <row r="1503" spans="1:4" x14ac:dyDescent="0.2">
      <c r="A1503" s="32">
        <v>1</v>
      </c>
      <c r="B1503" s="33">
        <f>+'Gaussian Distributions'!A1521</f>
        <v>0.45457633612545151</v>
      </c>
      <c r="C1503" s="33">
        <f>+'Gaussian Distributions'!F1521</f>
        <v>0.41364408403136288</v>
      </c>
      <c r="D1503" s="34">
        <f>_xll.qlNormInv(HelperSheet!$A1522,D$2,D$3)</f>
        <v>0.75001698486899837</v>
      </c>
    </row>
    <row r="1504" spans="1:4" x14ac:dyDescent="0.2">
      <c r="A1504" s="32">
        <v>1</v>
      </c>
      <c r="B1504" s="33">
        <f>+'Gaussian Distributions'!A1522</f>
        <v>1.441604203033102</v>
      </c>
      <c r="C1504" s="33">
        <f>+'Gaussian Distributions'!F1522</f>
        <v>0.66040105075827549</v>
      </c>
      <c r="D1504" s="34">
        <f>_xll.qlNormInv(HelperSheet!$A1523,D$2,D$3)</f>
        <v>1.292882311668206</v>
      </c>
    </row>
    <row r="1505" spans="1:4" x14ac:dyDescent="0.2">
      <c r="A1505" s="32">
        <v>1</v>
      </c>
      <c r="B1505" s="33">
        <f>+'Gaussian Distributions'!A1523</f>
        <v>-0.18837086451119042</v>
      </c>
      <c r="C1505" s="33">
        <f>+'Gaussian Distributions'!F1523</f>
        <v>0.2529072838722024</v>
      </c>
      <c r="D1505" s="34">
        <f>_xll.qlNormInv(HelperSheet!$A1524,D$2,D$3)</f>
        <v>0.39639602451884526</v>
      </c>
    </row>
    <row r="1506" spans="1:4" x14ac:dyDescent="0.2">
      <c r="A1506" s="32">
        <v>1</v>
      </c>
      <c r="B1506" s="33">
        <f>+'Gaussian Distributions'!A1524</f>
        <v>-0.52355809078774795</v>
      </c>
      <c r="C1506" s="33">
        <f>+'Gaussian Distributions'!F1524</f>
        <v>0.169110477303063</v>
      </c>
      <c r="D1506" s="34">
        <f>_xll.qlNormInv(HelperSheet!$A1525,D$2,D$3)</f>
        <v>0.21204305006673863</v>
      </c>
    </row>
    <row r="1507" spans="1:4" x14ac:dyDescent="0.2">
      <c r="A1507" s="32">
        <v>1</v>
      </c>
      <c r="B1507" s="33">
        <f>+'Gaussian Distributions'!A1525</f>
        <v>0.84266815329469025</v>
      </c>
      <c r="C1507" s="33">
        <f>+'Gaussian Distributions'!F1525</f>
        <v>0.51066703832367255</v>
      </c>
      <c r="D1507" s="34">
        <f>_xll.qlNormInv(HelperSheet!$A1526,D$2,D$3)</f>
        <v>0.96346748431207963</v>
      </c>
    </row>
    <row r="1508" spans="1:4" x14ac:dyDescent="0.2">
      <c r="A1508" s="32">
        <v>1</v>
      </c>
      <c r="B1508" s="33">
        <f>+'Gaussian Distributions'!A1526</f>
        <v>0.12640156615585477</v>
      </c>
      <c r="C1508" s="33">
        <f>+'Gaussian Distributions'!F1526</f>
        <v>0.3316003915389637</v>
      </c>
      <c r="D1508" s="34">
        <f>_xll.qlNormInv(HelperSheet!$A1527,D$2,D$3)</f>
        <v>0.56952086138572011</v>
      </c>
    </row>
    <row r="1509" spans="1:4" x14ac:dyDescent="0.2">
      <c r="A1509" s="32">
        <v>1</v>
      </c>
      <c r="B1509" s="33">
        <f>+'Gaussian Distributions'!A1527</f>
        <v>-1.6420196209755165</v>
      </c>
      <c r="C1509" s="33">
        <f>+'Gaussian Distributions'!F1527</f>
        <v>-0.11050490524387913</v>
      </c>
      <c r="D1509" s="34">
        <f>_xll.qlNormInv(HelperSheet!$A1528,D$2,D$3)</f>
        <v>-0.40311079153653417</v>
      </c>
    </row>
    <row r="1510" spans="1:4" x14ac:dyDescent="0.2">
      <c r="A1510" s="32">
        <v>1</v>
      </c>
      <c r="B1510" s="33">
        <f>+'Gaussian Distributions'!A1528</f>
        <v>-1.8162245257758123</v>
      </c>
      <c r="C1510" s="33">
        <f>+'Gaussian Distributions'!F1528</f>
        <v>-0.15405613144395308</v>
      </c>
      <c r="D1510" s="34">
        <f>_xll.qlNormInv(HelperSheet!$A1529,D$2,D$3)</f>
        <v>-0.49892348917669682</v>
      </c>
    </row>
    <row r="1511" spans="1:4" x14ac:dyDescent="0.2">
      <c r="A1511" s="32">
        <v>1</v>
      </c>
      <c r="B1511" s="33">
        <f>+'Gaussian Distributions'!A1529</f>
        <v>8.700937215959649E-2</v>
      </c>
      <c r="C1511" s="33">
        <f>+'Gaussian Distributions'!F1529</f>
        <v>0.32175234303989914</v>
      </c>
      <c r="D1511" s="34">
        <f>_xll.qlNormInv(HelperSheet!$A1530,D$2,D$3)</f>
        <v>0.54785515468777812</v>
      </c>
    </row>
    <row r="1512" spans="1:4" x14ac:dyDescent="0.2">
      <c r="A1512" s="32">
        <v>1</v>
      </c>
      <c r="B1512" s="33">
        <f>+'Gaussian Distributions'!A1530</f>
        <v>0.78805580770446781</v>
      </c>
      <c r="C1512" s="33">
        <f>+'Gaussian Distributions'!F1530</f>
        <v>0.49701395192611697</v>
      </c>
      <c r="D1512" s="34">
        <f>_xll.qlNormInv(HelperSheet!$A1531,D$2,D$3)</f>
        <v>0.93343069423745728</v>
      </c>
    </row>
    <row r="1513" spans="1:4" x14ac:dyDescent="0.2">
      <c r="A1513" s="32">
        <v>1</v>
      </c>
      <c r="B1513" s="33">
        <f>+'Gaussian Distributions'!A1531</f>
        <v>-0.56902977010536349</v>
      </c>
      <c r="C1513" s="33">
        <f>+'Gaussian Distributions'!F1531</f>
        <v>0.15774255747365912</v>
      </c>
      <c r="D1513" s="34">
        <f>_xll.qlNormInv(HelperSheet!$A1532,D$2,D$3)</f>
        <v>0.18703362644205007</v>
      </c>
    </row>
    <row r="1514" spans="1:4" x14ac:dyDescent="0.2">
      <c r="A1514" s="32">
        <v>1</v>
      </c>
      <c r="B1514" s="33">
        <f>+'Gaussian Distributions'!A1532</f>
        <v>-0.22839916610922237</v>
      </c>
      <c r="C1514" s="33">
        <f>+'Gaussian Distributions'!F1532</f>
        <v>0.24290020847269439</v>
      </c>
      <c r="D1514" s="34">
        <f>_xll.qlNormInv(HelperSheet!$A1533,D$2,D$3)</f>
        <v>0.37438045863992769</v>
      </c>
    </row>
    <row r="1515" spans="1:4" x14ac:dyDescent="0.2">
      <c r="A1515" s="32">
        <v>1</v>
      </c>
      <c r="B1515" s="33">
        <f>+'Gaussian Distributions'!A1533</f>
        <v>1.3387131836671697</v>
      </c>
      <c r="C1515" s="33">
        <f>+'Gaussian Distributions'!F1533</f>
        <v>0.63467829591679248</v>
      </c>
      <c r="D1515" s="34">
        <f>_xll.qlNormInv(HelperSheet!$A1534,D$2,D$3)</f>
        <v>1.2362922510169434</v>
      </c>
    </row>
    <row r="1516" spans="1:4" x14ac:dyDescent="0.2">
      <c r="A1516" s="32">
        <v>1</v>
      </c>
      <c r="B1516" s="33">
        <f>+'Gaussian Distributions'!A1534</f>
        <v>0.4115571253392879</v>
      </c>
      <c r="C1516" s="33">
        <f>+'Gaussian Distributions'!F1534</f>
        <v>0.40288928133482194</v>
      </c>
      <c r="D1516" s="34">
        <f>_xll.qlNormInv(HelperSheet!$A1535,D$2,D$3)</f>
        <v>0.72635641893660829</v>
      </c>
    </row>
    <row r="1517" spans="1:4" x14ac:dyDescent="0.2">
      <c r="A1517" s="32">
        <v>1</v>
      </c>
      <c r="B1517" s="33">
        <f>+'Gaussian Distributions'!A1535</f>
        <v>-0.99582344438969517</v>
      </c>
      <c r="C1517" s="33">
        <f>+'Gaussian Distributions'!F1535</f>
        <v>5.1044138902576197E-2</v>
      </c>
      <c r="D1517" s="34">
        <f>_xll.qlNormInv(HelperSheet!$A1536,D$2,D$3)</f>
        <v>-4.7702894414332397E-2</v>
      </c>
    </row>
    <row r="1518" spans="1:4" x14ac:dyDescent="0.2">
      <c r="A1518" s="32">
        <v>1</v>
      </c>
      <c r="B1518" s="33">
        <f>+'Gaussian Distributions'!A1536</f>
        <v>-0.76489186585711333</v>
      </c>
      <c r="C1518" s="33">
        <f>+'Gaussian Distributions'!F1536</f>
        <v>0.10877703353572166</v>
      </c>
      <c r="D1518" s="34">
        <f>_xll.qlNormInv(HelperSheet!$A1537,D$2,D$3)</f>
        <v>7.9309473778587658E-2</v>
      </c>
    </row>
    <row r="1519" spans="1:4" x14ac:dyDescent="0.2">
      <c r="A1519" s="32">
        <v>1</v>
      </c>
      <c r="B1519" s="33">
        <f>+'Gaussian Distributions'!A1537</f>
        <v>0.58929401041840856</v>
      </c>
      <c r="C1519" s="33">
        <f>+'Gaussian Distributions'!F1537</f>
        <v>0.44732350260460213</v>
      </c>
      <c r="D1519" s="34">
        <f>_xll.qlNormInv(HelperSheet!$A1538,D$2,D$3)</f>
        <v>0.82411170573012471</v>
      </c>
    </row>
    <row r="1520" spans="1:4" x14ac:dyDescent="0.2">
      <c r="A1520" s="32">
        <v>1</v>
      </c>
      <c r="B1520" s="33">
        <f>+'Gaussian Distributions'!A1538</f>
        <v>1.9136564849413042</v>
      </c>
      <c r="C1520" s="33">
        <f>+'Gaussian Distributions'!F1538</f>
        <v>0.77841412123532605</v>
      </c>
      <c r="D1520" s="34">
        <f>_xll.qlNormInv(HelperSheet!$A1539,D$2,D$3)</f>
        <v>1.5525110667177173</v>
      </c>
    </row>
    <row r="1521" spans="1:4" x14ac:dyDescent="0.2">
      <c r="A1521" s="32">
        <v>1</v>
      </c>
      <c r="B1521" s="33">
        <f>+'Gaussian Distributions'!A1539</f>
        <v>-6.9821244901411839E-2</v>
      </c>
      <c r="C1521" s="33">
        <f>+'Gaussian Distributions'!F1539</f>
        <v>0.282544688774647</v>
      </c>
      <c r="D1521" s="34">
        <f>_xll.qlNormInv(HelperSheet!$A1540,D$2,D$3)</f>
        <v>0.46159831530422346</v>
      </c>
    </row>
    <row r="1522" spans="1:4" x14ac:dyDescent="0.2">
      <c r="A1522" s="32">
        <v>1</v>
      </c>
      <c r="B1522" s="33">
        <f>+'Gaussian Distributions'!A1540</f>
        <v>-0.39297771947163335</v>
      </c>
      <c r="C1522" s="33">
        <f>+'Gaussian Distributions'!F1540</f>
        <v>0.20175557013209167</v>
      </c>
      <c r="D1522" s="34">
        <f>_xll.qlNormInv(HelperSheet!$A1541,D$2,D$3)</f>
        <v>0.28386225429060163</v>
      </c>
    </row>
    <row r="1523" spans="1:4" x14ac:dyDescent="0.2">
      <c r="A1523" s="32">
        <v>1</v>
      </c>
      <c r="B1523" s="33">
        <f>+'Gaussian Distributions'!A1541</f>
        <v>1.0243625538448966</v>
      </c>
      <c r="C1523" s="33">
        <f>+'Gaussian Distributions'!F1541</f>
        <v>0.55609063846122408</v>
      </c>
      <c r="D1523" s="34">
        <f>_xll.qlNormInv(HelperSheet!$A1542,D$2,D$3)</f>
        <v>1.0633994046146933</v>
      </c>
    </row>
    <row r="1524" spans="1:4" x14ac:dyDescent="0.2">
      <c r="A1524" s="32">
        <v>1</v>
      </c>
      <c r="B1524" s="33">
        <f>+'Gaussian Distributions'!A1542</f>
        <v>0.24602347211458714</v>
      </c>
      <c r="C1524" s="33">
        <f>+'Gaussian Distributions'!F1542</f>
        <v>0.36150586802864676</v>
      </c>
      <c r="D1524" s="34">
        <f>_xll.qlNormInv(HelperSheet!$A1543,D$2,D$3)</f>
        <v>0.6353129096630229</v>
      </c>
    </row>
    <row r="1525" spans="1:4" x14ac:dyDescent="0.2">
      <c r="A1525" s="32">
        <v>1</v>
      </c>
      <c r="B1525" s="33">
        <f>+'Gaussian Distributions'!A1543</f>
        <v>-1.2978585726331089</v>
      </c>
      <c r="C1525" s="33">
        <f>+'Gaussian Distributions'!F1543</f>
        <v>-2.4464643158277233E-2</v>
      </c>
      <c r="D1525" s="34">
        <f>_xll.qlNormInv(HelperSheet!$A1544,D$2,D$3)</f>
        <v>-0.21382221494820997</v>
      </c>
    </row>
    <row r="1526" spans="1:4" x14ac:dyDescent="0.2">
      <c r="A1526" s="32">
        <v>1</v>
      </c>
      <c r="B1526" s="33">
        <f>+'Gaussian Distributions'!A1544</f>
        <v>-1.5069013819471255</v>
      </c>
      <c r="C1526" s="33">
        <f>+'Gaussian Distributions'!F1544</f>
        <v>-7.6725345486781393E-2</v>
      </c>
      <c r="D1526" s="34">
        <f>_xll.qlNormInv(HelperSheet!$A1545,D$2,D$3)</f>
        <v>-0.32879576007091915</v>
      </c>
    </row>
    <row r="1527" spans="1:4" x14ac:dyDescent="0.2">
      <c r="A1527" s="32">
        <v>1</v>
      </c>
      <c r="B1527" s="33">
        <f>+'Gaussian Distributions'!A1545</f>
        <v>0.16599096230211138</v>
      </c>
      <c r="C1527" s="33">
        <f>+'Gaussian Distributions'!F1545</f>
        <v>0.34149774057552784</v>
      </c>
      <c r="D1527" s="34">
        <f>_xll.qlNormInv(HelperSheet!$A1546,D$2,D$3)</f>
        <v>0.59129502926616129</v>
      </c>
    </row>
    <row r="1528" spans="1:4" x14ac:dyDescent="0.2">
      <c r="A1528" s="32">
        <v>1</v>
      </c>
      <c r="B1528" s="33">
        <f>+'Gaussian Distributions'!A1546</f>
        <v>0.89991767606477568</v>
      </c>
      <c r="C1528" s="33">
        <f>+'Gaussian Distributions'!F1546</f>
        <v>0.52497941901619394</v>
      </c>
      <c r="D1528" s="34">
        <f>_xll.qlNormInv(HelperSheet!$A1547,D$2,D$3)</f>
        <v>0.99495472183562672</v>
      </c>
    </row>
    <row r="1529" spans="1:4" x14ac:dyDescent="0.2">
      <c r="A1529" s="32">
        <v>1</v>
      </c>
      <c r="B1529" s="33">
        <f>+'Gaussian Distributions'!A1547</f>
        <v>-0.47914435492453167</v>
      </c>
      <c r="C1529" s="33">
        <f>+'Gaussian Distributions'!F1547</f>
        <v>0.18021391126886707</v>
      </c>
      <c r="D1529" s="34">
        <f>_xll.qlNormInv(HelperSheet!$A1548,D$2,D$3)</f>
        <v>0.23647060479150755</v>
      </c>
    </row>
    <row r="1530" spans="1:4" x14ac:dyDescent="0.2">
      <c r="A1530" s="32">
        <v>1</v>
      </c>
      <c r="B1530" s="33">
        <f>+'Gaussian Distributions'!A1548</f>
        <v>-0.14864224382675253</v>
      </c>
      <c r="C1530" s="33">
        <f>+'Gaussian Distributions'!F1548</f>
        <v>0.26283943904331186</v>
      </c>
      <c r="D1530" s="34">
        <f>_xll.qlNormInv(HelperSheet!$A1549,D$2,D$3)</f>
        <v>0.41824676589528609</v>
      </c>
    </row>
    <row r="1531" spans="1:4" x14ac:dyDescent="0.2">
      <c r="A1531" s="32">
        <v>1</v>
      </c>
      <c r="B1531" s="33">
        <f>+'Gaussian Distributions'!A1549</f>
        <v>1.562526268360301</v>
      </c>
      <c r="C1531" s="33">
        <f>+'Gaussian Distributions'!F1549</f>
        <v>0.69063156709007523</v>
      </c>
      <c r="D1531" s="34">
        <f>_xll.qlNormInv(HelperSheet!$A1550,D$2,D$3)</f>
        <v>1.3593894475981656</v>
      </c>
    </row>
    <row r="1532" spans="1:4" x14ac:dyDescent="0.2">
      <c r="A1532" s="32">
        <v>1</v>
      </c>
      <c r="B1532" s="33">
        <f>+'Gaussian Distributions'!A1550</f>
        <v>0.49845403077856404</v>
      </c>
      <c r="C1532" s="33">
        <f>+'Gaussian Distributions'!F1550</f>
        <v>0.42461350769464101</v>
      </c>
      <c r="D1532" s="34">
        <f>_xll.qlNormInv(HelperSheet!$A1551,D$2,D$3)</f>
        <v>0.77414971692821022</v>
      </c>
    </row>
    <row r="1533" spans="1:4" x14ac:dyDescent="0.2">
      <c r="A1533" s="32">
        <v>1</v>
      </c>
      <c r="B1533" s="33">
        <f>+'Gaussian Distributions'!A1551</f>
        <v>-0.87451852207859182</v>
      </c>
      <c r="C1533" s="33">
        <f>+'Gaussian Distributions'!F1551</f>
        <v>8.1370369480352034E-2</v>
      </c>
      <c r="D1533" s="34">
        <f>_xll.qlNormInv(HelperSheet!$A1552,D$2,D$3)</f>
        <v>1.9014812856774477E-2</v>
      </c>
    </row>
    <row r="1534" spans="1:4" x14ac:dyDescent="0.2">
      <c r="A1534" s="32">
        <v>1</v>
      </c>
      <c r="B1534" s="33">
        <f>+'Gaussian Distributions'!A1552</f>
        <v>-1.1339013344231497</v>
      </c>
      <c r="C1534" s="33">
        <f>+'Gaussian Distributions'!F1552</f>
        <v>1.6524666394212573E-2</v>
      </c>
      <c r="D1534" s="34">
        <f>_xll.qlNormInv(HelperSheet!$A1553,D$2,D$3)</f>
        <v>-0.12364573393273237</v>
      </c>
    </row>
    <row r="1535" spans="1:4" x14ac:dyDescent="0.2">
      <c r="A1535" s="32">
        <v>1</v>
      </c>
      <c r="B1535" s="33">
        <f>+'Gaussian Distributions'!A1553</f>
        <v>0.32766619927165402</v>
      </c>
      <c r="C1535" s="33">
        <f>+'Gaussian Distributions'!F1553</f>
        <v>0.38191654981791351</v>
      </c>
      <c r="D1535" s="34">
        <f>_xll.qlNormInv(HelperSheet!$A1554,D$2,D$3)</f>
        <v>0.68021640959940977</v>
      </c>
    </row>
    <row r="1536" spans="1:4" x14ac:dyDescent="0.2">
      <c r="A1536" s="32">
        <v>1</v>
      </c>
      <c r="B1536" s="33">
        <f>+'Gaussian Distributions'!A1554</f>
        <v>1.16711467422952</v>
      </c>
      <c r="C1536" s="33">
        <f>+'Gaussian Distributions'!F1554</f>
        <v>0.59177866855738004</v>
      </c>
      <c r="D1536" s="34">
        <f>_xll.qlNormInv(HelperSheet!$A1555,D$2,D$3)</f>
        <v>1.1419130708262362</v>
      </c>
    </row>
    <row r="1537" spans="1:4" x14ac:dyDescent="0.2">
      <c r="A1537" s="32">
        <v>1</v>
      </c>
      <c r="B1537" s="33">
        <f>+'Gaussian Distributions'!A1555</f>
        <v>-0.30963841803356212</v>
      </c>
      <c r="C1537" s="33">
        <f>+'Gaussian Distributions'!F1555</f>
        <v>0.22259039549160947</v>
      </c>
      <c r="D1537" s="34">
        <f>_xll.qlNormInv(HelperSheet!$A1556,D$2,D$3)</f>
        <v>0.32969887008154081</v>
      </c>
    </row>
    <row r="1538" spans="1:4" x14ac:dyDescent="0.2">
      <c r="A1538" s="32">
        <v>1</v>
      </c>
      <c r="B1538" s="33">
        <f>+'Gaussian Distributions'!A1556</f>
        <v>-0.66377248690105828</v>
      </c>
      <c r="C1538" s="33">
        <f>+'Gaussian Distributions'!F1556</f>
        <v>0.13405687827473542</v>
      </c>
      <c r="D1538" s="34">
        <f>_xll.qlNormInv(HelperSheet!$A1557,D$2,D$3)</f>
        <v>0.13492513220441793</v>
      </c>
    </row>
    <row r="1539" spans="1:4" x14ac:dyDescent="0.2">
      <c r="A1539" s="32">
        <v>1</v>
      </c>
      <c r="B1539" s="33">
        <f>+'Gaussian Distributions'!A1557</f>
        <v>0.68528505196992084</v>
      </c>
      <c r="C1539" s="33">
        <f>+'Gaussian Distributions'!F1557</f>
        <v>0.47132126299248023</v>
      </c>
      <c r="D1539" s="34">
        <f>_xll.qlNormInv(HelperSheet!$A1558,D$2,D$3)</f>
        <v>0.87690677858345656</v>
      </c>
    </row>
    <row r="1540" spans="1:4" x14ac:dyDescent="0.2">
      <c r="A1540" s="32">
        <v>1</v>
      </c>
      <c r="B1540" s="33">
        <f>+'Gaussian Distributions'!A1558</f>
        <v>8.567681937719264E-3</v>
      </c>
      <c r="C1540" s="33">
        <f>+'Gaussian Distributions'!F1558</f>
        <v>0.30214192048442978</v>
      </c>
      <c r="D1540" s="34">
        <f>_xll.qlNormInv(HelperSheet!$A1559,D$2,D$3)</f>
        <v>0.50471222506574565</v>
      </c>
    </row>
    <row r="1541" spans="1:4" x14ac:dyDescent="0.2">
      <c r="A1541" s="32">
        <v>1</v>
      </c>
      <c r="B1541" s="33">
        <f>+'Gaussian Distributions'!A1559</f>
        <v>-2.7047326876777213</v>
      </c>
      <c r="C1541" s="33">
        <f>+'Gaussian Distributions'!F1559</f>
        <v>-0.37618317191943035</v>
      </c>
      <c r="D1541" s="34">
        <f>_xll.qlNormInv(HelperSheet!$A1560,D$2,D$3)</f>
        <v>-0.9876029782227469</v>
      </c>
    </row>
    <row r="1542" spans="1:4" x14ac:dyDescent="0.2">
      <c r="A1542" s="32">
        <v>1</v>
      </c>
      <c r="B1542" s="33">
        <f>+'Gaussian Distributions'!A1560</f>
        <v>-2.8146648660905971</v>
      </c>
      <c r="C1542" s="33">
        <f>+'Gaussian Distributions'!F1560</f>
        <v>-0.40366621652264928</v>
      </c>
      <c r="D1542" s="34">
        <f>_xll.qlNormInv(HelperSheet!$A1561,D$2,D$3)</f>
        <v>-1.0480656763498286</v>
      </c>
    </row>
    <row r="1543" spans="1:4" x14ac:dyDescent="0.2">
      <c r="A1543" s="32">
        <v>1</v>
      </c>
      <c r="B1543" s="33">
        <f>+'Gaussian Distributions'!A1561</f>
        <v>6.1197361413314081E-3</v>
      </c>
      <c r="C1543" s="33">
        <f>+'Gaussian Distributions'!F1561</f>
        <v>0.30152993403533285</v>
      </c>
      <c r="D1543" s="34">
        <f>_xll.qlNormInv(HelperSheet!$A1562,D$2,D$3)</f>
        <v>0.50336585487773222</v>
      </c>
    </row>
    <row r="1544" spans="1:4" x14ac:dyDescent="0.2">
      <c r="A1544" s="32">
        <v>1</v>
      </c>
      <c r="B1544" s="33">
        <f>+'Gaussian Distributions'!A1562</f>
        <v>0.68219257742908446</v>
      </c>
      <c r="C1544" s="33">
        <f>+'Gaussian Distributions'!F1562</f>
        <v>0.4705481443572711</v>
      </c>
      <c r="D1544" s="34">
        <f>_xll.qlNormInv(HelperSheet!$A1563,D$2,D$3)</f>
        <v>0.87520591758599653</v>
      </c>
    </row>
    <row r="1545" spans="1:4" x14ac:dyDescent="0.2">
      <c r="A1545" s="32">
        <v>1</v>
      </c>
      <c r="B1545" s="33">
        <f>+'Gaussian Distributions'!A1563</f>
        <v>-0.66682673671086024</v>
      </c>
      <c r="C1545" s="33">
        <f>+'Gaussian Distributions'!F1563</f>
        <v>0.13329331582228493</v>
      </c>
      <c r="D1545" s="34">
        <f>_xll.qlNormInv(HelperSheet!$A1564,D$2,D$3)</f>
        <v>0.13324529480902686</v>
      </c>
    </row>
    <row r="1546" spans="1:4" x14ac:dyDescent="0.2">
      <c r="A1546" s="32">
        <v>1</v>
      </c>
      <c r="B1546" s="33">
        <f>+'Gaussian Distributions'!A1564</f>
        <v>-0.31220752615161218</v>
      </c>
      <c r="C1546" s="33">
        <f>+'Gaussian Distributions'!F1564</f>
        <v>0.22194811846209694</v>
      </c>
      <c r="D1546" s="34">
        <f>_xll.qlNormInv(HelperSheet!$A1565,D$2,D$3)</f>
        <v>0.3282858606166133</v>
      </c>
    </row>
    <row r="1547" spans="1:4" x14ac:dyDescent="0.2">
      <c r="A1547" s="32">
        <v>1</v>
      </c>
      <c r="B1547" s="33">
        <f>+'Gaussian Distributions'!A1565</f>
        <v>1.1622912305659723</v>
      </c>
      <c r="C1547" s="33">
        <f>+'Gaussian Distributions'!F1565</f>
        <v>0.59057280764149311</v>
      </c>
      <c r="D1547" s="34">
        <f>_xll.qlNormInv(HelperSheet!$A1566,D$2,D$3)</f>
        <v>1.1392601768112849</v>
      </c>
    </row>
    <row r="1548" spans="1:4" x14ac:dyDescent="0.2">
      <c r="A1548" s="32">
        <v>1</v>
      </c>
      <c r="B1548" s="33">
        <f>+'Gaussian Distributions'!A1566</f>
        <v>0.32508440999689481</v>
      </c>
      <c r="C1548" s="33">
        <f>+'Gaussian Distributions'!F1566</f>
        <v>0.38127110249922369</v>
      </c>
      <c r="D1548" s="34">
        <f>_xll.qlNormInv(HelperSheet!$A1567,D$2,D$3)</f>
        <v>0.67879642549829211</v>
      </c>
    </row>
    <row r="1549" spans="1:4" x14ac:dyDescent="0.2">
      <c r="A1549" s="32">
        <v>1</v>
      </c>
      <c r="B1549" s="33">
        <f>+'Gaussian Distributions'!A1567</f>
        <v>-1.1385693642757768</v>
      </c>
      <c r="C1549" s="33">
        <f>+'Gaussian Distributions'!F1567</f>
        <v>1.5357658931055784E-2</v>
      </c>
      <c r="D1549" s="34">
        <f>_xll.qlNormInv(HelperSheet!$A1568,D$2,D$3)</f>
        <v>-0.12621315035167735</v>
      </c>
    </row>
    <row r="1550" spans="1:4" x14ac:dyDescent="0.2">
      <c r="A1550" s="32">
        <v>1</v>
      </c>
      <c r="B1550" s="33">
        <f>+'Gaussian Distributions'!A1568</f>
        <v>-0.87811223699664365</v>
      </c>
      <c r="C1550" s="33">
        <f>+'Gaussian Distributions'!F1568</f>
        <v>8.0471940750839077E-2</v>
      </c>
      <c r="D1550" s="34">
        <f>_xll.qlNormInv(HelperSheet!$A1569,D$2,D$3)</f>
        <v>1.7038269651845961E-2</v>
      </c>
    </row>
    <row r="1551" spans="1:4" x14ac:dyDescent="0.2">
      <c r="A1551" s="32">
        <v>1</v>
      </c>
      <c r="B1551" s="33">
        <f>+'Gaussian Distributions'!A1569</f>
        <v>0.49568426953826372</v>
      </c>
      <c r="C1551" s="33">
        <f>+'Gaussian Distributions'!F1569</f>
        <v>0.42392106738456592</v>
      </c>
      <c r="D1551" s="34">
        <f>_xll.qlNormInv(HelperSheet!$A1570,D$2,D$3)</f>
        <v>0.77262634824604515</v>
      </c>
    </row>
    <row r="1552" spans="1:4" x14ac:dyDescent="0.2">
      <c r="A1552" s="32">
        <v>1</v>
      </c>
      <c r="B1552" s="33">
        <f>+'Gaussian Distributions'!A1570</f>
        <v>1.5542819063138122</v>
      </c>
      <c r="C1552" s="33">
        <f>+'Gaussian Distributions'!F1570</f>
        <v>0.68857047657845305</v>
      </c>
      <c r="D1552" s="34">
        <f>_xll.qlNormInv(HelperSheet!$A1571,D$2,D$3)</f>
        <v>1.3548550484725967</v>
      </c>
    </row>
    <row r="1553" spans="1:4" x14ac:dyDescent="0.2">
      <c r="A1553" s="32">
        <v>1</v>
      </c>
      <c r="B1553" s="33">
        <f>+'Gaussian Distributions'!A1571</f>
        <v>-0.15111777320321346</v>
      </c>
      <c r="C1553" s="33">
        <f>+'Gaussian Distributions'!F1571</f>
        <v>0.26222055669919664</v>
      </c>
      <c r="D1553" s="34">
        <f>_xll.qlNormInv(HelperSheet!$A1572,D$2,D$3)</f>
        <v>0.41688522473823258</v>
      </c>
    </row>
    <row r="1554" spans="1:4" x14ac:dyDescent="0.2">
      <c r="A1554" s="32">
        <v>1</v>
      </c>
      <c r="B1554" s="33">
        <f>+'Gaussian Distributions'!A1572</f>
        <v>-0.48189179903392931</v>
      </c>
      <c r="C1554" s="33">
        <f>+'Gaussian Distributions'!F1572</f>
        <v>0.17952705024151766</v>
      </c>
      <c r="D1554" s="34">
        <f>_xll.qlNormInv(HelperSheet!$A1573,D$2,D$3)</f>
        <v>0.23495951053133884</v>
      </c>
    </row>
    <row r="1555" spans="1:4" x14ac:dyDescent="0.2">
      <c r="A1555" s="32">
        <v>1</v>
      </c>
      <c r="B1555" s="33">
        <f>+'Gaussian Distributions'!A1573</f>
        <v>0.89625387497728382</v>
      </c>
      <c r="C1555" s="33">
        <f>+'Gaussian Distributions'!F1573</f>
        <v>0.52406346874432097</v>
      </c>
      <c r="D1555" s="34">
        <f>_xll.qlNormInv(HelperSheet!$A1574,D$2,D$3)</f>
        <v>0.99293963123750606</v>
      </c>
    </row>
    <row r="1556" spans="1:4" x14ac:dyDescent="0.2">
      <c r="A1556" s="32">
        <v>1</v>
      </c>
      <c r="B1556" s="33">
        <f>+'Gaussian Distributions'!A1574</f>
        <v>0.1635096350873062</v>
      </c>
      <c r="C1556" s="33">
        <f>+'Gaussian Distributions'!F1574</f>
        <v>0.34087740877182654</v>
      </c>
      <c r="D1556" s="34">
        <f>_xll.qlNormInv(HelperSheet!$A1575,D$2,D$3)</f>
        <v>0.58993029929801843</v>
      </c>
    </row>
    <row r="1557" spans="1:4" x14ac:dyDescent="0.2">
      <c r="A1557" s="32">
        <v>1</v>
      </c>
      <c r="B1557" s="33">
        <f>+'Gaussian Distributions'!A1575</f>
        <v>-1.514564167790917</v>
      </c>
      <c r="C1557" s="33">
        <f>+'Gaussian Distributions'!F1575</f>
        <v>-7.8641041947729251E-2</v>
      </c>
      <c r="D1557" s="34">
        <f>_xll.qlNormInv(HelperSheet!$A1576,D$2,D$3)</f>
        <v>-0.33301029228500445</v>
      </c>
    </row>
    <row r="1558" spans="1:4" x14ac:dyDescent="0.2">
      <c r="A1558" s="32">
        <v>1</v>
      </c>
      <c r="B1558" s="33">
        <f>+'Gaussian Distributions'!A1576</f>
        <v>-1.3035624432130821</v>
      </c>
      <c r="C1558" s="33">
        <f>+'Gaussian Distributions'!F1576</f>
        <v>-2.5890610803270542E-2</v>
      </c>
      <c r="D1558" s="34">
        <f>_xll.qlNormInv(HelperSheet!$A1577,D$2,D$3)</f>
        <v>-0.21695934376719528</v>
      </c>
    </row>
    <row r="1559" spans="1:4" x14ac:dyDescent="0.2">
      <c r="A1559" s="32">
        <v>1</v>
      </c>
      <c r="B1559" s="33">
        <f>+'Gaussian Distributions'!A1577</f>
        <v>0.24350115858114718</v>
      </c>
      <c r="C1559" s="33">
        <f>+'Gaussian Distributions'!F1577</f>
        <v>0.36087528964528681</v>
      </c>
      <c r="D1559" s="34">
        <f>_xll.qlNormInv(HelperSheet!$A1578,D$2,D$3)</f>
        <v>0.63392563721963091</v>
      </c>
    </row>
    <row r="1560" spans="1:4" x14ac:dyDescent="0.2">
      <c r="A1560" s="32">
        <v>1</v>
      </c>
      <c r="B1560" s="33">
        <f>+'Gaussian Distributions'!A1578</f>
        <v>1.0202346522225154</v>
      </c>
      <c r="C1560" s="33">
        <f>+'Gaussian Distributions'!F1578</f>
        <v>0.5550586630556289</v>
      </c>
      <c r="D1560" s="34">
        <f>_xll.qlNormInv(HelperSheet!$A1579,D$2,D$3)</f>
        <v>1.0611290587223836</v>
      </c>
    </row>
    <row r="1561" spans="1:4" x14ac:dyDescent="0.2">
      <c r="A1561" s="32">
        <v>1</v>
      </c>
      <c r="B1561" s="33">
        <f>+'Gaussian Distributions'!A1579</f>
        <v>-0.39562348047882867</v>
      </c>
      <c r="C1561" s="33">
        <f>+'Gaussian Distributions'!F1579</f>
        <v>0.20109412988029282</v>
      </c>
      <c r="D1561" s="34">
        <f>_xll.qlNormInv(HelperSheet!$A1580,D$2,D$3)</f>
        <v>0.28240708573664419</v>
      </c>
    </row>
    <row r="1562" spans="1:4" x14ac:dyDescent="0.2">
      <c r="A1562" s="32">
        <v>1</v>
      </c>
      <c r="B1562" s="33">
        <f>+'Gaussian Distributions'!A1580</f>
        <v>-7.2275310765164469E-2</v>
      </c>
      <c r="C1562" s="33">
        <f>+'Gaussian Distributions'!F1580</f>
        <v>0.2819311723087089</v>
      </c>
      <c r="D1562" s="34">
        <f>_xll.qlNormInv(HelperSheet!$A1581,D$2,D$3)</f>
        <v>0.46024857907915956</v>
      </c>
    </row>
    <row r="1563" spans="1:4" x14ac:dyDescent="0.2">
      <c r="A1563" s="32">
        <v>1</v>
      </c>
      <c r="B1563" s="33">
        <f>+'Gaussian Distributions'!A1581</f>
        <v>1.8985992452326952</v>
      </c>
      <c r="C1563" s="33">
        <f>+'Gaussian Distributions'!F1581</f>
        <v>0.77464981130817379</v>
      </c>
      <c r="D1563" s="34">
        <f>_xll.qlNormInv(HelperSheet!$A1582,D$2,D$3)</f>
        <v>1.5442295848779823</v>
      </c>
    </row>
    <row r="1564" spans="1:4" x14ac:dyDescent="0.2">
      <c r="A1564" s="32">
        <v>1</v>
      </c>
      <c r="B1564" s="33">
        <f>+'Gaussian Distributions'!A1582</f>
        <v>0.58638445667512429</v>
      </c>
      <c r="C1564" s="33">
        <f>+'Gaussian Distributions'!F1582</f>
        <v>0.44659611416878109</v>
      </c>
      <c r="D1564" s="34">
        <f>_xll.qlNormInv(HelperSheet!$A1583,D$2,D$3)</f>
        <v>0.82251145117131841</v>
      </c>
    </row>
    <row r="1565" spans="1:4" x14ac:dyDescent="0.2">
      <c r="A1565" s="32">
        <v>1</v>
      </c>
      <c r="B1565" s="33">
        <f>+'Gaussian Distributions'!A1583</f>
        <v>-0.76817569184926948</v>
      </c>
      <c r="C1565" s="33">
        <f>+'Gaussian Distributions'!F1583</f>
        <v>0.10795607703768262</v>
      </c>
      <c r="D1565" s="34">
        <f>_xll.qlNormInv(HelperSheet!$A1584,D$2,D$3)</f>
        <v>7.7503369482901763E-2</v>
      </c>
    </row>
    <row r="1566" spans="1:4" x14ac:dyDescent="0.2">
      <c r="A1566" s="32">
        <v>1</v>
      </c>
      <c r="B1566" s="33">
        <f>+'Gaussian Distributions'!A1584</f>
        <v>-0.99985060426530903</v>
      </c>
      <c r="C1566" s="33">
        <f>+'Gaussian Distributions'!F1584</f>
        <v>5.0037348933672732E-2</v>
      </c>
      <c r="D1566" s="34">
        <f>_xll.qlNormInv(HelperSheet!$A1585,D$2,D$3)</f>
        <v>-4.9917832345919955E-2</v>
      </c>
    </row>
    <row r="1567" spans="1:4" x14ac:dyDescent="0.2">
      <c r="A1567" s="32">
        <v>1</v>
      </c>
      <c r="B1567" s="33">
        <f>+'Gaussian Distributions'!A1585</f>
        <v>0.4088943609218687</v>
      </c>
      <c r="C1567" s="33">
        <f>+'Gaussian Distributions'!F1585</f>
        <v>0.40222359023046717</v>
      </c>
      <c r="D1567" s="34">
        <f>_xll.qlNormInv(HelperSheet!$A1586,D$2,D$3)</f>
        <v>0.72489189850702784</v>
      </c>
    </row>
    <row r="1568" spans="1:4" x14ac:dyDescent="0.2">
      <c r="A1568" s="32">
        <v>1</v>
      </c>
      <c r="B1568" s="33">
        <f>+'Gaussian Distributions'!A1586</f>
        <v>1.332739859811064</v>
      </c>
      <c r="C1568" s="33">
        <f>+'Gaussian Distributions'!F1586</f>
        <v>0.63318496495276599</v>
      </c>
      <c r="D1568" s="34">
        <f>_xll.qlNormInv(HelperSheet!$A1587,D$2,D$3)</f>
        <v>1.2330069228960854</v>
      </c>
    </row>
    <row r="1569" spans="1:4" x14ac:dyDescent="0.2">
      <c r="A1569" s="32">
        <v>1</v>
      </c>
      <c r="B1569" s="33">
        <f>+'Gaussian Distributions'!A1587</f>
        <v>-0.23091245735977189</v>
      </c>
      <c r="C1569" s="33">
        <f>+'Gaussian Distributions'!F1587</f>
        <v>0.24227188566005703</v>
      </c>
      <c r="D1569" s="34">
        <f>_xll.qlNormInv(HelperSheet!$A1588,D$2,D$3)</f>
        <v>0.37299814845212542</v>
      </c>
    </row>
    <row r="1570" spans="1:4" x14ac:dyDescent="0.2">
      <c r="A1570" s="32">
        <v>1</v>
      </c>
      <c r="B1570" s="33">
        <f>+'Gaussian Distributions'!A1588</f>
        <v>-0.57191020198431031</v>
      </c>
      <c r="C1570" s="33">
        <f>+'Gaussian Distributions'!F1588</f>
        <v>0.15702244950392241</v>
      </c>
      <c r="D1570" s="34">
        <f>_xll.qlNormInv(HelperSheet!$A1589,D$2,D$3)</f>
        <v>0.18544938890862933</v>
      </c>
    </row>
    <row r="1571" spans="1:4" x14ac:dyDescent="0.2">
      <c r="A1571" s="32">
        <v>1</v>
      </c>
      <c r="B1571" s="33">
        <f>+'Gaussian Distributions'!A1589</f>
        <v>0.78472096495195409</v>
      </c>
      <c r="C1571" s="33">
        <f>+'Gaussian Distributions'!F1589</f>
        <v>0.49618024123798854</v>
      </c>
      <c r="D1571" s="34">
        <f>_xll.qlNormInv(HelperSheet!$A1590,D$2,D$3)</f>
        <v>0.93159653072357473</v>
      </c>
    </row>
    <row r="1572" spans="1:4" x14ac:dyDescent="0.2">
      <c r="A1572" s="32">
        <v>1</v>
      </c>
      <c r="B1572" s="33">
        <f>+'Gaussian Distributions'!A1590</f>
        <v>8.4552469588439441E-2</v>
      </c>
      <c r="C1572" s="33">
        <f>+'Gaussian Distributions'!F1590</f>
        <v>0.32113811739710985</v>
      </c>
      <c r="D1572" s="34">
        <f>_xll.qlNormInv(HelperSheet!$A1591,D$2,D$3)</f>
        <v>0.54650385827364167</v>
      </c>
    </row>
    <row r="1573" spans="1:4" x14ac:dyDescent="0.2">
      <c r="A1573" s="32">
        <v>1</v>
      </c>
      <c r="B1573" s="33">
        <f>+'Gaussian Distributions'!A1591</f>
        <v>-1.8291121281935261</v>
      </c>
      <c r="C1573" s="33">
        <f>+'Gaussian Distributions'!F1591</f>
        <v>-0.15727803204838153</v>
      </c>
      <c r="D1573" s="34">
        <f>_xll.qlNormInv(HelperSheet!$A1592,D$2,D$3)</f>
        <v>-0.50601167050643947</v>
      </c>
    </row>
    <row r="1574" spans="1:4" x14ac:dyDescent="0.2">
      <c r="A1574" s="32">
        <v>1</v>
      </c>
      <c r="B1574" s="33">
        <f>+'Gaussian Distributions'!A1592</f>
        <v>-1.6515181740896192</v>
      </c>
      <c r="C1574" s="33">
        <f>+'Gaussian Distributions'!F1592</f>
        <v>-0.11287954352240481</v>
      </c>
      <c r="D1574" s="34">
        <f>_xll.qlNormInv(HelperSheet!$A1593,D$2,D$3)</f>
        <v>-0.40833499574929066</v>
      </c>
    </row>
    <row r="1575" spans="1:4" x14ac:dyDescent="0.2">
      <c r="A1575" s="32">
        <v>1</v>
      </c>
      <c r="B1575" s="33">
        <f>+'Gaussian Distributions'!A1593</f>
        <v>0.12393443557041359</v>
      </c>
      <c r="C1575" s="33">
        <f>+'Gaussian Distributions'!F1593</f>
        <v>0.33098360889260336</v>
      </c>
      <c r="D1575" s="34">
        <f>_xll.qlNormInv(HelperSheet!$A1594,D$2,D$3)</f>
        <v>0.56816393956372746</v>
      </c>
    </row>
    <row r="1576" spans="1:4" x14ac:dyDescent="0.2">
      <c r="A1576" s="32">
        <v>1</v>
      </c>
      <c r="B1576" s="33">
        <f>+'Gaussian Distributions'!A1594</f>
        <v>0.83918199745282773</v>
      </c>
      <c r="C1576" s="33">
        <f>+'Gaussian Distributions'!F1594</f>
        <v>0.50979549936320689</v>
      </c>
      <c r="D1576" s="34">
        <f>_xll.qlNormInv(HelperSheet!$A1595,D$2,D$3)</f>
        <v>0.96155009859905527</v>
      </c>
    </row>
    <row r="1577" spans="1:4" x14ac:dyDescent="0.2">
      <c r="A1577" s="32">
        <v>1</v>
      </c>
      <c r="B1577" s="33">
        <f>+'Gaussian Distributions'!A1595</f>
        <v>-0.52636761527091902</v>
      </c>
      <c r="C1577" s="33">
        <f>+'Gaussian Distributions'!F1595</f>
        <v>0.16840809618227023</v>
      </c>
      <c r="D1577" s="34">
        <f>_xll.qlNormInv(HelperSheet!$A1596,D$2,D$3)</f>
        <v>0.21049781160099451</v>
      </c>
    </row>
    <row r="1578" spans="1:4" x14ac:dyDescent="0.2">
      <c r="A1578" s="32">
        <v>1</v>
      </c>
      <c r="B1578" s="33">
        <f>+'Gaussian Distributions'!A1596</f>
        <v>-0.19086314850850036</v>
      </c>
      <c r="C1578" s="33">
        <f>+'Gaussian Distributions'!F1596</f>
        <v>0.25228421287287489</v>
      </c>
      <c r="D1578" s="34">
        <f>_xll.qlNormInv(HelperSheet!$A1597,D$2,D$3)</f>
        <v>0.39502526832032481</v>
      </c>
    </row>
    <row r="1579" spans="1:4" x14ac:dyDescent="0.2">
      <c r="A1579" s="32">
        <v>1</v>
      </c>
      <c r="B1579" s="33">
        <f>+'Gaussian Distributions'!A1597</f>
        <v>1.4347190021827529</v>
      </c>
      <c r="C1579" s="33">
        <f>+'Gaussian Distributions'!F1597</f>
        <v>0.65867975054568828</v>
      </c>
      <c r="D1579" s="34">
        <f>_xll.qlNormInv(HelperSheet!$A1598,D$2,D$3)</f>
        <v>1.2890954512005142</v>
      </c>
    </row>
    <row r="1580" spans="1:4" x14ac:dyDescent="0.2">
      <c r="A1580" s="32">
        <v>1</v>
      </c>
      <c r="B1580" s="33">
        <f>+'Gaussian Distributions'!A1598</f>
        <v>0.45186368496428936</v>
      </c>
      <c r="C1580" s="33">
        <f>+'Gaussian Distributions'!F1598</f>
        <v>0.41296592124107234</v>
      </c>
      <c r="D1580" s="34">
        <f>_xll.qlNormInv(HelperSheet!$A1599,D$2,D$3)</f>
        <v>0.74852502673035914</v>
      </c>
    </row>
    <row r="1581" spans="1:4" x14ac:dyDescent="0.2">
      <c r="A1581" s="32">
        <v>1</v>
      </c>
      <c r="B1581" s="33">
        <f>+'Gaussian Distributions'!A1599</f>
        <v>-0.93724448411971684</v>
      </c>
      <c r="C1581" s="33">
        <f>+'Gaussian Distributions'!F1599</f>
        <v>6.568887897007078E-2</v>
      </c>
      <c r="D1581" s="34">
        <f>_xll.qlNormInv(HelperSheet!$A1600,D$2,D$3)</f>
        <v>-1.5484466265844321E-2</v>
      </c>
    </row>
    <row r="1582" spans="1:4" x14ac:dyDescent="0.2">
      <c r="A1582" s="32">
        <v>1</v>
      </c>
      <c r="B1582" s="33">
        <f>+'Gaussian Distributions'!A1600</f>
        <v>-0.71658077121660635</v>
      </c>
      <c r="C1582" s="33">
        <f>+'Gaussian Distributions'!F1600</f>
        <v>0.1208548071958484</v>
      </c>
      <c r="D1582" s="34">
        <f>_xll.qlNormInv(HelperSheet!$A1601,D$2,D$3)</f>
        <v>0.10588057583086646</v>
      </c>
    </row>
    <row r="1583" spans="1:4" x14ac:dyDescent="0.2">
      <c r="A1583" s="32">
        <v>1</v>
      </c>
      <c r="B1583" s="33">
        <f>+'Gaussian Distributions'!A1601</f>
        <v>0.63356126392045686</v>
      </c>
      <c r="C1583" s="33">
        <f>+'Gaussian Distributions'!F1601</f>
        <v>0.4583903159801142</v>
      </c>
      <c r="D1583" s="34">
        <f>_xll.qlNormInv(HelperSheet!$A1602,D$2,D$3)</f>
        <v>0.84845869515625139</v>
      </c>
    </row>
    <row r="1584" spans="1:4" x14ac:dyDescent="0.2">
      <c r="A1584" s="32">
        <v>1</v>
      </c>
      <c r="B1584" s="33">
        <f>+'Gaussian Distributions'!A1602</f>
        <v>2.2207604951734954</v>
      </c>
      <c r="C1584" s="33">
        <f>+'Gaussian Distributions'!F1602</f>
        <v>0.85519012379337389</v>
      </c>
      <c r="D1584" s="34">
        <f>_xll.qlNormInv(HelperSheet!$A1603,D$2,D$3)</f>
        <v>1.7214182723454226</v>
      </c>
    </row>
    <row r="1585" spans="1:4" x14ac:dyDescent="0.2">
      <c r="A1585" s="32">
        <v>1</v>
      </c>
      <c r="B1585" s="33">
        <f>+'Gaussian Distributions'!A1603</f>
        <v>-3.3052385973119006E-2</v>
      </c>
      <c r="C1585" s="33">
        <f>+'Gaussian Distributions'!F1603</f>
        <v>0.29173690350672021</v>
      </c>
      <c r="D1585" s="34">
        <f>_xll.qlNormInv(HelperSheet!$A1604,D$2,D$3)</f>
        <v>0.48182118771478455</v>
      </c>
    </row>
    <row r="1586" spans="1:4" x14ac:dyDescent="0.2">
      <c r="A1586" s="32">
        <v>1</v>
      </c>
      <c r="B1586" s="33">
        <f>+'Gaussian Distributions'!A1604</f>
        <v>-0.35360782045876304</v>
      </c>
      <c r="C1586" s="33">
        <f>+'Gaussian Distributions'!F1604</f>
        <v>0.21159804488530923</v>
      </c>
      <c r="D1586" s="34">
        <f>_xll.qlNormInv(HelperSheet!$A1605,D$2,D$3)</f>
        <v>0.30551569874768031</v>
      </c>
    </row>
    <row r="1587" spans="1:4" x14ac:dyDescent="0.2">
      <c r="A1587" s="32">
        <v>1</v>
      </c>
      <c r="B1587" s="33">
        <f>+'Gaussian Distributions'!A1605</f>
        <v>1.0885164307112796</v>
      </c>
      <c r="C1587" s="33">
        <f>+'Gaussian Distributions'!F1605</f>
        <v>0.57212910767781988</v>
      </c>
      <c r="D1587" s="34">
        <f>_xll.qlNormInv(HelperSheet!$A1606,D$2,D$3)</f>
        <v>1.0986840368912039</v>
      </c>
    </row>
    <row r="1588" spans="1:4" x14ac:dyDescent="0.2">
      <c r="A1588" s="32">
        <v>1</v>
      </c>
      <c r="B1588" s="33">
        <f>+'Gaussian Distributions'!A1606</f>
        <v>0.28405636246572341</v>
      </c>
      <c r="C1588" s="33">
        <f>+'Gaussian Distributions'!F1606</f>
        <v>0.37101409061643087</v>
      </c>
      <c r="D1588" s="34">
        <f>_xll.qlNormInv(HelperSheet!$A1607,D$2,D$3)</f>
        <v>0.65623099935614793</v>
      </c>
    </row>
    <row r="1589" spans="1:4" x14ac:dyDescent="0.2">
      <c r="A1589" s="32">
        <v>1</v>
      </c>
      <c r="B1589" s="33">
        <f>+'Gaussian Distributions'!A1607</f>
        <v>-1.2169248419571208</v>
      </c>
      <c r="C1589" s="33">
        <f>+'Gaussian Distributions'!F1607</f>
        <v>-4.2312104892802127E-3</v>
      </c>
      <c r="D1589" s="34">
        <f>_xll.qlNormInv(HelperSheet!$A1608,D$2,D$3)</f>
        <v>-0.16930866307641645</v>
      </c>
    </row>
    <row r="1590" spans="1:4" x14ac:dyDescent="0.2">
      <c r="A1590" s="32">
        <v>1</v>
      </c>
      <c r="B1590" s="33">
        <f>+'Gaussian Distributions'!A1608</f>
        <v>-1.4012717945979234</v>
      </c>
      <c r="C1590" s="33">
        <f>+'Gaussian Distributions'!F1608</f>
        <v>-5.0317948649480859E-2</v>
      </c>
      <c r="D1590" s="34">
        <f>_xll.qlNormInv(HelperSheet!$A1609,D$2,D$3)</f>
        <v>-0.27069948702885793</v>
      </c>
    </row>
    <row r="1591" spans="1:4" x14ac:dyDescent="0.2">
      <c r="A1591" s="32">
        <v>1</v>
      </c>
      <c r="B1591" s="33">
        <f>+'Gaussian Distributions'!A1609</f>
        <v>0.20334269388541656</v>
      </c>
      <c r="C1591" s="33">
        <f>+'Gaussian Distributions'!F1609</f>
        <v>0.35083567347135414</v>
      </c>
      <c r="D1591" s="34">
        <f>_xll.qlNormInv(HelperSheet!$A1610,D$2,D$3)</f>
        <v>0.61183848163697907</v>
      </c>
    </row>
    <row r="1592" spans="1:4" x14ac:dyDescent="0.2">
      <c r="A1592" s="32">
        <v>1</v>
      </c>
      <c r="B1592" s="33">
        <f>+'Gaussian Distributions'!A1610</f>
        <v>0.95640593521313766</v>
      </c>
      <c r="C1592" s="33">
        <f>+'Gaussian Distributions'!F1610</f>
        <v>0.53910148380328438</v>
      </c>
      <c r="D1592" s="34">
        <f>_xll.qlNormInv(HelperSheet!$A1611,D$2,D$3)</f>
        <v>1.0260232643672258</v>
      </c>
    </row>
    <row r="1593" spans="1:4" x14ac:dyDescent="0.2">
      <c r="A1593" s="32">
        <v>1</v>
      </c>
      <c r="B1593" s="33">
        <f>+'Gaussian Distributions'!A1611</f>
        <v>-0.43834968736158253</v>
      </c>
      <c r="C1593" s="33">
        <f>+'Gaussian Distributions'!F1611</f>
        <v>0.19041257815960436</v>
      </c>
      <c r="D1593" s="34">
        <f>_xll.qlNormInv(HelperSheet!$A1612,D$2,D$3)</f>
        <v>0.25890767195112963</v>
      </c>
    </row>
    <row r="1594" spans="1:4" x14ac:dyDescent="0.2">
      <c r="A1594" s="32">
        <v>1</v>
      </c>
      <c r="B1594" s="33">
        <f>+'Gaussian Distributions'!A1612</f>
        <v>-0.11160978591382463</v>
      </c>
      <c r="C1594" s="33">
        <f>+'Gaussian Distributions'!F1612</f>
        <v>0.27209755352154386</v>
      </c>
      <c r="D1594" s="34">
        <f>_xll.qlNormInv(HelperSheet!$A1613,D$2,D$3)</f>
        <v>0.43861461774739646</v>
      </c>
    </row>
    <row r="1595" spans="1:4" x14ac:dyDescent="0.2">
      <c r="A1595" s="32">
        <v>1</v>
      </c>
      <c r="B1595" s="33">
        <f>+'Gaussian Distributions'!A1613</f>
        <v>1.7014038035947754</v>
      </c>
      <c r="C1595" s="33">
        <f>+'Gaussian Distributions'!F1613</f>
        <v>0.72535095089869384</v>
      </c>
      <c r="D1595" s="34">
        <f>_xll.qlNormInv(HelperSheet!$A1614,D$2,D$3)</f>
        <v>1.4357720919771264</v>
      </c>
    </row>
    <row r="1596" spans="1:4" x14ac:dyDescent="0.2">
      <c r="A1596" s="32">
        <v>1</v>
      </c>
      <c r="B1596" s="33">
        <f>+'Gaussian Distributions'!A1614</f>
        <v>0.54047835084738727</v>
      </c>
      <c r="C1596" s="33">
        <f>+'Gaussian Distributions'!F1614</f>
        <v>0.43511958771184678</v>
      </c>
      <c r="D1596" s="34">
        <f>_xll.qlNormInv(HelperSheet!$A1615,D$2,D$3)</f>
        <v>0.79726309296606301</v>
      </c>
    </row>
    <row r="1597" spans="1:4" x14ac:dyDescent="0.2">
      <c r="A1597" s="32">
        <v>1</v>
      </c>
      <c r="B1597" s="33">
        <f>+'Gaussian Distributions'!A1615</f>
        <v>-0.82190175685213551</v>
      </c>
      <c r="C1597" s="33">
        <f>+'Gaussian Distributions'!F1615</f>
        <v>9.4524560786966111E-2</v>
      </c>
      <c r="D1597" s="34">
        <f>_xll.qlNormInv(HelperSheet!$A1616,D$2,D$3)</f>
        <v>4.7954033731325452E-2</v>
      </c>
    </row>
    <row r="1598" spans="1:4" x14ac:dyDescent="0.2">
      <c r="A1598" s="32">
        <v>1</v>
      </c>
      <c r="B1598" s="33">
        <f>+'Gaussian Distributions'!A1616</f>
        <v>-1.0666435830534038</v>
      </c>
      <c r="C1598" s="33">
        <f>+'Gaussian Distributions'!F1616</f>
        <v>3.3339104236649042E-2</v>
      </c>
      <c r="D1598" s="34">
        <f>_xll.qlNormInv(HelperSheet!$A1617,D$2,D$3)</f>
        <v>-8.6653970679372083E-2</v>
      </c>
    </row>
    <row r="1599" spans="1:4" x14ac:dyDescent="0.2">
      <c r="A1599" s="32">
        <v>1</v>
      </c>
      <c r="B1599" s="33">
        <f>+'Gaussian Distributions'!A1617</f>
        <v>0.36666731788554668</v>
      </c>
      <c r="C1599" s="33">
        <f>+'Gaussian Distributions'!F1617</f>
        <v>0.39166682947138665</v>
      </c>
      <c r="D1599" s="34">
        <f>_xll.qlNormInv(HelperSheet!$A1618,D$2,D$3)</f>
        <v>0.70166702483705068</v>
      </c>
    </row>
    <row r="1600" spans="1:4" x14ac:dyDescent="0.2">
      <c r="A1600" s="32">
        <v>1</v>
      </c>
      <c r="B1600" s="33">
        <f>+'Gaussian Distributions'!A1618</f>
        <v>1.2430017516410099</v>
      </c>
      <c r="C1600" s="33">
        <f>+'Gaussian Distributions'!F1618</f>
        <v>0.61075043791025241</v>
      </c>
      <c r="D1600" s="34">
        <f>_xll.qlNormInv(HelperSheet!$A1619,D$2,D$3)</f>
        <v>1.1836509634025556</v>
      </c>
    </row>
    <row r="1601" spans="1:4" x14ac:dyDescent="0.2">
      <c r="A1601" s="32">
        <v>1</v>
      </c>
      <c r="B1601" s="33">
        <f>+'Gaussian Distributions'!A1619</f>
        <v>-0.27133575020855893</v>
      </c>
      <c r="C1601" s="33">
        <f>+'Gaussian Distributions'!F1619</f>
        <v>0.23216606244786026</v>
      </c>
      <c r="D1601" s="34">
        <f>_xll.qlNormInv(HelperSheet!$A1620,D$2,D$3)</f>
        <v>0.35076533738529259</v>
      </c>
    </row>
    <row r="1602" spans="1:4" x14ac:dyDescent="0.2">
      <c r="A1602" s="32">
        <v>1</v>
      </c>
      <c r="B1602" s="33">
        <f>+'Gaussian Distributions'!A1620</f>
        <v>-0.61867146444411436</v>
      </c>
      <c r="C1602" s="33">
        <f>+'Gaussian Distributions'!F1620</f>
        <v>0.1453321338889714</v>
      </c>
      <c r="D1602" s="34">
        <f>_xll.qlNormInv(HelperSheet!$A1621,D$2,D$3)</f>
        <v>0.15973069455573707</v>
      </c>
    </row>
    <row r="1603" spans="1:4" x14ac:dyDescent="0.2">
      <c r="A1603" s="32">
        <v>1</v>
      </c>
      <c r="B1603" s="33">
        <f>+'Gaussian Distributions'!A1621</f>
        <v>0.73249386190311494</v>
      </c>
      <c r="C1603" s="33">
        <f>+'Gaussian Distributions'!F1621</f>
        <v>0.48312346547577872</v>
      </c>
      <c r="D1603" s="34">
        <f>_xll.qlNormInv(HelperSheet!$A1622,D$2,D$3)</f>
        <v>0.90287162404671317</v>
      </c>
    </row>
    <row r="1604" spans="1:4" x14ac:dyDescent="0.2">
      <c r="A1604" s="32">
        <v>1</v>
      </c>
      <c r="B1604" s="33">
        <f>+'Gaussian Distributions'!A1622</f>
        <v>4.5301254569973179E-2</v>
      </c>
      <c r="C1604" s="33">
        <f>+'Gaussian Distributions'!F1622</f>
        <v>0.31132531364249327</v>
      </c>
      <c r="D1604" s="34">
        <f>_xll.qlNormInv(HelperSheet!$A1623,D$2,D$3)</f>
        <v>0.52491569001348526</v>
      </c>
    </row>
    <row r="1605" spans="1:4" x14ac:dyDescent="0.2">
      <c r="A1605" s="32">
        <v>1</v>
      </c>
      <c r="B1605" s="33">
        <f>+'Gaussian Distributions'!A1623</f>
        <v>-2.0954296882479246</v>
      </c>
      <c r="C1605" s="33">
        <f>+'Gaussian Distributions'!F1623</f>
        <v>-0.22385742206198117</v>
      </c>
      <c r="D1605" s="34">
        <f>_xll.qlNormInv(HelperSheet!$A1624,D$2,D$3)</f>
        <v>-0.65248632853635868</v>
      </c>
    </row>
    <row r="1606" spans="1:4" x14ac:dyDescent="0.2">
      <c r="A1606" s="32">
        <v>1</v>
      </c>
      <c r="B1606" s="33">
        <f>+'Gaussian Distributions'!A1624</f>
        <v>-1.9451426475273457</v>
      </c>
      <c r="C1606" s="33">
        <f>+'Gaussian Distributions'!F1624</f>
        <v>-0.18628566188183643</v>
      </c>
      <c r="D1606" s="34">
        <f>_xll.qlNormInv(HelperSheet!$A1625,D$2,D$3)</f>
        <v>-0.56982845614004018</v>
      </c>
    </row>
    <row r="1607" spans="1:4" x14ac:dyDescent="0.2">
      <c r="A1607" s="32">
        <v>1</v>
      </c>
      <c r="B1607" s="33">
        <f>+'Gaussian Distributions'!A1625</f>
        <v>6.4914359530915913E-2</v>
      </c>
      <c r="C1607" s="33">
        <f>+'Gaussian Distributions'!F1625</f>
        <v>0.31622858988272895</v>
      </c>
      <c r="D1607" s="34">
        <f>_xll.qlNormInv(HelperSheet!$A1626,D$2,D$3)</f>
        <v>0.53570289774200375</v>
      </c>
    </row>
    <row r="1608" spans="1:4" x14ac:dyDescent="0.2">
      <c r="A1608" s="32">
        <v>1</v>
      </c>
      <c r="B1608" s="33">
        <f>+'Gaussian Distributions'!A1626</f>
        <v>0.75834882052657238</v>
      </c>
      <c r="C1608" s="33">
        <f>+'Gaussian Distributions'!F1626</f>
        <v>0.48958720513164311</v>
      </c>
      <c r="D1608" s="34">
        <f>_xll.qlNormInv(HelperSheet!$A1627,D$2,D$3)</f>
        <v>0.9170918512896149</v>
      </c>
    </row>
    <row r="1609" spans="1:4" x14ac:dyDescent="0.2">
      <c r="A1609" s="32">
        <v>1</v>
      </c>
      <c r="B1609" s="33">
        <f>+'Gaussian Distributions'!A1627</f>
        <v>-0.59512815169215572</v>
      </c>
      <c r="C1609" s="33">
        <f>+'Gaussian Distributions'!F1627</f>
        <v>0.15121796207696106</v>
      </c>
      <c r="D1609" s="34">
        <f>_xll.qlNormInv(HelperSheet!$A1628,D$2,D$3)</f>
        <v>0.17267951656931435</v>
      </c>
    </row>
    <row r="1610" spans="1:4" x14ac:dyDescent="0.2">
      <c r="A1610" s="32">
        <v>1</v>
      </c>
      <c r="B1610" s="33">
        <f>+'Gaussian Distributions'!A1628</f>
        <v>-0.2510728158010358</v>
      </c>
      <c r="C1610" s="33">
        <f>+'Gaussian Distributions'!F1628</f>
        <v>0.23723179604974104</v>
      </c>
      <c r="D1610" s="34">
        <f>_xll.qlNormInv(HelperSheet!$A1629,D$2,D$3)</f>
        <v>0.36190995130943027</v>
      </c>
    </row>
    <row r="1611" spans="1:4" x14ac:dyDescent="0.2">
      <c r="A1611" s="32">
        <v>1</v>
      </c>
      <c r="B1611" s="33">
        <f>+'Gaussian Distributions'!A1629</f>
        <v>1.2865757859390314</v>
      </c>
      <c r="C1611" s="33">
        <f>+'Gaussian Distributions'!F1629</f>
        <v>0.62164394648475785</v>
      </c>
      <c r="D1611" s="34">
        <f>_xll.qlNormInv(HelperSheet!$A1630,D$2,D$3)</f>
        <v>1.2076166822664673</v>
      </c>
    </row>
    <row r="1612" spans="1:4" x14ac:dyDescent="0.2">
      <c r="A1612" s="32">
        <v>1</v>
      </c>
      <c r="B1612" s="33">
        <f>+'Gaussian Distributions'!A1630</f>
        <v>0.38769441736706556</v>
      </c>
      <c r="C1612" s="33">
        <f>+'Gaussian Distributions'!F1630</f>
        <v>0.39692360434176638</v>
      </c>
      <c r="D1612" s="34">
        <f>_xll.qlNormInv(HelperSheet!$A1631,D$2,D$3)</f>
        <v>0.71323192955188608</v>
      </c>
    </row>
    <row r="1613" spans="1:4" x14ac:dyDescent="0.2">
      <c r="A1613" s="32">
        <v>1</v>
      </c>
      <c r="B1613" s="33">
        <f>+'Gaussian Distributions'!A1631</f>
        <v>-1.0326711651975762</v>
      </c>
      <c r="C1613" s="33">
        <f>+'Gaussian Distributions'!F1631</f>
        <v>4.1832208700605944E-2</v>
      </c>
      <c r="D1613" s="34">
        <f>_xll.qlNormInv(HelperSheet!$A1632,D$2,D$3)</f>
        <v>-6.7969140858666899E-2</v>
      </c>
    </row>
    <row r="1614" spans="1:4" x14ac:dyDescent="0.2">
      <c r="A1614" s="32">
        <v>1</v>
      </c>
      <c r="B1614" s="33">
        <f>+'Gaussian Distributions'!A1632</f>
        <v>-0.79475193891528007</v>
      </c>
      <c r="C1614" s="33">
        <f>+'Gaussian Distributions'!F1632</f>
        <v>0.10131201527117997</v>
      </c>
      <c r="D1614" s="34">
        <f>_xll.qlNormInv(HelperSheet!$A1633,D$2,D$3)</f>
        <v>6.2886433596595903E-2</v>
      </c>
    </row>
    <row r="1615" spans="1:4" x14ac:dyDescent="0.2">
      <c r="A1615" s="32">
        <v>1</v>
      </c>
      <c r="B1615" s="33">
        <f>+'Gaussian Distributions'!A1633</f>
        <v>0.56328300762431338</v>
      </c>
      <c r="C1615" s="33">
        <f>+'Gaussian Distributions'!F1633</f>
        <v>0.44082075190607833</v>
      </c>
      <c r="D1615" s="34">
        <f>_xll.qlNormInv(HelperSheet!$A1634,D$2,D$3)</f>
        <v>0.80980565419337236</v>
      </c>
    </row>
    <row r="1616" spans="1:4" x14ac:dyDescent="0.2">
      <c r="A1616" s="32">
        <v>1</v>
      </c>
      <c r="B1616" s="33">
        <f>+'Gaussian Distributions'!A1634</f>
        <v>1.7913185738431843</v>
      </c>
      <c r="C1616" s="33">
        <f>+'Gaussian Distributions'!F1634</f>
        <v>0.74782964346079606</v>
      </c>
      <c r="D1616" s="34">
        <f>_xll.qlNormInv(HelperSheet!$A1635,D$2,D$3)</f>
        <v>1.4852252156137515</v>
      </c>
    </row>
    <row r="1617" spans="1:4" x14ac:dyDescent="0.2">
      <c r="A1617" s="32">
        <v>1</v>
      </c>
      <c r="B1617" s="33">
        <f>+'Gaussian Distributions'!A1635</f>
        <v>-9.1924768374495008E-2</v>
      </c>
      <c r="C1617" s="33">
        <f>+'Gaussian Distributions'!F1635</f>
        <v>0.27701880790637623</v>
      </c>
      <c r="D1617" s="34">
        <f>_xll.qlNormInv(HelperSheet!$A1636,D$2,D$3)</f>
        <v>0.44944137739402773</v>
      </c>
    </row>
    <row r="1618" spans="1:4" x14ac:dyDescent="0.2">
      <c r="A1618" s="32">
        <v>1</v>
      </c>
      <c r="B1618" s="33">
        <f>+'Gaussian Distributions'!A1636</f>
        <v>-0.41689144340403139</v>
      </c>
      <c r="C1618" s="33">
        <f>+'Gaussian Distributions'!F1636</f>
        <v>0.19577713914899214</v>
      </c>
      <c r="D1618" s="34">
        <f>_xll.qlNormInv(HelperSheet!$A1637,D$2,D$3)</f>
        <v>0.27070970612778272</v>
      </c>
    </row>
    <row r="1619" spans="1:4" x14ac:dyDescent="0.2">
      <c r="A1619" s="32">
        <v>1</v>
      </c>
      <c r="B1619" s="33">
        <f>+'Gaussian Distributions'!A1637</f>
        <v>0.98781719018879355</v>
      </c>
      <c r="C1619" s="33">
        <f>+'Gaussian Distributions'!F1637</f>
        <v>0.54695429754719838</v>
      </c>
      <c r="D1619" s="34">
        <f>_xll.qlNormInv(HelperSheet!$A1638,D$2,D$3)</f>
        <v>1.0432994546038366</v>
      </c>
    </row>
    <row r="1620" spans="1:4" x14ac:dyDescent="0.2">
      <c r="A1620" s="32">
        <v>1</v>
      </c>
      <c r="B1620" s="33">
        <f>+'Gaussian Distributions'!A1638</f>
        <v>0.22337689178966824</v>
      </c>
      <c r="C1620" s="33">
        <f>+'Gaussian Distributions'!F1638</f>
        <v>0.35584422294741702</v>
      </c>
      <c r="D1620" s="34">
        <f>_xll.qlNormInv(HelperSheet!$A1639,D$2,D$3)</f>
        <v>0.62285729048431748</v>
      </c>
    </row>
    <row r="1621" spans="1:4" x14ac:dyDescent="0.2">
      <c r="A1621" s="32">
        <v>1</v>
      </c>
      <c r="B1621" s="33">
        <f>+'Gaussian Distributions'!A1639</f>
        <v>-1.3508052914236701</v>
      </c>
      <c r="C1621" s="33">
        <f>+'Gaussian Distributions'!F1639</f>
        <v>-3.7701322855917541E-2</v>
      </c>
      <c r="D1621" s="34">
        <f>_xll.qlNormInv(HelperSheet!$A1640,D$2,D$3)</f>
        <v>-0.24294291028301862</v>
      </c>
    </row>
    <row r="1622" spans="1:4" x14ac:dyDescent="0.2">
      <c r="A1622" s="32">
        <v>1</v>
      </c>
      <c r="B1622" s="33">
        <f>+'Gaussian Distributions'!A1640</f>
        <v>-1.1768439107487676</v>
      </c>
      <c r="C1622" s="33">
        <f>+'Gaussian Distributions'!F1640</f>
        <v>5.7890223128080898E-3</v>
      </c>
      <c r="D1622" s="34">
        <f>_xll.qlNormInv(HelperSheet!$A1641,D$2,D$3)</f>
        <v>-0.14726415091182221</v>
      </c>
    </row>
    <row r="1623" spans="1:4" x14ac:dyDescent="0.2">
      <c r="A1623" s="32">
        <v>1</v>
      </c>
      <c r="B1623" s="33">
        <f>+'Gaussian Distributions'!A1641</f>
        <v>0.30450630793660799</v>
      </c>
      <c r="C1623" s="33">
        <f>+'Gaussian Distributions'!F1641</f>
        <v>0.37612657698415197</v>
      </c>
      <c r="D1623" s="34">
        <f>_xll.qlNormInv(HelperSheet!$A1642,D$2,D$3)</f>
        <v>0.66747846936513444</v>
      </c>
    </row>
    <row r="1624" spans="1:4" x14ac:dyDescent="0.2">
      <c r="A1624" s="32">
        <v>1</v>
      </c>
      <c r="B1624" s="33">
        <f>+'Gaussian Distributions'!A1642</f>
        <v>1.1246386532887855</v>
      </c>
      <c r="C1624" s="33">
        <f>+'Gaussian Distributions'!F1642</f>
        <v>0.58115966332219637</v>
      </c>
      <c r="D1624" s="34">
        <f>_xll.qlNormInv(HelperSheet!$A1643,D$2,D$3)</f>
        <v>1.1185512593088323</v>
      </c>
    </row>
    <row r="1625" spans="1:4" x14ac:dyDescent="0.2">
      <c r="A1625" s="32">
        <v>1</v>
      </c>
      <c r="B1625" s="33">
        <f>+'Gaussian Distributions'!A1643</f>
        <v>-0.33283635667922595</v>
      </c>
      <c r="C1625" s="33">
        <f>+'Gaussian Distributions'!F1643</f>
        <v>0.2167909108301935</v>
      </c>
      <c r="D1625" s="34">
        <f>_xll.qlNormInv(HelperSheet!$A1644,D$2,D$3)</f>
        <v>0.31694000382642573</v>
      </c>
    </row>
    <row r="1626" spans="1:4" x14ac:dyDescent="0.2">
      <c r="A1626" s="32">
        <v>1</v>
      </c>
      <c r="B1626" s="33">
        <f>+'Gaussian Distributions'!A1644</f>
        <v>-1.346374223077448E-2</v>
      </c>
      <c r="C1626" s="33">
        <f>+'Gaussian Distributions'!F1644</f>
        <v>0.29663406444230639</v>
      </c>
      <c r="D1626" s="34">
        <f>_xll.qlNormInv(HelperSheet!$A1645,D$2,D$3)</f>
        <v>0.49259494177307406</v>
      </c>
    </row>
    <row r="1627" spans="1:4" x14ac:dyDescent="0.2">
      <c r="A1627" s="32">
        <v>1</v>
      </c>
      <c r="B1627" s="33">
        <f>+'Gaussian Distributions'!A1645</f>
        <v>2.5509755091480351</v>
      </c>
      <c r="C1627" s="33">
        <f>+'Gaussian Distributions'!F1645</f>
        <v>0.93774387728700881</v>
      </c>
      <c r="D1627" s="34">
        <f>_xll.qlNormInv(HelperSheet!$A1646,D$2,D$3)</f>
        <v>1.9030365300314194</v>
      </c>
    </row>
    <row r="1628" spans="1:4" x14ac:dyDescent="0.2">
      <c r="A1628" s="32">
        <v>1</v>
      </c>
      <c r="B1628" s="33">
        <f>+'Gaussian Distributions'!A1646</f>
        <v>0.65768247247626521</v>
      </c>
      <c r="C1628" s="33">
        <f>+'Gaussian Distributions'!F1646</f>
        <v>0.46442061811906632</v>
      </c>
      <c r="D1628" s="34">
        <f>_xll.qlNormInv(HelperSheet!$A1647,D$2,D$3)</f>
        <v>0.86172535986194587</v>
      </c>
    </row>
    <row r="1629" spans="1:4" x14ac:dyDescent="0.2">
      <c r="A1629" s="32">
        <v>1</v>
      </c>
      <c r="B1629" s="33">
        <f>+'Gaussian Distributions'!A1647</f>
        <v>-0.6914897616689053</v>
      </c>
      <c r="C1629" s="33">
        <f>+'Gaussian Distributions'!F1647</f>
        <v>0.12712755958277366</v>
      </c>
      <c r="D1629" s="34">
        <f>_xll.qlNormInv(HelperSheet!$A1648,D$2,D$3)</f>
        <v>0.11968063108210203</v>
      </c>
    </row>
    <row r="1630" spans="1:4" x14ac:dyDescent="0.2">
      <c r="A1630" s="32">
        <v>1</v>
      </c>
      <c r="B1630" s="33">
        <f>+'Gaussian Distributions'!A1648</f>
        <v>-0.90728176870530053</v>
      </c>
      <c r="C1630" s="33">
        <f>+'Gaussian Distributions'!F1648</f>
        <v>7.3179557823674857E-2</v>
      </c>
      <c r="D1630" s="34">
        <f>_xll.qlNormInv(HelperSheet!$A1649,D$2,D$3)</f>
        <v>9.9502721208466482E-4</v>
      </c>
    </row>
    <row r="1631" spans="1:4" x14ac:dyDescent="0.2">
      <c r="A1631" s="32">
        <v>1</v>
      </c>
      <c r="B1631" s="33">
        <f>+'Gaussian Distributions'!A1649</f>
        <v>0.47366027276409672</v>
      </c>
      <c r="C1631" s="33">
        <f>+'Gaussian Distributions'!F1649</f>
        <v>0.41841506819102414</v>
      </c>
      <c r="D1631" s="34">
        <f>_xll.qlNormInv(HelperSheet!$A1650,D$2,D$3)</f>
        <v>0.76051315002025321</v>
      </c>
    </row>
    <row r="1632" spans="1:4" x14ac:dyDescent="0.2">
      <c r="A1632" s="32">
        <v>1</v>
      </c>
      <c r="B1632" s="33">
        <f>+'Gaussian Distributions'!A1650</f>
        <v>1.4918358350028698</v>
      </c>
      <c r="C1632" s="33">
        <f>+'Gaussian Distributions'!F1650</f>
        <v>0.67295895875071743</v>
      </c>
      <c r="D1632" s="34">
        <f>_xll.qlNormInv(HelperSheet!$A1651,D$2,D$3)</f>
        <v>1.3205097092515783</v>
      </c>
    </row>
    <row r="1633" spans="1:4" x14ac:dyDescent="0.2">
      <c r="A1633" s="32">
        <v>1</v>
      </c>
      <c r="B1633" s="33">
        <f>+'Gaussian Distributions'!A1651</f>
        <v>-0.17095670016304432</v>
      </c>
      <c r="C1633" s="33">
        <f>+'Gaussian Distributions'!F1651</f>
        <v>0.25726082495923891</v>
      </c>
      <c r="D1633" s="34">
        <f>_xll.qlNormInv(HelperSheet!$A1652,D$2,D$3)</f>
        <v>0.40597381491032564</v>
      </c>
    </row>
    <row r="1634" spans="1:4" x14ac:dyDescent="0.2">
      <c r="A1634" s="32">
        <v>1</v>
      </c>
      <c r="B1634" s="33">
        <f>+'Gaussian Distributions'!A1652</f>
        <v>-0.50400507292617192</v>
      </c>
      <c r="C1634" s="33">
        <f>+'Gaussian Distributions'!F1652</f>
        <v>0.17399873176845701</v>
      </c>
      <c r="D1634" s="34">
        <f>_xll.qlNormInv(HelperSheet!$A1653,D$2,D$3)</f>
        <v>0.22279720989060542</v>
      </c>
    </row>
    <row r="1635" spans="1:4" x14ac:dyDescent="0.2">
      <c r="A1635" s="32">
        <v>1</v>
      </c>
      <c r="B1635" s="33">
        <f>+'Gaussian Distributions'!A1653</f>
        <v>0.86736475287444237</v>
      </c>
      <c r="C1635" s="33">
        <f>+'Gaussian Distributions'!F1653</f>
        <v>0.51684118821861058</v>
      </c>
      <c r="D1635" s="34">
        <f>_xll.qlNormInv(HelperSheet!$A1654,D$2,D$3)</f>
        <v>0.9770506140809434</v>
      </c>
    </row>
    <row r="1636" spans="1:4" x14ac:dyDescent="0.2">
      <c r="A1636" s="32">
        <v>1</v>
      </c>
      <c r="B1636" s="33">
        <f>+'Gaussian Distributions'!A1654</f>
        <v>0.14369390100846532</v>
      </c>
      <c r="C1636" s="33">
        <f>+'Gaussian Distributions'!F1654</f>
        <v>0.3359234752521163</v>
      </c>
      <c r="D1636" s="34">
        <f>_xll.qlNormInv(HelperSheet!$A1655,D$2,D$3)</f>
        <v>0.57903164555465592</v>
      </c>
    </row>
    <row r="1637" spans="1:4" x14ac:dyDescent="0.2">
      <c r="A1637" s="32">
        <v>1</v>
      </c>
      <c r="B1637" s="33">
        <f>+'Gaussian Distributions'!A1655</f>
        <v>-1.5793412167591636</v>
      </c>
      <c r="C1637" s="33">
        <f>+'Gaussian Distributions'!F1655</f>
        <v>-9.4835304189790914E-2</v>
      </c>
      <c r="D1637" s="34">
        <f>_xll.qlNormInv(HelperSheet!$A1656,D$2,D$3)</f>
        <v>-0.36863766921754004</v>
      </c>
    </row>
    <row r="1638" spans="1:4" x14ac:dyDescent="0.2">
      <c r="A1638" s="32">
        <v>1</v>
      </c>
      <c r="B1638" s="33">
        <f>+'Gaussian Distributions'!A1656</f>
        <v>-1.7334945107254491</v>
      </c>
      <c r="C1638" s="33">
        <f>+'Gaussian Distributions'!F1656</f>
        <v>-0.13337362768136229</v>
      </c>
      <c r="D1638" s="34">
        <f>_xll.qlNormInv(HelperSheet!$A1657,D$2,D$3)</f>
        <v>-0.4534219808989971</v>
      </c>
    </row>
    <row r="1639" spans="1:4" x14ac:dyDescent="0.2">
      <c r="A1639" s="32">
        <v>1</v>
      </c>
      <c r="B1639" s="33">
        <f>+'Gaussian Distributions'!A1657</f>
        <v>0.10422324515041369</v>
      </c>
      <c r="C1639" s="33">
        <f>+'Gaussian Distributions'!F1657</f>
        <v>0.32605581128760341</v>
      </c>
      <c r="D1639" s="34">
        <f>_xll.qlNormInv(HelperSheet!$A1658,D$2,D$3)</f>
        <v>0.55732278483272757</v>
      </c>
    </row>
    <row r="1640" spans="1:4" x14ac:dyDescent="0.2">
      <c r="A1640" s="32">
        <v>1</v>
      </c>
      <c r="B1640" s="33">
        <f>+'Gaussian Distributions'!A1658</f>
        <v>0.81165053002879417</v>
      </c>
      <c r="C1640" s="33">
        <f>+'Gaussian Distributions'!F1658</f>
        <v>0.50291263250719853</v>
      </c>
      <c r="D1640" s="34">
        <f>_xll.qlNormInv(HelperSheet!$A1659,D$2,D$3)</f>
        <v>0.94640779151583687</v>
      </c>
    </row>
    <row r="1641" spans="1:4" x14ac:dyDescent="0.2">
      <c r="A1641" s="32">
        <v>1</v>
      </c>
      <c r="B1641" s="33">
        <f>+'Gaussian Distributions'!A1659</f>
        <v>-0.5489965578201722</v>
      </c>
      <c r="C1641" s="33">
        <f>+'Gaussian Distributions'!F1659</f>
        <v>0.16275086054495694</v>
      </c>
      <c r="D1641" s="34">
        <f>_xll.qlNormInv(HelperSheet!$A1660,D$2,D$3)</f>
        <v>0.19805189319890526</v>
      </c>
    </row>
    <row r="1642" spans="1:4" x14ac:dyDescent="0.2">
      <c r="A1642" s="32">
        <v>1</v>
      </c>
      <c r="B1642" s="33">
        <f>+'Gaussian Distributions'!A1660</f>
        <v>-0.2108455256859087</v>
      </c>
      <c r="C1642" s="33">
        <f>+'Gaussian Distributions'!F1660</f>
        <v>0.2472886185785228</v>
      </c>
      <c r="D1642" s="34">
        <f>_xll.qlNormInv(HelperSheet!$A1661,D$2,D$3)</f>
        <v>0.38403496087275024</v>
      </c>
    </row>
    <row r="1643" spans="1:4" x14ac:dyDescent="0.2">
      <c r="A1643" s="32">
        <v>1</v>
      </c>
      <c r="B1643" s="33">
        <f>+'Gaussian Distributions'!A1661</f>
        <v>1.3819332827986177</v>
      </c>
      <c r="C1643" s="33">
        <f>+'Gaussian Distributions'!F1661</f>
        <v>0.64548332069965442</v>
      </c>
      <c r="D1643" s="34">
        <f>_xll.qlNormInv(HelperSheet!$A1662,D$2,D$3)</f>
        <v>1.2600633055392398</v>
      </c>
    </row>
    <row r="1644" spans="1:4" x14ac:dyDescent="0.2">
      <c r="A1644" s="32">
        <v>1</v>
      </c>
      <c r="B1644" s="33">
        <f>+'Gaussian Distributions'!A1662</f>
        <v>0.43027970633929941</v>
      </c>
      <c r="C1644" s="33">
        <f>+'Gaussian Distributions'!F1662</f>
        <v>0.40756992658482483</v>
      </c>
      <c r="D1644" s="34">
        <f>_xll.qlNormInv(HelperSheet!$A1663,D$2,D$3)</f>
        <v>0.7366538384866147</v>
      </c>
    </row>
    <row r="1645" spans="1:4" x14ac:dyDescent="0.2">
      <c r="A1645" s="32">
        <v>1</v>
      </c>
      <c r="B1645" s="33">
        <f>+'Gaussian Distributions'!A1663</f>
        <v>-0.96807320213737269</v>
      </c>
      <c r="C1645" s="33">
        <f>+'Gaussian Distributions'!F1663</f>
        <v>5.7981699465656816E-2</v>
      </c>
      <c r="D1645" s="34">
        <f>_xll.qlNormInv(HelperSheet!$A1664,D$2,D$3)</f>
        <v>-3.2440261175554985E-2</v>
      </c>
    </row>
    <row r="1646" spans="1:4" x14ac:dyDescent="0.2">
      <c r="A1646" s="32">
        <v>1</v>
      </c>
      <c r="B1646" s="33">
        <f>+'Gaussian Distributions'!A1664</f>
        <v>-0.74213125801211233</v>
      </c>
      <c r="C1646" s="33">
        <f>+'Gaussian Distributions'!F1664</f>
        <v>0.11446718549697191</v>
      </c>
      <c r="D1646" s="34">
        <f>_xll.qlNormInv(HelperSheet!$A1665,D$2,D$3)</f>
        <v>9.1827808093338181E-2</v>
      </c>
    </row>
    <row r="1647" spans="1:4" x14ac:dyDescent="0.2">
      <c r="A1647" s="32">
        <v>1</v>
      </c>
      <c r="B1647" s="33">
        <f>+'Gaussian Distributions'!A1665</f>
        <v>0.60980319142900474</v>
      </c>
      <c r="C1647" s="33">
        <f>+'Gaussian Distributions'!F1665</f>
        <v>0.45245079785725117</v>
      </c>
      <c r="D1647" s="34">
        <f>_xll.qlNormInv(HelperSheet!$A1666,D$2,D$3)</f>
        <v>0.83539175528595266</v>
      </c>
    </row>
    <row r="1648" spans="1:4" x14ac:dyDescent="0.2">
      <c r="A1648" s="32">
        <v>1</v>
      </c>
      <c r="B1648" s="33">
        <f>+'Gaussian Distributions'!A1666</f>
        <v>2.0335975645027404</v>
      </c>
      <c r="C1648" s="33">
        <f>+'Gaussian Distributions'!F1666</f>
        <v>0.80839939112568504</v>
      </c>
      <c r="D1648" s="34">
        <f>_xll.qlNormInv(HelperSheet!$A1667,D$2,D$3)</f>
        <v>1.6184786604765073</v>
      </c>
    </row>
    <row r="1649" spans="1:4" x14ac:dyDescent="0.2">
      <c r="A1649" s="32">
        <v>1</v>
      </c>
      <c r="B1649" s="33">
        <f>+'Gaussian Distributions'!A1667</f>
        <v>-5.2653721841543863E-2</v>
      </c>
      <c r="C1649" s="33">
        <f>+'Gaussian Distributions'!F1667</f>
        <v>0.28683656953961401</v>
      </c>
      <c r="D1649" s="34">
        <f>_xll.qlNormInv(HelperSheet!$A1668,D$2,D$3)</f>
        <v>0.47104045298715086</v>
      </c>
    </row>
    <row r="1650" spans="1:4" x14ac:dyDescent="0.2">
      <c r="A1650" s="32">
        <v>1</v>
      </c>
      <c r="B1650" s="33">
        <f>+'Gaussian Distributions'!A1668</f>
        <v>-0.37453299607076501</v>
      </c>
      <c r="C1650" s="33">
        <f>+'Gaussian Distributions'!F1668</f>
        <v>0.20636675098230872</v>
      </c>
      <c r="D1650" s="34">
        <f>_xll.qlNormInv(HelperSheet!$A1669,D$2,D$3)</f>
        <v>0.29400685216107925</v>
      </c>
    </row>
    <row r="1651" spans="1:4" x14ac:dyDescent="0.2">
      <c r="A1651" s="32">
        <v>1</v>
      </c>
      <c r="B1651" s="33">
        <f>+'Gaussian Distributions'!A1669</f>
        <v>1.0537613629250877</v>
      </c>
      <c r="C1651" s="33">
        <f>+'Gaussian Distributions'!F1669</f>
        <v>0.56344034073127192</v>
      </c>
      <c r="D1651" s="34">
        <f>_xll.qlNormInv(HelperSheet!$A1670,D$2,D$3)</f>
        <v>1.0795687496087982</v>
      </c>
    </row>
    <row r="1652" spans="1:4" x14ac:dyDescent="0.2">
      <c r="A1652" s="32">
        <v>1</v>
      </c>
      <c r="B1652" s="33">
        <f>+'Gaussian Distributions'!A1670</f>
        <v>0.26372453592314488</v>
      </c>
      <c r="C1652" s="33">
        <f>+'Gaussian Distributions'!F1670</f>
        <v>0.36593113398078619</v>
      </c>
      <c r="D1652" s="34">
        <f>_xll.qlNormInv(HelperSheet!$A1671,D$2,D$3)</f>
        <v>0.64504849475772974</v>
      </c>
    </row>
    <row r="1653" spans="1:4" x14ac:dyDescent="0.2">
      <c r="A1653" s="32">
        <v>1</v>
      </c>
      <c r="B1653" s="33">
        <f>+'Gaussian Distributions'!A1671</f>
        <v>-1.2590623475471558</v>
      </c>
      <c r="C1653" s="33">
        <f>+'Gaussian Distributions'!F1671</f>
        <v>-1.4765586886788973E-2</v>
      </c>
      <c r="D1653" s="34">
        <f>_xll.qlNormInv(HelperSheet!$A1672,D$2,D$3)</f>
        <v>-0.19248429115093579</v>
      </c>
    </row>
    <row r="1654" spans="1:4" x14ac:dyDescent="0.2">
      <c r="A1654" s="32">
        <v>1</v>
      </c>
      <c r="B1654" s="33">
        <f>+'Gaussian Distributions'!A1672</f>
        <v>-1.4555834276253186</v>
      </c>
      <c r="C1654" s="33">
        <f>+'Gaussian Distributions'!F1672</f>
        <v>-6.3895856906329651E-2</v>
      </c>
      <c r="D1654" s="34">
        <f>_xll.qlNormInv(HelperSheet!$A1673,D$2,D$3)</f>
        <v>-0.30057088519392527</v>
      </c>
    </row>
    <row r="1655" spans="1:4" x14ac:dyDescent="0.2">
      <c r="A1655" s="32">
        <v>1</v>
      </c>
      <c r="B1655" s="33">
        <f>+'Gaussian Distributions'!A1673</f>
        <v>0.1833897885183888</v>
      </c>
      <c r="C1655" s="33">
        <f>+'Gaussian Distributions'!F1673</f>
        <v>0.3458474471295972</v>
      </c>
      <c r="D1655" s="34">
        <f>_xll.qlNormInv(HelperSheet!$A1674,D$2,D$3)</f>
        <v>0.60086438368511386</v>
      </c>
    </row>
    <row r="1656" spans="1:4" x14ac:dyDescent="0.2">
      <c r="A1656" s="32">
        <v>1</v>
      </c>
      <c r="B1656" s="33">
        <f>+'Gaussian Distributions'!A1674</f>
        <v>0.92591108996012994</v>
      </c>
      <c r="C1656" s="33">
        <f>+'Gaussian Distributions'!F1674</f>
        <v>0.53147777249003247</v>
      </c>
      <c r="D1656" s="34">
        <f>_xll.qlNormInv(HelperSheet!$A1675,D$2,D$3)</f>
        <v>1.0092510994780715</v>
      </c>
    </row>
    <row r="1657" spans="1:4" x14ac:dyDescent="0.2">
      <c r="A1657" s="32">
        <v>1</v>
      </c>
      <c r="B1657" s="33">
        <f>+'Gaussian Distributions'!A1675</f>
        <v>-0.46001171418926784</v>
      </c>
      <c r="C1657" s="33">
        <f>+'Gaussian Distributions'!F1675</f>
        <v>0.18499707145268302</v>
      </c>
      <c r="D1657" s="34">
        <f>_xll.qlNormInv(HelperSheet!$A1676,D$2,D$3)</f>
        <v>0.24699355719590266</v>
      </c>
    </row>
    <row r="1658" spans="1:4" x14ac:dyDescent="0.2">
      <c r="A1658" s="32">
        <v>1</v>
      </c>
      <c r="B1658" s="33">
        <f>+'Gaussian Distributions'!A1676</f>
        <v>-0.1313381516882787</v>
      </c>
      <c r="C1658" s="33">
        <f>+'Gaussian Distributions'!F1676</f>
        <v>0.26716546207793029</v>
      </c>
      <c r="D1658" s="34">
        <f>_xll.qlNormInv(HelperSheet!$A1677,D$2,D$3)</f>
        <v>0.42776401657144669</v>
      </c>
    </row>
    <row r="1659" spans="1:4" x14ac:dyDescent="0.2">
      <c r="A1659" s="32">
        <v>1</v>
      </c>
      <c r="B1659" s="33">
        <f>+'Gaussian Distributions'!A1677</f>
        <v>1.623454942254946</v>
      </c>
      <c r="C1659" s="33">
        <f>+'Gaussian Distributions'!F1677</f>
        <v>0.70586373556373649</v>
      </c>
      <c r="D1659" s="34">
        <f>_xll.qlNormInv(HelperSheet!$A1678,D$2,D$3)</f>
        <v>1.3929002182402204</v>
      </c>
    </row>
    <row r="1660" spans="1:4" x14ac:dyDescent="0.2">
      <c r="A1660" s="32">
        <v>1</v>
      </c>
      <c r="B1660" s="33">
        <f>+'Gaussian Distributions'!A1678</f>
        <v>0.51795138752099723</v>
      </c>
      <c r="C1660" s="33">
        <f>+'Gaussian Distributions'!F1678</f>
        <v>0.42948784688024932</v>
      </c>
      <c r="D1660" s="34">
        <f>_xll.qlNormInv(HelperSheet!$A1679,D$2,D$3)</f>
        <v>0.78487326313654848</v>
      </c>
    </row>
    <row r="1661" spans="1:4" x14ac:dyDescent="0.2">
      <c r="A1661" s="32">
        <v>1</v>
      </c>
      <c r="B1661" s="33">
        <f>+'Gaussian Distributions'!A1679</f>
        <v>-0.84967138287717126</v>
      </c>
      <c r="C1661" s="33">
        <f>+'Gaussian Distributions'!F1679</f>
        <v>8.7582154280707175E-2</v>
      </c>
      <c r="D1661" s="34">
        <f>_xll.qlNormInv(HelperSheet!$A1680,D$2,D$3)</f>
        <v>3.2680739417555782E-2</v>
      </c>
    </row>
    <row r="1662" spans="1:4" x14ac:dyDescent="0.2">
      <c r="A1662" s="32">
        <v>1</v>
      </c>
      <c r="B1662" s="33">
        <f>+'Gaussian Distributions'!A1680</f>
        <v>-1.1018938741056643</v>
      </c>
      <c r="C1662" s="33">
        <f>+'Gaussian Distributions'!F1680</f>
        <v>2.4526531473583912E-2</v>
      </c>
      <c r="D1662" s="34">
        <f>_xll.qlNormInv(HelperSheet!$A1681,D$2,D$3)</f>
        <v>-0.10604163075811546</v>
      </c>
    </row>
    <row r="1663" spans="1:4" x14ac:dyDescent="0.2">
      <c r="A1663" s="32">
        <v>1</v>
      </c>
      <c r="B1663" s="33">
        <f>+'Gaussian Distributions'!A1681</f>
        <v>0.34580111425488724</v>
      </c>
      <c r="C1663" s="33">
        <f>+'Gaussian Distributions'!F1681</f>
        <v>0.38645027856372183</v>
      </c>
      <c r="D1663" s="34">
        <f>_xll.qlNormInv(HelperSheet!$A1682,D$2,D$3)</f>
        <v>0.69019061284018801</v>
      </c>
    </row>
    <row r="1664" spans="1:4" x14ac:dyDescent="0.2">
      <c r="A1664" s="32">
        <v>1</v>
      </c>
      <c r="B1664" s="33">
        <f>+'Gaussian Distributions'!A1682</f>
        <v>1.2016679900546445</v>
      </c>
      <c r="C1664" s="33">
        <f>+'Gaussian Distributions'!F1682</f>
        <v>0.60041699751366107</v>
      </c>
      <c r="D1664" s="34">
        <f>_xll.qlNormInv(HelperSheet!$A1683,D$2,D$3)</f>
        <v>1.1609173945300544</v>
      </c>
    </row>
    <row r="1665" spans="1:4" x14ac:dyDescent="0.2">
      <c r="A1665" s="32">
        <v>1</v>
      </c>
      <c r="B1665" s="33">
        <f>+'Gaussian Distributions'!A1683</f>
        <v>-0.29171071925102177</v>
      </c>
      <c r="C1665" s="33">
        <f>+'Gaussian Distributions'!F1683</f>
        <v>0.22707232018724455</v>
      </c>
      <c r="D1665" s="34">
        <f>_xll.qlNormInv(HelperSheet!$A1684,D$2,D$3)</f>
        <v>0.33955910441193804</v>
      </c>
    </row>
    <row r="1666" spans="1:4" x14ac:dyDescent="0.2">
      <c r="A1666" s="32">
        <v>1</v>
      </c>
      <c r="B1666" s="33">
        <f>+'Gaussian Distributions'!A1684</f>
        <v>-0.64256282373798146</v>
      </c>
      <c r="C1666" s="33">
        <f>+'Gaussian Distributions'!F1684</f>
        <v>0.13935929406550462</v>
      </c>
      <c r="D1666" s="34">
        <f>_xll.qlNormInv(HelperSheet!$A1685,D$2,D$3)</f>
        <v>0.14659044694411016</v>
      </c>
    </row>
    <row r="1667" spans="1:4" x14ac:dyDescent="0.2">
      <c r="A1667" s="32">
        <v>1</v>
      </c>
      <c r="B1667" s="33">
        <f>+'Gaussian Distributions'!A1685</f>
        <v>0.70711955015094385</v>
      </c>
      <c r="C1667" s="33">
        <f>+'Gaussian Distributions'!F1685</f>
        <v>0.47677988753773592</v>
      </c>
      <c r="D1667" s="34">
        <f>_xll.qlNormInv(HelperSheet!$A1686,D$2,D$3)</f>
        <v>0.88891575258301914</v>
      </c>
    </row>
    <row r="1668" spans="1:4" x14ac:dyDescent="0.2">
      <c r="A1668" s="32">
        <v>1</v>
      </c>
      <c r="B1668" s="33">
        <f>+'Gaussian Distributions'!A1686</f>
        <v>2.5705562014932182E-2</v>
      </c>
      <c r="C1668" s="33">
        <f>+'Gaussian Distributions'!F1686</f>
        <v>0.30642639050373305</v>
      </c>
      <c r="D1668" s="34">
        <f>_xll.qlNormInv(HelperSheet!$A1687,D$2,D$3)</f>
        <v>0.51413805910821275</v>
      </c>
    </row>
    <row r="1669" spans="1:4" x14ac:dyDescent="0.2">
      <c r="A1669" s="32">
        <v>1</v>
      </c>
      <c r="B1669" s="33">
        <f>+'Gaussian Distributions'!A1687</f>
        <v>-2.3169250948022859</v>
      </c>
      <c r="C1669" s="33">
        <f>+'Gaussian Distributions'!F1687</f>
        <v>-0.27923127370057149</v>
      </c>
      <c r="D1669" s="34">
        <f>_xll.qlNormInv(HelperSheet!$A1688,D$2,D$3)</f>
        <v>-0.77430880214125741</v>
      </c>
    </row>
    <row r="1670" spans="1:4" x14ac:dyDescent="0.2">
      <c r="A1670" s="32">
        <v>1</v>
      </c>
      <c r="B1670" s="33">
        <f>+'Gaussian Distributions'!A1688</f>
        <v>-2.1928205236828036</v>
      </c>
      <c r="C1670" s="33">
        <f>+'Gaussian Distributions'!F1688</f>
        <v>-0.2482051309207009</v>
      </c>
      <c r="D1670" s="34">
        <f>_xll.qlNormInv(HelperSheet!$A1689,D$2,D$3)</f>
        <v>-0.70605128802554207</v>
      </c>
    </row>
    <row r="1671" spans="1:4" x14ac:dyDescent="0.2">
      <c r="A1671" s="32">
        <v>1</v>
      </c>
      <c r="B1671" s="33">
        <f>+'Gaussian Distributions'!A1689</f>
        <v>3.5501704209694854E-2</v>
      </c>
      <c r="C1671" s="33">
        <f>+'Gaussian Distributions'!F1689</f>
        <v>0.30887542605242368</v>
      </c>
      <c r="D1671" s="34">
        <f>_xll.qlNormInv(HelperSheet!$A1690,D$2,D$3)</f>
        <v>0.51952593731533214</v>
      </c>
    </row>
    <row r="1672" spans="1:4" x14ac:dyDescent="0.2">
      <c r="A1672" s="32">
        <v>1</v>
      </c>
      <c r="B1672" s="33">
        <f>+'Gaussian Distributions'!A1690</f>
        <v>0.7197487777038849</v>
      </c>
      <c r="C1672" s="33">
        <f>+'Gaussian Distributions'!F1690</f>
        <v>0.47993719442597121</v>
      </c>
      <c r="D1672" s="34">
        <f>_xll.qlNormInv(HelperSheet!$A1691,D$2,D$3)</f>
        <v>0.89586182773713674</v>
      </c>
    </row>
    <row r="1673" spans="1:4" x14ac:dyDescent="0.2">
      <c r="A1673" s="32">
        <v>1</v>
      </c>
      <c r="B1673" s="33">
        <f>+'Gaussian Distributions'!A1691</f>
        <v>-0.63057215182650994</v>
      </c>
      <c r="C1673" s="33">
        <f>+'Gaussian Distributions'!F1691</f>
        <v>0.1423569620433725</v>
      </c>
      <c r="D1673" s="34">
        <f>_xll.qlNormInv(HelperSheet!$A1692,D$2,D$3)</f>
        <v>0.1531853164954195</v>
      </c>
    </row>
    <row r="1674" spans="1:4" x14ac:dyDescent="0.2">
      <c r="A1674" s="32">
        <v>1</v>
      </c>
      <c r="B1674" s="33">
        <f>+'Gaussian Distributions'!A1692</f>
        <v>-0.28150862620453654</v>
      </c>
      <c r="C1674" s="33">
        <f>+'Gaussian Distributions'!F1692</f>
        <v>0.22962284344886585</v>
      </c>
      <c r="D1674" s="34">
        <f>_xll.qlNormInv(HelperSheet!$A1693,D$2,D$3)</f>
        <v>0.34517025558750491</v>
      </c>
    </row>
    <row r="1675" spans="1:4" x14ac:dyDescent="0.2">
      <c r="A1675" s="32">
        <v>1</v>
      </c>
      <c r="B1675" s="33">
        <f>+'Gaussian Distributions'!A1693</f>
        <v>1.2220738846094934</v>
      </c>
      <c r="C1675" s="33">
        <f>+'Gaussian Distributions'!F1693</f>
        <v>0.60551847115237334</v>
      </c>
      <c r="D1675" s="34">
        <f>_xll.qlNormInv(HelperSheet!$A1694,D$2,D$3)</f>
        <v>1.1721406365352214</v>
      </c>
    </row>
    <row r="1676" spans="1:4" x14ac:dyDescent="0.2">
      <c r="A1676" s="32">
        <v>1</v>
      </c>
      <c r="B1676" s="33">
        <f>+'Gaussian Distributions'!A1694</f>
        <v>0.35621482866118914</v>
      </c>
      <c r="C1676" s="33">
        <f>+'Gaussian Distributions'!F1694</f>
        <v>0.3890537071652973</v>
      </c>
      <c r="D1676" s="34">
        <f>_xll.qlNormInv(HelperSheet!$A1695,D$2,D$3)</f>
        <v>0.69591815576365401</v>
      </c>
    </row>
    <row r="1677" spans="1:4" x14ac:dyDescent="0.2">
      <c r="A1677" s="32">
        <v>1</v>
      </c>
      <c r="B1677" s="33">
        <f>+'Gaussian Distributions'!A1695</f>
        <v>-1.0841003401991727</v>
      </c>
      <c r="C1677" s="33">
        <f>+'Gaussian Distributions'!F1695</f>
        <v>2.897491495020682E-2</v>
      </c>
      <c r="D1677" s="34">
        <f>_xll.qlNormInv(HelperSheet!$A1696,D$2,D$3)</f>
        <v>-9.625518710954506E-2</v>
      </c>
    </row>
    <row r="1678" spans="1:4" x14ac:dyDescent="0.2">
      <c r="A1678" s="32">
        <v>1</v>
      </c>
      <c r="B1678" s="33">
        <f>+'Gaussian Distributions'!A1696</f>
        <v>-0.83570601071682715</v>
      </c>
      <c r="C1678" s="33">
        <f>+'Gaussian Distributions'!F1696</f>
        <v>9.1073497320793201E-2</v>
      </c>
      <c r="D1678" s="34">
        <f>_xll.qlNormInv(HelperSheet!$A1697,D$2,D$3)</f>
        <v>4.0361694105745027E-2</v>
      </c>
    </row>
    <row r="1679" spans="1:4" x14ac:dyDescent="0.2">
      <c r="A1679" s="32">
        <v>1</v>
      </c>
      <c r="B1679" s="33">
        <f>+'Gaussian Distributions'!A1697</f>
        <v>0.529181300760725</v>
      </c>
      <c r="C1679" s="33">
        <f>+'Gaussian Distributions'!F1697</f>
        <v>0.43229532519018121</v>
      </c>
      <c r="D1679" s="34">
        <f>_xll.qlNormInv(HelperSheet!$A1698,D$2,D$3)</f>
        <v>0.79104971541839886</v>
      </c>
    </row>
    <row r="1680" spans="1:4" x14ac:dyDescent="0.2">
      <c r="A1680" s="32">
        <v>1</v>
      </c>
      <c r="B1680" s="33">
        <f>+'Gaussian Distributions'!A1698</f>
        <v>1.6611681128024378</v>
      </c>
      <c r="C1680" s="33">
        <f>+'Gaussian Distributions'!F1698</f>
        <v>0.71529202820060944</v>
      </c>
      <c r="D1680" s="34">
        <f>_xll.qlNormInv(HelperSheet!$A1699,D$2,D$3)</f>
        <v>1.413642462041341</v>
      </c>
    </row>
    <row r="1681" spans="1:4" x14ac:dyDescent="0.2">
      <c r="A1681" s="32">
        <v>1</v>
      </c>
      <c r="B1681" s="33">
        <f>+'Gaussian Distributions'!A1699</f>
        <v>-0.12146805911122988</v>
      </c>
      <c r="C1681" s="33">
        <f>+'Gaussian Distributions'!F1699</f>
        <v>0.26963298522219253</v>
      </c>
      <c r="D1681" s="34">
        <f>_xll.qlNormInv(HelperSheet!$A1700,D$2,D$3)</f>
        <v>0.43319256748882357</v>
      </c>
    </row>
    <row r="1682" spans="1:4" x14ac:dyDescent="0.2">
      <c r="A1682" s="32">
        <v>1</v>
      </c>
      <c r="B1682" s="33">
        <f>+'Gaussian Distributions'!A1700</f>
        <v>-0.44915435476713905</v>
      </c>
      <c r="C1682" s="33">
        <f>+'Gaussian Distributions'!F1700</f>
        <v>0.18771141130821523</v>
      </c>
      <c r="D1682" s="34">
        <f>_xll.qlNormInv(HelperSheet!$A1701,D$2,D$3)</f>
        <v>0.2529651048780735</v>
      </c>
    </row>
    <row r="1683" spans="1:4" x14ac:dyDescent="0.2">
      <c r="A1683" s="32">
        <v>1</v>
      </c>
      <c r="B1683" s="33">
        <f>+'Gaussian Distributions'!A1701</f>
        <v>0.9410491206011744</v>
      </c>
      <c r="C1683" s="33">
        <f>+'Gaussian Distributions'!F1701</f>
        <v>0.53526228015029353</v>
      </c>
      <c r="D1683" s="34">
        <f>_xll.qlNormInv(HelperSheet!$A1702,D$2,D$3)</f>
        <v>1.0175770163306459</v>
      </c>
    </row>
    <row r="1684" spans="1:4" x14ac:dyDescent="0.2">
      <c r="A1684" s="32">
        <v>1</v>
      </c>
      <c r="B1684" s="33">
        <f>+'Gaussian Distributions'!A1702</f>
        <v>0.19335661861439551</v>
      </c>
      <c r="C1684" s="33">
        <f>+'Gaussian Distributions'!F1702</f>
        <v>0.34833915465359888</v>
      </c>
      <c r="D1684" s="34">
        <f>_xll.qlNormInv(HelperSheet!$A1703,D$2,D$3)</f>
        <v>0.60634614023791755</v>
      </c>
    </row>
    <row r="1685" spans="1:4" x14ac:dyDescent="0.2">
      <c r="A1685" s="32">
        <v>1</v>
      </c>
      <c r="B1685" s="33">
        <f>+'Gaussian Distributions'!A1703</f>
        <v>-1.4279011516142592</v>
      </c>
      <c r="C1685" s="33">
        <f>+'Gaussian Distributions'!F1703</f>
        <v>-5.697528790356482E-2</v>
      </c>
      <c r="D1685" s="34">
        <f>_xll.qlNormInv(HelperSheet!$A1704,D$2,D$3)</f>
        <v>-0.28534563338784269</v>
      </c>
    </row>
    <row r="1686" spans="1:4" x14ac:dyDescent="0.2">
      <c r="A1686" s="32">
        <v>1</v>
      </c>
      <c r="B1686" s="33">
        <f>+'Gaussian Distributions'!A1704</f>
        <v>-1.2377188883795058</v>
      </c>
      <c r="C1686" s="33">
        <f>+'Gaussian Distributions'!F1704</f>
        <v>-9.4297220948764693E-3</v>
      </c>
      <c r="D1686" s="34">
        <f>_xll.qlNormInv(HelperSheet!$A1705,D$2,D$3)</f>
        <v>-0.18074538860872824</v>
      </c>
    </row>
    <row r="1687" spans="1:4" x14ac:dyDescent="0.2">
      <c r="A1687" s="32">
        <v>1</v>
      </c>
      <c r="B1687" s="33">
        <f>+'Gaussian Distributions'!A1705</f>
        <v>0.27387629686350701</v>
      </c>
      <c r="C1687" s="33">
        <f>+'Gaussian Distributions'!F1705</f>
        <v>0.36846907421587671</v>
      </c>
      <c r="D1687" s="34">
        <f>_xll.qlNormInv(HelperSheet!$A1706,D$2,D$3)</f>
        <v>0.65063196327492889</v>
      </c>
    </row>
    <row r="1688" spans="1:4" x14ac:dyDescent="0.2">
      <c r="A1688" s="32">
        <v>1</v>
      </c>
      <c r="B1688" s="33">
        <f>+'Gaussian Distributions'!A1706</f>
        <v>1.0709771878394652</v>
      </c>
      <c r="C1688" s="33">
        <f>+'Gaussian Distributions'!F1706</f>
        <v>0.56774429695986628</v>
      </c>
      <c r="D1688" s="34">
        <f>_xll.qlNormInv(HelperSheet!$A1707,D$2,D$3)</f>
        <v>1.0890374533117058</v>
      </c>
    </row>
    <row r="1689" spans="1:4" x14ac:dyDescent="0.2">
      <c r="A1689" s="32">
        <v>1</v>
      </c>
      <c r="B1689" s="33">
        <f>+'Gaussian Distributions'!A1707</f>
        <v>-0.36405048223649428</v>
      </c>
      <c r="C1689" s="33">
        <f>+'Gaussian Distributions'!F1707</f>
        <v>0.20898737944087642</v>
      </c>
      <c r="D1689" s="34">
        <f>_xll.qlNormInv(HelperSheet!$A1708,D$2,D$3)</f>
        <v>0.29977223476992809</v>
      </c>
    </row>
    <row r="1690" spans="1:4" x14ac:dyDescent="0.2">
      <c r="A1690" s="32">
        <v>1</v>
      </c>
      <c r="B1690" s="33">
        <f>+'Gaussian Distributions'!A1708</f>
        <v>-4.2850995873484655E-2</v>
      </c>
      <c r="C1690" s="33">
        <f>+'Gaussian Distributions'!F1708</f>
        <v>0.28928725103162883</v>
      </c>
      <c r="D1690" s="34">
        <f>_xll.qlNormInv(HelperSheet!$A1709,D$2,D$3)</f>
        <v>0.47643195226958346</v>
      </c>
    </row>
    <row r="1691" spans="1:4" x14ac:dyDescent="0.2">
      <c r="A1691" s="32">
        <v>1</v>
      </c>
      <c r="B1691" s="33">
        <f>+'Gaussian Distributions'!A1709</f>
        <v>2.1179454512954639</v>
      </c>
      <c r="C1691" s="33">
        <f>+'Gaussian Distributions'!F1709</f>
        <v>0.82948636282386601</v>
      </c>
      <c r="D1691" s="34">
        <f>_xll.qlNormInv(HelperSheet!$A1710,D$2,D$3)</f>
        <v>1.6648699982125053</v>
      </c>
    </row>
    <row r="1692" spans="1:4" x14ac:dyDescent="0.2">
      <c r="A1692" s="32">
        <v>1</v>
      </c>
      <c r="B1692" s="33">
        <f>+'Gaussian Distributions'!A1710</f>
        <v>0.62163836637009406</v>
      </c>
      <c r="C1692" s="33">
        <f>+'Gaussian Distributions'!F1710</f>
        <v>0.45540959159252348</v>
      </c>
      <c r="D1692" s="34">
        <f>_xll.qlNormInv(HelperSheet!$A1711,D$2,D$3)</f>
        <v>0.8419011015035518</v>
      </c>
    </row>
    <row r="1693" spans="1:4" x14ac:dyDescent="0.2">
      <c r="A1693" s="32">
        <v>1</v>
      </c>
      <c r="B1693" s="33">
        <f>+'Gaussian Distributions'!A1711</f>
        <v>-0.72929649995255896</v>
      </c>
      <c r="C1693" s="33">
        <f>+'Gaussian Distributions'!F1711</f>
        <v>0.11767587501186025</v>
      </c>
      <c r="D1693" s="34">
        <f>_xll.qlNormInv(HelperSheet!$A1712,D$2,D$3)</f>
        <v>9.8886925026092531E-2</v>
      </c>
    </row>
    <row r="1694" spans="1:4" x14ac:dyDescent="0.2">
      <c r="A1694" s="32">
        <v>1</v>
      </c>
      <c r="B1694" s="33">
        <f>+'Gaussian Distributions'!A1712</f>
        <v>-0.9525456768785191</v>
      </c>
      <c r="C1694" s="33">
        <f>+'Gaussian Distributions'!F1712</f>
        <v>6.1863580780370214E-2</v>
      </c>
      <c r="D1694" s="34">
        <f>_xll.qlNormInv(HelperSheet!$A1713,D$2,D$3)</f>
        <v>-2.3900122283185499E-2</v>
      </c>
    </row>
    <row r="1695" spans="1:4" x14ac:dyDescent="0.2">
      <c r="A1695" s="32">
        <v>1</v>
      </c>
      <c r="B1695" s="33">
        <f>+'Gaussian Distributions'!A1713</f>
        <v>0.4410460113406266</v>
      </c>
      <c r="C1695" s="33">
        <f>+'Gaussian Distributions'!F1713</f>
        <v>0.41026150283515661</v>
      </c>
      <c r="D1695" s="34">
        <f>_xll.qlNormInv(HelperSheet!$A1714,D$2,D$3)</f>
        <v>0.74257530623734469</v>
      </c>
    </row>
    <row r="1696" spans="1:4" x14ac:dyDescent="0.2">
      <c r="A1696" s="32">
        <v>1</v>
      </c>
      <c r="B1696" s="33">
        <f>+'Gaussian Distributions'!A1714</f>
        <v>1.4078358327705327</v>
      </c>
      <c r="C1696" s="33">
        <f>+'Gaussian Distributions'!F1714</f>
        <v>0.65195895819263316</v>
      </c>
      <c r="D1696" s="34">
        <f>_xll.qlNormInv(HelperSheet!$A1715,D$2,D$3)</f>
        <v>1.2743097080237931</v>
      </c>
    </row>
    <row r="1697" spans="1:4" x14ac:dyDescent="0.2">
      <c r="A1697" s="32">
        <v>1</v>
      </c>
      <c r="B1697" s="33">
        <f>+'Gaussian Distributions'!A1715</f>
        <v>-0.20084431232756089</v>
      </c>
      <c r="C1697" s="33">
        <f>+'Gaussian Distributions'!F1715</f>
        <v>0.24978892191810975</v>
      </c>
      <c r="D1697" s="34">
        <f>_xll.qlNormInv(HelperSheet!$A1716,D$2,D$3)</f>
        <v>0.3895356282198415</v>
      </c>
    </row>
    <row r="1698" spans="1:4" x14ac:dyDescent="0.2">
      <c r="A1698" s="32">
        <v>1</v>
      </c>
      <c r="B1698" s="33">
        <f>+'Gaussian Distributions'!A1716</f>
        <v>-0.5376476715707903</v>
      </c>
      <c r="C1698" s="33">
        <f>+'Gaussian Distributions'!F1716</f>
        <v>0.16558808210730241</v>
      </c>
      <c r="D1698" s="34">
        <f>_xll.qlNormInv(HelperSheet!$A1717,D$2,D$3)</f>
        <v>0.20429378063606529</v>
      </c>
    </row>
    <row r="1699" spans="1:4" x14ac:dyDescent="0.2">
      <c r="A1699" s="32">
        <v>1</v>
      </c>
      <c r="B1699" s="33">
        <f>+'Gaussian Distributions'!A1717</f>
        <v>0.82533806281109767</v>
      </c>
      <c r="C1699" s="33">
        <f>+'Gaussian Distributions'!F1717</f>
        <v>0.50633451570277443</v>
      </c>
      <c r="D1699" s="34">
        <f>_xll.qlNormInv(HelperSheet!$A1718,D$2,D$3)</f>
        <v>0.95393593454610381</v>
      </c>
    </row>
    <row r="1700" spans="1:4" x14ac:dyDescent="0.2">
      <c r="A1700" s="32">
        <v>1</v>
      </c>
      <c r="B1700" s="33">
        <f>+'Gaussian Distributions'!A1718</f>
        <v>0.11407330010139134</v>
      </c>
      <c r="C1700" s="33">
        <f>+'Gaussian Distributions'!F1718</f>
        <v>0.32851832502534783</v>
      </c>
      <c r="D1700" s="34">
        <f>_xll.qlNormInv(HelperSheet!$A1719,D$2,D$3)</f>
        <v>0.56274031505576527</v>
      </c>
    </row>
    <row r="1701" spans="1:4" x14ac:dyDescent="0.2">
      <c r="A1701" s="32">
        <v>1</v>
      </c>
      <c r="B1701" s="33">
        <f>+'Gaussian Distributions'!A1719</f>
        <v>-1.6910863457455116</v>
      </c>
      <c r="C1701" s="33">
        <f>+'Gaussian Distributions'!F1719</f>
        <v>-0.12277158643637792</v>
      </c>
      <c r="D1701" s="34">
        <f>_xll.qlNormInv(HelperSheet!$A1720,D$2,D$3)</f>
        <v>-0.43009749016003151</v>
      </c>
    </row>
    <row r="1702" spans="1:4" x14ac:dyDescent="0.2">
      <c r="A1702" s="32">
        <v>1</v>
      </c>
      <c r="B1702" s="33">
        <f>+'Gaussian Distributions'!A1720</f>
        <v>-1.5461418545607104</v>
      </c>
      <c r="C1702" s="33">
        <f>+'Gaussian Distributions'!F1720</f>
        <v>-8.6535463640177612E-2</v>
      </c>
      <c r="D1702" s="34">
        <f>_xll.qlNormInv(HelperSheet!$A1721,D$2,D$3)</f>
        <v>-0.3503780200083908</v>
      </c>
    </row>
    <row r="1703" spans="1:4" x14ac:dyDescent="0.2">
      <c r="A1703" s="32">
        <v>1</v>
      </c>
      <c r="B1703" s="33">
        <f>+'Gaussian Distributions'!A1721</f>
        <v>0.15359422901438868</v>
      </c>
      <c r="C1703" s="33">
        <f>+'Gaussian Distributions'!F1721</f>
        <v>0.33839855725359713</v>
      </c>
      <c r="D1703" s="34">
        <f>_xll.qlNormInv(HelperSheet!$A1722,D$2,D$3)</f>
        <v>0.58447682595791384</v>
      </c>
    </row>
    <row r="1704" spans="1:4" x14ac:dyDescent="0.2">
      <c r="A1704" s="32">
        <v>1</v>
      </c>
      <c r="B1704" s="33">
        <f>+'Gaussian Distributions'!A1722</f>
        <v>0.88171732849584183</v>
      </c>
      <c r="C1704" s="33">
        <f>+'Gaussian Distributions'!F1722</f>
        <v>0.52042933212396048</v>
      </c>
      <c r="D1704" s="34">
        <f>_xll.qlNormInv(HelperSheet!$A1723,D$2,D$3)</f>
        <v>0.98494453067271304</v>
      </c>
    </row>
    <row r="1705" spans="1:4" x14ac:dyDescent="0.2">
      <c r="A1705" s="32">
        <v>1</v>
      </c>
      <c r="B1705" s="33">
        <f>+'Gaussian Distributions'!A1723</f>
        <v>-0.49291830577199203</v>
      </c>
      <c r="C1705" s="33">
        <f>+'Gaussian Distributions'!F1723</f>
        <v>0.17677042355700198</v>
      </c>
      <c r="D1705" s="34">
        <f>_xll.qlNormInv(HelperSheet!$A1724,D$2,D$3)</f>
        <v>0.22889493182540438</v>
      </c>
    </row>
    <row r="1706" spans="1:4" x14ac:dyDescent="0.2">
      <c r="A1706" s="32">
        <v>1</v>
      </c>
      <c r="B1706" s="33">
        <f>+'Gaussian Distributions'!A1724</f>
        <v>-0.16102931419199842</v>
      </c>
      <c r="C1706" s="33">
        <f>+'Gaussian Distributions'!F1724</f>
        <v>0.25974267145200036</v>
      </c>
      <c r="D1706" s="34">
        <f>_xll.qlNormInv(HelperSheet!$A1725,D$2,D$3)</f>
        <v>0.41143387719440083</v>
      </c>
    </row>
    <row r="1707" spans="1:4" x14ac:dyDescent="0.2">
      <c r="A1707" s="32">
        <v>1</v>
      </c>
      <c r="B1707" s="33">
        <f>+'Gaussian Distributions'!A1725</f>
        <v>1.5223169328644608</v>
      </c>
      <c r="C1707" s="33">
        <f>+'Gaussian Distributions'!F1725</f>
        <v>0.68057923321611513</v>
      </c>
      <c r="D1707" s="34">
        <f>_xll.qlNormInv(HelperSheet!$A1726,D$2,D$3)</f>
        <v>1.3372743130754534</v>
      </c>
    </row>
    <row r="1708" spans="1:4" x14ac:dyDescent="0.2">
      <c r="A1708" s="32">
        <v>1</v>
      </c>
      <c r="B1708" s="33">
        <f>+'Gaussian Distributions'!A1726</f>
        <v>0.48464288550857448</v>
      </c>
      <c r="C1708" s="33">
        <f>+'Gaussian Distributions'!F1726</f>
        <v>0.42116072137714361</v>
      </c>
      <c r="D1708" s="34">
        <f>_xll.qlNormInv(HelperSheet!$A1727,D$2,D$3)</f>
        <v>0.76655358702971599</v>
      </c>
    </row>
    <row r="1709" spans="1:4" x14ac:dyDescent="0.2">
      <c r="A1709" s="32">
        <v>1</v>
      </c>
      <c r="B1709" s="33">
        <f>+'Gaussian Distributions'!A1727</f>
        <v>-0.89260206537409503</v>
      </c>
      <c r="C1709" s="33">
        <f>+'Gaussian Distributions'!F1727</f>
        <v>7.6849483656476231E-2</v>
      </c>
      <c r="D1709" s="34">
        <f>_xll.qlNormInv(HelperSheet!$A1728,D$2,D$3)</f>
        <v>9.0688640442476709E-3</v>
      </c>
    </row>
    <row r="1710" spans="1:4" x14ac:dyDescent="0.2">
      <c r="A1710" s="32">
        <v>1</v>
      </c>
      <c r="B1710" s="33">
        <f>+'Gaussian Distributions'!A1728</f>
        <v>-0.67910661325102661</v>
      </c>
      <c r="C1710" s="33">
        <f>+'Gaussian Distributions'!F1728</f>
        <v>0.13022334668724334</v>
      </c>
      <c r="D1710" s="34">
        <f>_xll.qlNormInv(HelperSheet!$A1729,D$2,D$3)</f>
        <v>0.12649136271193534</v>
      </c>
    </row>
    <row r="1711" spans="1:4" x14ac:dyDescent="0.2">
      <c r="A1711" s="32">
        <v>1</v>
      </c>
      <c r="B1711" s="33">
        <f>+'Gaussian Distributions'!A1729</f>
        <v>0.66988721968631659</v>
      </c>
      <c r="C1711" s="33">
        <f>+'Gaussian Distributions'!F1729</f>
        <v>0.46747180492157914</v>
      </c>
      <c r="D1711" s="34">
        <f>_xll.qlNormInv(HelperSheet!$A1730,D$2,D$3)</f>
        <v>0.86843797082747409</v>
      </c>
    </row>
    <row r="1712" spans="1:4" x14ac:dyDescent="0.2">
      <c r="A1712" s="32">
        <v>1</v>
      </c>
      <c r="B1712" s="33">
        <f>+'Gaussian Distributions'!A1730</f>
        <v>2.9750207289576047</v>
      </c>
      <c r="C1712" s="33">
        <f>+'Gaussian Distributions'!F1730</f>
        <v>1.0437551822394011</v>
      </c>
      <c r="D1712" s="34">
        <f>_xll.qlNormInv(HelperSheet!$A1731,D$2,D$3)</f>
        <v>2.1362614009266827</v>
      </c>
    </row>
    <row r="1713" spans="1:4" x14ac:dyDescent="0.2">
      <c r="A1713" s="32">
        <v>1</v>
      </c>
      <c r="B1713" s="33">
        <f>+'Gaussian Distributions'!A1731</f>
        <v>-3.6718270165764029E-3</v>
      </c>
      <c r="C1713" s="33">
        <f>+'Gaussian Distributions'!F1731</f>
        <v>0.29908204324585591</v>
      </c>
      <c r="D1713" s="34">
        <f>_xll.qlNormInv(HelperSheet!$A1732,D$2,D$3)</f>
        <v>0.49798049514088299</v>
      </c>
    </row>
    <row r="1714" spans="1:4" x14ac:dyDescent="0.2">
      <c r="A1714" s="32">
        <v>1</v>
      </c>
      <c r="B1714" s="33">
        <f>+'Gaussian Distributions'!A1732</f>
        <v>-0.3225047858033831</v>
      </c>
      <c r="C1714" s="33">
        <f>+'Gaussian Distributions'!F1732</f>
        <v>0.2193738035491542</v>
      </c>
      <c r="D1714" s="34">
        <f>_xll.qlNormInv(HelperSheet!$A1733,D$2,D$3)</f>
        <v>0.32262236780813924</v>
      </c>
    </row>
    <row r="1715" spans="1:4" x14ac:dyDescent="0.2">
      <c r="A1715" s="32">
        <v>1</v>
      </c>
      <c r="B1715" s="33">
        <f>+'Gaussian Distributions'!A1733</f>
        <v>1.1432623368885784</v>
      </c>
      <c r="C1715" s="33">
        <f>+'Gaussian Distributions'!F1733</f>
        <v>0.58581558422214464</v>
      </c>
      <c r="D1715" s="34">
        <f>_xll.qlNormInv(HelperSheet!$A1734,D$2,D$3)</f>
        <v>1.1287942852887181</v>
      </c>
    </row>
    <row r="1716" spans="1:4" x14ac:dyDescent="0.2">
      <c r="A1716" s="32">
        <v>1</v>
      </c>
      <c r="B1716" s="33">
        <f>+'Gaussian Distributions'!A1734</f>
        <v>0.314778696596205</v>
      </c>
      <c r="C1716" s="33">
        <f>+'Gaussian Distributions'!F1734</f>
        <v>0.37869467414905122</v>
      </c>
      <c r="D1716" s="34">
        <f>_xll.qlNormInv(HelperSheet!$A1735,D$2,D$3)</f>
        <v>0.67312828312791273</v>
      </c>
    </row>
    <row r="1717" spans="1:4" x14ac:dyDescent="0.2">
      <c r="A1717" s="32">
        <v>1</v>
      </c>
      <c r="B1717" s="33">
        <f>+'Gaussian Distributions'!A1735</f>
        <v>-1.1574946777841038</v>
      </c>
      <c r="C1717" s="33">
        <f>+'Gaussian Distributions'!F1735</f>
        <v>1.062633055397405E-2</v>
      </c>
      <c r="D1717" s="34">
        <f>_xll.qlNormInv(HelperSheet!$A1736,D$2,D$3)</f>
        <v>-0.13662207278125715</v>
      </c>
    </row>
    <row r="1718" spans="1:4" x14ac:dyDescent="0.2">
      <c r="A1718" s="32">
        <v>1</v>
      </c>
      <c r="B1718" s="33">
        <f>+'Gaussian Distributions'!A1736</f>
        <v>-1.3268137140028371</v>
      </c>
      <c r="C1718" s="33">
        <f>+'Gaussian Distributions'!F1736</f>
        <v>-3.1703428500709285E-2</v>
      </c>
      <c r="D1718" s="34">
        <f>_xll.qlNormInv(HelperSheet!$A1737,D$2,D$3)</f>
        <v>-0.2297475427015605</v>
      </c>
    </row>
    <row r="1719" spans="1:4" x14ac:dyDescent="0.2">
      <c r="A1719" s="32">
        <v>1</v>
      </c>
      <c r="B1719" s="33">
        <f>+'Gaussian Distributions'!A1737</f>
        <v>0.23342720804898992</v>
      </c>
      <c r="C1719" s="33">
        <f>+'Gaussian Distributions'!F1737</f>
        <v>0.35835680201224746</v>
      </c>
      <c r="D1719" s="34">
        <f>_xll.qlNormInv(HelperSheet!$A1738,D$2,D$3)</f>
        <v>0.62838496442694447</v>
      </c>
    </row>
    <row r="1720" spans="1:4" x14ac:dyDescent="0.2">
      <c r="A1720" s="32">
        <v>1</v>
      </c>
      <c r="B1720" s="33">
        <f>+'Gaussian Distributions'!A1738</f>
        <v>1.0038940453778651</v>
      </c>
      <c r="C1720" s="33">
        <f>+'Gaussian Distributions'!F1738</f>
        <v>0.55097351134446626</v>
      </c>
      <c r="D1720" s="34">
        <f>_xll.qlNormInv(HelperSheet!$A1739,D$2,D$3)</f>
        <v>1.052141724957826</v>
      </c>
    </row>
    <row r="1721" spans="1:4" x14ac:dyDescent="0.2">
      <c r="A1721" s="32">
        <v>1</v>
      </c>
      <c r="B1721" s="33">
        <f>+'Gaussian Distributions'!A1739</f>
        <v>-0.40623449254643174</v>
      </c>
      <c r="C1721" s="33">
        <f>+'Gaussian Distributions'!F1739</f>
        <v>0.19844137686339205</v>
      </c>
      <c r="D1721" s="34">
        <f>_xll.qlNormInv(HelperSheet!$A1740,D$2,D$3)</f>
        <v>0.27657102909946252</v>
      </c>
    </row>
    <row r="1722" spans="1:4" x14ac:dyDescent="0.2">
      <c r="A1722" s="32">
        <v>1</v>
      </c>
      <c r="B1722" s="33">
        <f>+'Gaussian Distributions'!A1740</f>
        <v>-8.2096077301891737E-2</v>
      </c>
      <c r="C1722" s="33">
        <f>+'Gaussian Distributions'!F1740</f>
        <v>0.27947598067452706</v>
      </c>
      <c r="D1722" s="34">
        <f>_xll.qlNormInv(HelperSheet!$A1741,D$2,D$3)</f>
        <v>0.45484715748395954</v>
      </c>
    </row>
    <row r="1723" spans="1:4" x14ac:dyDescent="0.2">
      <c r="A1723" s="32">
        <v>1</v>
      </c>
      <c r="B1723" s="33">
        <f>+'Gaussian Distributions'!A1741</f>
        <v>1.842310891258395</v>
      </c>
      <c r="C1723" s="33">
        <f>+'Gaussian Distributions'!F1741</f>
        <v>0.76057772281459868</v>
      </c>
      <c r="D1723" s="34">
        <f>_xll.qlNormInv(HelperSheet!$A1742,D$2,D$3)</f>
        <v>1.5132709901921173</v>
      </c>
    </row>
    <row r="1724" spans="1:4" x14ac:dyDescent="0.2">
      <c r="A1724" s="32">
        <v>1</v>
      </c>
      <c r="B1724" s="33">
        <f>+'Gaussian Distributions'!A1742</f>
        <v>0.57479538677789932</v>
      </c>
      <c r="C1724" s="33">
        <f>+'Gaussian Distributions'!F1742</f>
        <v>0.44369884669447479</v>
      </c>
      <c r="D1724" s="34">
        <f>_xll.qlNormInv(HelperSheet!$A1743,D$2,D$3)</f>
        <v>0.8161374627278446</v>
      </c>
    </row>
    <row r="1725" spans="1:4" x14ac:dyDescent="0.2">
      <c r="A1725" s="32">
        <v>1</v>
      </c>
      <c r="B1725" s="33">
        <f>+'Gaussian Distributions'!A1743</f>
        <v>-0.78139482647169567</v>
      </c>
      <c r="C1725" s="33">
        <f>+'Gaussian Distributions'!F1743</f>
        <v>0.10465129338207607</v>
      </c>
      <c r="D1725" s="34">
        <f>_xll.qlNormInv(HelperSheet!$A1744,D$2,D$3)</f>
        <v>7.0232845440567349E-2</v>
      </c>
    </row>
    <row r="1726" spans="1:4" x14ac:dyDescent="0.2">
      <c r="A1726" s="32">
        <v>1</v>
      </c>
      <c r="B1726" s="33">
        <f>+'Gaussian Distributions'!A1744</f>
        <v>-1.0161240621510335</v>
      </c>
      <c r="C1726" s="33">
        <f>+'Gaussian Distributions'!F1744</f>
        <v>4.5968984462241624E-2</v>
      </c>
      <c r="D1726" s="34">
        <f>_xll.qlNormInv(HelperSheet!$A1745,D$2,D$3)</f>
        <v>-5.8868234183068413E-2</v>
      </c>
    </row>
    <row r="1727" spans="1:4" x14ac:dyDescent="0.2">
      <c r="A1727" s="32">
        <v>1</v>
      </c>
      <c r="B1727" s="33">
        <f>+'Gaussian Distributions'!A1745</f>
        <v>0.39827201377787913</v>
      </c>
      <c r="C1727" s="33">
        <f>+'Gaussian Distributions'!F1745</f>
        <v>0.39956800344446974</v>
      </c>
      <c r="D1727" s="34">
        <f>_xll.qlNormInv(HelperSheet!$A1746,D$2,D$3)</f>
        <v>0.71904960757783354</v>
      </c>
    </row>
    <row r="1728" spans="1:4" x14ac:dyDescent="0.2">
      <c r="A1728" s="32">
        <v>1</v>
      </c>
      <c r="B1728" s="33">
        <f>+'Gaussian Distributions'!A1746</f>
        <v>1.3093090423356046</v>
      </c>
      <c r="C1728" s="33">
        <f>+'Gaussian Distributions'!F1746</f>
        <v>0.62732726058390109</v>
      </c>
      <c r="D1728" s="34">
        <f>_xll.qlNormInv(HelperSheet!$A1747,D$2,D$3)</f>
        <v>1.2201199732845827</v>
      </c>
    </row>
    <row r="1729" spans="1:4" x14ac:dyDescent="0.2">
      <c r="A1729" s="32">
        <v>1</v>
      </c>
      <c r="B1729" s="33">
        <f>+'Gaussian Distributions'!A1747</f>
        <v>-0.24098039326981019</v>
      </c>
      <c r="C1729" s="33">
        <f>+'Gaussian Distributions'!F1747</f>
        <v>0.23975490168254743</v>
      </c>
      <c r="D1729" s="34">
        <f>_xll.qlNormInv(HelperSheet!$A1748,D$2,D$3)</f>
        <v>0.3674607837016044</v>
      </c>
    </row>
    <row r="1730" spans="1:4" x14ac:dyDescent="0.2">
      <c r="A1730" s="32">
        <v>1</v>
      </c>
      <c r="B1730" s="33">
        <f>+'Gaussian Distributions'!A1748</f>
        <v>-0.58347985852723794</v>
      </c>
      <c r="C1730" s="33">
        <f>+'Gaussian Distributions'!F1748</f>
        <v>0.1541300353681905</v>
      </c>
      <c r="D1730" s="34">
        <f>_xll.qlNormInv(HelperSheet!$A1749,D$2,D$3)</f>
        <v>0.17908607781001912</v>
      </c>
    </row>
    <row r="1731" spans="1:4" x14ac:dyDescent="0.2">
      <c r="A1731" s="32">
        <v>1</v>
      </c>
      <c r="B1731" s="33">
        <f>+'Gaussian Distributions'!A1749</f>
        <v>0.77146782245101364</v>
      </c>
      <c r="C1731" s="33">
        <f>+'Gaussian Distributions'!F1749</f>
        <v>0.4928669556127534</v>
      </c>
      <c r="D1731" s="34">
        <f>_xll.qlNormInv(HelperSheet!$A1750,D$2,D$3)</f>
        <v>0.92430730234805747</v>
      </c>
    </row>
    <row r="1732" spans="1:4" x14ac:dyDescent="0.2">
      <c r="A1732" s="32">
        <v>1</v>
      </c>
      <c r="B1732" s="33">
        <f>+'Gaussian Distributions'!A1750</f>
        <v>7.4729811980305094E-2</v>
      </c>
      <c r="C1732" s="33">
        <f>+'Gaussian Distributions'!F1750</f>
        <v>0.31868245299507625</v>
      </c>
      <c r="D1732" s="34">
        <f>_xll.qlNormInv(HelperSheet!$A1751,D$2,D$3)</f>
        <v>0.54110139658916778</v>
      </c>
    </row>
    <row r="1733" spans="1:4" x14ac:dyDescent="0.2">
      <c r="A1733" s="32">
        <v>1</v>
      </c>
      <c r="B1733" s="33">
        <f>+'Gaussian Distributions'!A1751</f>
        <v>-1.8839605432342656</v>
      </c>
      <c r="C1733" s="33">
        <f>+'Gaussian Distributions'!F1751</f>
        <v>-0.17099013580856642</v>
      </c>
      <c r="D1733" s="34">
        <f>_xll.qlNormInv(HelperSheet!$A1752,D$2,D$3)</f>
        <v>-0.53617829877884615</v>
      </c>
    </row>
    <row r="1734" spans="1:4" x14ac:dyDescent="0.2">
      <c r="A1734" s="32">
        <v>1</v>
      </c>
      <c r="B1734" s="33">
        <f>+'Gaussian Distributions'!A1752</f>
        <v>-2.0146120630778772</v>
      </c>
      <c r="C1734" s="33">
        <f>+'Gaussian Distributions'!F1752</f>
        <v>-0.20365301576946931</v>
      </c>
      <c r="D1734" s="34">
        <f>_xll.qlNormInv(HelperSheet!$A1753,D$2,D$3)</f>
        <v>-0.60803663469283253</v>
      </c>
    </row>
    <row r="1735" spans="1:4" x14ac:dyDescent="0.2">
      <c r="A1735" s="32">
        <v>1</v>
      </c>
      <c r="B1735" s="33">
        <f>+'Gaussian Distributions'!A1753</f>
        <v>5.5105157298521577E-2</v>
      </c>
      <c r="C1735" s="33">
        <f>+'Gaussian Distributions'!F1753</f>
        <v>0.31377628932463036</v>
      </c>
      <c r="D1735" s="34">
        <f>_xll.qlNormInv(HelperSheet!$A1754,D$2,D$3)</f>
        <v>0.53030783651418689</v>
      </c>
    </row>
    <row r="1736" spans="1:4" x14ac:dyDescent="0.2">
      <c r="A1736" s="32">
        <v>1</v>
      </c>
      <c r="B1736" s="33">
        <f>+'Gaussian Distributions'!A1754</f>
        <v>0.74535905747074649</v>
      </c>
      <c r="C1736" s="33">
        <f>+'Gaussian Distributions'!F1754</f>
        <v>0.48633976436768661</v>
      </c>
      <c r="D1736" s="34">
        <f>_xll.qlNormInv(HelperSheet!$A1755,D$2,D$3)</f>
        <v>0.90994748160891059</v>
      </c>
    </row>
    <row r="1737" spans="1:4" x14ac:dyDescent="0.2">
      <c r="A1737" s="32">
        <v>1</v>
      </c>
      <c r="B1737" s="33">
        <f>+'Gaussian Distributions'!A1755</f>
        <v>-0.60685776026089255</v>
      </c>
      <c r="C1737" s="33">
        <f>+'Gaussian Distributions'!F1755</f>
        <v>0.14828555993477685</v>
      </c>
      <c r="D1737" s="34">
        <f>_xll.qlNormInv(HelperSheet!$A1756,D$2,D$3)</f>
        <v>0.16622823185650909</v>
      </c>
    </row>
    <row r="1738" spans="1:4" x14ac:dyDescent="0.2">
      <c r="A1738" s="32">
        <v>1</v>
      </c>
      <c r="B1738" s="33">
        <f>+'Gaussian Distributions'!A1756</f>
        <v>-0.26119087749331393</v>
      </c>
      <c r="C1738" s="33">
        <f>+'Gaussian Distributions'!F1756</f>
        <v>0.23470228062667151</v>
      </c>
      <c r="D1738" s="34">
        <f>_xll.qlNormInv(HelperSheet!$A1757,D$2,D$3)</f>
        <v>0.3563450173786773</v>
      </c>
    </row>
    <row r="1739" spans="1:4" x14ac:dyDescent="0.2">
      <c r="A1739" s="32">
        <v>1</v>
      </c>
      <c r="B1739" s="33">
        <f>+'Gaussian Distributions'!A1757</f>
        <v>1.2644886610545281</v>
      </c>
      <c r="C1739" s="33">
        <f>+'Gaussian Distributions'!F1757</f>
        <v>0.61612216526363195</v>
      </c>
      <c r="D1739" s="34">
        <f>_xll.qlNormInv(HelperSheet!$A1758,D$2,D$3)</f>
        <v>1.1954687635799905</v>
      </c>
    </row>
    <row r="1740" spans="1:4" x14ac:dyDescent="0.2">
      <c r="A1740" s="32">
        <v>1</v>
      </c>
      <c r="B1740" s="33">
        <f>+'Gaussian Distributions'!A1758</f>
        <v>0.37716002246209407</v>
      </c>
      <c r="C1740" s="33">
        <f>+'Gaussian Distributions'!F1758</f>
        <v>0.39429000561552352</v>
      </c>
      <c r="D1740" s="34">
        <f>_xll.qlNormInv(HelperSheet!$A1759,D$2,D$3)</f>
        <v>0.70743801235415171</v>
      </c>
    </row>
    <row r="1741" spans="1:4" x14ac:dyDescent="0.2">
      <c r="A1741" s="32">
        <v>1</v>
      </c>
      <c r="B1741" s="33">
        <f>+'Gaussian Distributions'!A1759</f>
        <v>-1.0495059636005302</v>
      </c>
      <c r="C1741" s="33">
        <f>+'Gaussian Distributions'!F1759</f>
        <v>3.7623509099867447E-2</v>
      </c>
      <c r="D1741" s="34">
        <f>_xll.qlNormInv(HelperSheet!$A1760,D$2,D$3)</f>
        <v>-7.7228279980291692E-2</v>
      </c>
    </row>
    <row r="1742" spans="1:4" x14ac:dyDescent="0.2">
      <c r="A1742" s="32">
        <v>1</v>
      </c>
      <c r="B1742" s="33">
        <f>+'Gaussian Distributions'!A1760</f>
        <v>-0.8082523743060932</v>
      </c>
      <c r="C1742" s="33">
        <f>+'Gaussian Distributions'!F1760</f>
        <v>9.7936906423476688E-2</v>
      </c>
      <c r="D1742" s="34">
        <f>_xll.qlNormInv(HelperSheet!$A1761,D$2,D$3)</f>
        <v>5.5461194131648683E-2</v>
      </c>
    </row>
    <row r="1743" spans="1:4" x14ac:dyDescent="0.2">
      <c r="A1743" s="32">
        <v>1</v>
      </c>
      <c r="B1743" s="33">
        <f>+'Gaussian Distributions'!A1761</f>
        <v>0.55184480478757469</v>
      </c>
      <c r="C1743" s="33">
        <f>+'Gaussian Distributions'!F1761</f>
        <v>0.43796120119689363</v>
      </c>
      <c r="D1743" s="34">
        <f>_xll.qlNormInv(HelperSheet!$A1762,D$2,D$3)</f>
        <v>0.80351464263316608</v>
      </c>
    </row>
    <row r="1744" spans="1:4" x14ac:dyDescent="0.2">
      <c r="A1744" s="32">
        <v>1</v>
      </c>
      <c r="B1744" s="33">
        <f>+'Gaussian Distributions'!A1762</f>
        <v>1.7445990446638373</v>
      </c>
      <c r="C1744" s="33">
        <f>+'Gaussian Distributions'!F1762</f>
        <v>0.73614976116595932</v>
      </c>
      <c r="D1744" s="34">
        <f>_xll.qlNormInv(HelperSheet!$A1763,D$2,D$3)</f>
        <v>1.4595294745651106</v>
      </c>
    </row>
    <row r="1745" spans="1:4" x14ac:dyDescent="0.2">
      <c r="A1745" s="32">
        <v>1</v>
      </c>
      <c r="B1745" s="33">
        <f>+'Gaussian Distributions'!A1763</f>
        <v>-0.1017623479143718</v>
      </c>
      <c r="C1745" s="33">
        <f>+'Gaussian Distributions'!F1763</f>
        <v>0.27455941302140702</v>
      </c>
      <c r="D1745" s="34">
        <f>_xll.qlNormInv(HelperSheet!$A1764,D$2,D$3)</f>
        <v>0.44403070864709548</v>
      </c>
    </row>
    <row r="1746" spans="1:4" x14ac:dyDescent="0.2">
      <c r="A1746" s="32">
        <v>1</v>
      </c>
      <c r="B1746" s="33">
        <f>+'Gaussian Distributions'!A1764</f>
        <v>-0.42759595360731961</v>
      </c>
      <c r="C1746" s="33">
        <f>+'Gaussian Distributions'!F1764</f>
        <v>0.19310101159817009</v>
      </c>
      <c r="D1746" s="34">
        <f>_xll.qlNormInv(HelperSheet!$A1765,D$2,D$3)</f>
        <v>0.26482222551597423</v>
      </c>
    </row>
    <row r="1747" spans="1:4" x14ac:dyDescent="0.2">
      <c r="A1747" s="32">
        <v>1</v>
      </c>
      <c r="B1747" s="33">
        <f>+'Gaussian Distributions'!A1765</f>
        <v>0.9719916809694934</v>
      </c>
      <c r="C1747" s="33">
        <f>+'Gaussian Distributions'!F1765</f>
        <v>0.54299792024237337</v>
      </c>
      <c r="D1747" s="34">
        <f>_xll.qlNormInv(HelperSheet!$A1766,D$2,D$3)</f>
        <v>1.0345954245332214</v>
      </c>
    </row>
    <row r="1748" spans="1:4" x14ac:dyDescent="0.2">
      <c r="A1748" s="32">
        <v>1</v>
      </c>
      <c r="B1748" s="33">
        <f>+'Gaussian Distributions'!A1766</f>
        <v>0.21334908861074212</v>
      </c>
      <c r="C1748" s="33">
        <f>+'Gaussian Distributions'!F1766</f>
        <v>0.35333727215268551</v>
      </c>
      <c r="D1748" s="34">
        <f>_xll.qlNormInv(HelperSheet!$A1767,D$2,D$3)</f>
        <v>0.61734199873590812</v>
      </c>
    </row>
    <row r="1749" spans="1:4" x14ac:dyDescent="0.2">
      <c r="A1749" s="32">
        <v>1</v>
      </c>
      <c r="B1749" s="33">
        <f>+'Gaussian Distributions'!A1767</f>
        <v>-1.375600627140412</v>
      </c>
      <c r="C1749" s="33">
        <f>+'Gaussian Distributions'!F1767</f>
        <v>-4.3900156785103006E-2</v>
      </c>
      <c r="D1749" s="34">
        <f>_xll.qlNormInv(HelperSheet!$A1768,D$2,D$3)</f>
        <v>-0.2565803449272267</v>
      </c>
    </row>
    <row r="1750" spans="1:4" x14ac:dyDescent="0.2">
      <c r="A1750" s="32">
        <v>1</v>
      </c>
      <c r="B1750" s="33">
        <f>+'Gaussian Distributions'!A1768</f>
        <v>-1.196644076983288</v>
      </c>
      <c r="C1750" s="33">
        <f>+'Gaussian Distributions'!F1768</f>
        <v>8.3898075417798701E-4</v>
      </c>
      <c r="D1750" s="34">
        <f>_xll.qlNormInv(HelperSheet!$A1769,D$2,D$3)</f>
        <v>-0.15815424234080844</v>
      </c>
    </row>
    <row r="1751" spans="1:4" x14ac:dyDescent="0.2">
      <c r="A1751" s="32">
        <v>1</v>
      </c>
      <c r="B1751" s="33">
        <f>+'Gaussian Distributions'!A1769</f>
        <v>0.29426595205720918</v>
      </c>
      <c r="C1751" s="33">
        <f>+'Gaussian Distributions'!F1769</f>
        <v>0.37356648801430226</v>
      </c>
      <c r="D1751" s="34">
        <f>_xll.qlNormInv(HelperSheet!$A1770,D$2,D$3)</f>
        <v>0.66184627363146509</v>
      </c>
    </row>
    <row r="1752" spans="1:4" x14ac:dyDescent="0.2">
      <c r="A1752" s="32">
        <v>1</v>
      </c>
      <c r="B1752" s="33">
        <f>+'Gaussian Distributions'!A1770</f>
        <v>1.1063970838905917</v>
      </c>
      <c r="C1752" s="33">
        <f>+'Gaussian Distributions'!F1770</f>
        <v>0.57659927097264796</v>
      </c>
      <c r="D1752" s="34">
        <f>_xll.qlNormInv(HelperSheet!$A1771,D$2,D$3)</f>
        <v>1.1085183961398255</v>
      </c>
    </row>
    <row r="1753" spans="1:4" x14ac:dyDescent="0.2">
      <c r="A1753" s="32">
        <v>1</v>
      </c>
      <c r="B1753" s="33">
        <f>+'Gaussian Distributions'!A1771</f>
        <v>-0.34320357854904587</v>
      </c>
      <c r="C1753" s="33">
        <f>+'Gaussian Distributions'!F1771</f>
        <v>0.21419910536273851</v>
      </c>
      <c r="D1753" s="34">
        <f>_xll.qlNormInv(HelperSheet!$A1772,D$2,D$3)</f>
        <v>0.31123803179802478</v>
      </c>
    </row>
    <row r="1754" spans="1:4" x14ac:dyDescent="0.2">
      <c r="A1754" s="32">
        <v>1</v>
      </c>
      <c r="B1754" s="33">
        <f>+'Gaussian Distributions'!A1772</f>
        <v>-2.3256948570781786E-2</v>
      </c>
      <c r="C1754" s="33">
        <f>+'Gaussian Distributions'!F1772</f>
        <v>0.29418576285730452</v>
      </c>
      <c r="D1754" s="34">
        <f>_xll.qlNormInv(HelperSheet!$A1773,D$2,D$3)</f>
        <v>0.48720867828607001</v>
      </c>
    </row>
    <row r="1755" spans="1:4" x14ac:dyDescent="0.2">
      <c r="A1755" s="32">
        <v>1</v>
      </c>
      <c r="B1755" s="33">
        <f>+'Gaussian Distributions'!A1773</f>
        <v>2.3543588812299121</v>
      </c>
      <c r="C1755" s="33">
        <f>+'Gaussian Distributions'!F1773</f>
        <v>0.88858972030747796</v>
      </c>
      <c r="D1755" s="34">
        <f>_xll.qlNormInv(HelperSheet!$A1774,D$2,D$3)</f>
        <v>1.7948973846764518</v>
      </c>
    </row>
    <row r="1756" spans="1:4" x14ac:dyDescent="0.2">
      <c r="A1756" s="32">
        <v>1</v>
      </c>
      <c r="B1756" s="33">
        <f>+'Gaussian Distributions'!A1774</f>
        <v>0.64557491489528174</v>
      </c>
      <c r="C1756" s="33">
        <f>+'Gaussian Distributions'!F1774</f>
        <v>0.46139372872382045</v>
      </c>
      <c r="D1756" s="34">
        <f>_xll.qlNormInv(HelperSheet!$A1775,D$2,D$3)</f>
        <v>0.85506620319240501</v>
      </c>
    </row>
    <row r="1757" spans="1:4" x14ac:dyDescent="0.2">
      <c r="A1757" s="32">
        <v>1</v>
      </c>
      <c r="B1757" s="33">
        <f>+'Gaussian Distributions'!A1775</f>
        <v>-0.70397986539545998</v>
      </c>
      <c r="C1757" s="33">
        <f>+'Gaussian Distributions'!F1775</f>
        <v>0.12400503365113499</v>
      </c>
      <c r="D1757" s="34">
        <f>_xll.qlNormInv(HelperSheet!$A1776,D$2,D$3)</f>
        <v>0.11281107403249696</v>
      </c>
    </row>
    <row r="1758" spans="1:4" x14ac:dyDescent="0.2">
      <c r="A1758" s="32">
        <v>1</v>
      </c>
      <c r="B1758" s="33">
        <f>+'Gaussian Distributions'!A1776</f>
        <v>-0.92215963864262507</v>
      </c>
      <c r="C1758" s="33">
        <f>+'Gaussian Distributions'!F1776</f>
        <v>6.9460090339343722E-2</v>
      </c>
      <c r="D1758" s="34">
        <f>_xll.qlNormInv(HelperSheet!$A1777,D$2,D$3)</f>
        <v>-7.1878012534438707E-3</v>
      </c>
    </row>
    <row r="1759" spans="1:4" x14ac:dyDescent="0.2">
      <c r="A1759" s="32">
        <v>1</v>
      </c>
      <c r="B1759" s="33">
        <f>+'Gaussian Distributions'!A1777</f>
        <v>0.46273449802755412</v>
      </c>
      <c r="C1759" s="33">
        <f>+'Gaussian Distributions'!F1777</f>
        <v>0.4156836245068885</v>
      </c>
      <c r="D1759" s="34">
        <f>_xll.qlNormInv(HelperSheet!$A1778,D$2,D$3)</f>
        <v>0.75450397391515478</v>
      </c>
    </row>
    <row r="1760" spans="1:4" x14ac:dyDescent="0.2">
      <c r="A1760" s="32">
        <v>1</v>
      </c>
      <c r="B1760" s="33">
        <f>+'Gaussian Distributions'!A1778</f>
        <v>1.4626810017085092</v>
      </c>
      <c r="C1760" s="33">
        <f>+'Gaussian Distributions'!F1778</f>
        <v>0.66567025042712724</v>
      </c>
      <c r="D1760" s="34">
        <f>_xll.qlNormInv(HelperSheet!$A1779,D$2,D$3)</f>
        <v>1.30447455093968</v>
      </c>
    </row>
    <row r="1761" spans="1:4" x14ac:dyDescent="0.2">
      <c r="A1761" s="32">
        <v>1</v>
      </c>
      <c r="B1761" s="33">
        <f>+'Gaussian Distributions'!A1779</f>
        <v>-0.1809009634910341</v>
      </c>
      <c r="C1761" s="33">
        <f>+'Gaussian Distributions'!F1779</f>
        <v>0.25477475912724146</v>
      </c>
      <c r="D1761" s="34">
        <f>_xll.qlNormInv(HelperSheet!$A1780,D$2,D$3)</f>
        <v>0.40050447007993123</v>
      </c>
    </row>
    <row r="1762" spans="1:4" x14ac:dyDescent="0.2">
      <c r="A1762" s="32">
        <v>1</v>
      </c>
      <c r="B1762" s="33">
        <f>+'Gaussian Distributions'!A1780</f>
        <v>-0.51515414077649957</v>
      </c>
      <c r="C1762" s="33">
        <f>+'Gaussian Distributions'!F1780</f>
        <v>0.1712114648058751</v>
      </c>
      <c r="D1762" s="34">
        <f>_xll.qlNormInv(HelperSheet!$A1781,D$2,D$3)</f>
        <v>0.2166652225729252</v>
      </c>
    </row>
    <row r="1763" spans="1:4" x14ac:dyDescent="0.2">
      <c r="A1763" s="32">
        <v>1</v>
      </c>
      <c r="B1763" s="33">
        <f>+'Gaussian Distributions'!A1781</f>
        <v>0.85318866546025884</v>
      </c>
      <c r="C1763" s="33">
        <f>+'Gaussian Distributions'!F1781</f>
        <v>0.51329716636506473</v>
      </c>
      <c r="D1763" s="34">
        <f>_xll.qlNormInv(HelperSheet!$A1782,D$2,D$3)</f>
        <v>0.96925376600314239</v>
      </c>
    </row>
    <row r="1764" spans="1:4" x14ac:dyDescent="0.2">
      <c r="A1764" s="32">
        <v>1</v>
      </c>
      <c r="B1764" s="33">
        <f>+'Gaussian Distributions'!A1782</f>
        <v>0.13380763771048382</v>
      </c>
      <c r="C1764" s="33">
        <f>+'Gaussian Distributions'!F1782</f>
        <v>0.33345190942762093</v>
      </c>
      <c r="D1764" s="34">
        <f>_xll.qlNormInv(HelperSheet!$A1783,D$2,D$3)</f>
        <v>0.57359420074076606</v>
      </c>
    </row>
    <row r="1765" spans="1:4" x14ac:dyDescent="0.2">
      <c r="A1765" s="32">
        <v>1</v>
      </c>
      <c r="B1765" s="33">
        <f>+'Gaussian Distributions'!A1783</f>
        <v>-1.614378681869179</v>
      </c>
      <c r="C1765" s="33">
        <f>+'Gaussian Distributions'!F1783</f>
        <v>-0.10359467046729476</v>
      </c>
      <c r="D1765" s="34">
        <f>_xll.qlNormInv(HelperSheet!$A1784,D$2,D$3)</f>
        <v>-0.38790827502804848</v>
      </c>
    </row>
    <row r="1766" spans="1:4" x14ac:dyDescent="0.2">
      <c r="A1766" s="32">
        <v>1</v>
      </c>
      <c r="B1766" s="33">
        <f>+'Gaussian Distributions'!A1784</f>
        <v>-1.7792711882718304</v>
      </c>
      <c r="C1766" s="33">
        <f>+'Gaussian Distributions'!F1784</f>
        <v>-0.14481779706795761</v>
      </c>
      <c r="D1766" s="34">
        <f>_xll.qlNormInv(HelperSheet!$A1785,D$2,D$3)</f>
        <v>-0.47859915354950677</v>
      </c>
    </row>
    <row r="1767" spans="1:4" x14ac:dyDescent="0.2">
      <c r="A1767" s="32">
        <v>1</v>
      </c>
      <c r="B1767" s="33">
        <f>+'Gaussian Distributions'!A1785</f>
        <v>9.4383292184142056E-2</v>
      </c>
      <c r="C1767" s="33">
        <f>+'Gaussian Distributions'!F1785</f>
        <v>0.32359582304603551</v>
      </c>
      <c r="D1767" s="34">
        <f>_xll.qlNormInv(HelperSheet!$A1786,D$2,D$3)</f>
        <v>0.55191081070127812</v>
      </c>
    </row>
    <row r="1768" spans="1:4" x14ac:dyDescent="0.2">
      <c r="A1768" s="32">
        <v>1</v>
      </c>
      <c r="B1768" s="33">
        <f>+'Gaussian Distributions'!A1786</f>
        <v>0.79811339646445889</v>
      </c>
      <c r="C1768" s="33">
        <f>+'Gaussian Distributions'!F1786</f>
        <v>0.49952834911611471</v>
      </c>
      <c r="D1768" s="34">
        <f>_xll.qlNormInv(HelperSheet!$A1787,D$2,D$3)</f>
        <v>0.93896236805545241</v>
      </c>
    </row>
    <row r="1769" spans="1:4" x14ac:dyDescent="0.2">
      <c r="A1769" s="32">
        <v>1</v>
      </c>
      <c r="B1769" s="33">
        <f>+'Gaussian Distributions'!A1787</f>
        <v>-0.5604165991567962</v>
      </c>
      <c r="C1769" s="33">
        <f>+'Gaussian Distributions'!F1787</f>
        <v>0.15989585021080094</v>
      </c>
      <c r="D1769" s="34">
        <f>_xll.qlNormInv(HelperSheet!$A1788,D$2,D$3)</f>
        <v>0.19177087046376207</v>
      </c>
    </row>
    <row r="1770" spans="1:4" x14ac:dyDescent="0.2">
      <c r="A1770" s="32">
        <v>1</v>
      </c>
      <c r="B1770" s="33">
        <f>+'Gaussian Distributions'!A1788</f>
        <v>-0.22086787381891124</v>
      </c>
      <c r="C1770" s="33">
        <f>+'Gaussian Distributions'!F1788</f>
        <v>0.24478303154527217</v>
      </c>
      <c r="D1770" s="34">
        <f>_xll.qlNormInv(HelperSheet!$A1789,D$2,D$3)</f>
        <v>0.37852266939959878</v>
      </c>
    </row>
    <row r="1771" spans="1:4" x14ac:dyDescent="0.2">
      <c r="A1771" s="32">
        <v>1</v>
      </c>
      <c r="B1771" s="33">
        <f>+'Gaussian Distributions'!A1789</f>
        <v>1.3569261164902502</v>
      </c>
      <c r="C1771" s="33">
        <f>+'Gaussian Distributions'!F1789</f>
        <v>0.63923152912256254</v>
      </c>
      <c r="D1771" s="34">
        <f>_xll.qlNormInv(HelperSheet!$A1790,D$2,D$3)</f>
        <v>1.2463093640696377</v>
      </c>
    </row>
    <row r="1772" spans="1:4" x14ac:dyDescent="0.2">
      <c r="A1772" s="32">
        <v>1</v>
      </c>
      <c r="B1772" s="33">
        <f>+'Gaussian Distributions'!A1790</f>
        <v>0.41956304802098693</v>
      </c>
      <c r="C1772" s="33">
        <f>+'Gaussian Distributions'!F1790</f>
        <v>0.40489076200524671</v>
      </c>
      <c r="D1772" s="34">
        <f>_xll.qlNormInv(HelperSheet!$A1791,D$2,D$3)</f>
        <v>0.73075967641154282</v>
      </c>
    </row>
    <row r="1773" spans="1:4" x14ac:dyDescent="0.2">
      <c r="A1773" s="32">
        <v>1</v>
      </c>
      <c r="B1773" s="33">
        <f>+'Gaussian Distributions'!A1791</f>
        <v>-0.98383771511751439</v>
      </c>
      <c r="C1773" s="33">
        <f>+'Gaussian Distributions'!F1791</f>
        <v>5.4040571220621392E-2</v>
      </c>
      <c r="D1773" s="34">
        <f>_xll.qlNormInv(HelperSheet!$A1792,D$2,D$3)</f>
        <v>-4.1110743314632936E-2</v>
      </c>
    </row>
    <row r="1774" spans="1:4" x14ac:dyDescent="0.2">
      <c r="A1774" s="32">
        <v>1</v>
      </c>
      <c r="B1774" s="33">
        <f>+'Gaussian Distributions'!A1792</f>
        <v>-0.75508944991039528</v>
      </c>
      <c r="C1774" s="33">
        <f>+'Gaussian Distributions'!F1792</f>
        <v>0.11122763752240117</v>
      </c>
      <c r="D1774" s="34">
        <f>_xll.qlNormInv(HelperSheet!$A1793,D$2,D$3)</f>
        <v>8.4700802549282583E-2</v>
      </c>
    </row>
    <row r="1775" spans="1:4" x14ac:dyDescent="0.2">
      <c r="A1775" s="32">
        <v>1</v>
      </c>
      <c r="B1775" s="33">
        <f>+'Gaussian Distributions'!A1793</f>
        <v>0.5980528236909427</v>
      </c>
      <c r="C1775" s="33">
        <f>+'Gaussian Distributions'!F1793</f>
        <v>0.44951320592273569</v>
      </c>
      <c r="D1775" s="34">
        <f>_xll.qlNormInv(HelperSheet!$A1794,D$2,D$3)</f>
        <v>0.82892905303001851</v>
      </c>
    </row>
    <row r="1776" spans="1:4" x14ac:dyDescent="0.2">
      <c r="A1776" s="32">
        <v>1</v>
      </c>
      <c r="B1776" s="33">
        <f>+'Gaussian Distributions'!A1794</f>
        <v>1.9616376352190741</v>
      </c>
      <c r="C1776" s="33">
        <f>+'Gaussian Distributions'!F1794</f>
        <v>0.79040940880476851</v>
      </c>
      <c r="D1776" s="34">
        <f>_xll.qlNormInv(HelperSheet!$A1795,D$2,D$3)</f>
        <v>1.5789006993704908</v>
      </c>
    </row>
    <row r="1777" spans="1:4" x14ac:dyDescent="0.2">
      <c r="A1777" s="32">
        <v>1</v>
      </c>
      <c r="B1777" s="33">
        <f>+'Gaussian Distributions'!A1795</f>
        <v>-6.2461510219441581E-2</v>
      </c>
      <c r="C1777" s="33">
        <f>+'Gaussian Distributions'!F1795</f>
        <v>0.28438462244513957</v>
      </c>
      <c r="D1777" s="34">
        <f>_xll.qlNormInv(HelperSheet!$A1796,D$2,D$3)</f>
        <v>0.46564616937930714</v>
      </c>
    </row>
    <row r="1778" spans="1:4" x14ac:dyDescent="0.2">
      <c r="A1778" s="32">
        <v>1</v>
      </c>
      <c r="B1778" s="33">
        <f>+'Gaussian Distributions'!A1796</f>
        <v>-0.38505682816573988</v>
      </c>
      <c r="C1778" s="33">
        <f>+'Gaussian Distributions'!F1796</f>
        <v>0.20373579295856503</v>
      </c>
      <c r="D1778" s="34">
        <f>_xll.qlNormInv(HelperSheet!$A1797,D$2,D$3)</f>
        <v>0.28821874450884305</v>
      </c>
    </row>
    <row r="1779" spans="1:4" x14ac:dyDescent="0.2">
      <c r="A1779" s="32">
        <v>1</v>
      </c>
      <c r="B1779" s="33">
        <f>+'Gaussian Distributions'!A1797</f>
        <v>1.0368523217273855</v>
      </c>
      <c r="C1779" s="33">
        <f>+'Gaussian Distributions'!F1797</f>
        <v>0.55921308043184637</v>
      </c>
      <c r="D1779" s="34">
        <f>_xll.qlNormInv(HelperSheet!$A1798,D$2,D$3)</f>
        <v>1.0702687769500621</v>
      </c>
    </row>
    <row r="1780" spans="1:4" x14ac:dyDescent="0.2">
      <c r="A1780" s="32">
        <v>1</v>
      </c>
      <c r="B1780" s="33">
        <f>+'Gaussian Distributions'!A1798</f>
        <v>0.25359988211522544</v>
      </c>
      <c r="C1780" s="33">
        <f>+'Gaussian Distributions'!F1798</f>
        <v>0.36339997052880635</v>
      </c>
      <c r="D1780" s="34">
        <f>_xll.qlNormInv(HelperSheet!$A1799,D$2,D$3)</f>
        <v>0.63947993516337398</v>
      </c>
    </row>
    <row r="1781" spans="1:4" x14ac:dyDescent="0.2">
      <c r="A1781" s="32">
        <v>1</v>
      </c>
      <c r="B1781" s="33">
        <f>+'Gaussian Distributions'!A1799</f>
        <v>-1.2809953112655841</v>
      </c>
      <c r="C1781" s="33">
        <f>+'Gaussian Distributions'!F1799</f>
        <v>-2.0248827816396031E-2</v>
      </c>
      <c r="D1781" s="34">
        <f>_xll.qlNormInv(HelperSheet!$A1800,D$2,D$3)</f>
        <v>-0.20454742119607128</v>
      </c>
    </row>
    <row r="1782" spans="1:4" x14ac:dyDescent="0.2">
      <c r="A1782" s="32">
        <v>1</v>
      </c>
      <c r="B1782" s="33">
        <f>+'Gaussian Distributions'!A1800</f>
        <v>-1.4844283735518953</v>
      </c>
      <c r="C1782" s="33">
        <f>+'Gaussian Distributions'!F1800</f>
        <v>-7.110709338797383E-2</v>
      </c>
      <c r="D1782" s="34">
        <f>_xll.qlNormInv(HelperSheet!$A1801,D$2,D$3)</f>
        <v>-0.31643560545354243</v>
      </c>
    </row>
    <row r="1783" spans="1:4" x14ac:dyDescent="0.2">
      <c r="A1783" s="32">
        <v>1</v>
      </c>
      <c r="B1783" s="33">
        <f>+'Gaussian Distributions'!A1801</f>
        <v>0.17344114315918394</v>
      </c>
      <c r="C1783" s="33">
        <f>+'Gaussian Distributions'!F1801</f>
        <v>0.34336028578979599</v>
      </c>
      <c r="D1783" s="34">
        <f>_xll.qlNormInv(HelperSheet!$A1802,D$2,D$3)</f>
        <v>0.59539262873755117</v>
      </c>
    </row>
    <row r="1784" spans="1:4" x14ac:dyDescent="0.2">
      <c r="A1784" s="32">
        <v>1</v>
      </c>
      <c r="B1784" s="33">
        <f>+'Gaussian Distributions'!A1802</f>
        <v>0.91098232314482908</v>
      </c>
      <c r="C1784" s="33">
        <f>+'Gaussian Distributions'!F1802</f>
        <v>0.52774558078620726</v>
      </c>
      <c r="D1784" s="34">
        <f>_xll.qlNormInv(HelperSheet!$A1803,D$2,D$3)</f>
        <v>1.0010402777296559</v>
      </c>
    </row>
    <row r="1785" spans="1:4" x14ac:dyDescent="0.2">
      <c r="A1785" s="32">
        <v>1</v>
      </c>
      <c r="B1785" s="33">
        <f>+'Gaussian Distributions'!A1803</f>
        <v>-0.47092357476175151</v>
      </c>
      <c r="C1785" s="33">
        <f>+'Gaussian Distributions'!F1803</f>
        <v>0.18226910630956211</v>
      </c>
      <c r="D1785" s="34">
        <f>_xll.qlNormInv(HelperSheet!$A1804,D$2,D$3)</f>
        <v>0.24099203388103663</v>
      </c>
    </row>
    <row r="1786" spans="1:4" x14ac:dyDescent="0.2">
      <c r="A1786" s="32">
        <v>1</v>
      </c>
      <c r="B1786" s="33">
        <f>+'Gaussian Distributions'!A1804</f>
        <v>-0.14122105598061108</v>
      </c>
      <c r="C1786" s="33">
        <f>+'Gaussian Distributions'!F1804</f>
        <v>0.26469473600484722</v>
      </c>
      <c r="D1786" s="34">
        <f>_xll.qlNormInv(HelperSheet!$A1805,D$2,D$3)</f>
        <v>0.42232841921066389</v>
      </c>
    </row>
    <row r="1787" spans="1:4" x14ac:dyDescent="0.2">
      <c r="A1787" s="32">
        <v>1</v>
      </c>
      <c r="B1787" s="33">
        <f>+'Gaussian Distributions'!A1805</f>
        <v>1.5879188618200284</v>
      </c>
      <c r="C1787" s="33">
        <f>+'Gaussian Distributions'!F1805</f>
        <v>0.69697971545500703</v>
      </c>
      <c r="D1787" s="34">
        <f>_xll.qlNormInv(HelperSheet!$A1806,D$2,D$3)</f>
        <v>1.3733553740010156</v>
      </c>
    </row>
    <row r="1788" spans="1:4" x14ac:dyDescent="0.2">
      <c r="A1788" s="32">
        <v>1</v>
      </c>
      <c r="B1788" s="33">
        <f>+'Gaussian Distributions'!A1806</f>
        <v>0.50678641808366254</v>
      </c>
      <c r="C1788" s="33">
        <f>+'Gaussian Distributions'!F1806</f>
        <v>0.42669660452091562</v>
      </c>
      <c r="D1788" s="34">
        <f>_xll.qlNormInv(HelperSheet!$A1807,D$2,D$3)</f>
        <v>0.77873252994601438</v>
      </c>
    </row>
    <row r="1789" spans="1:4" x14ac:dyDescent="0.2">
      <c r="A1789" s="32">
        <v>1</v>
      </c>
      <c r="B1789" s="33">
        <f>+'Gaussian Distributions'!A1807</f>
        <v>-0.8638044681992908</v>
      </c>
      <c r="C1789" s="33">
        <f>+'Gaussian Distributions'!F1807</f>
        <v>8.4048882950177289E-2</v>
      </c>
      <c r="D1789" s="34">
        <f>_xll.qlNormInv(HelperSheet!$A1808,D$2,D$3)</f>
        <v>2.4907542490390011E-2</v>
      </c>
    </row>
    <row r="1790" spans="1:4" x14ac:dyDescent="0.2">
      <c r="A1790" s="32">
        <v>1</v>
      </c>
      <c r="B1790" s="33">
        <f>+'Gaussian Distributions'!A1808</f>
        <v>-1.1200432965255982</v>
      </c>
      <c r="C1790" s="33">
        <f>+'Gaussian Distributions'!F1808</f>
        <v>1.9989175868600439E-2</v>
      </c>
      <c r="D1790" s="34">
        <f>_xll.qlNormInv(HelperSheet!$A1809,D$2,D$3)</f>
        <v>-0.11602381308907905</v>
      </c>
    </row>
    <row r="1791" spans="1:4" x14ac:dyDescent="0.2">
      <c r="A1791" s="32">
        <v>1</v>
      </c>
      <c r="B1791" s="33">
        <f>+'Gaussian Distributions'!A1809</f>
        <v>0.33542476689930012</v>
      </c>
      <c r="C1791" s="33">
        <f>+'Gaussian Distributions'!F1809</f>
        <v>0.38385619172482499</v>
      </c>
      <c r="D1791" s="34">
        <f>_xll.qlNormInv(HelperSheet!$A1810,D$2,D$3)</f>
        <v>0.68448362179461508</v>
      </c>
    </row>
    <row r="1792" spans="1:4" x14ac:dyDescent="0.2">
      <c r="A1792" s="32">
        <v>1</v>
      </c>
      <c r="B1792" s="33">
        <f>+'Gaussian Distributions'!A1810</f>
        <v>1.1817505664262027</v>
      </c>
      <c r="C1792" s="33">
        <f>+'Gaussian Distributions'!F1810</f>
        <v>0.59543764160655066</v>
      </c>
      <c r="D1792" s="34">
        <f>_xll.qlNormInv(HelperSheet!$A1811,D$2,D$3)</f>
        <v>1.1499628115344116</v>
      </c>
    </row>
    <row r="1793" spans="1:4" x14ac:dyDescent="0.2">
      <c r="A1793" s="32">
        <v>1</v>
      </c>
      <c r="B1793" s="33">
        <f>+'Gaussian Distributions'!A1811</f>
        <v>-0.30194326579122727</v>
      </c>
      <c r="C1793" s="33">
        <f>+'Gaussian Distributions'!F1811</f>
        <v>0.22451418355219316</v>
      </c>
      <c r="D1793" s="34">
        <f>_xll.qlNormInv(HelperSheet!$A1812,D$2,D$3)</f>
        <v>0.333931203814825</v>
      </c>
    </row>
    <row r="1794" spans="1:4" x14ac:dyDescent="0.2">
      <c r="A1794" s="32">
        <v>1</v>
      </c>
      <c r="B1794" s="33">
        <f>+'Gaussian Distributions'!A1812</f>
        <v>-0.65464660208882308</v>
      </c>
      <c r="C1794" s="33">
        <f>+'Gaussian Distributions'!F1812</f>
        <v>0.13633834947779422</v>
      </c>
      <c r="D1794" s="34">
        <f>_xll.qlNormInv(HelperSheet!$A1813,D$2,D$3)</f>
        <v>0.13994436885114725</v>
      </c>
    </row>
    <row r="1795" spans="1:4" x14ac:dyDescent="0.2">
      <c r="A1795" s="32">
        <v>1</v>
      </c>
      <c r="B1795" s="33">
        <f>+'Gaussian Distributions'!A1813</f>
        <v>0.69460211314619236</v>
      </c>
      <c r="C1795" s="33">
        <f>+'Gaussian Distributions'!F1813</f>
        <v>0.47365052828654808</v>
      </c>
      <c r="D1795" s="34">
        <f>_xll.qlNormInv(HelperSheet!$A1814,D$2,D$3)</f>
        <v>0.88203116223040579</v>
      </c>
    </row>
    <row r="1796" spans="1:4" x14ac:dyDescent="0.2">
      <c r="A1796" s="32">
        <v>1</v>
      </c>
      <c r="B1796" s="33">
        <f>+'Gaussian Distributions'!A1814</f>
        <v>1.5911886076132864E-2</v>
      </c>
      <c r="C1796" s="33">
        <f>+'Gaussian Distributions'!F1814</f>
        <v>0.30397797151903322</v>
      </c>
      <c r="D1796" s="34">
        <f>_xll.qlNormInv(HelperSheet!$A1815,D$2,D$3)</f>
        <v>0.50875153734187306</v>
      </c>
    </row>
    <row r="1797" spans="1:4" x14ac:dyDescent="0.2">
      <c r="A1797" s="32">
        <v>1</v>
      </c>
      <c r="B1797" s="33">
        <f>+'Gaussian Distributions'!A1815</f>
        <v>-2.4922039273045642</v>
      </c>
      <c r="C1797" s="33">
        <f>+'Gaussian Distributions'!F1815</f>
        <v>-0.32305098182614106</v>
      </c>
      <c r="D1797" s="34">
        <f>_xll.qlNormInv(HelperSheet!$A1816,D$2,D$3)</f>
        <v>-0.87071216001751051</v>
      </c>
    </row>
    <row r="1798" spans="1:4" x14ac:dyDescent="0.2">
      <c r="A1798" s="32">
        <v>1</v>
      </c>
      <c r="B1798" s="33">
        <f>+'Gaussian Distributions'!A1816</f>
        <v>-2.6201518387929075</v>
      </c>
      <c r="C1798" s="33">
        <f>+'Gaussian Distributions'!F1816</f>
        <v>-0.35503795969822688</v>
      </c>
      <c r="D1798" s="34">
        <f>_xll.qlNormInv(HelperSheet!$A1817,D$2,D$3)</f>
        <v>-0.94108351133609913</v>
      </c>
    </row>
    <row r="1799" spans="1:4" x14ac:dyDescent="0.2">
      <c r="A1799" s="32">
        <v>1</v>
      </c>
      <c r="B1799" s="33">
        <f>+'Gaussian Distributions'!A1817</f>
        <v>1.1015679076546733E-2</v>
      </c>
      <c r="C1799" s="33">
        <f>+'Gaussian Distributions'!F1817</f>
        <v>0.30275391976913668</v>
      </c>
      <c r="D1799" s="34">
        <f>_xll.qlNormInv(HelperSheet!$A1818,D$2,D$3)</f>
        <v>0.50605862349210073</v>
      </c>
    </row>
    <row r="1800" spans="1:4" x14ac:dyDescent="0.2">
      <c r="A1800" s="32">
        <v>1</v>
      </c>
      <c r="B1800" s="33">
        <f>+'Gaussian Distributions'!A1818</f>
        <v>0.68838409410128776</v>
      </c>
      <c r="C1800" s="33">
        <f>+'Gaussian Distributions'!F1818</f>
        <v>0.47209602352532193</v>
      </c>
      <c r="D1800" s="34">
        <f>_xll.qlNormInv(HelperSheet!$A1819,D$2,D$3)</f>
        <v>0.87861125175570831</v>
      </c>
    </row>
    <row r="1801" spans="1:4" x14ac:dyDescent="0.2">
      <c r="A1801" s="32">
        <v>1</v>
      </c>
      <c r="B1801" s="33">
        <f>+'Gaussian Distributions'!A1819</f>
        <v>-0.66072441654267366</v>
      </c>
      <c r="C1801" s="33">
        <f>+'Gaussian Distributions'!F1819</f>
        <v>0.13481889586433157</v>
      </c>
      <c r="D1801" s="34">
        <f>_xll.qlNormInv(HelperSheet!$A1820,D$2,D$3)</f>
        <v>0.13660157090152947</v>
      </c>
    </row>
    <row r="1802" spans="1:4" x14ac:dyDescent="0.2">
      <c r="A1802" s="32">
        <v>1</v>
      </c>
      <c r="B1802" s="33">
        <f>+'Gaussian Distributions'!A1820</f>
        <v>-0.30707135200642871</v>
      </c>
      <c r="C1802" s="33">
        <f>+'Gaussian Distributions'!F1820</f>
        <v>0.2232321619983928</v>
      </c>
      <c r="D1802" s="34">
        <f>_xll.qlNormInv(HelperSheet!$A1821,D$2,D$3)</f>
        <v>0.3311107563964642</v>
      </c>
    </row>
    <row r="1803" spans="1:4" x14ac:dyDescent="0.2">
      <c r="A1803" s="32">
        <v>1</v>
      </c>
      <c r="B1803" s="33">
        <f>+'Gaussian Distributions'!A1821</f>
        <v>1.1719654254875518</v>
      </c>
      <c r="C1803" s="33">
        <f>+'Gaussian Distributions'!F1821</f>
        <v>0.59299135637188793</v>
      </c>
      <c r="D1803" s="34">
        <f>_xll.qlNormInv(HelperSheet!$A1822,D$2,D$3)</f>
        <v>1.1445809840181536</v>
      </c>
    </row>
    <row r="1804" spans="1:4" x14ac:dyDescent="0.2">
      <c r="A1804" s="32">
        <v>1</v>
      </c>
      <c r="B1804" s="33">
        <f>+'Gaussian Distributions'!A1822</f>
        <v>0.33025017450336919</v>
      </c>
      <c r="C1804" s="33">
        <f>+'Gaussian Distributions'!F1822</f>
        <v>0.3825625436258423</v>
      </c>
      <c r="D1804" s="34">
        <f>_xll.qlNormInv(HelperSheet!$A1823,D$2,D$3)</f>
        <v>0.68163759597685303</v>
      </c>
    </row>
    <row r="1805" spans="1:4" x14ac:dyDescent="0.2">
      <c r="A1805" s="32">
        <v>1</v>
      </c>
      <c r="B1805" s="33">
        <f>+'Gaussian Distributions'!A1823</f>
        <v>-1.1292578829432256</v>
      </c>
      <c r="C1805" s="33">
        <f>+'Gaussian Distributions'!F1823</f>
        <v>1.7685529264193589E-2</v>
      </c>
      <c r="D1805" s="34">
        <f>_xll.qlNormInv(HelperSheet!$A1824,D$2,D$3)</f>
        <v>-0.12109183561877412</v>
      </c>
    </row>
    <row r="1806" spans="1:4" x14ac:dyDescent="0.2">
      <c r="A1806" s="32">
        <v>1</v>
      </c>
      <c r="B1806" s="33">
        <f>+'Gaussian Distributions'!A1824</f>
        <v>-0.87093606604384344</v>
      </c>
      <c r="C1806" s="33">
        <f>+'Gaussian Distributions'!F1824</f>
        <v>8.2265983489039129E-2</v>
      </c>
      <c r="D1806" s="34">
        <f>_xll.qlNormInv(HelperSheet!$A1825,D$2,D$3)</f>
        <v>2.0985163675886098E-2</v>
      </c>
    </row>
    <row r="1807" spans="1:4" x14ac:dyDescent="0.2">
      <c r="A1807" s="32">
        <v>1</v>
      </c>
      <c r="B1807" s="33">
        <f>+'Gaussian Distributions'!A1825</f>
        <v>0.5012276212416793</v>
      </c>
      <c r="C1807" s="33">
        <f>+'Gaussian Distributions'!F1825</f>
        <v>0.42530690531041981</v>
      </c>
      <c r="D1807" s="34">
        <f>_xll.qlNormInv(HelperSheet!$A1826,D$2,D$3)</f>
        <v>0.77567519168292365</v>
      </c>
    </row>
    <row r="1808" spans="1:4" x14ac:dyDescent="0.2">
      <c r="A1808" s="32">
        <v>1</v>
      </c>
      <c r="B1808" s="33">
        <f>+'Gaussian Distributions'!A1826</f>
        <v>1.5708782239335579</v>
      </c>
      <c r="C1808" s="33">
        <f>+'Gaussian Distributions'!F1826</f>
        <v>0.69271955598338941</v>
      </c>
      <c r="D1808" s="34">
        <f>_xll.qlNormInv(HelperSheet!$A1827,D$2,D$3)</f>
        <v>1.3639830231634569</v>
      </c>
    </row>
    <row r="1809" spans="1:4" x14ac:dyDescent="0.2">
      <c r="A1809" s="32">
        <v>1</v>
      </c>
      <c r="B1809" s="33">
        <f>+'Gaussian Distributions'!A1827</f>
        <v>-0.14616762503268185</v>
      </c>
      <c r="C1809" s="33">
        <f>+'Gaussian Distributions'!F1827</f>
        <v>0.26345809374182955</v>
      </c>
      <c r="D1809" s="34">
        <f>_xll.qlNormInv(HelperSheet!$A1828,D$2,D$3)</f>
        <v>0.41960780623202498</v>
      </c>
    </row>
    <row r="1810" spans="1:4" x14ac:dyDescent="0.2">
      <c r="A1810" s="32">
        <v>1</v>
      </c>
      <c r="B1810" s="33">
        <f>+'Gaussian Distributions'!A1828</f>
        <v>-0.47640052286400614</v>
      </c>
      <c r="C1810" s="33">
        <f>+'Gaussian Distributions'!F1828</f>
        <v>0.18089986928399845</v>
      </c>
      <c r="D1810" s="34">
        <f>_xll.qlNormInv(HelperSheet!$A1829,D$2,D$3)</f>
        <v>0.2379797124247966</v>
      </c>
    </row>
    <row r="1811" spans="1:4" x14ac:dyDescent="0.2">
      <c r="A1811" s="32">
        <v>1</v>
      </c>
      <c r="B1811" s="33">
        <f>+'Gaussian Distributions'!A1829</f>
        <v>0.90359359715575704</v>
      </c>
      <c r="C1811" s="33">
        <f>+'Gaussian Distributions'!F1829</f>
        <v>0.52589839928893922</v>
      </c>
      <c r="D1811" s="34">
        <f>_xll.qlNormInv(HelperSheet!$A1830,D$2,D$3)</f>
        <v>0.99697647843566639</v>
      </c>
    </row>
    <row r="1812" spans="1:4" x14ac:dyDescent="0.2">
      <c r="A1812" s="32">
        <v>1</v>
      </c>
      <c r="B1812" s="33">
        <f>+'Gaussian Distributions'!A1830</f>
        <v>0.1684733119433402</v>
      </c>
      <c r="C1812" s="33">
        <f>+'Gaussian Distributions'!F1830</f>
        <v>0.34211832798583502</v>
      </c>
      <c r="D1812" s="34">
        <f>_xll.qlNormInv(HelperSheet!$A1831,D$2,D$3)</f>
        <v>0.59266032156883708</v>
      </c>
    </row>
    <row r="1813" spans="1:4" x14ac:dyDescent="0.2">
      <c r="A1813" s="32">
        <v>1</v>
      </c>
      <c r="B1813" s="33">
        <f>+'Gaussian Distributions'!A1831</f>
        <v>-1.4993260709012937</v>
      </c>
      <c r="C1813" s="33">
        <f>+'Gaussian Distributions'!F1831</f>
        <v>-7.4831517725323426E-2</v>
      </c>
      <c r="D1813" s="34">
        <f>_xll.qlNormInv(HelperSheet!$A1832,D$2,D$3)</f>
        <v>-0.32462933899571156</v>
      </c>
    </row>
    <row r="1814" spans="1:4" x14ac:dyDescent="0.2">
      <c r="A1814" s="32">
        <v>1</v>
      </c>
      <c r="B1814" s="33">
        <f>+'Gaussian Distributions'!A1832</f>
        <v>-1.29219661701479</v>
      </c>
      <c r="C1814" s="33">
        <f>+'Gaussian Distributions'!F1832</f>
        <v>-2.3049154253697524E-2</v>
      </c>
      <c r="D1814" s="34">
        <f>_xll.qlNormInv(HelperSheet!$A1833,D$2,D$3)</f>
        <v>-0.21070813935813459</v>
      </c>
    </row>
    <row r="1815" spans="1:4" x14ac:dyDescent="0.2">
      <c r="A1815" s="32">
        <v>1</v>
      </c>
      <c r="B1815" s="33">
        <f>+'Gaussian Distributions'!A1833</f>
        <v>0.24854735184009136</v>
      </c>
      <c r="C1815" s="33">
        <f>+'Gaussian Distributions'!F1833</f>
        <v>0.36213683796002283</v>
      </c>
      <c r="D1815" s="34">
        <f>_xll.qlNormInv(HelperSheet!$A1834,D$2,D$3)</f>
        <v>0.63670104351205026</v>
      </c>
    </row>
    <row r="1816" spans="1:4" x14ac:dyDescent="0.2">
      <c r="A1816" s="32">
        <v>1</v>
      </c>
      <c r="B1816" s="33">
        <f>+'Gaussian Distributions'!A1834</f>
        <v>1.0285079843848479</v>
      </c>
      <c r="C1816" s="33">
        <f>+'Gaussian Distributions'!F1834</f>
        <v>0.55712699609621197</v>
      </c>
      <c r="D1816" s="34">
        <f>_xll.qlNormInv(HelperSheet!$A1835,D$2,D$3)</f>
        <v>1.0656793914116665</v>
      </c>
    </row>
    <row r="1817" spans="1:4" x14ac:dyDescent="0.2">
      <c r="A1817" s="32">
        <v>1</v>
      </c>
      <c r="B1817" s="33">
        <f>+'Gaussian Distributions'!A1835</f>
        <v>-0.39033470647677715</v>
      </c>
      <c r="C1817" s="33">
        <f>+'Gaussian Distributions'!F1835</f>
        <v>0.2024163233808057</v>
      </c>
      <c r="D1817" s="34">
        <f>_xll.qlNormInv(HelperSheet!$A1836,D$2,D$3)</f>
        <v>0.28531591143777257</v>
      </c>
    </row>
    <row r="1818" spans="1:4" x14ac:dyDescent="0.2">
      <c r="A1818" s="32">
        <v>1</v>
      </c>
      <c r="B1818" s="33">
        <f>+'Gaussian Distributions'!A1836</f>
        <v>-6.7367599460309721E-2</v>
      </c>
      <c r="C1818" s="33">
        <f>+'Gaussian Distributions'!F1836</f>
        <v>0.28315810013492254</v>
      </c>
      <c r="D1818" s="34">
        <f>_xll.qlNormInv(HelperSheet!$A1837,D$2,D$3)</f>
        <v>0.46294782029682963</v>
      </c>
    </row>
    <row r="1819" spans="1:4" x14ac:dyDescent="0.2">
      <c r="A1819" s="32">
        <v>1</v>
      </c>
      <c r="B1819" s="33">
        <f>+'Gaussian Distributions'!A1837</f>
        <v>1.9291605223029147</v>
      </c>
      <c r="C1819" s="33">
        <f>+'Gaussian Distributions'!F1837</f>
        <v>0.7822901305757286</v>
      </c>
      <c r="D1819" s="34">
        <f>_xll.qlNormInv(HelperSheet!$A1838,D$2,D$3)</f>
        <v>1.5610382872666031</v>
      </c>
    </row>
    <row r="1820" spans="1:4" x14ac:dyDescent="0.2">
      <c r="A1820" s="32">
        <v>1</v>
      </c>
      <c r="B1820" s="33">
        <f>+'Gaussian Distributions'!A1838</f>
        <v>0.59220856141110012</v>
      </c>
      <c r="C1820" s="33">
        <f>+'Gaussian Distributions'!F1838</f>
        <v>0.44805214035277502</v>
      </c>
      <c r="D1820" s="34">
        <f>_xll.qlNormInv(HelperSheet!$A1839,D$2,D$3)</f>
        <v>0.82571470877610509</v>
      </c>
    </row>
    <row r="1821" spans="1:4" x14ac:dyDescent="0.2">
      <c r="A1821" s="32">
        <v>1</v>
      </c>
      <c r="B1821" s="33">
        <f>+'Gaussian Distributions'!A1839</f>
        <v>-0.76161626744824429</v>
      </c>
      <c r="C1821" s="33">
        <f>+'Gaussian Distributions'!F1839</f>
        <v>0.10959593313793892</v>
      </c>
      <c r="D1821" s="34">
        <f>_xll.qlNormInv(HelperSheet!$A1840,D$2,D$3)</f>
        <v>8.1111052903465597E-2</v>
      </c>
    </row>
    <row r="1822" spans="1:4" x14ac:dyDescent="0.2">
      <c r="A1822" s="32">
        <v>1</v>
      </c>
      <c r="B1822" s="33">
        <f>+'Gaussian Distributions'!A1840</f>
        <v>-0.99181237036959502</v>
      </c>
      <c r="C1822" s="33">
        <f>+'Gaussian Distributions'!F1840</f>
        <v>5.2046907407601234E-2</v>
      </c>
      <c r="D1822" s="34">
        <f>_xll.qlNormInv(HelperSheet!$A1841,D$2,D$3)</f>
        <v>-4.5496803703277355E-2</v>
      </c>
    </row>
    <row r="1823" spans="1:4" x14ac:dyDescent="0.2">
      <c r="A1823" s="32">
        <v>1</v>
      </c>
      <c r="B1823" s="33">
        <f>+'Gaussian Distributions'!A1841</f>
        <v>0.41422281103312286</v>
      </c>
      <c r="C1823" s="33">
        <f>+'Gaussian Distributions'!F1841</f>
        <v>0.40355570275828068</v>
      </c>
      <c r="D1823" s="34">
        <f>_xll.qlNormInv(HelperSheet!$A1842,D$2,D$3)</f>
        <v>0.72782254606821761</v>
      </c>
    </row>
    <row r="1824" spans="1:4" x14ac:dyDescent="0.2">
      <c r="A1824" s="32">
        <v>1</v>
      </c>
      <c r="B1824" s="33">
        <f>+'Gaussian Distributions'!A1842</f>
        <v>1.3447346593574796</v>
      </c>
      <c r="C1824" s="33">
        <f>+'Gaussian Distributions'!F1842</f>
        <v>0.63618366483936994</v>
      </c>
      <c r="D1824" s="34">
        <f>_xll.qlNormInv(HelperSheet!$A1843,D$2,D$3)</f>
        <v>1.2396040626466138</v>
      </c>
    </row>
    <row r="1825" spans="1:4" x14ac:dyDescent="0.2">
      <c r="A1825" s="32">
        <v>1</v>
      </c>
      <c r="B1825" s="33">
        <f>+'Gaussian Distributions'!A1843</f>
        <v>-0.22588731674708404</v>
      </c>
      <c r="C1825" s="33">
        <f>+'Gaussian Distributions'!F1843</f>
        <v>0.24352817081322897</v>
      </c>
      <c r="D1825" s="34">
        <f>_xll.qlNormInv(HelperSheet!$A1844,D$2,D$3)</f>
        <v>0.37576197578910375</v>
      </c>
    </row>
    <row r="1826" spans="1:4" x14ac:dyDescent="0.2">
      <c r="A1826" s="32">
        <v>1</v>
      </c>
      <c r="B1826" s="33">
        <f>+'Gaussian Distributions'!A1844</f>
        <v>-0.56615405168699728</v>
      </c>
      <c r="C1826" s="33">
        <f>+'Gaussian Distributions'!F1844</f>
        <v>0.15846148707825067</v>
      </c>
      <c r="D1826" s="34">
        <f>_xll.qlNormInv(HelperSheet!$A1845,D$2,D$3)</f>
        <v>0.18861527157215147</v>
      </c>
    </row>
    <row r="1827" spans="1:4" x14ac:dyDescent="0.2">
      <c r="A1827" s="32">
        <v>1</v>
      </c>
      <c r="B1827" s="33">
        <f>+'Gaussian Distributions'!A1845</f>
        <v>0.79139943768873622</v>
      </c>
      <c r="C1827" s="33">
        <f>+'Gaussian Distributions'!F1845</f>
        <v>0.49784985942218407</v>
      </c>
      <c r="D1827" s="34">
        <f>_xll.qlNormInv(HelperSheet!$A1846,D$2,D$3)</f>
        <v>0.93526969072880495</v>
      </c>
    </row>
    <row r="1828" spans="1:4" x14ac:dyDescent="0.2">
      <c r="A1828" s="32">
        <v>1</v>
      </c>
      <c r="B1828" s="33">
        <f>+'Gaussian Distributions'!A1846</f>
        <v>8.9466800064465182E-2</v>
      </c>
      <c r="C1828" s="33">
        <f>+'Gaussian Distributions'!F1846</f>
        <v>0.32236670001611628</v>
      </c>
      <c r="D1828" s="34">
        <f>_xll.qlNormInv(HelperSheet!$A1847,D$2,D$3)</f>
        <v>0.54920674003545589</v>
      </c>
    </row>
    <row r="1829" spans="1:4" x14ac:dyDescent="0.2">
      <c r="A1829" s="32">
        <v>1</v>
      </c>
      <c r="B1829" s="33">
        <f>+'Gaussian Distributions'!A1847</f>
        <v>-1.803631705691404</v>
      </c>
      <c r="C1829" s="33">
        <f>+'Gaussian Distributions'!F1847</f>
        <v>-0.150907926422851</v>
      </c>
      <c r="D1829" s="34">
        <f>_xll.qlNormInv(HelperSheet!$A1848,D$2,D$3)</f>
        <v>-0.4919974381302723</v>
      </c>
    </row>
    <row r="1830" spans="1:4" x14ac:dyDescent="0.2">
      <c r="A1830" s="32">
        <v>1</v>
      </c>
      <c r="B1830" s="33">
        <f>+'Gaussian Distributions'!A1848</f>
        <v>-1.6326669459801373</v>
      </c>
      <c r="C1830" s="33">
        <f>+'Gaussian Distributions'!F1848</f>
        <v>-0.10816673649503433</v>
      </c>
      <c r="D1830" s="34">
        <f>_xll.qlNormInv(HelperSheet!$A1849,D$2,D$3)</f>
        <v>-0.3979668202890756</v>
      </c>
    </row>
    <row r="1831" spans="1:4" x14ac:dyDescent="0.2">
      <c r="A1831" s="32">
        <v>1</v>
      </c>
      <c r="B1831" s="33">
        <f>+'Gaussian Distributions'!A1849</f>
        <v>0.12886946635493293</v>
      </c>
      <c r="C1831" s="33">
        <f>+'Gaussian Distributions'!F1849</f>
        <v>0.33221736658873324</v>
      </c>
      <c r="D1831" s="34">
        <f>_xll.qlNormInv(HelperSheet!$A1850,D$2,D$3)</f>
        <v>0.57087820649521315</v>
      </c>
    </row>
    <row r="1832" spans="1:4" x14ac:dyDescent="0.2">
      <c r="A1832" s="32">
        <v>1</v>
      </c>
      <c r="B1832" s="33">
        <f>+'Gaussian Distributions'!A1850</f>
        <v>0.84616458053523713</v>
      </c>
      <c r="C1832" s="33">
        <f>+'Gaussian Distributions'!F1850</f>
        <v>0.51154114513380922</v>
      </c>
      <c r="D1832" s="34">
        <f>_xll.qlNormInv(HelperSheet!$A1851,D$2,D$3)</f>
        <v>0.96539051929438047</v>
      </c>
    </row>
    <row r="1833" spans="1:4" x14ac:dyDescent="0.2">
      <c r="A1833" s="32">
        <v>1</v>
      </c>
      <c r="B1833" s="33">
        <f>+'Gaussian Distributions'!A1851</f>
        <v>-0.52075269291083881</v>
      </c>
      <c r="C1833" s="33">
        <f>+'Gaussian Distributions'!F1851</f>
        <v>0.16981182677229029</v>
      </c>
      <c r="D1833" s="34">
        <f>_xll.qlNormInv(HelperSheet!$A1852,D$2,D$3)</f>
        <v>0.21358601889903861</v>
      </c>
    </row>
    <row r="1834" spans="1:4" x14ac:dyDescent="0.2">
      <c r="A1834" s="32">
        <v>1</v>
      </c>
      <c r="B1834" s="33">
        <f>+'Gaussian Distributions'!A1852</f>
        <v>-0.18587975002838791</v>
      </c>
      <c r="C1834" s="33">
        <f>+'Gaussian Distributions'!F1852</f>
        <v>0.253530062492903</v>
      </c>
      <c r="D1834" s="34">
        <f>_xll.qlNormInv(HelperSheet!$A1853,D$2,D$3)</f>
        <v>0.39776613748438661</v>
      </c>
    </row>
    <row r="1835" spans="1:4" x14ac:dyDescent="0.2">
      <c r="A1835" s="32">
        <v>1</v>
      </c>
      <c r="B1835" s="33">
        <f>+'Gaussian Distributions'!A1853</f>
        <v>1.448558431083151</v>
      </c>
      <c r="C1835" s="33">
        <f>+'Gaussian Distributions'!F1853</f>
        <v>0.66213960777078773</v>
      </c>
      <c r="D1835" s="34">
        <f>_xll.qlNormInv(HelperSheet!$A1854,D$2,D$3)</f>
        <v>1.296707137095733</v>
      </c>
    </row>
    <row r="1836" spans="1:4" x14ac:dyDescent="0.2">
      <c r="A1836" s="32">
        <v>1</v>
      </c>
      <c r="B1836" s="33">
        <f>+'Gaussian Distributions'!A1854</f>
        <v>0.45729233641215944</v>
      </c>
      <c r="C1836" s="33">
        <f>+'Gaussian Distributions'!F1854</f>
        <v>0.41432308410303986</v>
      </c>
      <c r="D1836" s="34">
        <f>_xll.qlNormInv(HelperSheet!$A1855,D$2,D$3)</f>
        <v>0.75151078502668778</v>
      </c>
    </row>
    <row r="1837" spans="1:4" x14ac:dyDescent="0.2">
      <c r="A1837" s="32">
        <v>1</v>
      </c>
      <c r="B1837" s="33">
        <f>+'Gaussian Distributions'!A1855</f>
        <v>-0.92967561746267768</v>
      </c>
      <c r="C1837" s="33">
        <f>+'Gaussian Distributions'!F1855</f>
        <v>6.7581095634330568E-2</v>
      </c>
      <c r="D1837" s="34">
        <f>_xll.qlNormInv(HelperSheet!$A1856,D$2,D$3)</f>
        <v>-1.1321589604472715E-2</v>
      </c>
    </row>
    <row r="1838" spans="1:4" x14ac:dyDescent="0.2">
      <c r="A1838" s="32">
        <v>1</v>
      </c>
      <c r="B1838" s="33">
        <f>+'Gaussian Distributions'!A1856</f>
        <v>-0.71026622095279857</v>
      </c>
      <c r="C1838" s="33">
        <f>+'Gaussian Distributions'!F1856</f>
        <v>0.12243344476180035</v>
      </c>
      <c r="D1838" s="34">
        <f>_xll.qlNormInv(HelperSheet!$A1857,D$2,D$3)</f>
        <v>0.10935357847596078</v>
      </c>
    </row>
    <row r="1839" spans="1:4" x14ac:dyDescent="0.2">
      <c r="A1839" s="32">
        <v>1</v>
      </c>
      <c r="B1839" s="33">
        <f>+'Gaussian Distributions'!A1857</f>
        <v>0.63955655110887843</v>
      </c>
      <c r="C1839" s="33">
        <f>+'Gaussian Distributions'!F1857</f>
        <v>0.45988913777721963</v>
      </c>
      <c r="D1839" s="34">
        <f>_xll.qlNormInv(HelperSheet!$A1858,D$2,D$3)</f>
        <v>0.85175610310988314</v>
      </c>
    </row>
    <row r="1840" spans="1:4" x14ac:dyDescent="0.2">
      <c r="A1840" s="32">
        <v>1</v>
      </c>
      <c r="B1840" s="33">
        <f>+'Gaussian Distributions'!A1858</f>
        <v>2.2824813467224372</v>
      </c>
      <c r="C1840" s="33">
        <f>+'Gaussian Distributions'!F1858</f>
        <v>0.87062033668060934</v>
      </c>
      <c r="D1840" s="34">
        <f>_xll.qlNormInv(HelperSheet!$A1859,D$2,D$3)</f>
        <v>1.7553647406973405</v>
      </c>
    </row>
    <row r="1841" spans="1:4" x14ac:dyDescent="0.2">
      <c r="A1841" s="32">
        <v>1</v>
      </c>
      <c r="B1841" s="33">
        <f>+'Gaussian Distributions'!A1859</f>
        <v>-2.815432959198845E-2</v>
      </c>
      <c r="C1841" s="33">
        <f>+'Gaussian Distributions'!F1859</f>
        <v>0.29296141760200289</v>
      </c>
      <c r="D1841" s="34">
        <f>_xll.qlNormInv(HelperSheet!$A1860,D$2,D$3)</f>
        <v>0.48451511872440634</v>
      </c>
    </row>
    <row r="1842" spans="1:4" x14ac:dyDescent="0.2">
      <c r="A1842" s="32">
        <v>1</v>
      </c>
      <c r="B1842" s="33">
        <f>+'Gaussian Distributions'!A1860</f>
        <v>-0.34840098524924895</v>
      </c>
      <c r="C1842" s="33">
        <f>+'Gaussian Distributions'!F1860</f>
        <v>0.21289975368768776</v>
      </c>
      <c r="D1842" s="34">
        <f>_xll.qlNormInv(HelperSheet!$A1861,D$2,D$3)</f>
        <v>0.30837945811291306</v>
      </c>
    </row>
    <row r="1843" spans="1:4" x14ac:dyDescent="0.2">
      <c r="A1843" s="32">
        <v>1</v>
      </c>
      <c r="B1843" s="33">
        <f>+'Gaussian Distributions'!A1861</f>
        <v>1.0974128993369667</v>
      </c>
      <c r="C1843" s="33">
        <f>+'Gaussian Distributions'!F1861</f>
        <v>0.57435322483424167</v>
      </c>
      <c r="D1843" s="34">
        <f>_xll.qlNormInv(HelperSheet!$A1862,D$2,D$3)</f>
        <v>1.1035770946353316</v>
      </c>
    </row>
    <row r="1844" spans="1:4" x14ac:dyDescent="0.2">
      <c r="A1844" s="32">
        <v>1</v>
      </c>
      <c r="B1844" s="33">
        <f>+'Gaussian Distributions'!A1862</f>
        <v>0.28915738967160748</v>
      </c>
      <c r="C1844" s="33">
        <f>+'Gaussian Distributions'!F1862</f>
        <v>0.37228934741790187</v>
      </c>
      <c r="D1844" s="34">
        <f>_xll.qlNormInv(HelperSheet!$A1863,D$2,D$3)</f>
        <v>0.65903656431938407</v>
      </c>
    </row>
    <row r="1845" spans="1:4" x14ac:dyDescent="0.2">
      <c r="A1845" s="32">
        <v>1</v>
      </c>
      <c r="B1845" s="33">
        <f>+'Gaussian Distributions'!A1863</f>
        <v>-1.2067224173763582</v>
      </c>
      <c r="C1845" s="33">
        <f>+'Gaussian Distributions'!F1863</f>
        <v>-1.6806043440895646E-3</v>
      </c>
      <c r="D1845" s="34">
        <f>_xll.qlNormInv(HelperSheet!$A1864,D$2,D$3)</f>
        <v>-0.16369732955699712</v>
      </c>
    </row>
    <row r="1846" spans="1:4" x14ac:dyDescent="0.2">
      <c r="A1846" s="32">
        <v>1</v>
      </c>
      <c r="B1846" s="33">
        <f>+'Gaussian Distributions'!A1864</f>
        <v>-1.3883218476756962</v>
      </c>
      <c r="C1846" s="33">
        <f>+'Gaussian Distributions'!F1864</f>
        <v>-4.7080461918924066E-2</v>
      </c>
      <c r="D1846" s="34">
        <f>_xll.qlNormInv(HelperSheet!$A1865,D$2,D$3)</f>
        <v>-0.26357701622163299</v>
      </c>
    </row>
    <row r="1847" spans="1:4" x14ac:dyDescent="0.2">
      <c r="A1847" s="32">
        <v>1</v>
      </c>
      <c r="B1847" s="33">
        <f>+'Gaussian Distributions'!A1865</f>
        <v>0.20834328360932566</v>
      </c>
      <c r="C1847" s="33">
        <f>+'Gaussian Distributions'!F1865</f>
        <v>0.35208582090233143</v>
      </c>
      <c r="D1847" s="34">
        <f>_xll.qlNormInv(HelperSheet!$A1866,D$2,D$3)</f>
        <v>0.61458880598512911</v>
      </c>
    </row>
    <row r="1848" spans="1:4" x14ac:dyDescent="0.2">
      <c r="A1848" s="32">
        <v>1</v>
      </c>
      <c r="B1848" s="33">
        <f>+'Gaussian Distributions'!A1866</f>
        <v>0.96416953146253315</v>
      </c>
      <c r="C1848" s="33">
        <f>+'Gaussian Distributions'!F1866</f>
        <v>0.54104238286563322</v>
      </c>
      <c r="D1848" s="34">
        <f>_xll.qlNormInv(HelperSheet!$A1867,D$2,D$3)</f>
        <v>1.0302932423043933</v>
      </c>
    </row>
    <row r="1849" spans="1:4" x14ac:dyDescent="0.2">
      <c r="A1849" s="32">
        <v>1</v>
      </c>
      <c r="B1849" s="33">
        <f>+'Gaussian Distributions'!A1867</f>
        <v>-0.43296656176211734</v>
      </c>
      <c r="C1849" s="33">
        <f>+'Gaussian Distributions'!F1867</f>
        <v>0.19175835955947065</v>
      </c>
      <c r="D1849" s="34">
        <f>_xll.qlNormInv(HelperSheet!$A1868,D$2,D$3)</f>
        <v>0.26186839103083548</v>
      </c>
    </row>
    <row r="1850" spans="1:4" x14ac:dyDescent="0.2">
      <c r="A1850" s="32">
        <v>1</v>
      </c>
      <c r="B1850" s="33">
        <f>+'Gaussian Distributions'!A1868</f>
        <v>-0.10668477372672246</v>
      </c>
      <c r="C1850" s="33">
        <f>+'Gaussian Distributions'!F1868</f>
        <v>0.27332880656831937</v>
      </c>
      <c r="D1850" s="34">
        <f>_xll.qlNormInv(HelperSheet!$A1869,D$2,D$3)</f>
        <v>0.44132337445030267</v>
      </c>
    </row>
    <row r="1851" spans="1:4" x14ac:dyDescent="0.2">
      <c r="A1851" s="32">
        <v>1</v>
      </c>
      <c r="B1851" s="33">
        <f>+'Gaussian Distributions'!A1869</f>
        <v>1.7225997105011521</v>
      </c>
      <c r="C1851" s="33">
        <f>+'Gaussian Distributions'!F1869</f>
        <v>0.73064992762528802</v>
      </c>
      <c r="D1851" s="34">
        <f>_xll.qlNormInv(HelperSheet!$A1870,D$2,D$3)</f>
        <v>1.4474298407756336</v>
      </c>
    </row>
    <row r="1852" spans="1:4" x14ac:dyDescent="0.2">
      <c r="A1852" s="32">
        <v>1</v>
      </c>
      <c r="B1852" s="33">
        <f>+'Gaussian Distributions'!A1870</f>
        <v>0.5461527576490971</v>
      </c>
      <c r="C1852" s="33">
        <f>+'Gaussian Distributions'!F1870</f>
        <v>0.43653818941227429</v>
      </c>
      <c r="D1852" s="34">
        <f>_xll.qlNormInv(HelperSheet!$A1871,D$2,D$3)</f>
        <v>0.80038401670700343</v>
      </c>
    </row>
    <row r="1853" spans="1:4" x14ac:dyDescent="0.2">
      <c r="A1853" s="32">
        <v>1</v>
      </c>
      <c r="B1853" s="33">
        <f>+'Gaussian Distributions'!A1871</f>
        <v>-0.81505808421234449</v>
      </c>
      <c r="C1853" s="33">
        <f>+'Gaussian Distributions'!F1871</f>
        <v>9.6235478946913866E-2</v>
      </c>
      <c r="D1853" s="34">
        <f>_xll.qlNormInv(HelperSheet!$A1872,D$2,D$3)</f>
        <v>5.1718053683210474E-2</v>
      </c>
    </row>
    <row r="1854" spans="1:4" x14ac:dyDescent="0.2">
      <c r="A1854" s="32">
        <v>1</v>
      </c>
      <c r="B1854" s="33">
        <f>+'Gaussian Distributions'!A1872</f>
        <v>-1.0580359302747124</v>
      </c>
      <c r="C1854" s="33">
        <f>+'Gaussian Distributions'!F1872</f>
        <v>3.5491017431321881E-2</v>
      </c>
      <c r="D1854" s="34">
        <f>_xll.qlNormInv(HelperSheet!$A1873,D$2,D$3)</f>
        <v>-8.1919761651091938E-2</v>
      </c>
    </row>
    <row r="1855" spans="1:4" x14ac:dyDescent="0.2">
      <c r="A1855" s="32">
        <v>1</v>
      </c>
      <c r="B1855" s="33">
        <f>+'Gaussian Distributions'!A1873</f>
        <v>0.37190855189620997</v>
      </c>
      <c r="C1855" s="33">
        <f>+'Gaussian Distributions'!F1873</f>
        <v>0.39297713797405248</v>
      </c>
      <c r="D1855" s="34">
        <f>_xll.qlNormInv(HelperSheet!$A1874,D$2,D$3)</f>
        <v>0.70454970354291546</v>
      </c>
    </row>
    <row r="1856" spans="1:4" x14ac:dyDescent="0.2">
      <c r="A1856" s="32">
        <v>1</v>
      </c>
      <c r="B1856" s="33">
        <f>+'Gaussian Distributions'!A1874</f>
        <v>1.2536728558291506</v>
      </c>
      <c r="C1856" s="33">
        <f>+'Gaussian Distributions'!F1874</f>
        <v>0.61341821395728768</v>
      </c>
      <c r="D1856" s="34">
        <f>_xll.qlNormInv(HelperSheet!$A1875,D$2,D$3)</f>
        <v>1.1895200707060329</v>
      </c>
    </row>
    <row r="1857" spans="1:4" x14ac:dyDescent="0.2">
      <c r="A1857" s="32">
        <v>1</v>
      </c>
      <c r="B1857" s="33">
        <f>+'Gaussian Distributions'!A1875</f>
        <v>-0.26625988844784926</v>
      </c>
      <c r="C1857" s="33">
        <f>+'Gaussian Distributions'!F1875</f>
        <v>0.23343502788803766</v>
      </c>
      <c r="D1857" s="34">
        <f>_xll.qlNormInv(HelperSheet!$A1876,D$2,D$3)</f>
        <v>0.35355706135368292</v>
      </c>
    </row>
    <row r="1858" spans="1:4" x14ac:dyDescent="0.2">
      <c r="A1858" s="32">
        <v>1</v>
      </c>
      <c r="B1858" s="33">
        <f>+'Gaussian Distributions'!A1876</f>
        <v>-0.61275392251572203</v>
      </c>
      <c r="C1858" s="33">
        <f>+'Gaussian Distributions'!F1876</f>
        <v>0.14681151937106948</v>
      </c>
      <c r="D1858" s="34">
        <f>_xll.qlNormInv(HelperSheet!$A1877,D$2,D$3)</f>
        <v>0.16298534261635284</v>
      </c>
    </row>
    <row r="1859" spans="1:4" x14ac:dyDescent="0.2">
      <c r="A1859" s="32">
        <v>1</v>
      </c>
      <c r="B1859" s="33">
        <f>+'Gaussian Distributions'!A1877</f>
        <v>0.73891117213552338</v>
      </c>
      <c r="C1859" s="33">
        <f>+'Gaussian Distributions'!F1877</f>
        <v>0.4847277930338808</v>
      </c>
      <c r="D1859" s="34">
        <f>_xll.qlNormInv(HelperSheet!$A1878,D$2,D$3)</f>
        <v>0.90640114467453792</v>
      </c>
    </row>
    <row r="1860" spans="1:4" x14ac:dyDescent="0.2">
      <c r="A1860" s="32">
        <v>1</v>
      </c>
      <c r="B1860" s="33">
        <f>+'Gaussian Distributions'!A1878</f>
        <v>5.020260276850598E-2</v>
      </c>
      <c r="C1860" s="33">
        <f>+'Gaussian Distributions'!F1878</f>
        <v>0.31255065069212651</v>
      </c>
      <c r="D1860" s="34">
        <f>_xll.qlNormInv(HelperSheet!$A1879,D$2,D$3)</f>
        <v>0.52761143152267831</v>
      </c>
    </row>
    <row r="1861" spans="1:4" x14ac:dyDescent="0.2">
      <c r="A1861" s="32">
        <v>1</v>
      </c>
      <c r="B1861" s="33">
        <f>+'Gaussian Distributions'!A1879</f>
        <v>-2.0533456889332715</v>
      </c>
      <c r="C1861" s="33">
        <f>+'Gaussian Distributions'!F1879</f>
        <v>-0.21333642223331789</v>
      </c>
      <c r="D1861" s="34">
        <f>_xll.qlNormInv(HelperSheet!$A1880,D$2,D$3)</f>
        <v>-0.62934012891329938</v>
      </c>
    </row>
    <row r="1862" spans="1:4" x14ac:dyDescent="0.2">
      <c r="A1862" s="32">
        <v>1</v>
      </c>
      <c r="B1862" s="33">
        <f>+'Gaussian Distributions'!A1880</f>
        <v>-1.9136564849413042</v>
      </c>
      <c r="C1862" s="33">
        <f>+'Gaussian Distributions'!F1880</f>
        <v>-0.17841412123532607</v>
      </c>
      <c r="D1862" s="34">
        <f>_xll.qlNormInv(HelperSheet!$A1881,D$2,D$3)</f>
        <v>-0.55251106671771733</v>
      </c>
    </row>
    <row r="1863" spans="1:4" x14ac:dyDescent="0.2">
      <c r="A1863" s="32">
        <v>1</v>
      </c>
      <c r="B1863" s="33">
        <f>+'Gaussian Distributions'!A1881</f>
        <v>6.9821244901411839E-2</v>
      </c>
      <c r="C1863" s="33">
        <f>+'Gaussian Distributions'!F1881</f>
        <v>0.31745531122535298</v>
      </c>
      <c r="D1863" s="34">
        <f>_xll.qlNormInv(HelperSheet!$A1882,D$2,D$3)</f>
        <v>0.53840168469577654</v>
      </c>
    </row>
    <row r="1864" spans="1:4" x14ac:dyDescent="0.2">
      <c r="A1864" s="32">
        <v>1</v>
      </c>
      <c r="B1864" s="33">
        <f>+'Gaussian Distributions'!A1882</f>
        <v>0.76489186585711333</v>
      </c>
      <c r="C1864" s="33">
        <f>+'Gaussian Distributions'!F1882</f>
        <v>0.49122296646427832</v>
      </c>
      <c r="D1864" s="34">
        <f>_xll.qlNormInv(HelperSheet!$A1883,D$2,D$3)</f>
        <v>0.92069052622141234</v>
      </c>
    </row>
    <row r="1865" spans="1:4" x14ac:dyDescent="0.2">
      <c r="A1865" s="32">
        <v>1</v>
      </c>
      <c r="B1865" s="33">
        <f>+'Gaussian Distributions'!A1883</f>
        <v>-0.58929401041840856</v>
      </c>
      <c r="C1865" s="33">
        <f>+'Gaussian Distributions'!F1883</f>
        <v>0.15267649739539785</v>
      </c>
      <c r="D1865" s="34">
        <f>_xll.qlNormInv(HelperSheet!$A1884,D$2,D$3)</f>
        <v>0.17588829426987529</v>
      </c>
    </row>
    <row r="1866" spans="1:4" x14ac:dyDescent="0.2">
      <c r="A1866" s="32">
        <v>1</v>
      </c>
      <c r="B1866" s="33">
        <f>+'Gaussian Distributions'!A1884</f>
        <v>-0.24602347211458714</v>
      </c>
      <c r="C1866" s="33">
        <f>+'Gaussian Distributions'!F1884</f>
        <v>0.23849413197135322</v>
      </c>
      <c r="D1866" s="34">
        <f>_xll.qlNormInv(HelperSheet!$A1885,D$2,D$3)</f>
        <v>0.3646870903369771</v>
      </c>
    </row>
    <row r="1867" spans="1:4" x14ac:dyDescent="0.2">
      <c r="A1867" s="32">
        <v>1</v>
      </c>
      <c r="B1867" s="33">
        <f>+'Gaussian Distributions'!A1885</f>
        <v>1.2978585726331089</v>
      </c>
      <c r="C1867" s="33">
        <f>+'Gaussian Distributions'!F1885</f>
        <v>0.62446464315827721</v>
      </c>
      <c r="D1867" s="34">
        <f>_xll.qlNormInv(HelperSheet!$A1886,D$2,D$3)</f>
        <v>1.2138222149482099</v>
      </c>
    </row>
    <row r="1868" spans="1:4" x14ac:dyDescent="0.2">
      <c r="A1868" s="32">
        <v>1</v>
      </c>
      <c r="B1868" s="33">
        <f>+'Gaussian Distributions'!A1886</f>
        <v>0.39297771947163335</v>
      </c>
      <c r="C1868" s="33">
        <f>+'Gaussian Distributions'!F1886</f>
        <v>0.39824442986790831</v>
      </c>
      <c r="D1868" s="34">
        <f>_xll.qlNormInv(HelperSheet!$A1887,D$2,D$3)</f>
        <v>0.71613774570939837</v>
      </c>
    </row>
    <row r="1869" spans="1:4" x14ac:dyDescent="0.2">
      <c r="A1869" s="32">
        <v>1</v>
      </c>
      <c r="B1869" s="33">
        <f>+'Gaussian Distributions'!A1887</f>
        <v>-1.0243625538448966</v>
      </c>
      <c r="C1869" s="33">
        <f>+'Gaussian Distributions'!F1887</f>
        <v>4.3909361538775837E-2</v>
      </c>
      <c r="D1869" s="34">
        <f>_xll.qlNormInv(HelperSheet!$A1888,D$2,D$3)</f>
        <v>-6.3399404614693178E-2</v>
      </c>
    </row>
    <row r="1870" spans="1:4" x14ac:dyDescent="0.2">
      <c r="A1870" s="32">
        <v>1</v>
      </c>
      <c r="B1870" s="33">
        <f>+'Gaussian Distributions'!A1888</f>
        <v>-0.78805580770446781</v>
      </c>
      <c r="C1870" s="33">
        <f>+'Gaussian Distributions'!F1888</f>
        <v>0.10298604807388304</v>
      </c>
      <c r="D1870" s="34">
        <f>_xll.qlNormInv(HelperSheet!$A1889,D$2,D$3)</f>
        <v>6.6569305762542663E-2</v>
      </c>
    </row>
    <row r="1871" spans="1:4" x14ac:dyDescent="0.2">
      <c r="A1871" s="32">
        <v>1</v>
      </c>
      <c r="B1871" s="33">
        <f>+'Gaussian Distributions'!A1889</f>
        <v>0.56902977010536349</v>
      </c>
      <c r="C1871" s="33">
        <f>+'Gaussian Distributions'!F1889</f>
        <v>0.44225744252634086</v>
      </c>
      <c r="D1871" s="34">
        <f>_xll.qlNormInv(HelperSheet!$A1890,D$2,D$3)</f>
        <v>0.81296637355794998</v>
      </c>
    </row>
    <row r="1872" spans="1:4" x14ac:dyDescent="0.2">
      <c r="A1872" s="32">
        <v>1</v>
      </c>
      <c r="B1872" s="33">
        <f>+'Gaussian Distributions'!A1890</f>
        <v>1.8162245257758123</v>
      </c>
      <c r="C1872" s="33">
        <f>+'Gaussian Distributions'!F1890</f>
        <v>0.75405613144395311</v>
      </c>
      <c r="D1872" s="34">
        <f>_xll.qlNormInv(HelperSheet!$A1891,D$2,D$3)</f>
        <v>1.4989234891766969</v>
      </c>
    </row>
    <row r="1873" spans="1:4" x14ac:dyDescent="0.2">
      <c r="A1873" s="32">
        <v>1</v>
      </c>
      <c r="B1873" s="33">
        <f>+'Gaussian Distributions'!A1891</f>
        <v>-8.700937215959649E-2</v>
      </c>
      <c r="C1873" s="33">
        <f>+'Gaussian Distributions'!F1891</f>
        <v>0.27824765696010084</v>
      </c>
      <c r="D1873" s="34">
        <f>_xll.qlNormInv(HelperSheet!$A1892,D$2,D$3)</f>
        <v>0.45214484531222193</v>
      </c>
    </row>
    <row r="1874" spans="1:4" x14ac:dyDescent="0.2">
      <c r="A1874" s="32">
        <v>1</v>
      </c>
      <c r="B1874" s="33">
        <f>+'Gaussian Distributions'!A1892</f>
        <v>-0.4115571253392879</v>
      </c>
      <c r="C1874" s="33">
        <f>+'Gaussian Distributions'!F1892</f>
        <v>0.19711071866517801</v>
      </c>
      <c r="D1874" s="34">
        <f>_xll.qlNormInv(HelperSheet!$A1893,D$2,D$3)</f>
        <v>0.27364358106339165</v>
      </c>
    </row>
    <row r="1875" spans="1:4" x14ac:dyDescent="0.2">
      <c r="A1875" s="32">
        <v>1</v>
      </c>
      <c r="B1875" s="33">
        <f>+'Gaussian Distributions'!A1893</f>
        <v>0.99582344438969517</v>
      </c>
      <c r="C1875" s="33">
        <f>+'Gaussian Distributions'!F1893</f>
        <v>0.54895586109742378</v>
      </c>
      <c r="D1875" s="34">
        <f>_xll.qlNormInv(HelperSheet!$A1894,D$2,D$3)</f>
        <v>1.0477028944143325</v>
      </c>
    </row>
    <row r="1876" spans="1:4" x14ac:dyDescent="0.2">
      <c r="A1876" s="32">
        <v>1</v>
      </c>
      <c r="B1876" s="33">
        <f>+'Gaussian Distributions'!A1894</f>
        <v>0.22839916610922237</v>
      </c>
      <c r="C1876" s="33">
        <f>+'Gaussian Distributions'!F1894</f>
        <v>0.35709979152730559</v>
      </c>
      <c r="D1876" s="34">
        <f>_xll.qlNormInv(HelperSheet!$A1895,D$2,D$3)</f>
        <v>0.62561954136007225</v>
      </c>
    </row>
    <row r="1877" spans="1:4" x14ac:dyDescent="0.2">
      <c r="A1877" s="32">
        <v>1</v>
      </c>
      <c r="B1877" s="33">
        <f>+'Gaussian Distributions'!A1895</f>
        <v>-1.3387131836671697</v>
      </c>
      <c r="C1877" s="33">
        <f>+'Gaussian Distributions'!F1895</f>
        <v>-3.4678295916792445E-2</v>
      </c>
      <c r="D1877" s="34">
        <f>_xll.qlNormInv(HelperSheet!$A1896,D$2,D$3)</f>
        <v>-0.2362922510169434</v>
      </c>
    </row>
    <row r="1878" spans="1:4" x14ac:dyDescent="0.2">
      <c r="A1878" s="32">
        <v>1</v>
      </c>
      <c r="B1878" s="33">
        <f>+'Gaussian Distributions'!A1896</f>
        <v>-1.16711467422952</v>
      </c>
      <c r="C1878" s="33">
        <f>+'Gaussian Distributions'!F1896</f>
        <v>8.2213314426199946E-3</v>
      </c>
      <c r="D1878" s="34">
        <f>_xll.qlNormInv(HelperSheet!$A1897,D$2,D$3)</f>
        <v>-0.14191307082623605</v>
      </c>
    </row>
    <row r="1879" spans="1:4" x14ac:dyDescent="0.2">
      <c r="A1879" s="32">
        <v>1</v>
      </c>
      <c r="B1879" s="33">
        <f>+'Gaussian Distributions'!A1897</f>
        <v>0.30963841803356212</v>
      </c>
      <c r="C1879" s="33">
        <f>+'Gaussian Distributions'!F1897</f>
        <v>0.37740960450839051</v>
      </c>
      <c r="D1879" s="34">
        <f>_xll.qlNormInv(HelperSheet!$A1898,D$2,D$3)</f>
        <v>0.67030112991845914</v>
      </c>
    </row>
    <row r="1880" spans="1:4" x14ac:dyDescent="0.2">
      <c r="A1880" s="32">
        <v>1</v>
      </c>
      <c r="B1880" s="33">
        <f>+'Gaussian Distributions'!A1898</f>
        <v>1.1339013344231497</v>
      </c>
      <c r="C1880" s="33">
        <f>+'Gaussian Distributions'!F1898</f>
        <v>0.58347533360578741</v>
      </c>
      <c r="D1880" s="34">
        <f>_xll.qlNormInv(HelperSheet!$A1899,D$2,D$3)</f>
        <v>1.1236457339327324</v>
      </c>
    </row>
    <row r="1881" spans="1:4" x14ac:dyDescent="0.2">
      <c r="A1881" s="32">
        <v>1</v>
      </c>
      <c r="B1881" s="33">
        <f>+'Gaussian Distributions'!A1899</f>
        <v>-0.32766619927165402</v>
      </c>
      <c r="C1881" s="33">
        <f>+'Gaussian Distributions'!F1899</f>
        <v>0.21808345018208647</v>
      </c>
      <c r="D1881" s="34">
        <f>_xll.qlNormInv(HelperSheet!$A1900,D$2,D$3)</f>
        <v>0.31978359040059023</v>
      </c>
    </row>
    <row r="1882" spans="1:4" x14ac:dyDescent="0.2">
      <c r="A1882" s="32">
        <v>1</v>
      </c>
      <c r="B1882" s="33">
        <f>+'Gaussian Distributions'!A1900</f>
        <v>-8.567681937719264E-3</v>
      </c>
      <c r="C1882" s="33">
        <f>+'Gaussian Distributions'!F1900</f>
        <v>0.2978580795155702</v>
      </c>
      <c r="D1882" s="34">
        <f>_xll.qlNormInv(HelperSheet!$A1901,D$2,D$3)</f>
        <v>0.49528777493425441</v>
      </c>
    </row>
    <row r="1883" spans="1:4" x14ac:dyDescent="0.2">
      <c r="A1883" s="32">
        <v>1</v>
      </c>
      <c r="B1883" s="33">
        <f>+'Gaussian Distributions'!A1901</f>
        <v>2.7047326876777213</v>
      </c>
      <c r="C1883" s="33">
        <f>+'Gaussian Distributions'!F1901</f>
        <v>0.97618317191943027</v>
      </c>
      <c r="D1883" s="34">
        <f>_xll.qlNormInv(HelperSheet!$A1902,D$2,D$3)</f>
        <v>1.9876029782227469</v>
      </c>
    </row>
    <row r="1884" spans="1:4" x14ac:dyDescent="0.2">
      <c r="A1884" s="32">
        <v>1</v>
      </c>
      <c r="B1884" s="33">
        <f>+'Gaussian Distributions'!A1902</f>
        <v>0.66377248690105828</v>
      </c>
      <c r="C1884" s="33">
        <f>+'Gaussian Distributions'!F1902</f>
        <v>0.46594312172526453</v>
      </c>
      <c r="D1884" s="34">
        <f>_xll.qlNormInv(HelperSheet!$A1903,D$2,D$3)</f>
        <v>0.86507486779558207</v>
      </c>
    </row>
    <row r="1885" spans="1:4" x14ac:dyDescent="0.2">
      <c r="A1885" s="32">
        <v>1</v>
      </c>
      <c r="B1885" s="33">
        <f>+'Gaussian Distributions'!A1903</f>
        <v>-0.68528505196992084</v>
      </c>
      <c r="C1885" s="33">
        <f>+'Gaussian Distributions'!F1903</f>
        <v>0.12867873700751978</v>
      </c>
      <c r="D1885" s="34">
        <f>_xll.qlNormInv(HelperSheet!$A1904,D$2,D$3)</f>
        <v>0.1230932214165435</v>
      </c>
    </row>
    <row r="1886" spans="1:4" x14ac:dyDescent="0.2">
      <c r="A1886" s="32">
        <v>1</v>
      </c>
      <c r="B1886" s="33">
        <f>+'Gaussian Distributions'!A1904</f>
        <v>-0.89991767606477568</v>
      </c>
      <c r="C1886" s="33">
        <f>+'Gaussian Distributions'!F1904</f>
        <v>7.5020580983806068E-2</v>
      </c>
      <c r="D1886" s="34">
        <f>_xll.qlNormInv(HelperSheet!$A1905,D$2,D$3)</f>
        <v>5.0452781643733347E-3</v>
      </c>
    </row>
    <row r="1887" spans="1:4" x14ac:dyDescent="0.2">
      <c r="A1887" s="32">
        <v>1</v>
      </c>
      <c r="B1887" s="33">
        <f>+'Gaussian Distributions'!A1905</f>
        <v>0.47914435492453167</v>
      </c>
      <c r="C1887" s="33">
        <f>+'Gaussian Distributions'!F1905</f>
        <v>0.41978608873113288</v>
      </c>
      <c r="D1887" s="34">
        <f>_xll.qlNormInv(HelperSheet!$A1906,D$2,D$3)</f>
        <v>0.7635293952084925</v>
      </c>
    </row>
    <row r="1888" spans="1:4" x14ac:dyDescent="0.2">
      <c r="A1888" s="32">
        <v>1</v>
      </c>
      <c r="B1888" s="33">
        <f>+'Gaussian Distributions'!A1906</f>
        <v>1.5069013819471255</v>
      </c>
      <c r="C1888" s="33">
        <f>+'Gaussian Distributions'!F1906</f>
        <v>0.67672534548678143</v>
      </c>
      <c r="D1888" s="34">
        <f>_xll.qlNormInv(HelperSheet!$A1907,D$2,D$3)</f>
        <v>1.328795760070919</v>
      </c>
    </row>
    <row r="1889" spans="1:4" x14ac:dyDescent="0.2">
      <c r="A1889" s="32">
        <v>1</v>
      </c>
      <c r="B1889" s="33">
        <f>+'Gaussian Distributions'!A1907</f>
        <v>-0.16599096230211138</v>
      </c>
      <c r="C1889" s="33">
        <f>+'Gaussian Distributions'!F1907</f>
        <v>0.25850225942447214</v>
      </c>
      <c r="D1889" s="34">
        <f>_xll.qlNormInv(HelperSheet!$A1908,D$2,D$3)</f>
        <v>0.40870497073383871</v>
      </c>
    </row>
    <row r="1890" spans="1:4" x14ac:dyDescent="0.2">
      <c r="A1890" s="32">
        <v>1</v>
      </c>
      <c r="B1890" s="33">
        <f>+'Gaussian Distributions'!A1908</f>
        <v>-0.49845403077856404</v>
      </c>
      <c r="C1890" s="33">
        <f>+'Gaussian Distributions'!F1908</f>
        <v>0.17538649230535897</v>
      </c>
      <c r="D1890" s="34">
        <f>_xll.qlNormInv(HelperSheet!$A1909,D$2,D$3)</f>
        <v>0.22585028307178978</v>
      </c>
    </row>
    <row r="1891" spans="1:4" x14ac:dyDescent="0.2">
      <c r="A1891" s="32">
        <v>1</v>
      </c>
      <c r="B1891" s="33">
        <f>+'Gaussian Distributions'!A1909</f>
        <v>0.87451852207859182</v>
      </c>
      <c r="C1891" s="33">
        <f>+'Gaussian Distributions'!F1909</f>
        <v>0.51862963051964794</v>
      </c>
      <c r="D1891" s="34">
        <f>_xll.qlNormInv(HelperSheet!$A1910,D$2,D$3)</f>
        <v>0.98098518714322558</v>
      </c>
    </row>
    <row r="1892" spans="1:4" x14ac:dyDescent="0.2">
      <c r="A1892" s="32">
        <v>1</v>
      </c>
      <c r="B1892" s="33">
        <f>+'Gaussian Distributions'!A1910</f>
        <v>0.14864224382675253</v>
      </c>
      <c r="C1892" s="33">
        <f>+'Gaussian Distributions'!F1910</f>
        <v>0.33716056095668812</v>
      </c>
      <c r="D1892" s="34">
        <f>_xll.qlNormInv(HelperSheet!$A1911,D$2,D$3)</f>
        <v>0.58175323410471391</v>
      </c>
    </row>
    <row r="1893" spans="1:4" x14ac:dyDescent="0.2">
      <c r="A1893" s="32">
        <v>1</v>
      </c>
      <c r="B1893" s="33">
        <f>+'Gaussian Distributions'!A1911</f>
        <v>-1.562526268360301</v>
      </c>
      <c r="C1893" s="33">
        <f>+'Gaussian Distributions'!F1911</f>
        <v>-9.0631567090075249E-2</v>
      </c>
      <c r="D1893" s="34">
        <f>_xll.qlNormInv(HelperSheet!$A1912,D$2,D$3)</f>
        <v>-0.3593894475981656</v>
      </c>
    </row>
    <row r="1894" spans="1:4" x14ac:dyDescent="0.2">
      <c r="A1894" s="32">
        <v>1</v>
      </c>
      <c r="B1894" s="33">
        <f>+'Gaussian Distributions'!A1912</f>
        <v>-1.7119056218988347</v>
      </c>
      <c r="C1894" s="33">
        <f>+'Gaussian Distributions'!F1912</f>
        <v>-0.12797640547470868</v>
      </c>
      <c r="D1894" s="34">
        <f>_xll.qlNormInv(HelperSheet!$A1913,D$2,D$3)</f>
        <v>-0.44154809204435919</v>
      </c>
    </row>
    <row r="1895" spans="1:4" x14ac:dyDescent="0.2">
      <c r="A1895" s="32">
        <v>1</v>
      </c>
      <c r="B1895" s="33">
        <f>+'Gaussian Distributions'!A1913</f>
        <v>0.10914694888979419</v>
      </c>
      <c r="C1895" s="33">
        <f>+'Gaussian Distributions'!F1913</f>
        <v>0.32728673722244855</v>
      </c>
      <c r="D1895" s="34">
        <f>_xll.qlNormInv(HelperSheet!$A1914,D$2,D$3)</f>
        <v>0.5600308218893868</v>
      </c>
    </row>
    <row r="1896" spans="1:4" x14ac:dyDescent="0.2">
      <c r="A1896" s="32">
        <v>1</v>
      </c>
      <c r="B1896" s="33">
        <f>+'Gaussian Distributions'!A1914</f>
        <v>0.81847512877576845</v>
      </c>
      <c r="C1896" s="33">
        <f>+'Gaussian Distributions'!F1914</f>
        <v>0.50461878219394207</v>
      </c>
      <c r="D1896" s="34">
        <f>_xll.qlNormInv(HelperSheet!$A1915,D$2,D$3)</f>
        <v>0.95016132082667271</v>
      </c>
    </row>
    <row r="1897" spans="1:4" x14ac:dyDescent="0.2">
      <c r="A1897" s="32">
        <v>1</v>
      </c>
      <c r="B1897" s="33">
        <f>+'Gaussian Distributions'!A1915</f>
        <v>-0.54331336748396275</v>
      </c>
      <c r="C1897" s="33">
        <f>+'Gaussian Distributions'!F1915</f>
        <v>0.1641716581290093</v>
      </c>
      <c r="D1897" s="34">
        <f>_xll.qlNormInv(HelperSheet!$A1916,D$2,D$3)</f>
        <v>0.20117764788382048</v>
      </c>
    </row>
    <row r="1898" spans="1:4" x14ac:dyDescent="0.2">
      <c r="A1898" s="32">
        <v>1</v>
      </c>
      <c r="B1898" s="33">
        <f>+'Gaussian Distributions'!A1916</f>
        <v>-0.20584234533730952</v>
      </c>
      <c r="C1898" s="33">
        <f>+'Gaussian Distributions'!F1916</f>
        <v>0.24853941366567261</v>
      </c>
      <c r="D1898" s="34">
        <f>_xll.qlNormInv(HelperSheet!$A1917,D$2,D$3)</f>
        <v>0.38678671006447973</v>
      </c>
    </row>
    <row r="1899" spans="1:4" x14ac:dyDescent="0.2">
      <c r="A1899" s="32">
        <v>1</v>
      </c>
      <c r="B1899" s="33">
        <f>+'Gaussian Distributions'!A1917</f>
        <v>1.3947675832195188</v>
      </c>
      <c r="C1899" s="33">
        <f>+'Gaussian Distributions'!F1917</f>
        <v>0.64869189580487974</v>
      </c>
      <c r="D1899" s="34">
        <f>_xll.qlNormInv(HelperSheet!$A1918,D$2,D$3)</f>
        <v>1.2671221707707354</v>
      </c>
    </row>
    <row r="1900" spans="1:4" x14ac:dyDescent="0.2">
      <c r="A1900" s="32">
        <v>1</v>
      </c>
      <c r="B1900" s="33">
        <f>+'Gaussian Distributions'!A1918</f>
        <v>0.43565654650016111</v>
      </c>
      <c r="C1900" s="33">
        <f>+'Gaussian Distributions'!F1918</f>
        <v>0.40891413662504028</v>
      </c>
      <c r="D1900" s="34">
        <f>_xll.qlNormInv(HelperSheet!$A1919,D$2,D$3)</f>
        <v>0.73961110057508861</v>
      </c>
    </row>
    <row r="1901" spans="1:4" x14ac:dyDescent="0.2">
      <c r="A1901" s="32">
        <v>1</v>
      </c>
      <c r="B1901" s="33">
        <f>+'Gaussian Distributions'!A1919</f>
        <v>-0.96028049840326879</v>
      </c>
      <c r="C1901" s="33">
        <f>+'Gaussian Distributions'!F1919</f>
        <v>5.9929875399182791E-2</v>
      </c>
      <c r="D1901" s="34">
        <f>_xll.qlNormInv(HelperSheet!$A1920,D$2,D$3)</f>
        <v>-2.8154274121797829E-2</v>
      </c>
    </row>
    <row r="1902" spans="1:4" x14ac:dyDescent="0.2">
      <c r="A1902" s="32">
        <v>1</v>
      </c>
      <c r="B1902" s="33">
        <f>+'Gaussian Distributions'!A1920</f>
        <v>-0.73569872983150597</v>
      </c>
      <c r="C1902" s="33">
        <f>+'Gaussian Distributions'!F1920</f>
        <v>0.1160753175421235</v>
      </c>
      <c r="D1902" s="34">
        <f>_xll.qlNormInv(HelperSheet!$A1921,D$2,D$3)</f>
        <v>9.5365698592671688E-2</v>
      </c>
    </row>
    <row r="1903" spans="1:4" x14ac:dyDescent="0.2">
      <c r="A1903" s="32">
        <v>1</v>
      </c>
      <c r="B1903" s="33">
        <f>+'Gaussian Distributions'!A1921</f>
        <v>0.61570999841298357</v>
      </c>
      <c r="C1903" s="33">
        <f>+'Gaussian Distributions'!F1921</f>
        <v>0.45392749960324585</v>
      </c>
      <c r="D1903" s="34">
        <f>_xll.qlNormInv(HelperSheet!$A1922,D$2,D$3)</f>
        <v>0.838640499127141</v>
      </c>
    </row>
    <row r="1904" spans="1:4" x14ac:dyDescent="0.2">
      <c r="A1904" s="32">
        <v>1</v>
      </c>
      <c r="B1904" s="33">
        <f>+'Gaussian Distributions'!A1922</f>
        <v>2.0739286511134498</v>
      </c>
      <c r="C1904" s="33">
        <f>+'Gaussian Distributions'!F1922</f>
        <v>0.8184821627783625</v>
      </c>
      <c r="D1904" s="34">
        <f>_xll.qlNormInv(HelperSheet!$A1923,D$2,D$3)</f>
        <v>1.6406607581123975</v>
      </c>
    </row>
    <row r="1905" spans="1:4" x14ac:dyDescent="0.2">
      <c r="A1905" s="32">
        <v>1</v>
      </c>
      <c r="B1905" s="33">
        <f>+'Gaussian Distributions'!A1923</f>
        <v>-4.7751785275161461E-2</v>
      </c>
      <c r="C1905" s="33">
        <f>+'Gaussian Distributions'!F1923</f>
        <v>0.28806205368120963</v>
      </c>
      <c r="D1905" s="34">
        <f>_xll.qlNormInv(HelperSheet!$A1924,D$2,D$3)</f>
        <v>0.47373651809866119</v>
      </c>
    </row>
    <row r="1906" spans="1:4" x14ac:dyDescent="0.2">
      <c r="A1906" s="32">
        <v>1</v>
      </c>
      <c r="B1906" s="33">
        <f>+'Gaussian Distributions'!A1924</f>
        <v>-0.36928666682599021</v>
      </c>
      <c r="C1906" s="33">
        <f>+'Gaussian Distributions'!F1924</f>
        <v>0.20767833329350244</v>
      </c>
      <c r="D1906" s="34">
        <f>_xll.qlNormInv(HelperSheet!$A1925,D$2,D$3)</f>
        <v>0.29689233324570541</v>
      </c>
    </row>
    <row r="1907" spans="1:4" x14ac:dyDescent="0.2">
      <c r="A1907" s="32">
        <v>1</v>
      </c>
      <c r="B1907" s="33">
        <f>+'Gaussian Distributions'!A1925</f>
        <v>1.0623299179279764</v>
      </c>
      <c r="C1907" s="33">
        <f>+'Gaussian Distributions'!F1925</f>
        <v>0.56558247948199414</v>
      </c>
      <c r="D1907" s="34">
        <f>_xll.qlNormInv(HelperSheet!$A1926,D$2,D$3)</f>
        <v>1.084281454860387</v>
      </c>
    </row>
    <row r="1908" spans="1:4" x14ac:dyDescent="0.2">
      <c r="A1908" s="32">
        <v>1</v>
      </c>
      <c r="B1908" s="33">
        <f>+'Gaussian Distributions'!A1926</f>
        <v>0.26879695365364648</v>
      </c>
      <c r="C1908" s="33">
        <f>+'Gaussian Distributions'!F1926</f>
        <v>0.36719923841341162</v>
      </c>
      <c r="D1908" s="34">
        <f>_xll.qlNormInv(HelperSheet!$A1927,D$2,D$3)</f>
        <v>0.64783832450950563</v>
      </c>
    </row>
    <row r="1909" spans="1:4" x14ac:dyDescent="0.2">
      <c r="A1909" s="32">
        <v>1</v>
      </c>
      <c r="B1909" s="33">
        <f>+'Gaussian Distributions'!A1927</f>
        <v>-1.2483195350829872</v>
      </c>
      <c r="C1909" s="33">
        <f>+'Gaussian Distributions'!F1927</f>
        <v>-1.2079883770746813E-2</v>
      </c>
      <c r="D1909" s="34">
        <f>_xll.qlNormInv(HelperSheet!$A1928,D$2,D$3)</f>
        <v>-0.18657574429564305</v>
      </c>
    </row>
    <row r="1910" spans="1:4" x14ac:dyDescent="0.2">
      <c r="A1910" s="32">
        <v>1</v>
      </c>
      <c r="B1910" s="33">
        <f>+'Gaussian Distributions'!A1928</f>
        <v>-1.441604203033102</v>
      </c>
      <c r="C1910" s="33">
        <f>+'Gaussian Distributions'!F1928</f>
        <v>-6.040105075827551E-2</v>
      </c>
      <c r="D1910" s="34">
        <f>_xll.qlNormInv(HelperSheet!$A1929,D$2,D$3)</f>
        <v>-0.29288231166820611</v>
      </c>
    </row>
    <row r="1911" spans="1:4" x14ac:dyDescent="0.2">
      <c r="A1911" s="32">
        <v>1</v>
      </c>
      <c r="B1911" s="33">
        <f>+'Gaussian Distributions'!A1929</f>
        <v>0.18837086451119042</v>
      </c>
      <c r="C1911" s="33">
        <f>+'Gaussian Distributions'!F1929</f>
        <v>0.34709271612779757</v>
      </c>
      <c r="D1911" s="34">
        <f>_xll.qlNormInv(HelperSheet!$A1930,D$2,D$3)</f>
        <v>0.60360397548115474</v>
      </c>
    </row>
    <row r="1912" spans="1:4" x14ac:dyDescent="0.2">
      <c r="A1912" s="32">
        <v>1</v>
      </c>
      <c r="B1912" s="33">
        <f>+'Gaussian Distributions'!A1930</f>
        <v>0.93345336635161802</v>
      </c>
      <c r="C1912" s="33">
        <f>+'Gaussian Distributions'!F1930</f>
        <v>0.53336334158790444</v>
      </c>
      <c r="D1912" s="34">
        <f>_xll.qlNormInv(HelperSheet!$A1931,D$2,D$3)</f>
        <v>1.0133993514933901</v>
      </c>
    </row>
    <row r="1913" spans="1:4" x14ac:dyDescent="0.2">
      <c r="A1913" s="32">
        <v>1</v>
      </c>
      <c r="B1913" s="33">
        <f>+'Gaussian Distributions'!A1931</f>
        <v>-0.45457633612545151</v>
      </c>
      <c r="C1913" s="33">
        <f>+'Gaussian Distributions'!F1931</f>
        <v>0.1863559159686371</v>
      </c>
      <c r="D1913" s="34">
        <f>_xll.qlNormInv(HelperSheet!$A1932,D$2,D$3)</f>
        <v>0.24998301513100163</v>
      </c>
    </row>
    <row r="1914" spans="1:4" x14ac:dyDescent="0.2">
      <c r="A1914" s="32">
        <v>1</v>
      </c>
      <c r="B1914" s="33">
        <f>+'Gaussian Distributions'!A1932</f>
        <v>-0.12640156615585477</v>
      </c>
      <c r="C1914" s="33">
        <f>+'Gaussian Distributions'!F1932</f>
        <v>0.26839960846103628</v>
      </c>
      <c r="D1914" s="34">
        <f>_xll.qlNormInv(HelperSheet!$A1933,D$2,D$3)</f>
        <v>0.43047913861427989</v>
      </c>
    </row>
    <row r="1915" spans="1:4" x14ac:dyDescent="0.2">
      <c r="A1915" s="32">
        <v>1</v>
      </c>
      <c r="B1915" s="33">
        <f>+'Gaussian Distributions'!A1933</f>
        <v>1.6420196209755165</v>
      </c>
      <c r="C1915" s="33">
        <f>+'Gaussian Distributions'!F1933</f>
        <v>0.7105049052438791</v>
      </c>
      <c r="D1915" s="34">
        <f>_xll.qlNormInv(HelperSheet!$A1934,D$2,D$3)</f>
        <v>1.4031107915365342</v>
      </c>
    </row>
    <row r="1916" spans="1:4" x14ac:dyDescent="0.2">
      <c r="A1916" s="32">
        <v>1</v>
      </c>
      <c r="B1916" s="33">
        <f>+'Gaussian Distributions'!A1934</f>
        <v>0.52355809078774795</v>
      </c>
      <c r="C1916" s="33">
        <f>+'Gaussian Distributions'!F1934</f>
        <v>0.43088952269693698</v>
      </c>
      <c r="D1916" s="34">
        <f>_xll.qlNormInv(HelperSheet!$A1935,D$2,D$3)</f>
        <v>0.78795694993326137</v>
      </c>
    </row>
    <row r="1917" spans="1:4" x14ac:dyDescent="0.2">
      <c r="A1917" s="32">
        <v>1</v>
      </c>
      <c r="B1917" s="33">
        <f>+'Gaussian Distributions'!A1935</f>
        <v>-0.84266815329469025</v>
      </c>
      <c r="C1917" s="33">
        <f>+'Gaussian Distributions'!F1935</f>
        <v>8.9332961676327427E-2</v>
      </c>
      <c r="D1917" s="34">
        <f>_xll.qlNormInv(HelperSheet!$A1936,D$2,D$3)</f>
        <v>3.6532515687920319E-2</v>
      </c>
    </row>
    <row r="1918" spans="1:4" x14ac:dyDescent="0.2">
      <c r="A1918" s="32">
        <v>1</v>
      </c>
      <c r="B1918" s="33">
        <f>+'Gaussian Distributions'!A1936</f>
        <v>-1.0929538519918638</v>
      </c>
      <c r="C1918" s="33">
        <f>+'Gaussian Distributions'!F1936</f>
        <v>2.6761537002034042E-2</v>
      </c>
      <c r="D1918" s="34">
        <f>_xll.qlNormInv(HelperSheet!$A1937,D$2,D$3)</f>
        <v>-0.10112461859552513</v>
      </c>
    </row>
    <row r="1919" spans="1:4" x14ac:dyDescent="0.2">
      <c r="A1919" s="32">
        <v>1</v>
      </c>
      <c r="B1919" s="33">
        <f>+'Gaussian Distributions'!A1937</f>
        <v>0.35100321334012746</v>
      </c>
      <c r="C1919" s="33">
        <f>+'Gaussian Distributions'!F1937</f>
        <v>0.38775080333503187</v>
      </c>
      <c r="D1919" s="34">
        <f>_xll.qlNormInv(HelperSheet!$A1938,D$2,D$3)</f>
        <v>0.69305176733707008</v>
      </c>
    </row>
    <row r="1920" spans="1:4" x14ac:dyDescent="0.2">
      <c r="A1920" s="32">
        <v>1</v>
      </c>
      <c r="B1920" s="33">
        <f>+'Gaussian Distributions'!A1938</f>
        <v>1.2118078626077065</v>
      </c>
      <c r="C1920" s="33">
        <f>+'Gaussian Distributions'!F1938</f>
        <v>0.60295196565192666</v>
      </c>
      <c r="D1920" s="34">
        <f>_xll.qlNormInv(HelperSheet!$A1939,D$2,D$3)</f>
        <v>1.1664943244342387</v>
      </c>
    </row>
    <row r="1921" spans="1:4" x14ac:dyDescent="0.2">
      <c r="A1921" s="32">
        <v>1</v>
      </c>
      <c r="B1921" s="33">
        <f>+'Gaussian Distributions'!A1939</f>
        <v>-0.28660594386410693</v>
      </c>
      <c r="C1921" s="33">
        <f>+'Gaussian Distributions'!F1939</f>
        <v>0.22834851403397327</v>
      </c>
      <c r="D1921" s="34">
        <f>_xll.qlNormInv(HelperSheet!$A1940,D$2,D$3)</f>
        <v>0.34236673087474118</v>
      </c>
    </row>
    <row r="1922" spans="1:4" x14ac:dyDescent="0.2">
      <c r="A1922" s="32">
        <v>1</v>
      </c>
      <c r="B1922" s="33">
        <f>+'Gaussian Distributions'!A1940</f>
        <v>-0.63655604750627082</v>
      </c>
      <c r="C1922" s="33">
        <f>+'Gaussian Distributions'!F1940</f>
        <v>0.14086098812343228</v>
      </c>
      <c r="D1922" s="34">
        <f>_xll.qlNormInv(HelperSheet!$A1941,D$2,D$3)</f>
        <v>0.14989417387155102</v>
      </c>
    </row>
    <row r="1923" spans="1:4" x14ac:dyDescent="0.2">
      <c r="A1923" s="32">
        <v>1</v>
      </c>
      <c r="B1923" s="33">
        <f>+'Gaussian Distributions'!A1941</f>
        <v>0.71341994025592514</v>
      </c>
      <c r="C1923" s="33">
        <f>+'Gaussian Distributions'!F1941</f>
        <v>0.47835498506398128</v>
      </c>
      <c r="D1923" s="34">
        <f>_xll.qlNormInv(HelperSheet!$A1942,D$2,D$3)</f>
        <v>0.89238096714075887</v>
      </c>
    </row>
    <row r="1924" spans="1:4" x14ac:dyDescent="0.2">
      <c r="A1924" s="32">
        <v>1</v>
      </c>
      <c r="B1924" s="33">
        <f>+'Gaussian Distributions'!A1942</f>
        <v>3.0603266007252564E-2</v>
      </c>
      <c r="C1924" s="33">
        <f>+'Gaussian Distributions'!F1942</f>
        <v>0.30765081650181314</v>
      </c>
      <c r="D1924" s="34">
        <f>_xll.qlNormInv(HelperSheet!$A1943,D$2,D$3)</f>
        <v>0.5168317963039889</v>
      </c>
    </row>
    <row r="1925" spans="1:4" x14ac:dyDescent="0.2">
      <c r="A1925" s="32">
        <v>1</v>
      </c>
      <c r="B1925" s="33">
        <f>+'Gaussian Distributions'!A1943</f>
        <v>-2.2505498537286557</v>
      </c>
      <c r="C1925" s="33">
        <f>+'Gaussian Distributions'!F1943</f>
        <v>-0.26263746343216393</v>
      </c>
      <c r="D1925" s="34">
        <f>_xll.qlNormInv(HelperSheet!$A1944,D$2,D$3)</f>
        <v>-0.73780241955076065</v>
      </c>
    </row>
    <row r="1926" spans="1:4" x14ac:dyDescent="0.2">
      <c r="A1926" s="32">
        <v>1</v>
      </c>
      <c r="B1926" s="33">
        <f>+'Gaussian Distributions'!A1944</f>
        <v>-2.3954150125111608</v>
      </c>
      <c r="C1926" s="33">
        <f>+'Gaussian Distributions'!F1944</f>
        <v>-0.29885375312779022</v>
      </c>
      <c r="D1926" s="34">
        <f>_xll.qlNormInv(HelperSheet!$A1945,D$2,D$3)</f>
        <v>-0.81747825688113851</v>
      </c>
    </row>
    <row r="1927" spans="1:4" x14ac:dyDescent="0.2">
      <c r="A1927" s="32">
        <v>1</v>
      </c>
      <c r="B1927" s="33">
        <f>+'Gaussian Distributions'!A1945</f>
        <v>2.080847456070848E-2</v>
      </c>
      <c r="C1927" s="33">
        <f>+'Gaussian Distributions'!F1945</f>
        <v>0.3052021186401771</v>
      </c>
      <c r="D1927" s="34">
        <f>_xll.qlNormInv(HelperSheet!$A1946,D$2,D$3)</f>
        <v>0.5114446610083897</v>
      </c>
    </row>
    <row r="1928" spans="1:4" x14ac:dyDescent="0.2">
      <c r="A1928" s="32">
        <v>1</v>
      </c>
      <c r="B1928" s="33">
        <f>+'Gaussian Distributions'!A1946</f>
        <v>0.70084710492167046</v>
      </c>
      <c r="C1928" s="33">
        <f>+'Gaussian Distributions'!F1946</f>
        <v>0.4752117762304176</v>
      </c>
      <c r="D1928" s="34">
        <f>_xll.qlNormInv(HelperSheet!$A1947,D$2,D$3)</f>
        <v>0.8854659077069188</v>
      </c>
    </row>
    <row r="1929" spans="1:4" x14ac:dyDescent="0.2">
      <c r="A1929" s="32">
        <v>1</v>
      </c>
      <c r="B1929" s="33">
        <f>+'Gaussian Distributions'!A1947</f>
        <v>-0.64859287458183801</v>
      </c>
      <c r="C1929" s="33">
        <f>+'Gaussian Distributions'!F1947</f>
        <v>0.13785178135454049</v>
      </c>
      <c r="D1929" s="34">
        <f>_xll.qlNormInv(HelperSheet!$A1948,D$2,D$3)</f>
        <v>0.14327391897998909</v>
      </c>
    </row>
    <row r="1930" spans="1:4" x14ac:dyDescent="0.2">
      <c r="A1930" s="32">
        <v>1</v>
      </c>
      <c r="B1930" s="33">
        <f>+'Gaussian Distributions'!A1948</f>
        <v>-0.29682310763829184</v>
      </c>
      <c r="C1930" s="33">
        <f>+'Gaussian Distributions'!F1948</f>
        <v>0.22579422309042702</v>
      </c>
      <c r="D1930" s="34">
        <f>_xll.qlNormInv(HelperSheet!$A1949,D$2,D$3)</f>
        <v>0.3367472907989395</v>
      </c>
    </row>
    <row r="1931" spans="1:4" x14ac:dyDescent="0.2">
      <c r="A1931" s="32">
        <v>1</v>
      </c>
      <c r="B1931" s="33">
        <f>+'Gaussian Distributions'!A1949</f>
        <v>1.191650186642359</v>
      </c>
      <c r="C1931" s="33">
        <f>+'Gaussian Distributions'!F1949</f>
        <v>0.59791254666058968</v>
      </c>
      <c r="D1931" s="34">
        <f>_xll.qlNormInv(HelperSheet!$A1950,D$2,D$3)</f>
        <v>1.1554076026532973</v>
      </c>
    </row>
    <row r="1932" spans="1:4" x14ac:dyDescent="0.2">
      <c r="A1932" s="32">
        <v>1</v>
      </c>
      <c r="B1932" s="33">
        <f>+'Gaussian Distributions'!A1950</f>
        <v>0.34060835644544041</v>
      </c>
      <c r="C1932" s="33">
        <f>+'Gaussian Distributions'!F1950</f>
        <v>0.38515208911136012</v>
      </c>
      <c r="D1932" s="34">
        <f>_xll.qlNormInv(HelperSheet!$A1951,D$2,D$3)</f>
        <v>0.68733459604499225</v>
      </c>
    </row>
    <row r="1933" spans="1:4" x14ac:dyDescent="0.2">
      <c r="A1933" s="32">
        <v>1</v>
      </c>
      <c r="B1933" s="33">
        <f>+'Gaussian Distributions'!A1951</f>
        <v>-1.1109228426945352</v>
      </c>
      <c r="C1933" s="33">
        <f>+'Gaussian Distributions'!F1951</f>
        <v>2.2269289326366182E-2</v>
      </c>
      <c r="D1933" s="34">
        <f>_xll.qlNormInv(HelperSheet!$A1952,D$2,D$3)</f>
        <v>-0.11100756348199448</v>
      </c>
    </row>
    <row r="1934" spans="1:4" x14ac:dyDescent="0.2">
      <c r="A1934" s="32">
        <v>1</v>
      </c>
      <c r="B1934" s="33">
        <f>+'Gaussian Distributions'!A1952</f>
        <v>-0.85671653488915889</v>
      </c>
      <c r="C1934" s="33">
        <f>+'Gaussian Distributions'!F1952</f>
        <v>8.5820866277710267E-2</v>
      </c>
      <c r="D1934" s="34">
        <f>_xll.qlNormInv(HelperSheet!$A1953,D$2,D$3)</f>
        <v>2.8805905810962595E-2</v>
      </c>
    </row>
    <row r="1935" spans="1:4" x14ac:dyDescent="0.2">
      <c r="A1935" s="32">
        <v>1</v>
      </c>
      <c r="B1935" s="33">
        <f>+'Gaussian Distributions'!A1953</f>
        <v>0.51236091910944481</v>
      </c>
      <c r="C1935" s="33">
        <f>+'Gaussian Distributions'!F1953</f>
        <v>0.42809022977736122</v>
      </c>
      <c r="D1935" s="34">
        <f>_xll.qlNormInv(HelperSheet!$A1954,D$2,D$3)</f>
        <v>0.7817985055101947</v>
      </c>
    </row>
    <row r="1936" spans="1:4" x14ac:dyDescent="0.2">
      <c r="A1936" s="32">
        <v>1</v>
      </c>
      <c r="B1936" s="33">
        <f>+'Gaussian Distributions'!A1954</f>
        <v>1.6054334960320631</v>
      </c>
      <c r="C1936" s="33">
        <f>+'Gaussian Distributions'!F1954</f>
        <v>0.70135837400801582</v>
      </c>
      <c r="D1936" s="34">
        <f>_xll.qlNormInv(HelperSheet!$A1955,D$2,D$3)</f>
        <v>1.3829884228176348</v>
      </c>
    </row>
    <row r="1937" spans="1:4" x14ac:dyDescent="0.2">
      <c r="A1937" s="32">
        <v>1</v>
      </c>
      <c r="B1937" s="33">
        <f>+'Gaussian Distributions'!A1955</f>
        <v>-0.13627794001081528</v>
      </c>
      <c r="C1937" s="33">
        <f>+'Gaussian Distributions'!F1955</f>
        <v>0.26593051499729614</v>
      </c>
      <c r="D1937" s="34">
        <f>_xll.qlNormInv(HelperSheet!$A1956,D$2,D$3)</f>
        <v>0.42504713299405161</v>
      </c>
    </row>
    <row r="1938" spans="1:4" x14ac:dyDescent="0.2">
      <c r="A1938" s="32">
        <v>1</v>
      </c>
      <c r="B1938" s="33">
        <f>+'Gaussian Distributions'!A1956</f>
        <v>-0.46546071670635586</v>
      </c>
      <c r="C1938" s="33">
        <f>+'Gaussian Distributions'!F1956</f>
        <v>0.18363482082341104</v>
      </c>
      <c r="D1938" s="34">
        <f>_xll.qlNormInv(HelperSheet!$A1957,D$2,D$3)</f>
        <v>0.24399660581150423</v>
      </c>
    </row>
    <row r="1939" spans="1:4" x14ac:dyDescent="0.2">
      <c r="A1939" s="32">
        <v>1</v>
      </c>
      <c r="B1939" s="33">
        <f>+'Gaussian Distributions'!A1957</f>
        <v>0.91842112055155345</v>
      </c>
      <c r="C1939" s="33">
        <f>+'Gaussian Distributions'!F1957</f>
        <v>0.52960528013788832</v>
      </c>
      <c r="D1939" s="34">
        <f>_xll.qlNormInv(HelperSheet!$A1958,D$2,D$3)</f>
        <v>1.0051316163033546</v>
      </c>
    </row>
    <row r="1940" spans="1:4" x14ac:dyDescent="0.2">
      <c r="A1940" s="32">
        <v>1</v>
      </c>
      <c r="B1940" s="33">
        <f>+'Gaussian Distributions'!A1958</f>
        <v>0.17841325850688683</v>
      </c>
      <c r="C1940" s="33">
        <f>+'Gaussian Distributions'!F1958</f>
        <v>0.34460331462672167</v>
      </c>
      <c r="D1940" s="34">
        <f>_xll.qlNormInv(HelperSheet!$A1959,D$2,D$3)</f>
        <v>0.59812729217878779</v>
      </c>
    </row>
    <row r="1941" spans="1:4" x14ac:dyDescent="0.2">
      <c r="A1941" s="32">
        <v>1</v>
      </c>
      <c r="B1941" s="33">
        <f>+'Gaussian Distributions'!A1959</f>
        <v>-1.4698530337463713</v>
      </c>
      <c r="C1941" s="33">
        <f>+'Gaussian Distributions'!F1959</f>
        <v>-6.7463258436592843E-2</v>
      </c>
      <c r="D1941" s="34">
        <f>_xll.qlNormInv(HelperSheet!$A1960,D$2,D$3)</f>
        <v>-0.30841916856050433</v>
      </c>
    </row>
    <row r="1942" spans="1:4" x14ac:dyDescent="0.2">
      <c r="A1942" s="32">
        <v>1</v>
      </c>
      <c r="B1942" s="33">
        <f>+'Gaussian Distributions'!A1960</f>
        <v>-1.2699524649529397</v>
      </c>
      <c r="C1942" s="33">
        <f>+'Gaussian Distributions'!F1960</f>
        <v>-1.748811623823493E-2</v>
      </c>
      <c r="D1942" s="34">
        <f>_xll.qlNormInv(HelperSheet!$A1961,D$2,D$3)</f>
        <v>-0.19847385572411691</v>
      </c>
    </row>
    <row r="1943" spans="1:4" x14ac:dyDescent="0.2">
      <c r="A1943" s="32">
        <v>1</v>
      </c>
      <c r="B1943" s="33">
        <f>+'Gaussian Distributions'!A1961</f>
        <v>0.25865889465285657</v>
      </c>
      <c r="C1943" s="33">
        <f>+'Gaussian Distributions'!F1961</f>
        <v>0.36466472366321412</v>
      </c>
      <c r="D1943" s="34">
        <f>_xll.qlNormInv(HelperSheet!$A1962,D$2,D$3)</f>
        <v>0.6422623920590711</v>
      </c>
    </row>
    <row r="1944" spans="1:4" x14ac:dyDescent="0.2">
      <c r="A1944" s="32">
        <v>1</v>
      </c>
      <c r="B1944" s="33">
        <f>+'Gaussian Distributions'!A1962</f>
        <v>1.045269484786634</v>
      </c>
      <c r="C1944" s="33">
        <f>+'Gaussian Distributions'!F1962</f>
        <v>0.56131737119665848</v>
      </c>
      <c r="D1944" s="34">
        <f>_xll.qlNormInv(HelperSheet!$A1963,D$2,D$3)</f>
        <v>1.0748982166326488</v>
      </c>
    </row>
    <row r="1945" spans="1:4" x14ac:dyDescent="0.2">
      <c r="A1945" s="32">
        <v>1</v>
      </c>
      <c r="B1945" s="33">
        <f>+'Gaussian Distributions'!A1963</f>
        <v>-0.37978965432224343</v>
      </c>
      <c r="C1945" s="33">
        <f>+'Gaussian Distributions'!F1963</f>
        <v>0.20505258641943913</v>
      </c>
      <c r="D1945" s="34">
        <f>_xll.qlNormInv(HelperSheet!$A1964,D$2,D$3)</f>
        <v>0.29111569012276606</v>
      </c>
    </row>
    <row r="1946" spans="1:4" x14ac:dyDescent="0.2">
      <c r="A1946" s="32">
        <v>1</v>
      </c>
      <c r="B1946" s="33">
        <f>+'Gaussian Distributions'!A1964</f>
        <v>-5.7556923957025052E-2</v>
      </c>
      <c r="C1946" s="33">
        <f>+'Gaussian Distributions'!F1964</f>
        <v>0.28561076901074373</v>
      </c>
      <c r="D1946" s="34">
        <f>_xll.qlNormInv(HelperSheet!$A1965,D$2,D$3)</f>
        <v>0.46834369182363622</v>
      </c>
    </row>
    <row r="1947" spans="1:4" x14ac:dyDescent="0.2">
      <c r="A1947" s="32">
        <v>1</v>
      </c>
      <c r="B1947" s="33">
        <f>+'Gaussian Distributions'!A1965</f>
        <v>1.9963261134405712</v>
      </c>
      <c r="C1947" s="33">
        <f>+'Gaussian Distributions'!F1965</f>
        <v>0.79908152836014279</v>
      </c>
      <c r="D1947" s="34">
        <f>_xll.qlNormInv(HelperSheet!$A1966,D$2,D$3)</f>
        <v>1.5979793623923142</v>
      </c>
    </row>
    <row r="1948" spans="1:4" x14ac:dyDescent="0.2">
      <c r="A1948" s="32">
        <v>1</v>
      </c>
      <c r="B1948" s="33">
        <f>+'Gaussian Distributions'!A1966</f>
        <v>0.60391758454467115</v>
      </c>
      <c r="C1948" s="33">
        <f>+'Gaussian Distributions'!F1966</f>
        <v>0.45097939613616778</v>
      </c>
      <c r="D1948" s="34">
        <f>_xll.qlNormInv(HelperSheet!$A1967,D$2,D$3)</f>
        <v>0.83215467149956912</v>
      </c>
    </row>
    <row r="1949" spans="1:4" x14ac:dyDescent="0.2">
      <c r="A1949" s="32">
        <v>1</v>
      </c>
      <c r="B1949" s="33">
        <f>+'Gaussian Distributions'!A1967</f>
        <v>-0.74859464134708498</v>
      </c>
      <c r="C1949" s="33">
        <f>+'Gaussian Distributions'!F1967</f>
        <v>0.11285133966322874</v>
      </c>
      <c r="D1949" s="34">
        <f>_xll.qlNormInv(HelperSheet!$A1968,D$2,D$3)</f>
        <v>8.8272947259103229E-2</v>
      </c>
    </row>
    <row r="1950" spans="1:4" x14ac:dyDescent="0.2">
      <c r="A1950" s="32">
        <v>1</v>
      </c>
      <c r="B1950" s="33">
        <f>+'Gaussian Distributions'!A1968</f>
        <v>-0.97592514136009623</v>
      </c>
      <c r="C1950" s="33">
        <f>+'Gaussian Distributions'!F1968</f>
        <v>5.6018714659975932E-2</v>
      </c>
      <c r="D1950" s="34">
        <f>_xll.qlNormInv(HelperSheet!$A1969,D$2,D$3)</f>
        <v>-3.6758827748052947E-2</v>
      </c>
    </row>
    <row r="1951" spans="1:4" x14ac:dyDescent="0.2">
      <c r="A1951" s="32">
        <v>1</v>
      </c>
      <c r="B1951" s="33">
        <f>+'Gaussian Distributions'!A1969</f>
        <v>0.42491527712325872</v>
      </c>
      <c r="C1951" s="33">
        <f>+'Gaussian Distributions'!F1969</f>
        <v>0.40622881928081467</v>
      </c>
      <c r="D1951" s="34">
        <f>_xll.qlNormInv(HelperSheet!$A1970,D$2,D$3)</f>
        <v>0.73370340241779231</v>
      </c>
    </row>
    <row r="1952" spans="1:4" x14ac:dyDescent="0.2">
      <c r="A1952" s="32">
        <v>1</v>
      </c>
      <c r="B1952" s="33">
        <f>+'Gaussian Distributions'!A1970</f>
        <v>1.3693226610176934</v>
      </c>
      <c r="C1952" s="33">
        <f>+'Gaussian Distributions'!F1970</f>
        <v>0.64233066525442339</v>
      </c>
      <c r="D1952" s="34">
        <f>_xll.qlNormInv(HelperSheet!$A1971,D$2,D$3)</f>
        <v>1.2531274635597316</v>
      </c>
    </row>
    <row r="1953" spans="1:4" x14ac:dyDescent="0.2">
      <c r="A1953" s="32">
        <v>1</v>
      </c>
      <c r="B1953" s="33">
        <f>+'Gaussian Distributions'!A1971</f>
        <v>-0.21585398948763915</v>
      </c>
      <c r="C1953" s="33">
        <f>+'Gaussian Distributions'!F1971</f>
        <v>0.24603650262809021</v>
      </c>
      <c r="D1953" s="34">
        <f>_xll.qlNormInv(HelperSheet!$A1972,D$2,D$3)</f>
        <v>0.38128030578179845</v>
      </c>
    </row>
    <row r="1954" spans="1:4" x14ac:dyDescent="0.2">
      <c r="A1954" s="32">
        <v>1</v>
      </c>
      <c r="B1954" s="33">
        <f>+'Gaussian Distributions'!A1972</f>
        <v>-0.55469753565896374</v>
      </c>
      <c r="C1954" s="33">
        <f>+'Gaussian Distributions'!F1972</f>
        <v>0.16132561608525905</v>
      </c>
      <c r="D1954" s="34">
        <f>_xll.qlNormInv(HelperSheet!$A1973,D$2,D$3)</f>
        <v>0.19491635538756991</v>
      </c>
    </row>
    <row r="1955" spans="1:4" x14ac:dyDescent="0.2">
      <c r="A1955" s="32">
        <v>1</v>
      </c>
      <c r="B1955" s="33">
        <f>+'Gaussian Distributions'!A1973</f>
        <v>0.80486352631723657</v>
      </c>
      <c r="C1955" s="33">
        <f>+'Gaussian Distributions'!F1973</f>
        <v>0.50121588157930907</v>
      </c>
      <c r="D1955" s="34">
        <f>_xll.qlNormInv(HelperSheet!$A1974,D$2,D$3)</f>
        <v>0.94267493947448022</v>
      </c>
    </row>
    <row r="1956" spans="1:4" x14ac:dyDescent="0.2">
      <c r="A1956" s="32">
        <v>1</v>
      </c>
      <c r="B1956" s="33">
        <f>+'Gaussian Distributions'!A1974</f>
        <v>9.9302066799121347E-2</v>
      </c>
      <c r="C1956" s="33">
        <f>+'Gaussian Distributions'!F1974</f>
        <v>0.32482551669978033</v>
      </c>
      <c r="D1956" s="34">
        <f>_xll.qlNormInv(HelperSheet!$A1975,D$2,D$3)</f>
        <v>0.55461613673951671</v>
      </c>
    </row>
    <row r="1957" spans="1:4" x14ac:dyDescent="0.2">
      <c r="A1957" s="32">
        <v>1</v>
      </c>
      <c r="B1957" s="33">
        <f>+'Gaussian Distributions'!A1975</f>
        <v>-1.7559229703543342</v>
      </c>
      <c r="C1957" s="33">
        <f>+'Gaussian Distributions'!F1975</f>
        <v>-0.13898074258858356</v>
      </c>
      <c r="D1957" s="34">
        <f>_xll.qlNormInv(HelperSheet!$A1976,D$2,D$3)</f>
        <v>-0.46575763369488388</v>
      </c>
    </row>
    <row r="1958" spans="1:4" x14ac:dyDescent="0.2">
      <c r="A1958" s="32">
        <v>1</v>
      </c>
      <c r="B1958" s="33">
        <f>+'Gaussian Distributions'!A1976</f>
        <v>-1.5966149570472727</v>
      </c>
      <c r="C1958" s="33">
        <f>+'Gaussian Distributions'!F1976</f>
        <v>-9.9153739261818197E-2</v>
      </c>
      <c r="D1958" s="34">
        <f>_xll.qlNormInv(HelperSheet!$A1977,D$2,D$3)</f>
        <v>-0.37813822637600003</v>
      </c>
    </row>
    <row r="1959" spans="1:4" x14ac:dyDescent="0.2">
      <c r="A1959" s="32">
        <v>1</v>
      </c>
      <c r="B1959" s="33">
        <f>+'Gaussian Distributions'!A1977</f>
        <v>0.13874907421393284</v>
      </c>
      <c r="C1959" s="33">
        <f>+'Gaussian Distributions'!F1977</f>
        <v>0.33468726855348319</v>
      </c>
      <c r="D1959" s="34">
        <f>_xll.qlNormInv(HelperSheet!$A1978,D$2,D$3)</f>
        <v>0.57631199081766304</v>
      </c>
    </row>
    <row r="1960" spans="1:4" x14ac:dyDescent="0.2">
      <c r="A1960" s="32">
        <v>1</v>
      </c>
      <c r="B1960" s="33">
        <f>+'Gaussian Distributions'!A1978</f>
        <v>0.8602550992619421</v>
      </c>
      <c r="C1960" s="33">
        <f>+'Gaussian Distributions'!F1978</f>
        <v>0.51506377481548549</v>
      </c>
      <c r="D1960" s="34">
        <f>_xll.qlNormInv(HelperSheet!$A1979,D$2,D$3)</f>
        <v>0.9731403045940682</v>
      </c>
    </row>
    <row r="1961" spans="1:4" x14ac:dyDescent="0.2">
      <c r="A1961" s="32">
        <v>1</v>
      </c>
      <c r="B1961" s="33">
        <f>+'Gaussian Distributions'!A1979</f>
        <v>-0.50957168922216023</v>
      </c>
      <c r="C1961" s="33">
        <f>+'Gaussian Distributions'!F1979</f>
        <v>0.17260707769445993</v>
      </c>
      <c r="D1961" s="34">
        <f>_xll.qlNormInv(HelperSheet!$A1980,D$2,D$3)</f>
        <v>0.21973557092781187</v>
      </c>
    </row>
    <row r="1962" spans="1:4" x14ac:dyDescent="0.2">
      <c r="A1962" s="32">
        <v>1</v>
      </c>
      <c r="B1962" s="33">
        <f>+'Gaussian Distributions'!A1980</f>
        <v>-0.1759266571764157</v>
      </c>
      <c r="C1962" s="33">
        <f>+'Gaussian Distributions'!F1980</f>
        <v>0.25601833570589605</v>
      </c>
      <c r="D1962" s="34">
        <f>_xll.qlNormInv(HelperSheet!$A1981,D$2,D$3)</f>
        <v>0.40324033855297137</v>
      </c>
    </row>
    <row r="1963" spans="1:4" x14ac:dyDescent="0.2">
      <c r="A1963" s="32">
        <v>1</v>
      </c>
      <c r="B1963" s="33">
        <f>+'Gaussian Distributions'!A1981</f>
        <v>1.477101479370996</v>
      </c>
      <c r="C1963" s="33">
        <f>+'Gaussian Distributions'!F1981</f>
        <v>0.66927536984274894</v>
      </c>
      <c r="D1963" s="34">
        <f>_xll.qlNormInv(HelperSheet!$A1982,D$2,D$3)</f>
        <v>1.3124058136540477</v>
      </c>
    </row>
    <row r="1964" spans="1:4" x14ac:dyDescent="0.2">
      <c r="A1964" s="32">
        <v>1</v>
      </c>
      <c r="B1964" s="33">
        <f>+'Gaussian Distributions'!A1982</f>
        <v>0.46819039921624689</v>
      </c>
      <c r="C1964" s="33">
        <f>+'Gaussian Distributions'!F1982</f>
        <v>0.4170475998040617</v>
      </c>
      <c r="D1964" s="34">
        <f>_xll.qlNormInv(HelperSheet!$A1983,D$2,D$3)</f>
        <v>0.75750471956893584</v>
      </c>
    </row>
    <row r="1965" spans="1:4" x14ac:dyDescent="0.2">
      <c r="A1965" s="32">
        <v>1</v>
      </c>
      <c r="B1965" s="33">
        <f>+'Gaussian Distributions'!A1983</f>
        <v>-0.91469539492364427</v>
      </c>
      <c r="C1965" s="33">
        <f>+'Gaussian Distributions'!F1983</f>
        <v>7.1326151269088922E-2</v>
      </c>
      <c r="D1965" s="34">
        <f>_xll.qlNormInv(HelperSheet!$A1984,D$2,D$3)</f>
        <v>-3.0824672080044246E-3</v>
      </c>
    </row>
    <row r="1966" spans="1:4" x14ac:dyDescent="0.2">
      <c r="A1966" s="32">
        <v>1</v>
      </c>
      <c r="B1966" s="33">
        <f>+'Gaussian Distributions'!A1984</f>
        <v>-0.6977212076441891</v>
      </c>
      <c r="C1966" s="33">
        <f>+'Gaussian Distributions'!F1984</f>
        <v>0.12556969808895271</v>
      </c>
      <c r="D1966" s="34">
        <f>_xll.qlNormInv(HelperSheet!$A1985,D$2,D$3)</f>
        <v>0.11625333579569597</v>
      </c>
    </row>
    <row r="1967" spans="1:4" x14ac:dyDescent="0.2">
      <c r="A1967" s="32">
        <v>1</v>
      </c>
      <c r="B1967" s="33">
        <f>+'Gaussian Distributions'!A1985</f>
        <v>0.65161675330555735</v>
      </c>
      <c r="C1967" s="33">
        <f>+'Gaussian Distributions'!F1985</f>
        <v>0.46290418832638935</v>
      </c>
      <c r="D1967" s="34">
        <f>_xll.qlNormInv(HelperSheet!$A1986,D$2,D$3)</f>
        <v>0.85838921431805659</v>
      </c>
    </row>
    <row r="1968" spans="1:4" x14ac:dyDescent="0.2">
      <c r="A1968" s="32">
        <v>1</v>
      </c>
      <c r="B1968" s="33">
        <f>+'Gaussian Distributions'!A1986</f>
        <v>2.4409560488046367</v>
      </c>
      <c r="C1968" s="33">
        <f>+'Gaussian Distributions'!F1986</f>
        <v>0.91023901220115921</v>
      </c>
      <c r="D1968" s="34">
        <f>_xll.qlNormInv(HelperSheet!$A1987,D$2,D$3)</f>
        <v>1.8425258268425502</v>
      </c>
    </row>
    <row r="1969" spans="1:4" x14ac:dyDescent="0.2">
      <c r="A1969" s="32">
        <v>1</v>
      </c>
      <c r="B1969" s="33">
        <f>+'Gaussian Distributions'!A1987</f>
        <v>-1.8360125291738045E-2</v>
      </c>
      <c r="C1969" s="33">
        <f>+'Gaussian Distributions'!F1987</f>
        <v>0.29540996867706548</v>
      </c>
      <c r="D1969" s="34">
        <f>_xll.qlNormInv(HelperSheet!$A1988,D$2,D$3)</f>
        <v>0.48990193108954405</v>
      </c>
    </row>
    <row r="1970" spans="1:4" x14ac:dyDescent="0.2">
      <c r="A1970" s="32">
        <v>1</v>
      </c>
      <c r="B1970" s="33">
        <f>+'Gaussian Distributions'!A1988</f>
        <v>-0.33801542637798587</v>
      </c>
      <c r="C1970" s="33">
        <f>+'Gaussian Distributions'!F1988</f>
        <v>0.21549614340550352</v>
      </c>
      <c r="D1970" s="34">
        <f>_xll.qlNormInv(HelperSheet!$A1989,D$2,D$3)</f>
        <v>0.31409151549210779</v>
      </c>
    </row>
    <row r="1971" spans="1:4" x14ac:dyDescent="0.2">
      <c r="A1971" s="32">
        <v>1</v>
      </c>
      <c r="B1971" s="33">
        <f>+'Gaussian Distributions'!A1989</f>
        <v>1.115471471113376</v>
      </c>
      <c r="C1971" s="33">
        <f>+'Gaussian Distributions'!F1989</f>
        <v>0.57886786777834398</v>
      </c>
      <c r="D1971" s="34">
        <f>_xll.qlNormInv(HelperSheet!$A1990,D$2,D$3)</f>
        <v>1.1135093091123567</v>
      </c>
    </row>
    <row r="1972" spans="1:4" x14ac:dyDescent="0.2">
      <c r="A1972" s="32">
        <v>1</v>
      </c>
      <c r="B1972" s="33">
        <f>+'Gaussian Distributions'!A1990</f>
        <v>0.29938220563686591</v>
      </c>
      <c r="C1972" s="33">
        <f>+'Gaussian Distributions'!F1990</f>
        <v>0.37484555140921649</v>
      </c>
      <c r="D1972" s="34">
        <f>_xll.qlNormInv(HelperSheet!$A1991,D$2,D$3)</f>
        <v>0.66466021310027623</v>
      </c>
    </row>
    <row r="1973" spans="1:4" x14ac:dyDescent="0.2">
      <c r="A1973" s="32">
        <v>1</v>
      </c>
      <c r="B1973" s="33">
        <f>+'Gaussian Distributions'!A1991</f>
        <v>-1.1866858392581932</v>
      </c>
      <c r="C1973" s="33">
        <f>+'Gaussian Distributions'!F1991</f>
        <v>3.3285401854517005E-3</v>
      </c>
      <c r="D1973" s="34">
        <f>_xll.qlNormInv(HelperSheet!$A1992,D$2,D$3)</f>
        <v>-0.15267721159200631</v>
      </c>
    </row>
    <row r="1974" spans="1:4" x14ac:dyDescent="0.2">
      <c r="A1974" s="32">
        <v>1</v>
      </c>
      <c r="B1974" s="33">
        <f>+'Gaussian Distributions'!A1992</f>
        <v>-1.3630982046651037</v>
      </c>
      <c r="C1974" s="33">
        <f>+'Gaussian Distributions'!F1992</f>
        <v>-4.077455116627593E-2</v>
      </c>
      <c r="D1974" s="34">
        <f>_xll.qlNormInv(HelperSheet!$A1993,D$2,D$3)</f>
        <v>-0.2497040125658071</v>
      </c>
    </row>
    <row r="1975" spans="1:4" x14ac:dyDescent="0.2">
      <c r="A1975" s="32">
        <v>1</v>
      </c>
      <c r="B1975" s="33">
        <f>+'Gaussian Distributions'!A1993</f>
        <v>0.2183602454814389</v>
      </c>
      <c r="C1975" s="33">
        <f>+'Gaussian Distributions'!F1993</f>
        <v>0.3545900613703597</v>
      </c>
      <c r="D1975" s="34">
        <f>_xll.qlNormInv(HelperSheet!$A1994,D$2,D$3)</f>
        <v>0.62009813501479139</v>
      </c>
    </row>
    <row r="1976" spans="1:4" x14ac:dyDescent="0.2">
      <c r="A1976" s="32">
        <v>1</v>
      </c>
      <c r="B1976" s="33">
        <f>+'Gaussian Distributions'!A1994</f>
        <v>0.97987375963596723</v>
      </c>
      <c r="C1976" s="33">
        <f>+'Gaussian Distributions'!F1994</f>
        <v>0.5449684399089918</v>
      </c>
      <c r="D1976" s="34">
        <f>_xll.qlNormInv(HelperSheet!$A1995,D$2,D$3)</f>
        <v>1.038930567799782</v>
      </c>
    </row>
    <row r="1977" spans="1:4" x14ac:dyDescent="0.2">
      <c r="A1977" s="32">
        <v>1</v>
      </c>
      <c r="B1977" s="33">
        <f>+'Gaussian Distributions'!A1995</f>
        <v>-0.42223765062339857</v>
      </c>
      <c r="C1977" s="33">
        <f>+'Gaussian Distributions'!F1995</f>
        <v>0.19444058734415035</v>
      </c>
      <c r="D1977" s="34">
        <f>_xll.qlNormInv(HelperSheet!$A1996,D$2,D$3)</f>
        <v>0.26776929215713074</v>
      </c>
    </row>
    <row r="1978" spans="1:4" x14ac:dyDescent="0.2">
      <c r="A1978" s="32">
        <v>1</v>
      </c>
      <c r="B1978" s="33">
        <f>+'Gaussian Distributions'!A1996</f>
        <v>-9.6842386611531314E-2</v>
      </c>
      <c r="C1978" s="33">
        <f>+'Gaussian Distributions'!F1996</f>
        <v>0.27578940334711716</v>
      </c>
      <c r="D1978" s="34">
        <f>_xll.qlNormInv(HelperSheet!$A1997,D$2,D$3)</f>
        <v>0.44673668736365779</v>
      </c>
    </row>
    <row r="1979" spans="1:4" x14ac:dyDescent="0.2">
      <c r="A1979" s="32">
        <v>1</v>
      </c>
      <c r="B1979" s="33">
        <f>+'Gaussian Distributions'!A1997</f>
        <v>1.7674766437172833</v>
      </c>
      <c r="C1979" s="33">
        <f>+'Gaussian Distributions'!F1997</f>
        <v>0.74186916092932087</v>
      </c>
      <c r="D1979" s="34">
        <f>_xll.qlNormInv(HelperSheet!$A1998,D$2,D$3)</f>
        <v>1.4721121540445059</v>
      </c>
    </row>
    <row r="1980" spans="1:4" x14ac:dyDescent="0.2">
      <c r="A1980" s="32">
        <v>1</v>
      </c>
      <c r="B1980" s="33">
        <f>+'Gaussian Distributions'!A1998</f>
        <v>0.55755478786360835</v>
      </c>
      <c r="C1980" s="33">
        <f>+'Gaussian Distributions'!F1998</f>
        <v>0.4393886969659021</v>
      </c>
      <c r="D1980" s="34">
        <f>_xll.qlNormInv(HelperSheet!$A1999,D$2,D$3)</f>
        <v>0.80665513332498462</v>
      </c>
    </row>
    <row r="1981" spans="1:4" x14ac:dyDescent="0.2">
      <c r="A1981" s="32">
        <v>1</v>
      </c>
      <c r="B1981" s="33">
        <f>+'Gaussian Distributions'!A1999</f>
        <v>-0.8014838965057135</v>
      </c>
      <c r="C1981" s="33">
        <f>+'Gaussian Distributions'!F1999</f>
        <v>9.9629025873571614E-2</v>
      </c>
      <c r="D1981" s="34">
        <f>_xll.qlNormInv(HelperSheet!$A2000,D$2,D$3)</f>
        <v>5.9183856921857514E-2</v>
      </c>
    </row>
    <row r="1982" spans="1:4" x14ac:dyDescent="0.2">
      <c r="A1982" s="32">
        <v>1</v>
      </c>
      <c r="B1982" s="33">
        <f>+'Gaussian Distributions'!A2000</f>
        <v>-1.041051683611401</v>
      </c>
      <c r="C1982" s="33">
        <f>+'Gaussian Distributions'!F2000</f>
        <v>3.9737079097149741E-2</v>
      </c>
      <c r="D1982" s="34">
        <f>_xll.qlNormInv(HelperSheet!$A2001,D$2,D$3)</f>
        <v>-7.2578425986270623E-2</v>
      </c>
    </row>
    <row r="1983" spans="1:4" x14ac:dyDescent="0.2">
      <c r="A1983" s="32">
        <v>1</v>
      </c>
      <c r="B1983" s="33">
        <f>+'Gaussian Distributions'!A2001</f>
        <v>0.38242191504461559</v>
      </c>
      <c r="C1983" s="33">
        <f>+'Gaussian Distributions'!F2001</f>
        <v>0.39560547876115387</v>
      </c>
      <c r="D1983" s="34">
        <f>_xll.qlNormInv(HelperSheet!$A2002,D$2,D$3)</f>
        <v>0.71033205327453863</v>
      </c>
    </row>
    <row r="1984" spans="1:4" x14ac:dyDescent="0.2">
      <c r="A1984" s="32">
        <v>1</v>
      </c>
      <c r="B1984" s="33">
        <f>+'Gaussian Distributions'!A2002</f>
        <v>1.2754544462921593</v>
      </c>
      <c r="C1984" s="33">
        <f>+'Gaussian Distributions'!F2002</f>
        <v>0.61886361157303982</v>
      </c>
      <c r="D1984" s="34">
        <f>_xll.qlNormInv(HelperSheet!$A2003,D$2,D$3)</f>
        <v>1.2014999454606876</v>
      </c>
    </row>
    <row r="1985" spans="1:4" x14ac:dyDescent="0.2">
      <c r="A1985" s="32">
        <v>1</v>
      </c>
      <c r="B1985" s="33">
        <f>+'Gaussian Distributions'!A2003</f>
        <v>-0.25612856897591796</v>
      </c>
      <c r="C1985" s="33">
        <f>+'Gaussian Distributions'!F2003</f>
        <v>0.2359678577560205</v>
      </c>
      <c r="D1985" s="34">
        <f>_xll.qlNormInv(HelperSheet!$A2004,D$2,D$3)</f>
        <v>0.3591292870632451</v>
      </c>
    </row>
    <row r="1986" spans="1:4" x14ac:dyDescent="0.2">
      <c r="A1986" s="32">
        <v>1</v>
      </c>
      <c r="B1986" s="33">
        <f>+'Gaussian Distributions'!A2004</f>
        <v>-0.60098262023279603</v>
      </c>
      <c r="C1986" s="33">
        <f>+'Gaussian Distributions'!F2004</f>
        <v>0.14975434494180098</v>
      </c>
      <c r="D1986" s="34">
        <f>_xll.qlNormInv(HelperSheet!$A2005,D$2,D$3)</f>
        <v>0.16945955887196218</v>
      </c>
    </row>
    <row r="1987" spans="1:4" x14ac:dyDescent="0.2">
      <c r="A1987" s="32">
        <v>1</v>
      </c>
      <c r="B1987" s="33">
        <f>+'Gaussian Distributions'!A2005</f>
        <v>0.75183808131691743</v>
      </c>
      <c r="C1987" s="33">
        <f>+'Gaussian Distributions'!F2005</f>
        <v>0.48795952032922935</v>
      </c>
      <c r="D1987" s="34">
        <f>_xll.qlNormInv(HelperSheet!$A2006,D$2,D$3)</f>
        <v>0.91351094472430461</v>
      </c>
    </row>
    <row r="1988" spans="1:4" x14ac:dyDescent="0.2">
      <c r="A1988" s="32">
        <v>1</v>
      </c>
      <c r="B1988" s="33">
        <f>+'Gaussian Distributions'!A2006</f>
        <v>6.0009036648611326E-2</v>
      </c>
      <c r="C1988" s="33">
        <f>+'Gaussian Distributions'!F2006</f>
        <v>0.3150022591621528</v>
      </c>
      <c r="D1988" s="34">
        <f>_xll.qlNormInv(HelperSheet!$A2007,D$2,D$3)</f>
        <v>0.5330049701567362</v>
      </c>
    </row>
    <row r="1989" spans="1:4" x14ac:dyDescent="0.2">
      <c r="A1989" s="32">
        <v>1</v>
      </c>
      <c r="B1989" s="33">
        <f>+'Gaussian Distributions'!A2007</f>
        <v>-1.978684294659061</v>
      </c>
      <c r="C1989" s="33">
        <f>+'Gaussian Distributions'!F2007</f>
        <v>-0.19467107366476527</v>
      </c>
      <c r="D1989" s="34">
        <f>_xll.qlNormInv(HelperSheet!$A2008,D$2,D$3)</f>
        <v>-0.58827636206248357</v>
      </c>
    </row>
    <row r="1990" spans="1:4" x14ac:dyDescent="0.2">
      <c r="A1990" s="32">
        <v>1</v>
      </c>
      <c r="B1990" s="33">
        <f>+'Gaussian Distributions'!A2008</f>
        <v>-2.1415890868081267</v>
      </c>
      <c r="C1990" s="33">
        <f>+'Gaussian Distributions'!F2008</f>
        <v>-0.23539727170203167</v>
      </c>
      <c r="D1990" s="34">
        <f>_xll.qlNormInv(HelperSheet!$A2009,D$2,D$3)</f>
        <v>-0.67787399774446966</v>
      </c>
    </row>
    <row r="1991" spans="1:4" x14ac:dyDescent="0.2">
      <c r="A1991" s="32">
        <v>1</v>
      </c>
      <c r="B1991" s="33">
        <f>+'Gaussian Distributions'!A2009</f>
        <v>4.0400994417692584E-2</v>
      </c>
      <c r="C1991" s="33">
        <f>+'Gaussian Distributions'!F2009</f>
        <v>0.31010024860442315</v>
      </c>
      <c r="D1991" s="34">
        <f>_xll.qlNormInv(HelperSheet!$A2010,D$2,D$3)</f>
        <v>0.52222054692973097</v>
      </c>
    </row>
    <row r="1992" spans="1:4" x14ac:dyDescent="0.2">
      <c r="A1992" s="32">
        <v>1</v>
      </c>
      <c r="B1992" s="33">
        <f>+'Gaussian Distributions'!A2010</f>
        <v>0.72610657636809128</v>
      </c>
      <c r="C1992" s="33">
        <f>+'Gaussian Distributions'!F2010</f>
        <v>0.48152664409202284</v>
      </c>
      <c r="D1992" s="34">
        <f>_xll.qlNormInv(HelperSheet!$A2011,D$2,D$3)</f>
        <v>0.89935861700245023</v>
      </c>
    </row>
    <row r="1993" spans="1:4" x14ac:dyDescent="0.2">
      <c r="A1993" s="32">
        <v>1</v>
      </c>
      <c r="B1993" s="33">
        <f>+'Gaussian Distributions'!A2011</f>
        <v>-0.62461075039593617</v>
      </c>
      <c r="C1993" s="33">
        <f>+'Gaussian Distributions'!F2011</f>
        <v>0.14384731240101595</v>
      </c>
      <c r="D1993" s="34">
        <f>_xll.qlNormInv(HelperSheet!$A2012,D$2,D$3)</f>
        <v>0.1564640872822351</v>
      </c>
    </row>
    <row r="1994" spans="1:4" x14ac:dyDescent="0.2">
      <c r="A1994" s="32">
        <v>1</v>
      </c>
      <c r="B1994" s="33">
        <f>+'Gaussian Distributions'!A2012</f>
        <v>-0.27641861245341498</v>
      </c>
      <c r="C1994" s="33">
        <f>+'Gaussian Distributions'!F2012</f>
        <v>0.23089534688664626</v>
      </c>
      <c r="D1994" s="34">
        <f>_xll.qlNormInv(HelperSheet!$A2013,D$2,D$3)</f>
        <v>0.34796976315062178</v>
      </c>
    </row>
    <row r="1995" spans="1:4" x14ac:dyDescent="0.2">
      <c r="A1995" s="32">
        <v>1</v>
      </c>
      <c r="B1995" s="33">
        <f>+'Gaussian Distributions'!A2013</f>
        <v>1.2324703441393396</v>
      </c>
      <c r="C1995" s="33">
        <f>+'Gaussian Distributions'!F2013</f>
        <v>0.6081175860348349</v>
      </c>
      <c r="D1995" s="34">
        <f>_xll.qlNormInv(HelperSheet!$A2014,D$2,D$3)</f>
        <v>1.1778586892766367</v>
      </c>
    </row>
    <row r="1996" spans="1:4" x14ac:dyDescent="0.2">
      <c r="A1996" s="32">
        <v>1</v>
      </c>
      <c r="B1996" s="33">
        <f>+'Gaussian Distributions'!A2014</f>
        <v>0.3614361371749365</v>
      </c>
      <c r="C1996" s="33">
        <f>+'Gaussian Distributions'!F2014</f>
        <v>0.39035903429373409</v>
      </c>
      <c r="D1996" s="34">
        <f>_xll.qlNormInv(HelperSheet!$A2015,D$2,D$3)</f>
        <v>0.69878987544621507</v>
      </c>
    </row>
    <row r="1997" spans="1:4" x14ac:dyDescent="0.2">
      <c r="A1997" s="32">
        <v>1</v>
      </c>
      <c r="B1997" s="33">
        <f>+'Gaussian Distributions'!A2015</f>
        <v>-1.0753309996289453</v>
      </c>
      <c r="C1997" s="33">
        <f>+'Gaussian Distributions'!F2015</f>
        <v>3.1167250092763665E-2</v>
      </c>
      <c r="D1997" s="34">
        <f>_xll.qlNormInv(HelperSheet!$A2016,D$2,D$3)</f>
        <v>-9.1432049795920012E-2</v>
      </c>
    </row>
    <row r="1998" spans="1:4" x14ac:dyDescent="0.2">
      <c r="A1998" s="32">
        <v>1</v>
      </c>
      <c r="B1998" s="33">
        <f>+'Gaussian Distributions'!A2016</f>
        <v>-0.82878414228194741</v>
      </c>
      <c r="C1998" s="33">
        <f>+'Gaussian Distributions'!F2016</f>
        <v>9.2803964429513136E-2</v>
      </c>
      <c r="D1998" s="34">
        <f>_xll.qlNormInv(HelperSheet!$A2017,D$2,D$3)</f>
        <v>4.4168721744928863E-2</v>
      </c>
    </row>
    <row r="1999" spans="1:4" x14ac:dyDescent="0.2">
      <c r="A1999" s="32">
        <v>1</v>
      </c>
      <c r="B1999" s="33">
        <f>+'Gaussian Distributions'!A2017</f>
        <v>0.53482129379025933</v>
      </c>
      <c r="C1999" s="33">
        <f>+'Gaussian Distributions'!F2017</f>
        <v>0.43370532344756485</v>
      </c>
      <c r="D1999" s="34">
        <f>_xll.qlNormInv(HelperSheet!$A2018,D$2,D$3)</f>
        <v>0.79415171158464259</v>
      </c>
    </row>
    <row r="2000" spans="1:4" x14ac:dyDescent="0.2">
      <c r="A2000" s="32">
        <v>1</v>
      </c>
      <c r="B2000" s="33">
        <f>+'Gaussian Distributions'!A2018</f>
        <v>1.6809458258473755</v>
      </c>
      <c r="C2000" s="33">
        <f>+'Gaussian Distributions'!F2018</f>
        <v>0.72023645646184387</v>
      </c>
      <c r="D2000" s="34">
        <f>_xll.qlNormInv(HelperSheet!$A2019,D$2,D$3)</f>
        <v>1.4245202042160567</v>
      </c>
    </row>
    <row r="2001" spans="1:4" x14ac:dyDescent="0.2">
      <c r="A2001" s="32">
        <v>1</v>
      </c>
      <c r="B2001" s="33">
        <f>+'Gaussian Distributions'!A2019</f>
        <v>-0.11653750678413924</v>
      </c>
      <c r="C2001" s="33">
        <f>+'Gaussian Distributions'!F2019</f>
        <v>0.27086562330396519</v>
      </c>
      <c r="D2001" s="34">
        <f>_xll.qlNormInv(HelperSheet!$A2020,D$2,D$3)</f>
        <v>0.43590437126872339</v>
      </c>
    </row>
    <row r="2002" spans="1:4" x14ac:dyDescent="0.2">
      <c r="A2002" s="32">
        <v>1</v>
      </c>
      <c r="B2002" s="33">
        <f>+'Gaussian Distributions'!A2020</f>
        <v>-0.44374554561999191</v>
      </c>
      <c r="C2002" s="33">
        <f>+'Gaussian Distributions'!F2020</f>
        <v>0.18906361359500201</v>
      </c>
      <c r="D2002" s="34">
        <f>_xll.qlNormInv(HelperSheet!$A2021,D$2,D$3)</f>
        <v>0.25593994990900443</v>
      </c>
    </row>
    <row r="2003" spans="1:4" x14ac:dyDescent="0.2">
      <c r="A2003" s="32">
        <v>1</v>
      </c>
      <c r="B2003" s="33">
        <f>+'Gaussian Distributions'!A2021</f>
        <v>0.94869956105793307</v>
      </c>
      <c r="C2003" s="33">
        <f>+'Gaussian Distributions'!F2021</f>
        <v>0.53717489026448328</v>
      </c>
      <c r="D2003" s="34">
        <f>_xll.qlNormInv(HelperSheet!$A2022,D$2,D$3)</f>
        <v>1.0217847585818634</v>
      </c>
    </row>
    <row r="2004" spans="1:4" x14ac:dyDescent="0.2">
      <c r="A2004" s="32">
        <v>1</v>
      </c>
      <c r="B2004" s="33">
        <f>+'Gaussian Distributions'!A2022</f>
        <v>0.19834718379513927</v>
      </c>
      <c r="C2004" s="33">
        <f>+'Gaussian Distributions'!F2022</f>
        <v>0.34958679594878483</v>
      </c>
      <c r="D2004" s="34">
        <f>_xll.qlNormInv(HelperSheet!$A2023,D$2,D$3)</f>
        <v>0.60909095108732658</v>
      </c>
    </row>
    <row r="2005" spans="1:4" x14ac:dyDescent="0.2">
      <c r="A2005" s="32">
        <v>1</v>
      </c>
      <c r="B2005" s="33">
        <f>+'Gaussian Distributions'!A2023</f>
        <v>-1.4144610966857489</v>
      </c>
      <c r="C2005" s="33">
        <f>+'Gaussian Distributions'!F2023</f>
        <v>-5.3615274171437244E-2</v>
      </c>
      <c r="D2005" s="34">
        <f>_xll.qlNormInv(HelperSheet!$A2024,D$2,D$3)</f>
        <v>-0.277953603177162</v>
      </c>
    </row>
    <row r="2006" spans="1:4" x14ac:dyDescent="0.2">
      <c r="A2006" s="32">
        <v>1</v>
      </c>
      <c r="B2006" s="33">
        <f>+'Gaussian Distributions'!A2024</f>
        <v>-1.2272555331719972</v>
      </c>
      <c r="C2006" s="33">
        <f>+'Gaussian Distributions'!F2024</f>
        <v>-6.8138832929993121E-3</v>
      </c>
      <c r="D2006" s="34">
        <f>_xll.qlNormInv(HelperSheet!$A2025,D$2,D$3)</f>
        <v>-0.17499054324459851</v>
      </c>
    </row>
    <row r="2007" spans="1:4" x14ac:dyDescent="0.2">
      <c r="A2007" s="32">
        <v>1</v>
      </c>
      <c r="B2007" s="33">
        <f>+'Gaussian Distributions'!A2025</f>
        <v>0.27896271589832722</v>
      </c>
      <c r="C2007" s="33">
        <f>+'Gaussian Distributions'!F2025</f>
        <v>0.36974067897458179</v>
      </c>
      <c r="D2007" s="34">
        <f>_xll.qlNormInv(HelperSheet!$A2026,D$2,D$3)</f>
        <v>0.65342949374407999</v>
      </c>
    </row>
    <row r="2008" spans="1:4" x14ac:dyDescent="0.2">
      <c r="A2008" s="32">
        <v>1</v>
      </c>
      <c r="B2008" s="33">
        <f>+'Gaussian Distributions'!A2026</f>
        <v>1.0797052910578719</v>
      </c>
      <c r="C2008" s="33">
        <f>+'Gaussian Distributions'!F2026</f>
        <v>0.56992632276446797</v>
      </c>
      <c r="D2008" s="34">
        <f>_xll.qlNormInv(HelperSheet!$A2027,D$2,D$3)</f>
        <v>1.0938379100818296</v>
      </c>
    </row>
    <row r="2009" spans="1:4" x14ac:dyDescent="0.2">
      <c r="A2009" s="32">
        <v>1</v>
      </c>
      <c r="B2009" s="33">
        <f>+'Gaussian Distributions'!A2027</f>
        <v>-0.35882426012979973</v>
      </c>
      <c r="C2009" s="33">
        <f>+'Gaussian Distributions'!F2027</f>
        <v>0.21029393496755006</v>
      </c>
      <c r="D2009" s="34">
        <f>_xll.qlNormInv(HelperSheet!$A2028,D$2,D$3)</f>
        <v>0.30264665692861015</v>
      </c>
    </row>
    <row r="2010" spans="1:4" x14ac:dyDescent="0.2">
      <c r="A2010" s="32">
        <v>1</v>
      </c>
      <c r="B2010" s="33">
        <f>+'Gaussian Distributions'!A2028</f>
        <v>-3.7951235445420714E-2</v>
      </c>
      <c r="C2010" s="33">
        <f>+'Gaussian Distributions'!F2028</f>
        <v>0.29051219113864479</v>
      </c>
      <c r="D2010" s="34">
        <f>_xll.qlNormInv(HelperSheet!$A2029,D$2,D$3)</f>
        <v>0.47912682050501859</v>
      </c>
    </row>
    <row r="2011" spans="1:4" x14ac:dyDescent="0.2">
      <c r="A2011" s="32">
        <v>1</v>
      </c>
      <c r="B2011" s="33">
        <f>+'Gaussian Distributions'!A2029</f>
        <v>2.1664942645307832</v>
      </c>
      <c r="C2011" s="33">
        <f>+'Gaussian Distributions'!F2029</f>
        <v>0.84162356613269584</v>
      </c>
      <c r="D2011" s="34">
        <f>_xll.qlNormInv(HelperSheet!$A2030,D$2,D$3)</f>
        <v>1.6915718454919308</v>
      </c>
    </row>
    <row r="2012" spans="1:4" x14ac:dyDescent="0.2">
      <c r="A2012" s="32">
        <v>1</v>
      </c>
      <c r="B2012" s="33">
        <f>+'Gaussian Distributions'!A2030</f>
        <v>0.62758866317718276</v>
      </c>
      <c r="C2012" s="33">
        <f>+'Gaussian Distributions'!F2030</f>
        <v>0.45689716579429568</v>
      </c>
      <c r="D2012" s="34">
        <f>_xll.qlNormInv(HelperSheet!$A2031,D$2,D$3)</f>
        <v>0.84517376474745054</v>
      </c>
    </row>
    <row r="2013" spans="1:4" x14ac:dyDescent="0.2">
      <c r="A2013" s="32">
        <v>1</v>
      </c>
      <c r="B2013" s="33">
        <f>+'Gaussian Distributions'!A2031</f>
        <v>-0.72292402431117242</v>
      </c>
      <c r="C2013" s="33">
        <f>+'Gaussian Distributions'!F2031</f>
        <v>0.11926899392220688</v>
      </c>
      <c r="D2013" s="34">
        <f>_xll.qlNormInv(HelperSheet!$A2032,D$2,D$3)</f>
        <v>0.10239178662885512</v>
      </c>
    </row>
    <row r="2014" spans="1:4" x14ac:dyDescent="0.2">
      <c r="A2014" s="32">
        <v>1</v>
      </c>
      <c r="B2014" s="33">
        <f>+'Gaussian Distributions'!A2032</f>
        <v>-0.94486742802302137</v>
      </c>
      <c r="C2014" s="33">
        <f>+'Gaussian Distributions'!F2032</f>
        <v>6.3783142994244646E-2</v>
      </c>
      <c r="D2014" s="34">
        <f>_xll.qlNormInv(HelperSheet!$A2033,D$2,D$3)</f>
        <v>-1.9677085412661777E-2</v>
      </c>
    </row>
    <row r="2015" spans="1:4" x14ac:dyDescent="0.2">
      <c r="A2015" s="32">
        <v>1</v>
      </c>
      <c r="B2015" s="33">
        <f>+'Gaussian Distributions'!A2033</f>
        <v>0.44644831757322345</v>
      </c>
      <c r="C2015" s="33">
        <f>+'Gaussian Distributions'!F2033</f>
        <v>0.41161207939330585</v>
      </c>
      <c r="D2015" s="34">
        <f>_xll.qlNormInv(HelperSheet!$A2034,D$2,D$3)</f>
        <v>0.74554657466527297</v>
      </c>
    </row>
    <row r="2016" spans="1:4" x14ac:dyDescent="0.2">
      <c r="A2016" s="32">
        <v>1</v>
      </c>
      <c r="B2016" s="33">
        <f>+'Gaussian Distributions'!A2034</f>
        <v>1.4211490356122316</v>
      </c>
      <c r="C2016" s="33">
        <f>+'Gaussian Distributions'!F2034</f>
        <v>0.65528725890305783</v>
      </c>
      <c r="D2016" s="34">
        <f>_xll.qlNormInv(HelperSheet!$A2035,D$2,D$3)</f>
        <v>1.2816319695867273</v>
      </c>
    </row>
    <row r="2017" spans="1:4" x14ac:dyDescent="0.2">
      <c r="A2017" s="32">
        <v>1</v>
      </c>
      <c r="B2017" s="33">
        <f>+'Gaussian Distributions'!A2035</f>
        <v>-0.19585129147616273</v>
      </c>
      <c r="C2017" s="33">
        <f>+'Gaussian Distributions'!F2035</f>
        <v>0.2510371771309593</v>
      </c>
      <c r="D2017" s="34">
        <f>_xll.qlNormInv(HelperSheet!$A2036,D$2,D$3)</f>
        <v>0.3922817896881105</v>
      </c>
    </row>
    <row r="2018" spans="1:4" x14ac:dyDescent="0.2">
      <c r="A2018" s="32">
        <v>1</v>
      </c>
      <c r="B2018" s="33">
        <f>+'Gaussian Distributions'!A2036</f>
        <v>-0.53199918194247908</v>
      </c>
      <c r="C2018" s="33">
        <f>+'Gaussian Distributions'!F2036</f>
        <v>0.16700020451438022</v>
      </c>
      <c r="D2018" s="34">
        <f>_xll.qlNormInv(HelperSheet!$A2037,D$2,D$3)</f>
        <v>0.20740044993163648</v>
      </c>
    </row>
    <row r="2019" spans="1:4" x14ac:dyDescent="0.2">
      <c r="A2019" s="32">
        <v>1</v>
      </c>
      <c r="B2019" s="33">
        <f>+'Gaussian Distributions'!A2037</f>
        <v>0.83224009217721595</v>
      </c>
      <c r="C2019" s="33">
        <f>+'Gaussian Distributions'!F2037</f>
        <v>0.50806002304430398</v>
      </c>
      <c r="D2019" s="34">
        <f>_xll.qlNormInv(HelperSheet!$A2038,D$2,D$3)</f>
        <v>0.95773205069746881</v>
      </c>
    </row>
    <row r="2020" spans="1:4" x14ac:dyDescent="0.2">
      <c r="A2020" s="32">
        <v>1</v>
      </c>
      <c r="B2020" s="33">
        <f>+'Gaussian Distributions'!A2038</f>
        <v>0.11900242132346915</v>
      </c>
      <c r="C2020" s="33">
        <f>+'Gaussian Distributions'!F2038</f>
        <v>0.32975060533086725</v>
      </c>
      <c r="D2020" s="34">
        <f>_xll.qlNormInv(HelperSheet!$A2039,D$2,D$3)</f>
        <v>0.56545133172790807</v>
      </c>
    </row>
    <row r="2021" spans="1:4" x14ac:dyDescent="0.2">
      <c r="A2021" s="32">
        <v>1</v>
      </c>
      <c r="B2021" s="33">
        <f>+'Gaussian Distributions'!A2039</f>
        <v>-1.6709752691107207</v>
      </c>
      <c r="C2021" s="33">
        <f>+'Gaussian Distributions'!F2039</f>
        <v>-0.11774381727768019</v>
      </c>
      <c r="D2021" s="34">
        <f>_xll.qlNormInv(HelperSheet!$A2040,D$2,D$3)</f>
        <v>-0.41903639801089643</v>
      </c>
    </row>
    <row r="2022" spans="1:4" x14ac:dyDescent="0.2">
      <c r="A2022" s="32">
        <v>1</v>
      </c>
      <c r="B2022" s="33">
        <f>+'Gaussian Distributions'!A2040</f>
        <v>-1.8558386291916547</v>
      </c>
      <c r="C2022" s="33">
        <f>+'Gaussian Distributions'!F2040</f>
        <v>-0.16395965729791367</v>
      </c>
      <c r="D2022" s="34">
        <f>_xll.qlNormInv(HelperSheet!$A2041,D$2,D$3)</f>
        <v>-0.52071124605541019</v>
      </c>
    </row>
    <row r="2023" spans="1:4" x14ac:dyDescent="0.2">
      <c r="A2023" s="32">
        <v>1</v>
      </c>
      <c r="B2023" s="33">
        <f>+'Gaussian Distributions'!A2041</f>
        <v>7.9640180272540981E-2</v>
      </c>
      <c r="C2023" s="33">
        <f>+'Gaussian Distributions'!F2041</f>
        <v>0.31991004506813525</v>
      </c>
      <c r="D2023" s="34">
        <f>_xll.qlNormInv(HelperSheet!$A2042,D$2,D$3)</f>
        <v>0.54380209914989752</v>
      </c>
    </row>
    <row r="2024" spans="1:4" x14ac:dyDescent="0.2">
      <c r="A2024" s="32">
        <v>1</v>
      </c>
      <c r="B2024" s="33">
        <f>+'Gaussian Distributions'!A2042</f>
        <v>0.77807731033680816</v>
      </c>
      <c r="C2024" s="33">
        <f>+'Gaussian Distributions'!F2042</f>
        <v>0.49451932758420203</v>
      </c>
      <c r="D2024" s="34">
        <f>_xll.qlNormInv(HelperSheet!$A2043,D$2,D$3)</f>
        <v>0.92794252068524452</v>
      </c>
    </row>
    <row r="2025" spans="1:4" x14ac:dyDescent="0.2">
      <c r="A2025" s="32">
        <v>1</v>
      </c>
      <c r="B2025" s="33">
        <f>+'Gaussian Distributions'!A2043</f>
        <v>-0.57768536429421724</v>
      </c>
      <c r="C2025" s="33">
        <f>+'Gaussian Distributions'!F2043</f>
        <v>0.15557865892644568</v>
      </c>
      <c r="D2025" s="34">
        <f>_xll.qlNormInv(HelperSheet!$A2044,D$2,D$3)</f>
        <v>0.18227304963818047</v>
      </c>
    </row>
    <row r="2026" spans="1:4" x14ac:dyDescent="0.2">
      <c r="A2026" s="32">
        <v>1</v>
      </c>
      <c r="B2026" s="33">
        <f>+'Gaussian Distributions'!A2044</f>
        <v>-0.23594343579465463</v>
      </c>
      <c r="C2026" s="33">
        <f>+'Gaussian Distributions'!F2044</f>
        <v>0.24101414105133634</v>
      </c>
      <c r="D2026" s="34">
        <f>_xll.qlNormInv(HelperSheet!$A2045,D$2,D$3)</f>
        <v>0.37023111031293998</v>
      </c>
    </row>
    <row r="2027" spans="1:4" x14ac:dyDescent="0.2">
      <c r="A2027" s="32">
        <v>1</v>
      </c>
      <c r="B2027" s="33">
        <f>+'Gaussian Distributions'!A2045</f>
        <v>1.320933801952372</v>
      </c>
      <c r="C2027" s="33">
        <f>+'Gaussian Distributions'!F2045</f>
        <v>0.63023345048809298</v>
      </c>
      <c r="D2027" s="34">
        <f>_xll.qlNormInv(HelperSheet!$A2046,D$2,D$3)</f>
        <v>1.2265135910738048</v>
      </c>
    </row>
    <row r="2028" spans="1:4" x14ac:dyDescent="0.2">
      <c r="A2028" s="32">
        <v>1</v>
      </c>
      <c r="B2028" s="33">
        <f>+'Gaussian Distributions'!A2046</f>
        <v>0.40357749514270358</v>
      </c>
      <c r="C2028" s="33">
        <f>+'Gaussian Distributions'!F2046</f>
        <v>0.40089437378567588</v>
      </c>
      <c r="D2028" s="34">
        <f>_xll.qlNormInv(HelperSheet!$A2047,D$2,D$3)</f>
        <v>0.72196762232848699</v>
      </c>
    </row>
    <row r="2029" spans="1:4" x14ac:dyDescent="0.2">
      <c r="A2029" s="32">
        <v>1</v>
      </c>
      <c r="B2029" s="33">
        <f>+'Gaussian Distributions'!A2047</f>
        <v>-1.0079539665551405</v>
      </c>
      <c r="C2029" s="33">
        <f>+'Gaussian Distributions'!F2047</f>
        <v>4.8011508361214872E-2</v>
      </c>
      <c r="D2029" s="34">
        <f>_xll.qlNormInv(HelperSheet!$A2048,D$2,D$3)</f>
        <v>-5.4374681605327324E-2</v>
      </c>
    </row>
    <row r="2030" spans="1:4" x14ac:dyDescent="0.2">
      <c r="A2030" s="32">
        <v>1</v>
      </c>
      <c r="B2030" s="33">
        <f>+'Gaussian Distributions'!A2048</f>
        <v>-0.77476833563501146</v>
      </c>
      <c r="C2030" s="33">
        <f>+'Gaussian Distributions'!F2048</f>
        <v>0.10630791609124712</v>
      </c>
      <c r="D2030" s="34">
        <f>_xll.qlNormInv(HelperSheet!$A2049,D$2,D$3)</f>
        <v>7.3877415400743662E-2</v>
      </c>
    </row>
    <row r="2031" spans="1:4" x14ac:dyDescent="0.2">
      <c r="A2031" s="32">
        <v>1</v>
      </c>
      <c r="B2031" s="33">
        <f>+'Gaussian Distributions'!A2049</f>
        <v>0.58058017470031609</v>
      </c>
      <c r="C2031" s="33">
        <f>+'Gaussian Distributions'!F2049</f>
        <v>0.44514504367507901</v>
      </c>
      <c r="D2031" s="34">
        <f>_xll.qlNormInv(HelperSheet!$A2050,D$2,D$3)</f>
        <v>0.81931909608517395</v>
      </c>
    </row>
    <row r="2032" spans="1:4" x14ac:dyDescent="0.2">
      <c r="A2032" s="32">
        <v>1</v>
      </c>
      <c r="B2032" s="33">
        <f>+'Gaussian Distributions'!A2050</f>
        <v>1.8697147670392591</v>
      </c>
      <c r="C2032" s="33">
        <f>+'Gaussian Distributions'!F2050</f>
        <v>0.76742869175981476</v>
      </c>
      <c r="D2032" s="34">
        <f>_xll.qlNormInv(HelperSheet!$A2051,D$2,D$3)</f>
        <v>1.5283431218715926</v>
      </c>
    </row>
    <row r="2033" spans="1:4" x14ac:dyDescent="0.2">
      <c r="A2033" s="32">
        <v>1</v>
      </c>
      <c r="B2033" s="33">
        <f>+'Gaussian Distributions'!A2051</f>
        <v>-7.7184763494010156E-2</v>
      </c>
      <c r="C2033" s="33">
        <f>+'Gaussian Distributions'!F2051</f>
        <v>0.28070380912649745</v>
      </c>
      <c r="D2033" s="34">
        <f>_xll.qlNormInv(HelperSheet!$A2052,D$2,D$3)</f>
        <v>0.4575483800782944</v>
      </c>
    </row>
    <row r="2034" spans="1:4" x14ac:dyDescent="0.2">
      <c r="A2034" s="32">
        <v>1</v>
      </c>
      <c r="B2034" s="33">
        <f>+'Gaussian Distributions'!A2052</f>
        <v>-0.40092334380253275</v>
      </c>
      <c r="C2034" s="33">
        <f>+'Gaussian Distributions'!F2052</f>
        <v>0.19976916404936679</v>
      </c>
      <c r="D2034" s="34">
        <f>_xll.qlNormInv(HelperSheet!$A2053,D$2,D$3)</f>
        <v>0.27949216090860696</v>
      </c>
    </row>
    <row r="2035" spans="1:4" x14ac:dyDescent="0.2">
      <c r="A2035" s="32">
        <v>1</v>
      </c>
      <c r="B2035" s="33">
        <f>+'Gaussian Distributions'!A2053</f>
        <v>1.0120305701548884</v>
      </c>
      <c r="C2035" s="33">
        <f>+'Gaussian Distributions'!F2053</f>
        <v>0.55300764253872203</v>
      </c>
      <c r="D2035" s="34">
        <f>_xll.qlNormInv(HelperSheet!$A2054,D$2,D$3)</f>
        <v>1.0566168135851886</v>
      </c>
    </row>
    <row r="2036" spans="1:4" x14ac:dyDescent="0.2">
      <c r="A2036" s="32">
        <v>1</v>
      </c>
      <c r="B2036" s="33">
        <f>+'Gaussian Distributions'!A2054</f>
        <v>0.238461158283025</v>
      </c>
      <c r="C2036" s="33">
        <f>+'Gaussian Distributions'!F2054</f>
        <v>0.35961528957075622</v>
      </c>
      <c r="D2036" s="34">
        <f>_xll.qlNormInv(HelperSheet!$A2055,D$2,D$3)</f>
        <v>0.63115363705566374</v>
      </c>
    </row>
    <row r="2037" spans="1:4" x14ac:dyDescent="0.2">
      <c r="A2037" s="32">
        <v>1</v>
      </c>
      <c r="B2037" s="33">
        <f>+'Gaussian Distributions'!A2055</f>
        <v>-1.3150992076707502</v>
      </c>
      <c r="C2037" s="33">
        <f>+'Gaussian Distributions'!F2055</f>
        <v>-2.8774801917687554E-2</v>
      </c>
      <c r="D2037" s="34">
        <f>_xll.qlNormInv(HelperSheet!$A2056,D$2,D$3)</f>
        <v>-0.22330456421891265</v>
      </c>
    </row>
    <row r="2038" spans="1:4" x14ac:dyDescent="0.2">
      <c r="A2038" s="32">
        <v>1</v>
      </c>
      <c r="B2038" s="33">
        <f>+'Gaussian Distributions'!A2056</f>
        <v>-1.5301622926504026</v>
      </c>
      <c r="C2038" s="33">
        <f>+'Gaussian Distributions'!F2056</f>
        <v>-8.2540573162600661E-2</v>
      </c>
      <c r="D2038" s="34">
        <f>_xll.qlNormInv(HelperSheet!$A2057,D$2,D$3)</f>
        <v>-0.34158926095772146</v>
      </c>
    </row>
    <row r="2039" spans="1:4" x14ac:dyDescent="0.2">
      <c r="A2039" s="32">
        <v>1</v>
      </c>
      <c r="B2039" s="33">
        <f>+'Gaussian Distributions'!A2057</f>
        <v>0.15854998355360991</v>
      </c>
      <c r="C2039" s="33">
        <f>+'Gaussian Distributions'!F2057</f>
        <v>0.33963749588840247</v>
      </c>
      <c r="D2039" s="34">
        <f>_xll.qlNormInv(HelperSheet!$A2058,D$2,D$3)</f>
        <v>0.58720249095448551</v>
      </c>
    </row>
    <row r="2040" spans="1:4" x14ac:dyDescent="0.2">
      <c r="A2040" s="32">
        <v>1</v>
      </c>
      <c r="B2040" s="33">
        <f>+'Gaussian Distributions'!A2058</f>
        <v>0.88896212063248881</v>
      </c>
      <c r="C2040" s="33">
        <f>+'Gaussian Distributions'!F2058</f>
        <v>0.52224053015812222</v>
      </c>
      <c r="D2040" s="34">
        <f>_xll.qlNormInv(HelperSheet!$A2059,D$2,D$3)</f>
        <v>0.98892916634786887</v>
      </c>
    </row>
    <row r="2041" spans="1:4" x14ac:dyDescent="0.2">
      <c r="A2041" s="32">
        <v>1</v>
      </c>
      <c r="B2041" s="33">
        <f>+'Gaussian Distributions'!A2059</f>
        <v>-0.48739764489592158</v>
      </c>
      <c r="C2041" s="33">
        <f>+'Gaussian Distributions'!F2059</f>
        <v>0.17815058877601958</v>
      </c>
      <c r="D2041" s="34">
        <f>_xll.qlNormInv(HelperSheet!$A2060,D$2,D$3)</f>
        <v>0.2319312953072431</v>
      </c>
    </row>
    <row r="2042" spans="1:4" x14ac:dyDescent="0.2">
      <c r="A2042" s="32">
        <v>1</v>
      </c>
      <c r="B2042" s="33">
        <f>+'Gaussian Distributions'!A2060</f>
        <v>-0.15607162715313808</v>
      </c>
      <c r="C2042" s="33">
        <f>+'Gaussian Distributions'!F2060</f>
        <v>0.26098209321171545</v>
      </c>
      <c r="D2042" s="34">
        <f>_xll.qlNormInv(HelperSheet!$A2061,D$2,D$3)</f>
        <v>0.41416060506577407</v>
      </c>
    </row>
    <row r="2043" spans="1:4" x14ac:dyDescent="0.2">
      <c r="A2043" s="32">
        <v>1</v>
      </c>
      <c r="B2043" s="33">
        <f>+'Gaussian Distributions'!A2061</f>
        <v>1.5381029804309283</v>
      </c>
      <c r="C2043" s="33">
        <f>+'Gaussian Distributions'!F2061</f>
        <v>0.68452574510773201</v>
      </c>
      <c r="D2043" s="34">
        <f>_xll.qlNormInv(HelperSheet!$A2062,D$2,D$3)</f>
        <v>1.3459566392370106</v>
      </c>
    </row>
    <row r="2044" spans="1:4" x14ac:dyDescent="0.2">
      <c r="A2044" s="32">
        <v>1</v>
      </c>
      <c r="B2044" s="33">
        <f>+'Gaussian Distributions'!A2062</f>
        <v>0.49015610797750608</v>
      </c>
      <c r="C2044" s="33">
        <f>+'Gaussian Distributions'!F2062</f>
        <v>0.42253902699437651</v>
      </c>
      <c r="D2044" s="34">
        <f>_xll.qlNormInv(HelperSheet!$A2063,D$2,D$3)</f>
        <v>0.76958585938762836</v>
      </c>
    </row>
    <row r="2045" spans="1:4" x14ac:dyDescent="0.2">
      <c r="A2045" s="32">
        <v>1</v>
      </c>
      <c r="B2045" s="33">
        <f>+'Gaussian Distributions'!A2063</f>
        <v>-0.88533391598777467</v>
      </c>
      <c r="C2045" s="33">
        <f>+'Gaussian Distributions'!F2063</f>
        <v>7.8666521003056322E-2</v>
      </c>
      <c r="D2045" s="34">
        <f>_xll.qlNormInv(HelperSheet!$A2064,D$2,D$3)</f>
        <v>1.3066346206723867E-2</v>
      </c>
    </row>
    <row r="2046" spans="1:4" x14ac:dyDescent="0.2">
      <c r="A2046" s="32">
        <v>1</v>
      </c>
      <c r="B2046" s="33">
        <f>+'Gaussian Distributions'!A2064</f>
        <v>-1.1479806247252096</v>
      </c>
      <c r="C2046" s="33">
        <f>+'Gaussian Distributions'!F2064</f>
        <v>1.3004843818697598E-2</v>
      </c>
      <c r="D2046" s="34">
        <f>_xll.qlNormInv(HelperSheet!$A2065,D$2,D$3)</f>
        <v>-0.13138934359886534</v>
      </c>
    </row>
    <row r="2047" spans="1:4" x14ac:dyDescent="0.2">
      <c r="A2047" s="32">
        <v>1</v>
      </c>
      <c r="B2047" s="33">
        <f>+'Gaussian Distributions'!A2065</f>
        <v>0.31992730592549251</v>
      </c>
      <c r="C2047" s="33">
        <f>+'Gaussian Distributions'!F2065</f>
        <v>0.37998182648137313</v>
      </c>
      <c r="D2047" s="34">
        <f>_xll.qlNormInv(HelperSheet!$A2066,D$2,D$3)</f>
        <v>0.67596001825902086</v>
      </c>
    </row>
    <row r="2048" spans="1:4" x14ac:dyDescent="0.2">
      <c r="A2048" s="32">
        <v>1</v>
      </c>
      <c r="B2048" s="33">
        <f>+'Gaussian Distributions'!A2066</f>
        <v>1.1527246085703706</v>
      </c>
      <c r="C2048" s="33">
        <f>+'Gaussian Distributions'!F2066</f>
        <v>0.58818115214259259</v>
      </c>
      <c r="D2048" s="34">
        <f>_xll.qlNormInv(HelperSheet!$A2067,D$2,D$3)</f>
        <v>1.133998534713704</v>
      </c>
    </row>
    <row r="2049" spans="1:4" x14ac:dyDescent="0.2">
      <c r="A2049" s="32">
        <v>1</v>
      </c>
      <c r="B2049" s="33">
        <f>+'Gaussian Distributions'!A2067</f>
        <v>-0.31735194970629671</v>
      </c>
      <c r="C2049" s="33">
        <f>+'Gaussian Distributions'!F2067</f>
        <v>0.22066201257342583</v>
      </c>
      <c r="D2049" s="34">
        <f>_xll.qlNormInv(HelperSheet!$A2068,D$2,D$3)</f>
        <v>0.32545642766153682</v>
      </c>
    </row>
    <row r="2050" spans="1:4" x14ac:dyDescent="0.2">
      <c r="A2050" s="32">
        <v>1</v>
      </c>
      <c r="B2050" s="33">
        <f>+'Gaussian Distributions'!A2068</f>
        <v>-0.67295399010498314</v>
      </c>
      <c r="C2050" s="33">
        <f>+'Gaussian Distributions'!F2068</f>
        <v>0.13176150247375421</v>
      </c>
      <c r="D2050" s="34">
        <f>_xll.qlNormInv(HelperSheet!$A2069,D$2,D$3)</f>
        <v>0.12987530544225923</v>
      </c>
    </row>
    <row r="2051" spans="1:4" x14ac:dyDescent="0.2">
      <c r="A2051" s="32">
        <v>1</v>
      </c>
      <c r="B2051" s="33">
        <f>+'Gaussian Distributions'!A2069</f>
        <v>0.6760271028164172</v>
      </c>
      <c r="C2051" s="33">
        <f>+'Gaussian Distributions'!F2069</f>
        <v>0.46900677570410432</v>
      </c>
      <c r="D2051" s="34">
        <f>_xll.qlNormInv(HelperSheet!$A2070,D$2,D$3)</f>
        <v>0.87181490654902949</v>
      </c>
    </row>
    <row r="2052" spans="1:4" x14ac:dyDescent="0.2">
      <c r="A2052" s="32">
        <v>1</v>
      </c>
      <c r="B2052" s="33">
        <f>+'Gaussian Distributions'!A2070</f>
        <v>1.2239398941858244E-3</v>
      </c>
      <c r="C2052" s="33">
        <f>+'Gaussian Distributions'!F2070</f>
        <v>0.30030598497354644</v>
      </c>
      <c r="D2052" s="34">
        <f>_xll.qlNormInv(HelperSheet!$A2071,D$2,D$3)</f>
        <v>0.50067316694180219</v>
      </c>
    </row>
    <row r="2053" spans="1:4" ht="12" thickBot="1" x14ac:dyDescent="0.25">
      <c r="A2053" s="35">
        <v>1</v>
      </c>
      <c r="B2053" s="36">
        <f>+'Gaussian Distributions'!A2071</f>
        <v>-3.2971933424171898</v>
      </c>
      <c r="C2053" s="36">
        <f>+'Gaussian Distributions'!F2071</f>
        <v>-0.52429833560429739</v>
      </c>
      <c r="D2053" s="37">
        <f>_xll.qlNormInv(HelperSheet!$A2072,D$2,D$3)</f>
        <v>-1.3134563383294544</v>
      </c>
    </row>
  </sheetData>
  <mergeCells count="11">
    <mergeCell ref="K25:M25"/>
    <mergeCell ref="B6:D6"/>
    <mergeCell ref="J1:L3"/>
    <mergeCell ref="G1:I3"/>
    <mergeCell ref="G38:I38"/>
    <mergeCell ref="G30:I30"/>
    <mergeCell ref="K30:M30"/>
    <mergeCell ref="M1:O3"/>
    <mergeCell ref="G19:O19"/>
    <mergeCell ref="G15:O15"/>
    <mergeCell ref="G25:I2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A2072"/>
  <sheetViews>
    <sheetView workbookViewId="0">
      <selection activeCell="A27" sqref="A27"/>
    </sheetView>
  </sheetViews>
  <sheetFormatPr defaultRowHeight="11.25" x14ac:dyDescent="0.2"/>
  <cols>
    <col min="1" max="1" width="17" bestFit="1" customWidth="1"/>
  </cols>
  <sheetData>
    <row r="26" spans="1:1" x14ac:dyDescent="0.2">
      <c r="A26" s="2">
        <v>0.5</v>
      </c>
    </row>
    <row r="27" spans="1:1" x14ac:dyDescent="0.2">
      <c r="A27" s="2">
        <v>0.75</v>
      </c>
    </row>
    <row r="28" spans="1:1" x14ac:dyDescent="0.2">
      <c r="A28" s="2">
        <v>0.25</v>
      </c>
    </row>
    <row r="29" spans="1:1" x14ac:dyDescent="0.2">
      <c r="A29" s="2">
        <v>0.375</v>
      </c>
    </row>
    <row r="30" spans="1:1" x14ac:dyDescent="0.2">
      <c r="A30" s="2">
        <v>0.875</v>
      </c>
    </row>
    <row r="31" spans="1:1" x14ac:dyDescent="0.2">
      <c r="A31" s="2">
        <v>0.625</v>
      </c>
    </row>
    <row r="32" spans="1:1" x14ac:dyDescent="0.2">
      <c r="A32" s="2">
        <v>0.125</v>
      </c>
    </row>
    <row r="33" spans="1:1" x14ac:dyDescent="0.2">
      <c r="A33" s="2">
        <v>0.1875</v>
      </c>
    </row>
    <row r="34" spans="1:1" x14ac:dyDescent="0.2">
      <c r="A34" s="2">
        <v>0.6875</v>
      </c>
    </row>
    <row r="35" spans="1:1" x14ac:dyDescent="0.2">
      <c r="A35" s="2">
        <v>0.9375</v>
      </c>
    </row>
    <row r="36" spans="1:1" x14ac:dyDescent="0.2">
      <c r="A36" s="2">
        <v>0.4375</v>
      </c>
    </row>
    <row r="37" spans="1:1" x14ac:dyDescent="0.2">
      <c r="A37" s="2">
        <v>0.3125</v>
      </c>
    </row>
    <row r="38" spans="1:1" x14ac:dyDescent="0.2">
      <c r="A38" s="2">
        <v>0.8125</v>
      </c>
    </row>
    <row r="39" spans="1:1" x14ac:dyDescent="0.2">
      <c r="A39" s="2">
        <v>0.5625</v>
      </c>
    </row>
    <row r="40" spans="1:1" x14ac:dyDescent="0.2">
      <c r="A40" s="2">
        <v>6.25E-2</v>
      </c>
    </row>
    <row r="41" spans="1:1" x14ac:dyDescent="0.2">
      <c r="A41" s="2">
        <v>9.375E-2</v>
      </c>
    </row>
    <row r="42" spans="1:1" x14ac:dyDescent="0.2">
      <c r="A42" s="2">
        <v>0.59375</v>
      </c>
    </row>
    <row r="43" spans="1:1" x14ac:dyDescent="0.2">
      <c r="A43" s="2">
        <v>0.84375</v>
      </c>
    </row>
    <row r="44" spans="1:1" x14ac:dyDescent="0.2">
      <c r="A44" s="2">
        <v>0.34375</v>
      </c>
    </row>
    <row r="45" spans="1:1" x14ac:dyDescent="0.2">
      <c r="A45" s="2">
        <v>0.46875</v>
      </c>
    </row>
    <row r="46" spans="1:1" x14ac:dyDescent="0.2">
      <c r="A46" s="2">
        <v>0.96875</v>
      </c>
    </row>
    <row r="47" spans="1:1" x14ac:dyDescent="0.2">
      <c r="A47" s="2">
        <v>0.71875</v>
      </c>
    </row>
    <row r="48" spans="1:1" x14ac:dyDescent="0.2">
      <c r="A48" s="2">
        <v>0.21875</v>
      </c>
    </row>
    <row r="49" spans="1:1" x14ac:dyDescent="0.2">
      <c r="A49" s="2">
        <v>0.15625</v>
      </c>
    </row>
    <row r="50" spans="1:1" x14ac:dyDescent="0.2">
      <c r="A50" s="2">
        <v>0.65625</v>
      </c>
    </row>
    <row r="51" spans="1:1" x14ac:dyDescent="0.2">
      <c r="A51" s="2">
        <v>0.90625</v>
      </c>
    </row>
    <row r="52" spans="1:1" x14ac:dyDescent="0.2">
      <c r="A52" s="2">
        <v>0.40625</v>
      </c>
    </row>
    <row r="53" spans="1:1" x14ac:dyDescent="0.2">
      <c r="A53" s="2">
        <v>0.28125</v>
      </c>
    </row>
    <row r="54" spans="1:1" x14ac:dyDescent="0.2">
      <c r="A54" s="2">
        <v>0.78125</v>
      </c>
    </row>
    <row r="55" spans="1:1" x14ac:dyDescent="0.2">
      <c r="A55" s="2">
        <v>0.53125</v>
      </c>
    </row>
    <row r="56" spans="1:1" x14ac:dyDescent="0.2">
      <c r="A56" s="2">
        <v>3.125E-2</v>
      </c>
    </row>
    <row r="57" spans="1:1" x14ac:dyDescent="0.2">
      <c r="A57" s="2">
        <v>4.6875E-2</v>
      </c>
    </row>
    <row r="58" spans="1:1" x14ac:dyDescent="0.2">
      <c r="A58" s="2">
        <v>0.546875</v>
      </c>
    </row>
    <row r="59" spans="1:1" x14ac:dyDescent="0.2">
      <c r="A59" s="2">
        <v>0.796875</v>
      </c>
    </row>
    <row r="60" spans="1:1" x14ac:dyDescent="0.2">
      <c r="A60" s="2">
        <v>0.296875</v>
      </c>
    </row>
    <row r="61" spans="1:1" x14ac:dyDescent="0.2">
      <c r="A61" s="2">
        <v>0.421875</v>
      </c>
    </row>
    <row r="62" spans="1:1" x14ac:dyDescent="0.2">
      <c r="A62" s="2">
        <v>0.921875</v>
      </c>
    </row>
    <row r="63" spans="1:1" x14ac:dyDescent="0.2">
      <c r="A63" s="2">
        <v>0.671875</v>
      </c>
    </row>
    <row r="64" spans="1:1" x14ac:dyDescent="0.2">
      <c r="A64" s="2">
        <v>0.171875</v>
      </c>
    </row>
    <row r="65" spans="1:1" x14ac:dyDescent="0.2">
      <c r="A65" s="2">
        <v>0.234375</v>
      </c>
    </row>
    <row r="66" spans="1:1" x14ac:dyDescent="0.2">
      <c r="A66" s="2">
        <v>0.734375</v>
      </c>
    </row>
    <row r="67" spans="1:1" x14ac:dyDescent="0.2">
      <c r="A67" s="2">
        <v>0.984375</v>
      </c>
    </row>
    <row r="68" spans="1:1" x14ac:dyDescent="0.2">
      <c r="A68" s="2">
        <v>0.484375</v>
      </c>
    </row>
    <row r="69" spans="1:1" x14ac:dyDescent="0.2">
      <c r="A69" s="2">
        <v>0.359375</v>
      </c>
    </row>
    <row r="70" spans="1:1" x14ac:dyDescent="0.2">
      <c r="A70" s="2">
        <v>0.859375</v>
      </c>
    </row>
    <row r="71" spans="1:1" x14ac:dyDescent="0.2">
      <c r="A71" s="2">
        <v>0.609375</v>
      </c>
    </row>
    <row r="72" spans="1:1" x14ac:dyDescent="0.2">
      <c r="A72" s="2">
        <v>0.109375</v>
      </c>
    </row>
    <row r="73" spans="1:1" x14ac:dyDescent="0.2">
      <c r="A73" s="2">
        <v>7.8125E-2</v>
      </c>
    </row>
    <row r="74" spans="1:1" x14ac:dyDescent="0.2">
      <c r="A74" s="2">
        <v>0.578125</v>
      </c>
    </row>
    <row r="75" spans="1:1" x14ac:dyDescent="0.2">
      <c r="A75" s="2">
        <v>0.828125</v>
      </c>
    </row>
    <row r="76" spans="1:1" x14ac:dyDescent="0.2">
      <c r="A76" s="2">
        <v>0.328125</v>
      </c>
    </row>
    <row r="77" spans="1:1" x14ac:dyDescent="0.2">
      <c r="A77" s="2">
        <v>0.453125</v>
      </c>
    </row>
    <row r="78" spans="1:1" x14ac:dyDescent="0.2">
      <c r="A78" s="2">
        <v>0.953125</v>
      </c>
    </row>
    <row r="79" spans="1:1" x14ac:dyDescent="0.2">
      <c r="A79" s="2">
        <v>0.703125</v>
      </c>
    </row>
    <row r="80" spans="1:1" x14ac:dyDescent="0.2">
      <c r="A80" s="2">
        <v>0.203125</v>
      </c>
    </row>
    <row r="81" spans="1:1" x14ac:dyDescent="0.2">
      <c r="A81" s="2">
        <v>0.140625</v>
      </c>
    </row>
    <row r="82" spans="1:1" x14ac:dyDescent="0.2">
      <c r="A82" s="2">
        <v>0.640625</v>
      </c>
    </row>
    <row r="83" spans="1:1" x14ac:dyDescent="0.2">
      <c r="A83" s="2">
        <v>0.890625</v>
      </c>
    </row>
    <row r="84" spans="1:1" x14ac:dyDescent="0.2">
      <c r="A84" s="2">
        <v>0.390625</v>
      </c>
    </row>
    <row r="85" spans="1:1" x14ac:dyDescent="0.2">
      <c r="A85" s="2">
        <v>0.265625</v>
      </c>
    </row>
    <row r="86" spans="1:1" x14ac:dyDescent="0.2">
      <c r="A86" s="2">
        <v>0.765625</v>
      </c>
    </row>
    <row r="87" spans="1:1" x14ac:dyDescent="0.2">
      <c r="A87" s="2">
        <v>0.515625</v>
      </c>
    </row>
    <row r="88" spans="1:1" x14ac:dyDescent="0.2">
      <c r="A88" s="2">
        <v>1.5625E-2</v>
      </c>
    </row>
    <row r="89" spans="1:1" x14ac:dyDescent="0.2">
      <c r="A89" s="2">
        <v>2.34375E-2</v>
      </c>
    </row>
    <row r="90" spans="1:1" x14ac:dyDescent="0.2">
      <c r="A90" s="2">
        <v>0.5234375</v>
      </c>
    </row>
    <row r="91" spans="1:1" x14ac:dyDescent="0.2">
      <c r="A91" s="2">
        <v>0.7734375</v>
      </c>
    </row>
    <row r="92" spans="1:1" x14ac:dyDescent="0.2">
      <c r="A92" s="2">
        <v>0.2734375</v>
      </c>
    </row>
    <row r="93" spans="1:1" x14ac:dyDescent="0.2">
      <c r="A93" s="2">
        <v>0.3984375</v>
      </c>
    </row>
    <row r="94" spans="1:1" x14ac:dyDescent="0.2">
      <c r="A94" s="2">
        <v>0.8984375</v>
      </c>
    </row>
    <row r="95" spans="1:1" x14ac:dyDescent="0.2">
      <c r="A95" s="2">
        <v>0.6484375</v>
      </c>
    </row>
    <row r="96" spans="1:1" x14ac:dyDescent="0.2">
      <c r="A96" s="2">
        <v>0.1484375</v>
      </c>
    </row>
    <row r="97" spans="1:1" x14ac:dyDescent="0.2">
      <c r="A97" s="2">
        <v>0.2109375</v>
      </c>
    </row>
    <row r="98" spans="1:1" x14ac:dyDescent="0.2">
      <c r="A98" s="2">
        <v>0.7109375</v>
      </c>
    </row>
    <row r="99" spans="1:1" x14ac:dyDescent="0.2">
      <c r="A99" s="2">
        <v>0.9609375</v>
      </c>
    </row>
    <row r="100" spans="1:1" x14ac:dyDescent="0.2">
      <c r="A100" s="2">
        <v>0.4609375</v>
      </c>
    </row>
    <row r="101" spans="1:1" x14ac:dyDescent="0.2">
      <c r="A101" s="2">
        <v>0.3359375</v>
      </c>
    </row>
    <row r="102" spans="1:1" x14ac:dyDescent="0.2">
      <c r="A102" s="2">
        <v>0.8359375</v>
      </c>
    </row>
    <row r="103" spans="1:1" x14ac:dyDescent="0.2">
      <c r="A103" s="2">
        <v>0.5859375</v>
      </c>
    </row>
    <row r="104" spans="1:1" x14ac:dyDescent="0.2">
      <c r="A104" s="2">
        <v>8.59375E-2</v>
      </c>
    </row>
    <row r="105" spans="1:1" x14ac:dyDescent="0.2">
      <c r="A105" s="2">
        <v>0.1171875</v>
      </c>
    </row>
    <row r="106" spans="1:1" x14ac:dyDescent="0.2">
      <c r="A106" s="2">
        <v>0.6171875</v>
      </c>
    </row>
    <row r="107" spans="1:1" x14ac:dyDescent="0.2">
      <c r="A107" s="2">
        <v>0.8671875</v>
      </c>
    </row>
    <row r="108" spans="1:1" x14ac:dyDescent="0.2">
      <c r="A108" s="2">
        <v>0.3671875</v>
      </c>
    </row>
    <row r="109" spans="1:1" x14ac:dyDescent="0.2">
      <c r="A109" s="2">
        <v>0.4921875</v>
      </c>
    </row>
    <row r="110" spans="1:1" x14ac:dyDescent="0.2">
      <c r="A110" s="2">
        <v>0.9921875</v>
      </c>
    </row>
    <row r="111" spans="1:1" x14ac:dyDescent="0.2">
      <c r="A111" s="2">
        <v>0.7421875</v>
      </c>
    </row>
    <row r="112" spans="1:1" x14ac:dyDescent="0.2">
      <c r="A112" s="2">
        <v>0.2421875</v>
      </c>
    </row>
    <row r="113" spans="1:1" x14ac:dyDescent="0.2">
      <c r="A113" s="2">
        <v>0.1796875</v>
      </c>
    </row>
    <row r="114" spans="1:1" x14ac:dyDescent="0.2">
      <c r="A114" s="2">
        <v>0.6796875</v>
      </c>
    </row>
    <row r="115" spans="1:1" x14ac:dyDescent="0.2">
      <c r="A115" s="2">
        <v>0.9296875</v>
      </c>
    </row>
    <row r="116" spans="1:1" x14ac:dyDescent="0.2">
      <c r="A116" s="2">
        <v>0.4296875</v>
      </c>
    </row>
    <row r="117" spans="1:1" x14ac:dyDescent="0.2">
      <c r="A117" s="2">
        <v>0.3046875</v>
      </c>
    </row>
    <row r="118" spans="1:1" x14ac:dyDescent="0.2">
      <c r="A118" s="2">
        <v>0.8046875</v>
      </c>
    </row>
    <row r="119" spans="1:1" x14ac:dyDescent="0.2">
      <c r="A119" s="2">
        <v>0.5546875</v>
      </c>
    </row>
    <row r="120" spans="1:1" x14ac:dyDescent="0.2">
      <c r="A120" s="2">
        <v>5.46875E-2</v>
      </c>
    </row>
    <row r="121" spans="1:1" x14ac:dyDescent="0.2">
      <c r="A121" s="2">
        <v>3.90625E-2</v>
      </c>
    </row>
    <row r="122" spans="1:1" x14ac:dyDescent="0.2">
      <c r="A122" s="2">
        <v>0.5390625</v>
      </c>
    </row>
    <row r="123" spans="1:1" x14ac:dyDescent="0.2">
      <c r="A123" s="2">
        <v>0.7890625</v>
      </c>
    </row>
    <row r="124" spans="1:1" x14ac:dyDescent="0.2">
      <c r="A124" s="2">
        <v>0.2890625</v>
      </c>
    </row>
    <row r="125" spans="1:1" x14ac:dyDescent="0.2">
      <c r="A125" s="2">
        <v>0.4140625</v>
      </c>
    </row>
    <row r="126" spans="1:1" x14ac:dyDescent="0.2">
      <c r="A126" s="2">
        <v>0.9140625</v>
      </c>
    </row>
    <row r="127" spans="1:1" x14ac:dyDescent="0.2">
      <c r="A127" s="2">
        <v>0.6640625</v>
      </c>
    </row>
    <row r="128" spans="1:1" x14ac:dyDescent="0.2">
      <c r="A128" s="2">
        <v>0.1640625</v>
      </c>
    </row>
    <row r="129" spans="1:1" x14ac:dyDescent="0.2">
      <c r="A129" s="2">
        <v>0.2265625</v>
      </c>
    </row>
    <row r="130" spans="1:1" x14ac:dyDescent="0.2">
      <c r="A130" s="2">
        <v>0.7265625</v>
      </c>
    </row>
    <row r="131" spans="1:1" x14ac:dyDescent="0.2">
      <c r="A131" s="2">
        <v>0.9765625</v>
      </c>
    </row>
    <row r="132" spans="1:1" x14ac:dyDescent="0.2">
      <c r="A132" s="2">
        <v>0.4765625</v>
      </c>
    </row>
    <row r="133" spans="1:1" x14ac:dyDescent="0.2">
      <c r="A133" s="2">
        <v>0.3515625</v>
      </c>
    </row>
    <row r="134" spans="1:1" x14ac:dyDescent="0.2">
      <c r="A134" s="2">
        <v>0.8515625</v>
      </c>
    </row>
    <row r="135" spans="1:1" x14ac:dyDescent="0.2">
      <c r="A135" s="2">
        <v>0.6015625</v>
      </c>
    </row>
    <row r="136" spans="1:1" x14ac:dyDescent="0.2">
      <c r="A136" s="2">
        <v>0.1015625</v>
      </c>
    </row>
    <row r="137" spans="1:1" x14ac:dyDescent="0.2">
      <c r="A137" s="2">
        <v>7.03125E-2</v>
      </c>
    </row>
    <row r="138" spans="1:1" x14ac:dyDescent="0.2">
      <c r="A138" s="2">
        <v>0.5703125</v>
      </c>
    </row>
    <row r="139" spans="1:1" x14ac:dyDescent="0.2">
      <c r="A139" s="2">
        <v>0.8203125</v>
      </c>
    </row>
    <row r="140" spans="1:1" x14ac:dyDescent="0.2">
      <c r="A140" s="2">
        <v>0.3203125</v>
      </c>
    </row>
    <row r="141" spans="1:1" x14ac:dyDescent="0.2">
      <c r="A141" s="2">
        <v>0.4453125</v>
      </c>
    </row>
    <row r="142" spans="1:1" x14ac:dyDescent="0.2">
      <c r="A142" s="2">
        <v>0.9453125</v>
      </c>
    </row>
    <row r="143" spans="1:1" x14ac:dyDescent="0.2">
      <c r="A143" s="2">
        <v>0.6953125</v>
      </c>
    </row>
    <row r="144" spans="1:1" x14ac:dyDescent="0.2">
      <c r="A144" s="2">
        <v>0.1953125</v>
      </c>
    </row>
    <row r="145" spans="1:1" x14ac:dyDescent="0.2">
      <c r="A145" s="2">
        <v>0.1328125</v>
      </c>
    </row>
    <row r="146" spans="1:1" x14ac:dyDescent="0.2">
      <c r="A146" s="2">
        <v>0.6328125</v>
      </c>
    </row>
    <row r="147" spans="1:1" x14ac:dyDescent="0.2">
      <c r="A147" s="2">
        <v>0.8828125</v>
      </c>
    </row>
    <row r="148" spans="1:1" x14ac:dyDescent="0.2">
      <c r="A148" s="2">
        <v>0.3828125</v>
      </c>
    </row>
    <row r="149" spans="1:1" x14ac:dyDescent="0.2">
      <c r="A149" s="2">
        <v>0.2578125</v>
      </c>
    </row>
    <row r="150" spans="1:1" x14ac:dyDescent="0.2">
      <c r="A150" s="2">
        <v>0.7578125</v>
      </c>
    </row>
    <row r="151" spans="1:1" x14ac:dyDescent="0.2">
      <c r="A151" s="2">
        <v>0.5078125</v>
      </c>
    </row>
    <row r="152" spans="1:1" x14ac:dyDescent="0.2">
      <c r="A152" s="2">
        <v>7.8125E-3</v>
      </c>
    </row>
    <row r="153" spans="1:1" x14ac:dyDescent="0.2">
      <c r="A153" s="2">
        <v>1.171875E-2</v>
      </c>
    </row>
    <row r="154" spans="1:1" x14ac:dyDescent="0.2">
      <c r="A154" s="2">
        <v>0.51171875</v>
      </c>
    </row>
    <row r="155" spans="1:1" x14ac:dyDescent="0.2">
      <c r="A155" s="2">
        <v>0.76171875</v>
      </c>
    </row>
    <row r="156" spans="1:1" x14ac:dyDescent="0.2">
      <c r="A156" s="2">
        <v>0.26171875</v>
      </c>
    </row>
    <row r="157" spans="1:1" x14ac:dyDescent="0.2">
      <c r="A157" s="2">
        <v>0.38671875</v>
      </c>
    </row>
    <row r="158" spans="1:1" x14ac:dyDescent="0.2">
      <c r="A158" s="2">
        <v>0.88671875</v>
      </c>
    </row>
    <row r="159" spans="1:1" x14ac:dyDescent="0.2">
      <c r="A159" s="2">
        <v>0.63671875</v>
      </c>
    </row>
    <row r="160" spans="1:1" x14ac:dyDescent="0.2">
      <c r="A160" s="2">
        <v>0.13671875</v>
      </c>
    </row>
    <row r="161" spans="1:1" x14ac:dyDescent="0.2">
      <c r="A161" s="2">
        <v>0.19921875</v>
      </c>
    </row>
    <row r="162" spans="1:1" x14ac:dyDescent="0.2">
      <c r="A162" s="2">
        <v>0.69921875</v>
      </c>
    </row>
    <row r="163" spans="1:1" x14ac:dyDescent="0.2">
      <c r="A163" s="2">
        <v>0.94921875</v>
      </c>
    </row>
    <row r="164" spans="1:1" x14ac:dyDescent="0.2">
      <c r="A164" s="2">
        <v>0.44921875</v>
      </c>
    </row>
    <row r="165" spans="1:1" x14ac:dyDescent="0.2">
      <c r="A165" s="2">
        <v>0.32421875</v>
      </c>
    </row>
    <row r="166" spans="1:1" x14ac:dyDescent="0.2">
      <c r="A166" s="2">
        <v>0.82421875</v>
      </c>
    </row>
    <row r="167" spans="1:1" x14ac:dyDescent="0.2">
      <c r="A167" s="2">
        <v>0.57421875</v>
      </c>
    </row>
    <row r="168" spans="1:1" x14ac:dyDescent="0.2">
      <c r="A168" s="2">
        <v>7.421875E-2</v>
      </c>
    </row>
    <row r="169" spans="1:1" x14ac:dyDescent="0.2">
      <c r="A169" s="2">
        <v>0.10546875</v>
      </c>
    </row>
    <row r="170" spans="1:1" x14ac:dyDescent="0.2">
      <c r="A170" s="2">
        <v>0.60546875</v>
      </c>
    </row>
    <row r="171" spans="1:1" x14ac:dyDescent="0.2">
      <c r="A171" s="2">
        <v>0.85546875</v>
      </c>
    </row>
    <row r="172" spans="1:1" x14ac:dyDescent="0.2">
      <c r="A172" s="2">
        <v>0.35546875</v>
      </c>
    </row>
    <row r="173" spans="1:1" x14ac:dyDescent="0.2">
      <c r="A173" s="2">
        <v>0.48046875</v>
      </c>
    </row>
    <row r="174" spans="1:1" x14ac:dyDescent="0.2">
      <c r="A174" s="2">
        <v>0.98046875</v>
      </c>
    </row>
    <row r="175" spans="1:1" x14ac:dyDescent="0.2">
      <c r="A175" s="2">
        <v>0.73046875</v>
      </c>
    </row>
    <row r="176" spans="1:1" x14ac:dyDescent="0.2">
      <c r="A176" s="2">
        <v>0.23046875</v>
      </c>
    </row>
    <row r="177" spans="1:1" x14ac:dyDescent="0.2">
      <c r="A177" s="2">
        <v>0.16796875</v>
      </c>
    </row>
    <row r="178" spans="1:1" x14ac:dyDescent="0.2">
      <c r="A178" s="2">
        <v>0.66796875</v>
      </c>
    </row>
    <row r="179" spans="1:1" x14ac:dyDescent="0.2">
      <c r="A179" s="2">
        <v>0.91796875</v>
      </c>
    </row>
    <row r="180" spans="1:1" x14ac:dyDescent="0.2">
      <c r="A180" s="2">
        <v>0.41796875</v>
      </c>
    </row>
    <row r="181" spans="1:1" x14ac:dyDescent="0.2">
      <c r="A181" s="2">
        <v>0.29296875</v>
      </c>
    </row>
    <row r="182" spans="1:1" x14ac:dyDescent="0.2">
      <c r="A182" s="2">
        <v>0.79296875</v>
      </c>
    </row>
    <row r="183" spans="1:1" x14ac:dyDescent="0.2">
      <c r="A183" s="2">
        <v>0.54296875</v>
      </c>
    </row>
    <row r="184" spans="1:1" x14ac:dyDescent="0.2">
      <c r="A184" s="2">
        <v>4.296875E-2</v>
      </c>
    </row>
    <row r="185" spans="1:1" x14ac:dyDescent="0.2">
      <c r="A185" s="2">
        <v>5.859375E-2</v>
      </c>
    </row>
    <row r="186" spans="1:1" x14ac:dyDescent="0.2">
      <c r="A186" s="2">
        <v>0.55859375</v>
      </c>
    </row>
    <row r="187" spans="1:1" x14ac:dyDescent="0.2">
      <c r="A187" s="2">
        <v>0.80859375</v>
      </c>
    </row>
    <row r="188" spans="1:1" x14ac:dyDescent="0.2">
      <c r="A188" s="2">
        <v>0.30859375</v>
      </c>
    </row>
    <row r="189" spans="1:1" x14ac:dyDescent="0.2">
      <c r="A189" s="2">
        <v>0.43359375</v>
      </c>
    </row>
    <row r="190" spans="1:1" x14ac:dyDescent="0.2">
      <c r="A190" s="2">
        <v>0.93359375</v>
      </c>
    </row>
    <row r="191" spans="1:1" x14ac:dyDescent="0.2">
      <c r="A191" s="2">
        <v>0.68359375</v>
      </c>
    </row>
    <row r="192" spans="1:1" x14ac:dyDescent="0.2">
      <c r="A192" s="2">
        <v>0.18359375</v>
      </c>
    </row>
    <row r="193" spans="1:1" x14ac:dyDescent="0.2">
      <c r="A193" s="2">
        <v>0.24609375</v>
      </c>
    </row>
    <row r="194" spans="1:1" x14ac:dyDescent="0.2">
      <c r="A194" s="2">
        <v>0.74609375</v>
      </c>
    </row>
    <row r="195" spans="1:1" x14ac:dyDescent="0.2">
      <c r="A195" s="2">
        <v>0.99609375</v>
      </c>
    </row>
    <row r="196" spans="1:1" x14ac:dyDescent="0.2">
      <c r="A196" s="2">
        <v>0.49609375</v>
      </c>
    </row>
    <row r="197" spans="1:1" x14ac:dyDescent="0.2">
      <c r="A197" s="2">
        <v>0.37109375</v>
      </c>
    </row>
    <row r="198" spans="1:1" x14ac:dyDescent="0.2">
      <c r="A198" s="2">
        <v>0.87109375</v>
      </c>
    </row>
    <row r="199" spans="1:1" x14ac:dyDescent="0.2">
      <c r="A199" s="2">
        <v>0.62109375</v>
      </c>
    </row>
    <row r="200" spans="1:1" x14ac:dyDescent="0.2">
      <c r="A200" s="2">
        <v>0.12109375</v>
      </c>
    </row>
    <row r="201" spans="1:1" x14ac:dyDescent="0.2">
      <c r="A201" s="2">
        <v>8.984375E-2</v>
      </c>
    </row>
    <row r="202" spans="1:1" x14ac:dyDescent="0.2">
      <c r="A202" s="2">
        <v>0.58984375</v>
      </c>
    </row>
    <row r="203" spans="1:1" x14ac:dyDescent="0.2">
      <c r="A203" s="2">
        <v>0.83984375</v>
      </c>
    </row>
    <row r="204" spans="1:1" x14ac:dyDescent="0.2">
      <c r="A204" s="2">
        <v>0.33984375</v>
      </c>
    </row>
    <row r="205" spans="1:1" x14ac:dyDescent="0.2">
      <c r="A205" s="2">
        <v>0.46484375</v>
      </c>
    </row>
    <row r="206" spans="1:1" x14ac:dyDescent="0.2">
      <c r="A206" s="2">
        <v>0.96484375</v>
      </c>
    </row>
    <row r="207" spans="1:1" x14ac:dyDescent="0.2">
      <c r="A207" s="2">
        <v>0.71484375</v>
      </c>
    </row>
    <row r="208" spans="1:1" x14ac:dyDescent="0.2">
      <c r="A208" s="2">
        <v>0.21484375</v>
      </c>
    </row>
    <row r="209" spans="1:1" x14ac:dyDescent="0.2">
      <c r="A209" s="2">
        <v>0.15234375</v>
      </c>
    </row>
    <row r="210" spans="1:1" x14ac:dyDescent="0.2">
      <c r="A210" s="2">
        <v>0.65234375</v>
      </c>
    </row>
    <row r="211" spans="1:1" x14ac:dyDescent="0.2">
      <c r="A211" s="2">
        <v>0.90234375</v>
      </c>
    </row>
    <row r="212" spans="1:1" x14ac:dyDescent="0.2">
      <c r="A212" s="2">
        <v>0.40234375</v>
      </c>
    </row>
    <row r="213" spans="1:1" x14ac:dyDescent="0.2">
      <c r="A213" s="2">
        <v>0.27734375</v>
      </c>
    </row>
    <row r="214" spans="1:1" x14ac:dyDescent="0.2">
      <c r="A214" s="2">
        <v>0.77734375</v>
      </c>
    </row>
    <row r="215" spans="1:1" x14ac:dyDescent="0.2">
      <c r="A215" s="2">
        <v>0.52734375</v>
      </c>
    </row>
    <row r="216" spans="1:1" x14ac:dyDescent="0.2">
      <c r="A216" s="2">
        <v>2.734375E-2</v>
      </c>
    </row>
    <row r="217" spans="1:1" x14ac:dyDescent="0.2">
      <c r="A217" s="2">
        <v>1.953125E-2</v>
      </c>
    </row>
    <row r="218" spans="1:1" x14ac:dyDescent="0.2">
      <c r="A218" s="2">
        <v>0.51953125</v>
      </c>
    </row>
    <row r="219" spans="1:1" x14ac:dyDescent="0.2">
      <c r="A219" s="2">
        <v>0.76953125</v>
      </c>
    </row>
    <row r="220" spans="1:1" x14ac:dyDescent="0.2">
      <c r="A220" s="2">
        <v>0.26953125</v>
      </c>
    </row>
    <row r="221" spans="1:1" x14ac:dyDescent="0.2">
      <c r="A221" s="2">
        <v>0.39453125</v>
      </c>
    </row>
    <row r="222" spans="1:1" x14ac:dyDescent="0.2">
      <c r="A222" s="2">
        <v>0.89453125</v>
      </c>
    </row>
    <row r="223" spans="1:1" x14ac:dyDescent="0.2">
      <c r="A223" s="2">
        <v>0.64453125</v>
      </c>
    </row>
    <row r="224" spans="1:1" x14ac:dyDescent="0.2">
      <c r="A224" s="2">
        <v>0.14453125</v>
      </c>
    </row>
    <row r="225" spans="1:1" x14ac:dyDescent="0.2">
      <c r="A225" s="2">
        <v>0.20703125</v>
      </c>
    </row>
    <row r="226" spans="1:1" x14ac:dyDescent="0.2">
      <c r="A226" s="2">
        <v>0.70703125</v>
      </c>
    </row>
    <row r="227" spans="1:1" x14ac:dyDescent="0.2">
      <c r="A227" s="2">
        <v>0.95703125</v>
      </c>
    </row>
    <row r="228" spans="1:1" x14ac:dyDescent="0.2">
      <c r="A228" s="2">
        <v>0.45703125</v>
      </c>
    </row>
    <row r="229" spans="1:1" x14ac:dyDescent="0.2">
      <c r="A229" s="2">
        <v>0.33203125</v>
      </c>
    </row>
    <row r="230" spans="1:1" x14ac:dyDescent="0.2">
      <c r="A230" s="2">
        <v>0.83203125</v>
      </c>
    </row>
    <row r="231" spans="1:1" x14ac:dyDescent="0.2">
      <c r="A231" s="2">
        <v>0.58203125</v>
      </c>
    </row>
    <row r="232" spans="1:1" x14ac:dyDescent="0.2">
      <c r="A232" s="2">
        <v>8.203125E-2</v>
      </c>
    </row>
    <row r="233" spans="1:1" x14ac:dyDescent="0.2">
      <c r="A233" s="2">
        <v>0.11328125</v>
      </c>
    </row>
    <row r="234" spans="1:1" x14ac:dyDescent="0.2">
      <c r="A234" s="2">
        <v>0.61328125</v>
      </c>
    </row>
    <row r="235" spans="1:1" x14ac:dyDescent="0.2">
      <c r="A235" s="2">
        <v>0.86328125</v>
      </c>
    </row>
    <row r="236" spans="1:1" x14ac:dyDescent="0.2">
      <c r="A236" s="2">
        <v>0.36328125</v>
      </c>
    </row>
    <row r="237" spans="1:1" x14ac:dyDescent="0.2">
      <c r="A237" s="2">
        <v>0.48828125</v>
      </c>
    </row>
    <row r="238" spans="1:1" x14ac:dyDescent="0.2">
      <c r="A238" s="2">
        <v>0.98828125</v>
      </c>
    </row>
    <row r="239" spans="1:1" x14ac:dyDescent="0.2">
      <c r="A239" s="2">
        <v>0.73828125</v>
      </c>
    </row>
    <row r="240" spans="1:1" x14ac:dyDescent="0.2">
      <c r="A240" s="2">
        <v>0.23828125</v>
      </c>
    </row>
    <row r="241" spans="1:1" x14ac:dyDescent="0.2">
      <c r="A241" s="2">
        <v>0.17578125</v>
      </c>
    </row>
    <row r="242" spans="1:1" x14ac:dyDescent="0.2">
      <c r="A242" s="2">
        <v>0.67578125</v>
      </c>
    </row>
    <row r="243" spans="1:1" x14ac:dyDescent="0.2">
      <c r="A243" s="2">
        <v>0.92578125</v>
      </c>
    </row>
    <row r="244" spans="1:1" x14ac:dyDescent="0.2">
      <c r="A244" s="2">
        <v>0.42578125</v>
      </c>
    </row>
    <row r="245" spans="1:1" x14ac:dyDescent="0.2">
      <c r="A245" s="2">
        <v>0.30078125</v>
      </c>
    </row>
    <row r="246" spans="1:1" x14ac:dyDescent="0.2">
      <c r="A246" s="2">
        <v>0.80078125</v>
      </c>
    </row>
    <row r="247" spans="1:1" x14ac:dyDescent="0.2">
      <c r="A247" s="2">
        <v>0.55078125</v>
      </c>
    </row>
    <row r="248" spans="1:1" x14ac:dyDescent="0.2">
      <c r="A248" s="2">
        <v>5.078125E-2</v>
      </c>
    </row>
    <row r="249" spans="1:1" x14ac:dyDescent="0.2">
      <c r="A249" s="2">
        <v>3.515625E-2</v>
      </c>
    </row>
    <row r="250" spans="1:1" x14ac:dyDescent="0.2">
      <c r="A250" s="2">
        <v>0.53515625</v>
      </c>
    </row>
    <row r="251" spans="1:1" x14ac:dyDescent="0.2">
      <c r="A251" s="2">
        <v>0.78515625</v>
      </c>
    </row>
    <row r="252" spans="1:1" x14ac:dyDescent="0.2">
      <c r="A252" s="2">
        <v>0.28515625</v>
      </c>
    </row>
    <row r="253" spans="1:1" x14ac:dyDescent="0.2">
      <c r="A253" s="2">
        <v>0.41015625</v>
      </c>
    </row>
    <row r="254" spans="1:1" x14ac:dyDescent="0.2">
      <c r="A254" s="2">
        <v>0.91015625</v>
      </c>
    </row>
    <row r="255" spans="1:1" x14ac:dyDescent="0.2">
      <c r="A255" s="2">
        <v>0.66015625</v>
      </c>
    </row>
    <row r="256" spans="1:1" x14ac:dyDescent="0.2">
      <c r="A256" s="2">
        <v>0.16015625</v>
      </c>
    </row>
    <row r="257" spans="1:1" x14ac:dyDescent="0.2">
      <c r="A257" s="2">
        <v>0.22265625</v>
      </c>
    </row>
    <row r="258" spans="1:1" x14ac:dyDescent="0.2">
      <c r="A258" s="2">
        <v>0.72265625</v>
      </c>
    </row>
    <row r="259" spans="1:1" x14ac:dyDescent="0.2">
      <c r="A259" s="2">
        <v>0.97265625</v>
      </c>
    </row>
    <row r="260" spans="1:1" x14ac:dyDescent="0.2">
      <c r="A260" s="2">
        <v>0.47265625</v>
      </c>
    </row>
    <row r="261" spans="1:1" x14ac:dyDescent="0.2">
      <c r="A261" s="2">
        <v>0.34765625</v>
      </c>
    </row>
    <row r="262" spans="1:1" x14ac:dyDescent="0.2">
      <c r="A262" s="2">
        <v>0.84765625</v>
      </c>
    </row>
    <row r="263" spans="1:1" x14ac:dyDescent="0.2">
      <c r="A263" s="2">
        <v>0.59765625</v>
      </c>
    </row>
    <row r="264" spans="1:1" x14ac:dyDescent="0.2">
      <c r="A264" s="2">
        <v>9.765625E-2</v>
      </c>
    </row>
    <row r="265" spans="1:1" x14ac:dyDescent="0.2">
      <c r="A265" s="2">
        <v>6.640625E-2</v>
      </c>
    </row>
    <row r="266" spans="1:1" x14ac:dyDescent="0.2">
      <c r="A266" s="2">
        <v>0.56640625</v>
      </c>
    </row>
    <row r="267" spans="1:1" x14ac:dyDescent="0.2">
      <c r="A267" s="2">
        <v>0.81640625</v>
      </c>
    </row>
    <row r="268" spans="1:1" x14ac:dyDescent="0.2">
      <c r="A268" s="2">
        <v>0.31640625</v>
      </c>
    </row>
    <row r="269" spans="1:1" x14ac:dyDescent="0.2">
      <c r="A269" s="2">
        <v>0.44140625</v>
      </c>
    </row>
    <row r="270" spans="1:1" x14ac:dyDescent="0.2">
      <c r="A270" s="2">
        <v>0.94140625</v>
      </c>
    </row>
    <row r="271" spans="1:1" x14ac:dyDescent="0.2">
      <c r="A271" s="2">
        <v>0.69140625</v>
      </c>
    </row>
    <row r="272" spans="1:1" x14ac:dyDescent="0.2">
      <c r="A272" s="2">
        <v>0.19140625</v>
      </c>
    </row>
    <row r="273" spans="1:1" x14ac:dyDescent="0.2">
      <c r="A273" s="2">
        <v>0.12890625</v>
      </c>
    </row>
    <row r="274" spans="1:1" x14ac:dyDescent="0.2">
      <c r="A274" s="2">
        <v>0.62890625</v>
      </c>
    </row>
    <row r="275" spans="1:1" x14ac:dyDescent="0.2">
      <c r="A275" s="2">
        <v>0.87890625</v>
      </c>
    </row>
    <row r="276" spans="1:1" x14ac:dyDescent="0.2">
      <c r="A276" s="2">
        <v>0.37890625</v>
      </c>
    </row>
    <row r="277" spans="1:1" x14ac:dyDescent="0.2">
      <c r="A277" s="2">
        <v>0.25390625</v>
      </c>
    </row>
    <row r="278" spans="1:1" x14ac:dyDescent="0.2">
      <c r="A278" s="2">
        <v>0.75390625</v>
      </c>
    </row>
    <row r="279" spans="1:1" x14ac:dyDescent="0.2">
      <c r="A279" s="2">
        <v>0.50390625</v>
      </c>
    </row>
    <row r="280" spans="1:1" x14ac:dyDescent="0.2">
      <c r="A280" s="2">
        <v>3.90625E-3</v>
      </c>
    </row>
    <row r="281" spans="1:1" x14ac:dyDescent="0.2">
      <c r="A281" s="2">
        <v>5.859375E-3</v>
      </c>
    </row>
    <row r="282" spans="1:1" x14ac:dyDescent="0.2">
      <c r="A282" s="2">
        <v>0.505859375</v>
      </c>
    </row>
    <row r="283" spans="1:1" x14ac:dyDescent="0.2">
      <c r="A283" s="2">
        <v>0.755859375</v>
      </c>
    </row>
    <row r="284" spans="1:1" x14ac:dyDescent="0.2">
      <c r="A284" s="2">
        <v>0.255859375</v>
      </c>
    </row>
    <row r="285" spans="1:1" x14ac:dyDescent="0.2">
      <c r="A285" s="2">
        <v>0.380859375</v>
      </c>
    </row>
    <row r="286" spans="1:1" x14ac:dyDescent="0.2">
      <c r="A286" s="2">
        <v>0.880859375</v>
      </c>
    </row>
    <row r="287" spans="1:1" x14ac:dyDescent="0.2">
      <c r="A287" s="2">
        <v>0.630859375</v>
      </c>
    </row>
    <row r="288" spans="1:1" x14ac:dyDescent="0.2">
      <c r="A288" s="2">
        <v>0.130859375</v>
      </c>
    </row>
    <row r="289" spans="1:1" x14ac:dyDescent="0.2">
      <c r="A289" s="2">
        <v>0.193359375</v>
      </c>
    </row>
    <row r="290" spans="1:1" x14ac:dyDescent="0.2">
      <c r="A290" s="2">
        <v>0.693359375</v>
      </c>
    </row>
    <row r="291" spans="1:1" x14ac:dyDescent="0.2">
      <c r="A291" s="2">
        <v>0.943359375</v>
      </c>
    </row>
    <row r="292" spans="1:1" x14ac:dyDescent="0.2">
      <c r="A292" s="2">
        <v>0.443359375</v>
      </c>
    </row>
    <row r="293" spans="1:1" x14ac:dyDescent="0.2">
      <c r="A293" s="2">
        <v>0.318359375</v>
      </c>
    </row>
    <row r="294" spans="1:1" x14ac:dyDescent="0.2">
      <c r="A294" s="2">
        <v>0.818359375</v>
      </c>
    </row>
    <row r="295" spans="1:1" x14ac:dyDescent="0.2">
      <c r="A295" s="2">
        <v>0.568359375</v>
      </c>
    </row>
    <row r="296" spans="1:1" x14ac:dyDescent="0.2">
      <c r="A296" s="2">
        <v>6.8359375E-2</v>
      </c>
    </row>
    <row r="297" spans="1:1" x14ac:dyDescent="0.2">
      <c r="A297" s="2">
        <v>9.9609375E-2</v>
      </c>
    </row>
    <row r="298" spans="1:1" x14ac:dyDescent="0.2">
      <c r="A298" s="2">
        <v>0.599609375</v>
      </c>
    </row>
    <row r="299" spans="1:1" x14ac:dyDescent="0.2">
      <c r="A299" s="2">
        <v>0.849609375</v>
      </c>
    </row>
    <row r="300" spans="1:1" x14ac:dyDescent="0.2">
      <c r="A300" s="2">
        <v>0.349609375</v>
      </c>
    </row>
    <row r="301" spans="1:1" x14ac:dyDescent="0.2">
      <c r="A301" s="2">
        <v>0.474609375</v>
      </c>
    </row>
    <row r="302" spans="1:1" x14ac:dyDescent="0.2">
      <c r="A302" s="2">
        <v>0.974609375</v>
      </c>
    </row>
    <row r="303" spans="1:1" x14ac:dyDescent="0.2">
      <c r="A303" s="2">
        <v>0.724609375</v>
      </c>
    </row>
    <row r="304" spans="1:1" x14ac:dyDescent="0.2">
      <c r="A304" s="2">
        <v>0.224609375</v>
      </c>
    </row>
    <row r="305" spans="1:1" x14ac:dyDescent="0.2">
      <c r="A305" s="2">
        <v>0.162109375</v>
      </c>
    </row>
    <row r="306" spans="1:1" x14ac:dyDescent="0.2">
      <c r="A306" s="2">
        <v>0.662109375</v>
      </c>
    </row>
    <row r="307" spans="1:1" x14ac:dyDescent="0.2">
      <c r="A307" s="2">
        <v>0.912109375</v>
      </c>
    </row>
    <row r="308" spans="1:1" x14ac:dyDescent="0.2">
      <c r="A308" s="2">
        <v>0.412109375</v>
      </c>
    </row>
    <row r="309" spans="1:1" x14ac:dyDescent="0.2">
      <c r="A309" s="2">
        <v>0.287109375</v>
      </c>
    </row>
    <row r="310" spans="1:1" x14ac:dyDescent="0.2">
      <c r="A310" s="2">
        <v>0.787109375</v>
      </c>
    </row>
    <row r="311" spans="1:1" x14ac:dyDescent="0.2">
      <c r="A311" s="2">
        <v>0.537109375</v>
      </c>
    </row>
    <row r="312" spans="1:1" x14ac:dyDescent="0.2">
      <c r="A312" s="2">
        <v>3.7109375E-2</v>
      </c>
    </row>
    <row r="313" spans="1:1" x14ac:dyDescent="0.2">
      <c r="A313" s="2">
        <v>5.2734375E-2</v>
      </c>
    </row>
    <row r="314" spans="1:1" x14ac:dyDescent="0.2">
      <c r="A314" s="2">
        <v>0.552734375</v>
      </c>
    </row>
    <row r="315" spans="1:1" x14ac:dyDescent="0.2">
      <c r="A315" s="2">
        <v>0.802734375</v>
      </c>
    </row>
    <row r="316" spans="1:1" x14ac:dyDescent="0.2">
      <c r="A316" s="2">
        <v>0.302734375</v>
      </c>
    </row>
    <row r="317" spans="1:1" x14ac:dyDescent="0.2">
      <c r="A317" s="2">
        <v>0.427734375</v>
      </c>
    </row>
    <row r="318" spans="1:1" x14ac:dyDescent="0.2">
      <c r="A318" s="2">
        <v>0.927734375</v>
      </c>
    </row>
    <row r="319" spans="1:1" x14ac:dyDescent="0.2">
      <c r="A319" s="2">
        <v>0.677734375</v>
      </c>
    </row>
    <row r="320" spans="1:1" x14ac:dyDescent="0.2">
      <c r="A320" s="2">
        <v>0.177734375</v>
      </c>
    </row>
    <row r="321" spans="1:1" x14ac:dyDescent="0.2">
      <c r="A321" s="2">
        <v>0.240234375</v>
      </c>
    </row>
    <row r="322" spans="1:1" x14ac:dyDescent="0.2">
      <c r="A322" s="2">
        <v>0.740234375</v>
      </c>
    </row>
    <row r="323" spans="1:1" x14ac:dyDescent="0.2">
      <c r="A323" s="2">
        <v>0.990234375</v>
      </c>
    </row>
    <row r="324" spans="1:1" x14ac:dyDescent="0.2">
      <c r="A324" s="2">
        <v>0.490234375</v>
      </c>
    </row>
    <row r="325" spans="1:1" x14ac:dyDescent="0.2">
      <c r="A325" s="2">
        <v>0.365234375</v>
      </c>
    </row>
    <row r="326" spans="1:1" x14ac:dyDescent="0.2">
      <c r="A326" s="2">
        <v>0.865234375</v>
      </c>
    </row>
    <row r="327" spans="1:1" x14ac:dyDescent="0.2">
      <c r="A327" s="2">
        <v>0.615234375</v>
      </c>
    </row>
    <row r="328" spans="1:1" x14ac:dyDescent="0.2">
      <c r="A328" s="2">
        <v>0.115234375</v>
      </c>
    </row>
    <row r="329" spans="1:1" x14ac:dyDescent="0.2">
      <c r="A329" s="2">
        <v>8.3984375E-2</v>
      </c>
    </row>
    <row r="330" spans="1:1" x14ac:dyDescent="0.2">
      <c r="A330" s="2">
        <v>0.583984375</v>
      </c>
    </row>
    <row r="331" spans="1:1" x14ac:dyDescent="0.2">
      <c r="A331" s="2">
        <v>0.833984375</v>
      </c>
    </row>
    <row r="332" spans="1:1" x14ac:dyDescent="0.2">
      <c r="A332" s="2">
        <v>0.333984375</v>
      </c>
    </row>
    <row r="333" spans="1:1" x14ac:dyDescent="0.2">
      <c r="A333" s="2">
        <v>0.458984375</v>
      </c>
    </row>
    <row r="334" spans="1:1" x14ac:dyDescent="0.2">
      <c r="A334" s="2">
        <v>0.958984375</v>
      </c>
    </row>
    <row r="335" spans="1:1" x14ac:dyDescent="0.2">
      <c r="A335" s="2">
        <v>0.708984375</v>
      </c>
    </row>
    <row r="336" spans="1:1" x14ac:dyDescent="0.2">
      <c r="A336" s="2">
        <v>0.208984375</v>
      </c>
    </row>
    <row r="337" spans="1:1" x14ac:dyDescent="0.2">
      <c r="A337" s="2">
        <v>0.146484375</v>
      </c>
    </row>
    <row r="338" spans="1:1" x14ac:dyDescent="0.2">
      <c r="A338" s="2">
        <v>0.646484375</v>
      </c>
    </row>
    <row r="339" spans="1:1" x14ac:dyDescent="0.2">
      <c r="A339" s="2">
        <v>0.896484375</v>
      </c>
    </row>
    <row r="340" spans="1:1" x14ac:dyDescent="0.2">
      <c r="A340" s="2">
        <v>0.396484375</v>
      </c>
    </row>
    <row r="341" spans="1:1" x14ac:dyDescent="0.2">
      <c r="A341" s="2">
        <v>0.271484375</v>
      </c>
    </row>
    <row r="342" spans="1:1" x14ac:dyDescent="0.2">
      <c r="A342" s="2">
        <v>0.771484375</v>
      </c>
    </row>
    <row r="343" spans="1:1" x14ac:dyDescent="0.2">
      <c r="A343" s="2">
        <v>0.521484375</v>
      </c>
    </row>
    <row r="344" spans="1:1" x14ac:dyDescent="0.2">
      <c r="A344" s="2">
        <v>2.1484375E-2</v>
      </c>
    </row>
    <row r="345" spans="1:1" x14ac:dyDescent="0.2">
      <c r="A345" s="2">
        <v>2.9296875E-2</v>
      </c>
    </row>
    <row r="346" spans="1:1" x14ac:dyDescent="0.2">
      <c r="A346" s="2">
        <v>0.529296875</v>
      </c>
    </row>
    <row r="347" spans="1:1" x14ac:dyDescent="0.2">
      <c r="A347" s="2">
        <v>0.779296875</v>
      </c>
    </row>
    <row r="348" spans="1:1" x14ac:dyDescent="0.2">
      <c r="A348" s="2">
        <v>0.279296875</v>
      </c>
    </row>
    <row r="349" spans="1:1" x14ac:dyDescent="0.2">
      <c r="A349" s="2">
        <v>0.404296875</v>
      </c>
    </row>
    <row r="350" spans="1:1" x14ac:dyDescent="0.2">
      <c r="A350" s="2">
        <v>0.904296875</v>
      </c>
    </row>
    <row r="351" spans="1:1" x14ac:dyDescent="0.2">
      <c r="A351" s="2">
        <v>0.654296875</v>
      </c>
    </row>
    <row r="352" spans="1:1" x14ac:dyDescent="0.2">
      <c r="A352" s="2">
        <v>0.154296875</v>
      </c>
    </row>
    <row r="353" spans="1:1" x14ac:dyDescent="0.2">
      <c r="A353" s="2">
        <v>0.216796875</v>
      </c>
    </row>
    <row r="354" spans="1:1" x14ac:dyDescent="0.2">
      <c r="A354" s="2">
        <v>0.716796875</v>
      </c>
    </row>
    <row r="355" spans="1:1" x14ac:dyDescent="0.2">
      <c r="A355" s="2">
        <v>0.966796875</v>
      </c>
    </row>
    <row r="356" spans="1:1" x14ac:dyDescent="0.2">
      <c r="A356" s="2">
        <v>0.466796875</v>
      </c>
    </row>
    <row r="357" spans="1:1" x14ac:dyDescent="0.2">
      <c r="A357" s="2">
        <v>0.341796875</v>
      </c>
    </row>
    <row r="358" spans="1:1" x14ac:dyDescent="0.2">
      <c r="A358" s="2">
        <v>0.841796875</v>
      </c>
    </row>
    <row r="359" spans="1:1" x14ac:dyDescent="0.2">
      <c r="A359" s="2">
        <v>0.591796875</v>
      </c>
    </row>
    <row r="360" spans="1:1" x14ac:dyDescent="0.2">
      <c r="A360" s="2">
        <v>9.1796875E-2</v>
      </c>
    </row>
    <row r="361" spans="1:1" x14ac:dyDescent="0.2">
      <c r="A361" s="2">
        <v>0.123046875</v>
      </c>
    </row>
    <row r="362" spans="1:1" x14ac:dyDescent="0.2">
      <c r="A362" s="2">
        <v>0.623046875</v>
      </c>
    </row>
    <row r="363" spans="1:1" x14ac:dyDescent="0.2">
      <c r="A363" s="2">
        <v>0.873046875</v>
      </c>
    </row>
    <row r="364" spans="1:1" x14ac:dyDescent="0.2">
      <c r="A364" s="2">
        <v>0.373046875</v>
      </c>
    </row>
    <row r="365" spans="1:1" x14ac:dyDescent="0.2">
      <c r="A365" s="2">
        <v>0.498046875</v>
      </c>
    </row>
    <row r="366" spans="1:1" x14ac:dyDescent="0.2">
      <c r="A366" s="2">
        <v>0.998046875</v>
      </c>
    </row>
    <row r="367" spans="1:1" x14ac:dyDescent="0.2">
      <c r="A367" s="2">
        <v>0.748046875</v>
      </c>
    </row>
    <row r="368" spans="1:1" x14ac:dyDescent="0.2">
      <c r="A368" s="2">
        <v>0.248046875</v>
      </c>
    </row>
    <row r="369" spans="1:1" x14ac:dyDescent="0.2">
      <c r="A369" s="2">
        <v>0.185546875</v>
      </c>
    </row>
    <row r="370" spans="1:1" x14ac:dyDescent="0.2">
      <c r="A370" s="2">
        <v>0.685546875</v>
      </c>
    </row>
    <row r="371" spans="1:1" x14ac:dyDescent="0.2">
      <c r="A371" s="2">
        <v>0.935546875</v>
      </c>
    </row>
    <row r="372" spans="1:1" x14ac:dyDescent="0.2">
      <c r="A372" s="2">
        <v>0.435546875</v>
      </c>
    </row>
    <row r="373" spans="1:1" x14ac:dyDescent="0.2">
      <c r="A373" s="2">
        <v>0.310546875</v>
      </c>
    </row>
    <row r="374" spans="1:1" x14ac:dyDescent="0.2">
      <c r="A374" s="2">
        <v>0.810546875</v>
      </c>
    </row>
    <row r="375" spans="1:1" x14ac:dyDescent="0.2">
      <c r="A375" s="2">
        <v>0.560546875</v>
      </c>
    </row>
    <row r="376" spans="1:1" x14ac:dyDescent="0.2">
      <c r="A376" s="2">
        <v>6.0546875E-2</v>
      </c>
    </row>
    <row r="377" spans="1:1" x14ac:dyDescent="0.2">
      <c r="A377" s="2">
        <v>4.4921875E-2</v>
      </c>
    </row>
    <row r="378" spans="1:1" x14ac:dyDescent="0.2">
      <c r="A378" s="2">
        <v>0.544921875</v>
      </c>
    </row>
    <row r="379" spans="1:1" x14ac:dyDescent="0.2">
      <c r="A379" s="2">
        <v>0.794921875</v>
      </c>
    </row>
    <row r="380" spans="1:1" x14ac:dyDescent="0.2">
      <c r="A380" s="2">
        <v>0.294921875</v>
      </c>
    </row>
    <row r="381" spans="1:1" x14ac:dyDescent="0.2">
      <c r="A381" s="2">
        <v>0.419921875</v>
      </c>
    </row>
    <row r="382" spans="1:1" x14ac:dyDescent="0.2">
      <c r="A382" s="2">
        <v>0.919921875</v>
      </c>
    </row>
    <row r="383" spans="1:1" x14ac:dyDescent="0.2">
      <c r="A383" s="2">
        <v>0.669921875</v>
      </c>
    </row>
    <row r="384" spans="1:1" x14ac:dyDescent="0.2">
      <c r="A384" s="2">
        <v>0.169921875</v>
      </c>
    </row>
    <row r="385" spans="1:1" x14ac:dyDescent="0.2">
      <c r="A385" s="2">
        <v>0.232421875</v>
      </c>
    </row>
    <row r="386" spans="1:1" x14ac:dyDescent="0.2">
      <c r="A386" s="2">
        <v>0.732421875</v>
      </c>
    </row>
    <row r="387" spans="1:1" x14ac:dyDescent="0.2">
      <c r="A387" s="2">
        <v>0.982421875</v>
      </c>
    </row>
    <row r="388" spans="1:1" x14ac:dyDescent="0.2">
      <c r="A388" s="2">
        <v>0.482421875</v>
      </c>
    </row>
    <row r="389" spans="1:1" x14ac:dyDescent="0.2">
      <c r="A389" s="2">
        <v>0.357421875</v>
      </c>
    </row>
    <row r="390" spans="1:1" x14ac:dyDescent="0.2">
      <c r="A390" s="2">
        <v>0.857421875</v>
      </c>
    </row>
    <row r="391" spans="1:1" x14ac:dyDescent="0.2">
      <c r="A391" s="2">
        <v>0.607421875</v>
      </c>
    </row>
    <row r="392" spans="1:1" x14ac:dyDescent="0.2">
      <c r="A392" s="2">
        <v>0.107421875</v>
      </c>
    </row>
    <row r="393" spans="1:1" x14ac:dyDescent="0.2">
      <c r="A393" s="2">
        <v>7.6171875E-2</v>
      </c>
    </row>
    <row r="394" spans="1:1" x14ac:dyDescent="0.2">
      <c r="A394" s="2">
        <v>0.576171875</v>
      </c>
    </row>
    <row r="395" spans="1:1" x14ac:dyDescent="0.2">
      <c r="A395" s="2">
        <v>0.826171875</v>
      </c>
    </row>
    <row r="396" spans="1:1" x14ac:dyDescent="0.2">
      <c r="A396" s="2">
        <v>0.326171875</v>
      </c>
    </row>
    <row r="397" spans="1:1" x14ac:dyDescent="0.2">
      <c r="A397" s="2">
        <v>0.451171875</v>
      </c>
    </row>
    <row r="398" spans="1:1" x14ac:dyDescent="0.2">
      <c r="A398" s="2">
        <v>0.951171875</v>
      </c>
    </row>
    <row r="399" spans="1:1" x14ac:dyDescent="0.2">
      <c r="A399" s="2">
        <v>0.701171875</v>
      </c>
    </row>
    <row r="400" spans="1:1" x14ac:dyDescent="0.2">
      <c r="A400" s="2">
        <v>0.201171875</v>
      </c>
    </row>
    <row r="401" spans="1:1" x14ac:dyDescent="0.2">
      <c r="A401" s="2">
        <v>0.138671875</v>
      </c>
    </row>
    <row r="402" spans="1:1" x14ac:dyDescent="0.2">
      <c r="A402" s="2">
        <v>0.638671875</v>
      </c>
    </row>
    <row r="403" spans="1:1" x14ac:dyDescent="0.2">
      <c r="A403" s="2">
        <v>0.888671875</v>
      </c>
    </row>
    <row r="404" spans="1:1" x14ac:dyDescent="0.2">
      <c r="A404" s="2">
        <v>0.388671875</v>
      </c>
    </row>
    <row r="405" spans="1:1" x14ac:dyDescent="0.2">
      <c r="A405" s="2">
        <v>0.263671875</v>
      </c>
    </row>
    <row r="406" spans="1:1" x14ac:dyDescent="0.2">
      <c r="A406" s="2">
        <v>0.763671875</v>
      </c>
    </row>
    <row r="407" spans="1:1" x14ac:dyDescent="0.2">
      <c r="A407" s="2">
        <v>0.513671875</v>
      </c>
    </row>
    <row r="408" spans="1:1" x14ac:dyDescent="0.2">
      <c r="A408" s="2">
        <v>1.3671875E-2</v>
      </c>
    </row>
    <row r="409" spans="1:1" x14ac:dyDescent="0.2">
      <c r="A409" s="2">
        <v>9.765625E-3</v>
      </c>
    </row>
    <row r="410" spans="1:1" x14ac:dyDescent="0.2">
      <c r="A410" s="2">
        <v>0.509765625</v>
      </c>
    </row>
    <row r="411" spans="1:1" x14ac:dyDescent="0.2">
      <c r="A411" s="2">
        <v>0.759765625</v>
      </c>
    </row>
    <row r="412" spans="1:1" x14ac:dyDescent="0.2">
      <c r="A412" s="2">
        <v>0.259765625</v>
      </c>
    </row>
    <row r="413" spans="1:1" x14ac:dyDescent="0.2">
      <c r="A413" s="2">
        <v>0.384765625</v>
      </c>
    </row>
    <row r="414" spans="1:1" x14ac:dyDescent="0.2">
      <c r="A414" s="2">
        <v>0.884765625</v>
      </c>
    </row>
    <row r="415" spans="1:1" x14ac:dyDescent="0.2">
      <c r="A415" s="2">
        <v>0.634765625</v>
      </c>
    </row>
    <row r="416" spans="1:1" x14ac:dyDescent="0.2">
      <c r="A416" s="2">
        <v>0.134765625</v>
      </c>
    </row>
    <row r="417" spans="1:1" x14ac:dyDescent="0.2">
      <c r="A417" s="2">
        <v>0.197265625</v>
      </c>
    </row>
    <row r="418" spans="1:1" x14ac:dyDescent="0.2">
      <c r="A418" s="2">
        <v>0.697265625</v>
      </c>
    </row>
    <row r="419" spans="1:1" x14ac:dyDescent="0.2">
      <c r="A419" s="2">
        <v>0.947265625</v>
      </c>
    </row>
    <row r="420" spans="1:1" x14ac:dyDescent="0.2">
      <c r="A420" s="2">
        <v>0.447265625</v>
      </c>
    </row>
    <row r="421" spans="1:1" x14ac:dyDescent="0.2">
      <c r="A421" s="2">
        <v>0.322265625</v>
      </c>
    </row>
    <row r="422" spans="1:1" x14ac:dyDescent="0.2">
      <c r="A422" s="2">
        <v>0.822265625</v>
      </c>
    </row>
    <row r="423" spans="1:1" x14ac:dyDescent="0.2">
      <c r="A423" s="2">
        <v>0.572265625</v>
      </c>
    </row>
    <row r="424" spans="1:1" x14ac:dyDescent="0.2">
      <c r="A424" s="2">
        <v>7.2265625E-2</v>
      </c>
    </row>
    <row r="425" spans="1:1" x14ac:dyDescent="0.2">
      <c r="A425" s="2">
        <v>0.103515625</v>
      </c>
    </row>
    <row r="426" spans="1:1" x14ac:dyDescent="0.2">
      <c r="A426" s="2">
        <v>0.603515625</v>
      </c>
    </row>
    <row r="427" spans="1:1" x14ac:dyDescent="0.2">
      <c r="A427" s="2">
        <v>0.853515625</v>
      </c>
    </row>
    <row r="428" spans="1:1" x14ac:dyDescent="0.2">
      <c r="A428" s="2">
        <v>0.353515625</v>
      </c>
    </row>
    <row r="429" spans="1:1" x14ac:dyDescent="0.2">
      <c r="A429" s="2">
        <v>0.478515625</v>
      </c>
    </row>
    <row r="430" spans="1:1" x14ac:dyDescent="0.2">
      <c r="A430" s="2">
        <v>0.978515625</v>
      </c>
    </row>
    <row r="431" spans="1:1" x14ac:dyDescent="0.2">
      <c r="A431" s="2">
        <v>0.728515625</v>
      </c>
    </row>
    <row r="432" spans="1:1" x14ac:dyDescent="0.2">
      <c r="A432" s="2">
        <v>0.228515625</v>
      </c>
    </row>
    <row r="433" spans="1:1" x14ac:dyDescent="0.2">
      <c r="A433" s="2">
        <v>0.166015625</v>
      </c>
    </row>
    <row r="434" spans="1:1" x14ac:dyDescent="0.2">
      <c r="A434" s="2">
        <v>0.666015625</v>
      </c>
    </row>
    <row r="435" spans="1:1" x14ac:dyDescent="0.2">
      <c r="A435" s="2">
        <v>0.916015625</v>
      </c>
    </row>
    <row r="436" spans="1:1" x14ac:dyDescent="0.2">
      <c r="A436" s="2">
        <v>0.416015625</v>
      </c>
    </row>
    <row r="437" spans="1:1" x14ac:dyDescent="0.2">
      <c r="A437" s="2">
        <v>0.291015625</v>
      </c>
    </row>
    <row r="438" spans="1:1" x14ac:dyDescent="0.2">
      <c r="A438" s="2">
        <v>0.791015625</v>
      </c>
    </row>
    <row r="439" spans="1:1" x14ac:dyDescent="0.2">
      <c r="A439" s="2">
        <v>0.541015625</v>
      </c>
    </row>
    <row r="440" spans="1:1" x14ac:dyDescent="0.2">
      <c r="A440" s="2">
        <v>4.1015625E-2</v>
      </c>
    </row>
    <row r="441" spans="1:1" x14ac:dyDescent="0.2">
      <c r="A441" s="2">
        <v>5.6640625E-2</v>
      </c>
    </row>
    <row r="442" spans="1:1" x14ac:dyDescent="0.2">
      <c r="A442" s="2">
        <v>0.556640625</v>
      </c>
    </row>
    <row r="443" spans="1:1" x14ac:dyDescent="0.2">
      <c r="A443" s="2">
        <v>0.806640625</v>
      </c>
    </row>
    <row r="444" spans="1:1" x14ac:dyDescent="0.2">
      <c r="A444" s="2">
        <v>0.306640625</v>
      </c>
    </row>
    <row r="445" spans="1:1" x14ac:dyDescent="0.2">
      <c r="A445" s="2">
        <v>0.431640625</v>
      </c>
    </row>
    <row r="446" spans="1:1" x14ac:dyDescent="0.2">
      <c r="A446" s="2">
        <v>0.931640625</v>
      </c>
    </row>
    <row r="447" spans="1:1" x14ac:dyDescent="0.2">
      <c r="A447" s="2">
        <v>0.681640625</v>
      </c>
    </row>
    <row r="448" spans="1:1" x14ac:dyDescent="0.2">
      <c r="A448" s="2">
        <v>0.181640625</v>
      </c>
    </row>
    <row r="449" spans="1:1" x14ac:dyDescent="0.2">
      <c r="A449" s="2">
        <v>0.244140625</v>
      </c>
    </row>
    <row r="450" spans="1:1" x14ac:dyDescent="0.2">
      <c r="A450" s="2">
        <v>0.744140625</v>
      </c>
    </row>
    <row r="451" spans="1:1" x14ac:dyDescent="0.2">
      <c r="A451" s="2">
        <v>0.994140625</v>
      </c>
    </row>
    <row r="452" spans="1:1" x14ac:dyDescent="0.2">
      <c r="A452" s="2">
        <v>0.494140625</v>
      </c>
    </row>
    <row r="453" spans="1:1" x14ac:dyDescent="0.2">
      <c r="A453" s="2">
        <v>0.369140625</v>
      </c>
    </row>
    <row r="454" spans="1:1" x14ac:dyDescent="0.2">
      <c r="A454" s="2">
        <v>0.869140625</v>
      </c>
    </row>
    <row r="455" spans="1:1" x14ac:dyDescent="0.2">
      <c r="A455" s="2">
        <v>0.619140625</v>
      </c>
    </row>
    <row r="456" spans="1:1" x14ac:dyDescent="0.2">
      <c r="A456" s="2">
        <v>0.119140625</v>
      </c>
    </row>
    <row r="457" spans="1:1" x14ac:dyDescent="0.2">
      <c r="A457" s="2">
        <v>8.7890625E-2</v>
      </c>
    </row>
    <row r="458" spans="1:1" x14ac:dyDescent="0.2">
      <c r="A458" s="2">
        <v>0.587890625</v>
      </c>
    </row>
    <row r="459" spans="1:1" x14ac:dyDescent="0.2">
      <c r="A459" s="2">
        <v>0.837890625</v>
      </c>
    </row>
    <row r="460" spans="1:1" x14ac:dyDescent="0.2">
      <c r="A460" s="2">
        <v>0.337890625</v>
      </c>
    </row>
    <row r="461" spans="1:1" x14ac:dyDescent="0.2">
      <c r="A461" s="2">
        <v>0.462890625</v>
      </c>
    </row>
    <row r="462" spans="1:1" x14ac:dyDescent="0.2">
      <c r="A462" s="2">
        <v>0.962890625</v>
      </c>
    </row>
    <row r="463" spans="1:1" x14ac:dyDescent="0.2">
      <c r="A463" s="2">
        <v>0.712890625</v>
      </c>
    </row>
    <row r="464" spans="1:1" x14ac:dyDescent="0.2">
      <c r="A464" s="2">
        <v>0.212890625</v>
      </c>
    </row>
    <row r="465" spans="1:1" x14ac:dyDescent="0.2">
      <c r="A465" s="2">
        <v>0.150390625</v>
      </c>
    </row>
    <row r="466" spans="1:1" x14ac:dyDescent="0.2">
      <c r="A466" s="2">
        <v>0.650390625</v>
      </c>
    </row>
    <row r="467" spans="1:1" x14ac:dyDescent="0.2">
      <c r="A467" s="2">
        <v>0.900390625</v>
      </c>
    </row>
    <row r="468" spans="1:1" x14ac:dyDescent="0.2">
      <c r="A468" s="2">
        <v>0.400390625</v>
      </c>
    </row>
    <row r="469" spans="1:1" x14ac:dyDescent="0.2">
      <c r="A469" s="2">
        <v>0.275390625</v>
      </c>
    </row>
    <row r="470" spans="1:1" x14ac:dyDescent="0.2">
      <c r="A470" s="2">
        <v>0.775390625</v>
      </c>
    </row>
    <row r="471" spans="1:1" x14ac:dyDescent="0.2">
      <c r="A471" s="2">
        <v>0.525390625</v>
      </c>
    </row>
    <row r="472" spans="1:1" x14ac:dyDescent="0.2">
      <c r="A472" s="2">
        <v>2.5390625E-2</v>
      </c>
    </row>
    <row r="473" spans="1:1" x14ac:dyDescent="0.2">
      <c r="A473" s="2">
        <v>1.7578125E-2</v>
      </c>
    </row>
    <row r="474" spans="1:1" x14ac:dyDescent="0.2">
      <c r="A474" s="2">
        <v>0.517578125</v>
      </c>
    </row>
    <row r="475" spans="1:1" x14ac:dyDescent="0.2">
      <c r="A475" s="2">
        <v>0.767578125</v>
      </c>
    </row>
    <row r="476" spans="1:1" x14ac:dyDescent="0.2">
      <c r="A476" s="2">
        <v>0.267578125</v>
      </c>
    </row>
    <row r="477" spans="1:1" x14ac:dyDescent="0.2">
      <c r="A477" s="2">
        <v>0.392578125</v>
      </c>
    </row>
    <row r="478" spans="1:1" x14ac:dyDescent="0.2">
      <c r="A478" s="2">
        <v>0.892578125</v>
      </c>
    </row>
    <row r="479" spans="1:1" x14ac:dyDescent="0.2">
      <c r="A479" s="2">
        <v>0.642578125</v>
      </c>
    </row>
    <row r="480" spans="1:1" x14ac:dyDescent="0.2">
      <c r="A480" s="2">
        <v>0.142578125</v>
      </c>
    </row>
    <row r="481" spans="1:1" x14ac:dyDescent="0.2">
      <c r="A481" s="2">
        <v>0.205078125</v>
      </c>
    </row>
    <row r="482" spans="1:1" x14ac:dyDescent="0.2">
      <c r="A482" s="2">
        <v>0.705078125</v>
      </c>
    </row>
    <row r="483" spans="1:1" x14ac:dyDescent="0.2">
      <c r="A483" s="2">
        <v>0.955078125</v>
      </c>
    </row>
    <row r="484" spans="1:1" x14ac:dyDescent="0.2">
      <c r="A484" s="2">
        <v>0.455078125</v>
      </c>
    </row>
    <row r="485" spans="1:1" x14ac:dyDescent="0.2">
      <c r="A485" s="2">
        <v>0.330078125</v>
      </c>
    </row>
    <row r="486" spans="1:1" x14ac:dyDescent="0.2">
      <c r="A486" s="2">
        <v>0.830078125</v>
      </c>
    </row>
    <row r="487" spans="1:1" x14ac:dyDescent="0.2">
      <c r="A487" s="2">
        <v>0.580078125</v>
      </c>
    </row>
    <row r="488" spans="1:1" x14ac:dyDescent="0.2">
      <c r="A488" s="2">
        <v>8.0078125E-2</v>
      </c>
    </row>
    <row r="489" spans="1:1" x14ac:dyDescent="0.2">
      <c r="A489" s="2">
        <v>0.111328125</v>
      </c>
    </row>
    <row r="490" spans="1:1" x14ac:dyDescent="0.2">
      <c r="A490" s="2">
        <v>0.611328125</v>
      </c>
    </row>
    <row r="491" spans="1:1" x14ac:dyDescent="0.2">
      <c r="A491" s="2">
        <v>0.861328125</v>
      </c>
    </row>
    <row r="492" spans="1:1" x14ac:dyDescent="0.2">
      <c r="A492" s="2">
        <v>0.361328125</v>
      </c>
    </row>
    <row r="493" spans="1:1" x14ac:dyDescent="0.2">
      <c r="A493" s="2">
        <v>0.486328125</v>
      </c>
    </row>
    <row r="494" spans="1:1" x14ac:dyDescent="0.2">
      <c r="A494" s="2">
        <v>0.986328125</v>
      </c>
    </row>
    <row r="495" spans="1:1" x14ac:dyDescent="0.2">
      <c r="A495" s="2">
        <v>0.736328125</v>
      </c>
    </row>
    <row r="496" spans="1:1" x14ac:dyDescent="0.2">
      <c r="A496" s="2">
        <v>0.236328125</v>
      </c>
    </row>
    <row r="497" spans="1:1" x14ac:dyDescent="0.2">
      <c r="A497" s="2">
        <v>0.173828125</v>
      </c>
    </row>
    <row r="498" spans="1:1" x14ac:dyDescent="0.2">
      <c r="A498" s="2">
        <v>0.673828125</v>
      </c>
    </row>
    <row r="499" spans="1:1" x14ac:dyDescent="0.2">
      <c r="A499" s="2">
        <v>0.923828125</v>
      </c>
    </row>
    <row r="500" spans="1:1" x14ac:dyDescent="0.2">
      <c r="A500" s="2">
        <v>0.423828125</v>
      </c>
    </row>
    <row r="501" spans="1:1" x14ac:dyDescent="0.2">
      <c r="A501" s="2">
        <v>0.298828125</v>
      </c>
    </row>
    <row r="502" spans="1:1" x14ac:dyDescent="0.2">
      <c r="A502" s="2">
        <v>0.798828125</v>
      </c>
    </row>
    <row r="503" spans="1:1" x14ac:dyDescent="0.2">
      <c r="A503" s="2">
        <v>0.548828125</v>
      </c>
    </row>
    <row r="504" spans="1:1" x14ac:dyDescent="0.2">
      <c r="A504" s="2">
        <v>4.8828125E-2</v>
      </c>
    </row>
    <row r="505" spans="1:1" x14ac:dyDescent="0.2">
      <c r="A505" s="2">
        <v>3.3203125E-2</v>
      </c>
    </row>
    <row r="506" spans="1:1" x14ac:dyDescent="0.2">
      <c r="A506" s="2">
        <v>0.533203125</v>
      </c>
    </row>
    <row r="507" spans="1:1" x14ac:dyDescent="0.2">
      <c r="A507" s="2">
        <v>0.783203125</v>
      </c>
    </row>
    <row r="508" spans="1:1" x14ac:dyDescent="0.2">
      <c r="A508" s="2">
        <v>0.283203125</v>
      </c>
    </row>
    <row r="509" spans="1:1" x14ac:dyDescent="0.2">
      <c r="A509" s="2">
        <v>0.408203125</v>
      </c>
    </row>
    <row r="510" spans="1:1" x14ac:dyDescent="0.2">
      <c r="A510" s="2">
        <v>0.908203125</v>
      </c>
    </row>
    <row r="511" spans="1:1" x14ac:dyDescent="0.2">
      <c r="A511" s="2">
        <v>0.658203125</v>
      </c>
    </row>
    <row r="512" spans="1:1" x14ac:dyDescent="0.2">
      <c r="A512" s="2">
        <v>0.158203125</v>
      </c>
    </row>
    <row r="513" spans="1:1" x14ac:dyDescent="0.2">
      <c r="A513" s="2">
        <v>0.220703125</v>
      </c>
    </row>
    <row r="514" spans="1:1" x14ac:dyDescent="0.2">
      <c r="A514" s="2">
        <v>0.720703125</v>
      </c>
    </row>
    <row r="515" spans="1:1" x14ac:dyDescent="0.2">
      <c r="A515" s="2">
        <v>0.970703125</v>
      </c>
    </row>
    <row r="516" spans="1:1" x14ac:dyDescent="0.2">
      <c r="A516" s="2">
        <v>0.470703125</v>
      </c>
    </row>
    <row r="517" spans="1:1" x14ac:dyDescent="0.2">
      <c r="A517" s="2">
        <v>0.345703125</v>
      </c>
    </row>
    <row r="518" spans="1:1" x14ac:dyDescent="0.2">
      <c r="A518" s="2">
        <v>0.845703125</v>
      </c>
    </row>
    <row r="519" spans="1:1" x14ac:dyDescent="0.2">
      <c r="A519" s="2">
        <v>0.595703125</v>
      </c>
    </row>
    <row r="520" spans="1:1" x14ac:dyDescent="0.2">
      <c r="A520" s="2">
        <v>9.5703125E-2</v>
      </c>
    </row>
    <row r="521" spans="1:1" x14ac:dyDescent="0.2">
      <c r="A521" s="2">
        <v>6.4453125E-2</v>
      </c>
    </row>
    <row r="522" spans="1:1" x14ac:dyDescent="0.2">
      <c r="A522" s="2">
        <v>0.564453125</v>
      </c>
    </row>
    <row r="523" spans="1:1" x14ac:dyDescent="0.2">
      <c r="A523" s="2">
        <v>0.814453125</v>
      </c>
    </row>
    <row r="524" spans="1:1" x14ac:dyDescent="0.2">
      <c r="A524" s="2">
        <v>0.314453125</v>
      </c>
    </row>
    <row r="525" spans="1:1" x14ac:dyDescent="0.2">
      <c r="A525" s="2">
        <v>0.439453125</v>
      </c>
    </row>
    <row r="526" spans="1:1" x14ac:dyDescent="0.2">
      <c r="A526" s="2">
        <v>0.939453125</v>
      </c>
    </row>
    <row r="527" spans="1:1" x14ac:dyDescent="0.2">
      <c r="A527" s="2">
        <v>0.689453125</v>
      </c>
    </row>
    <row r="528" spans="1:1" x14ac:dyDescent="0.2">
      <c r="A528" s="2">
        <v>0.189453125</v>
      </c>
    </row>
    <row r="529" spans="1:1" x14ac:dyDescent="0.2">
      <c r="A529" s="2">
        <v>0.126953125</v>
      </c>
    </row>
    <row r="530" spans="1:1" x14ac:dyDescent="0.2">
      <c r="A530" s="2">
        <v>0.626953125</v>
      </c>
    </row>
    <row r="531" spans="1:1" x14ac:dyDescent="0.2">
      <c r="A531" s="2">
        <v>0.876953125</v>
      </c>
    </row>
    <row r="532" spans="1:1" x14ac:dyDescent="0.2">
      <c r="A532" s="2">
        <v>0.376953125</v>
      </c>
    </row>
    <row r="533" spans="1:1" x14ac:dyDescent="0.2">
      <c r="A533" s="2">
        <v>0.251953125</v>
      </c>
    </row>
    <row r="534" spans="1:1" x14ac:dyDescent="0.2">
      <c r="A534" s="2">
        <v>0.751953125</v>
      </c>
    </row>
    <row r="535" spans="1:1" x14ac:dyDescent="0.2">
      <c r="A535" s="2">
        <v>0.501953125</v>
      </c>
    </row>
    <row r="536" spans="1:1" x14ac:dyDescent="0.2">
      <c r="A536" s="2">
        <v>1.953125E-3</v>
      </c>
    </row>
    <row r="537" spans="1:1" x14ac:dyDescent="0.2">
      <c r="A537" s="2">
        <v>2.9296875E-3</v>
      </c>
    </row>
    <row r="538" spans="1:1" x14ac:dyDescent="0.2">
      <c r="A538" s="2">
        <v>0.5029296875</v>
      </c>
    </row>
    <row r="539" spans="1:1" x14ac:dyDescent="0.2">
      <c r="A539" s="2">
        <v>0.7529296875</v>
      </c>
    </row>
    <row r="540" spans="1:1" x14ac:dyDescent="0.2">
      <c r="A540" s="2">
        <v>0.2529296875</v>
      </c>
    </row>
    <row r="541" spans="1:1" x14ac:dyDescent="0.2">
      <c r="A541" s="2">
        <v>0.3779296875</v>
      </c>
    </row>
    <row r="542" spans="1:1" x14ac:dyDescent="0.2">
      <c r="A542" s="2">
        <v>0.8779296875</v>
      </c>
    </row>
    <row r="543" spans="1:1" x14ac:dyDescent="0.2">
      <c r="A543" s="2">
        <v>0.6279296875</v>
      </c>
    </row>
    <row r="544" spans="1:1" x14ac:dyDescent="0.2">
      <c r="A544" s="2">
        <v>0.1279296875</v>
      </c>
    </row>
    <row r="545" spans="1:1" x14ac:dyDescent="0.2">
      <c r="A545" s="2">
        <v>0.1904296875</v>
      </c>
    </row>
    <row r="546" spans="1:1" x14ac:dyDescent="0.2">
      <c r="A546" s="2">
        <v>0.6904296875</v>
      </c>
    </row>
    <row r="547" spans="1:1" x14ac:dyDescent="0.2">
      <c r="A547" s="2">
        <v>0.9404296875</v>
      </c>
    </row>
    <row r="548" spans="1:1" x14ac:dyDescent="0.2">
      <c r="A548" s="2">
        <v>0.4404296875</v>
      </c>
    </row>
    <row r="549" spans="1:1" x14ac:dyDescent="0.2">
      <c r="A549" s="2">
        <v>0.3154296875</v>
      </c>
    </row>
    <row r="550" spans="1:1" x14ac:dyDescent="0.2">
      <c r="A550" s="2">
        <v>0.8154296875</v>
      </c>
    </row>
    <row r="551" spans="1:1" x14ac:dyDescent="0.2">
      <c r="A551" s="2">
        <v>0.5654296875</v>
      </c>
    </row>
    <row r="552" spans="1:1" x14ac:dyDescent="0.2">
      <c r="A552" s="2">
        <v>6.54296875E-2</v>
      </c>
    </row>
    <row r="553" spans="1:1" x14ac:dyDescent="0.2">
      <c r="A553" s="2">
        <v>9.66796875E-2</v>
      </c>
    </row>
    <row r="554" spans="1:1" x14ac:dyDescent="0.2">
      <c r="A554" s="2">
        <v>0.5966796875</v>
      </c>
    </row>
    <row r="555" spans="1:1" x14ac:dyDescent="0.2">
      <c r="A555" s="2">
        <v>0.8466796875</v>
      </c>
    </row>
    <row r="556" spans="1:1" x14ac:dyDescent="0.2">
      <c r="A556" s="2">
        <v>0.3466796875</v>
      </c>
    </row>
    <row r="557" spans="1:1" x14ac:dyDescent="0.2">
      <c r="A557" s="2">
        <v>0.4716796875</v>
      </c>
    </row>
    <row r="558" spans="1:1" x14ac:dyDescent="0.2">
      <c r="A558" s="2">
        <v>0.9716796875</v>
      </c>
    </row>
    <row r="559" spans="1:1" x14ac:dyDescent="0.2">
      <c r="A559" s="2">
        <v>0.7216796875</v>
      </c>
    </row>
    <row r="560" spans="1:1" x14ac:dyDescent="0.2">
      <c r="A560" s="2">
        <v>0.2216796875</v>
      </c>
    </row>
    <row r="561" spans="1:1" x14ac:dyDescent="0.2">
      <c r="A561" s="2">
        <v>0.1591796875</v>
      </c>
    </row>
    <row r="562" spans="1:1" x14ac:dyDescent="0.2">
      <c r="A562" s="2">
        <v>0.6591796875</v>
      </c>
    </row>
    <row r="563" spans="1:1" x14ac:dyDescent="0.2">
      <c r="A563" s="2">
        <v>0.9091796875</v>
      </c>
    </row>
    <row r="564" spans="1:1" x14ac:dyDescent="0.2">
      <c r="A564" s="2">
        <v>0.4091796875</v>
      </c>
    </row>
    <row r="565" spans="1:1" x14ac:dyDescent="0.2">
      <c r="A565" s="2">
        <v>0.2841796875</v>
      </c>
    </row>
    <row r="566" spans="1:1" x14ac:dyDescent="0.2">
      <c r="A566" s="2">
        <v>0.7841796875</v>
      </c>
    </row>
    <row r="567" spans="1:1" x14ac:dyDescent="0.2">
      <c r="A567" s="2">
        <v>0.5341796875</v>
      </c>
    </row>
    <row r="568" spans="1:1" x14ac:dyDescent="0.2">
      <c r="A568" s="2">
        <v>3.41796875E-2</v>
      </c>
    </row>
    <row r="569" spans="1:1" x14ac:dyDescent="0.2">
      <c r="A569" s="2">
        <v>4.98046875E-2</v>
      </c>
    </row>
    <row r="570" spans="1:1" x14ac:dyDescent="0.2">
      <c r="A570" s="2">
        <v>0.5498046875</v>
      </c>
    </row>
    <row r="571" spans="1:1" x14ac:dyDescent="0.2">
      <c r="A571" s="2">
        <v>0.7998046875</v>
      </c>
    </row>
    <row r="572" spans="1:1" x14ac:dyDescent="0.2">
      <c r="A572" s="2">
        <v>0.2998046875</v>
      </c>
    </row>
    <row r="573" spans="1:1" x14ac:dyDescent="0.2">
      <c r="A573" s="2">
        <v>0.4248046875</v>
      </c>
    </row>
    <row r="574" spans="1:1" x14ac:dyDescent="0.2">
      <c r="A574" s="2">
        <v>0.9248046875</v>
      </c>
    </row>
    <row r="575" spans="1:1" x14ac:dyDescent="0.2">
      <c r="A575" s="2">
        <v>0.6748046875</v>
      </c>
    </row>
    <row r="576" spans="1:1" x14ac:dyDescent="0.2">
      <c r="A576" s="2">
        <v>0.1748046875</v>
      </c>
    </row>
    <row r="577" spans="1:1" x14ac:dyDescent="0.2">
      <c r="A577" s="2">
        <v>0.2373046875</v>
      </c>
    </row>
    <row r="578" spans="1:1" x14ac:dyDescent="0.2">
      <c r="A578" s="2">
        <v>0.7373046875</v>
      </c>
    </row>
    <row r="579" spans="1:1" x14ac:dyDescent="0.2">
      <c r="A579" s="2">
        <v>0.9873046875</v>
      </c>
    </row>
    <row r="580" spans="1:1" x14ac:dyDescent="0.2">
      <c r="A580" s="2">
        <v>0.4873046875</v>
      </c>
    </row>
    <row r="581" spans="1:1" x14ac:dyDescent="0.2">
      <c r="A581" s="2">
        <v>0.3623046875</v>
      </c>
    </row>
    <row r="582" spans="1:1" x14ac:dyDescent="0.2">
      <c r="A582" s="2">
        <v>0.8623046875</v>
      </c>
    </row>
    <row r="583" spans="1:1" x14ac:dyDescent="0.2">
      <c r="A583" s="2">
        <v>0.6123046875</v>
      </c>
    </row>
    <row r="584" spans="1:1" x14ac:dyDescent="0.2">
      <c r="A584" s="2">
        <v>0.1123046875</v>
      </c>
    </row>
    <row r="585" spans="1:1" x14ac:dyDescent="0.2">
      <c r="A585" s="2">
        <v>8.10546875E-2</v>
      </c>
    </row>
    <row r="586" spans="1:1" x14ac:dyDescent="0.2">
      <c r="A586" s="2">
        <v>0.5810546875</v>
      </c>
    </row>
    <row r="587" spans="1:1" x14ac:dyDescent="0.2">
      <c r="A587" s="2">
        <v>0.8310546875</v>
      </c>
    </row>
    <row r="588" spans="1:1" x14ac:dyDescent="0.2">
      <c r="A588" s="2">
        <v>0.3310546875</v>
      </c>
    </row>
    <row r="589" spans="1:1" x14ac:dyDescent="0.2">
      <c r="A589" s="2">
        <v>0.4560546875</v>
      </c>
    </row>
    <row r="590" spans="1:1" x14ac:dyDescent="0.2">
      <c r="A590" s="2">
        <v>0.9560546875</v>
      </c>
    </row>
    <row r="591" spans="1:1" x14ac:dyDescent="0.2">
      <c r="A591" s="2">
        <v>0.7060546875</v>
      </c>
    </row>
    <row r="592" spans="1:1" x14ac:dyDescent="0.2">
      <c r="A592" s="2">
        <v>0.2060546875</v>
      </c>
    </row>
    <row r="593" spans="1:1" x14ac:dyDescent="0.2">
      <c r="A593" s="2">
        <v>0.1435546875</v>
      </c>
    </row>
    <row r="594" spans="1:1" x14ac:dyDescent="0.2">
      <c r="A594" s="2">
        <v>0.6435546875</v>
      </c>
    </row>
    <row r="595" spans="1:1" x14ac:dyDescent="0.2">
      <c r="A595" s="2">
        <v>0.8935546875</v>
      </c>
    </row>
    <row r="596" spans="1:1" x14ac:dyDescent="0.2">
      <c r="A596" s="2">
        <v>0.3935546875</v>
      </c>
    </row>
    <row r="597" spans="1:1" x14ac:dyDescent="0.2">
      <c r="A597" s="2">
        <v>0.2685546875</v>
      </c>
    </row>
    <row r="598" spans="1:1" x14ac:dyDescent="0.2">
      <c r="A598" s="2">
        <v>0.7685546875</v>
      </c>
    </row>
    <row r="599" spans="1:1" x14ac:dyDescent="0.2">
      <c r="A599" s="2">
        <v>0.5185546875</v>
      </c>
    </row>
    <row r="600" spans="1:1" x14ac:dyDescent="0.2">
      <c r="A600" s="2">
        <v>1.85546875E-2</v>
      </c>
    </row>
    <row r="601" spans="1:1" x14ac:dyDescent="0.2">
      <c r="A601" s="2">
        <v>2.63671875E-2</v>
      </c>
    </row>
    <row r="602" spans="1:1" x14ac:dyDescent="0.2">
      <c r="A602" s="2">
        <v>0.5263671875</v>
      </c>
    </row>
    <row r="603" spans="1:1" x14ac:dyDescent="0.2">
      <c r="A603" s="2">
        <v>0.7763671875</v>
      </c>
    </row>
    <row r="604" spans="1:1" x14ac:dyDescent="0.2">
      <c r="A604" s="2">
        <v>0.2763671875</v>
      </c>
    </row>
    <row r="605" spans="1:1" x14ac:dyDescent="0.2">
      <c r="A605" s="2">
        <v>0.4013671875</v>
      </c>
    </row>
    <row r="606" spans="1:1" x14ac:dyDescent="0.2">
      <c r="A606" s="2">
        <v>0.9013671875</v>
      </c>
    </row>
    <row r="607" spans="1:1" x14ac:dyDescent="0.2">
      <c r="A607" s="2">
        <v>0.6513671875</v>
      </c>
    </row>
    <row r="608" spans="1:1" x14ac:dyDescent="0.2">
      <c r="A608" s="2">
        <v>0.1513671875</v>
      </c>
    </row>
    <row r="609" spans="1:1" x14ac:dyDescent="0.2">
      <c r="A609" s="2">
        <v>0.2138671875</v>
      </c>
    </row>
    <row r="610" spans="1:1" x14ac:dyDescent="0.2">
      <c r="A610" s="2">
        <v>0.7138671875</v>
      </c>
    </row>
    <row r="611" spans="1:1" x14ac:dyDescent="0.2">
      <c r="A611" s="2">
        <v>0.9638671875</v>
      </c>
    </row>
    <row r="612" spans="1:1" x14ac:dyDescent="0.2">
      <c r="A612" s="2">
        <v>0.4638671875</v>
      </c>
    </row>
    <row r="613" spans="1:1" x14ac:dyDescent="0.2">
      <c r="A613" s="2">
        <v>0.3388671875</v>
      </c>
    </row>
    <row r="614" spans="1:1" x14ac:dyDescent="0.2">
      <c r="A614" s="2">
        <v>0.8388671875</v>
      </c>
    </row>
    <row r="615" spans="1:1" x14ac:dyDescent="0.2">
      <c r="A615" s="2">
        <v>0.5888671875</v>
      </c>
    </row>
    <row r="616" spans="1:1" x14ac:dyDescent="0.2">
      <c r="A616" s="2">
        <v>8.88671875E-2</v>
      </c>
    </row>
    <row r="617" spans="1:1" x14ac:dyDescent="0.2">
      <c r="A617" s="2">
        <v>0.1201171875</v>
      </c>
    </row>
    <row r="618" spans="1:1" x14ac:dyDescent="0.2">
      <c r="A618" s="2">
        <v>0.6201171875</v>
      </c>
    </row>
    <row r="619" spans="1:1" x14ac:dyDescent="0.2">
      <c r="A619" s="2">
        <v>0.8701171875</v>
      </c>
    </row>
    <row r="620" spans="1:1" x14ac:dyDescent="0.2">
      <c r="A620" s="2">
        <v>0.3701171875</v>
      </c>
    </row>
    <row r="621" spans="1:1" x14ac:dyDescent="0.2">
      <c r="A621" s="2">
        <v>0.4951171875</v>
      </c>
    </row>
    <row r="622" spans="1:1" x14ac:dyDescent="0.2">
      <c r="A622" s="2">
        <v>0.9951171875</v>
      </c>
    </row>
    <row r="623" spans="1:1" x14ac:dyDescent="0.2">
      <c r="A623" s="2">
        <v>0.7451171875</v>
      </c>
    </row>
    <row r="624" spans="1:1" x14ac:dyDescent="0.2">
      <c r="A624" s="2">
        <v>0.2451171875</v>
      </c>
    </row>
    <row r="625" spans="1:1" x14ac:dyDescent="0.2">
      <c r="A625" s="2">
        <v>0.1826171875</v>
      </c>
    </row>
    <row r="626" spans="1:1" x14ac:dyDescent="0.2">
      <c r="A626" s="2">
        <v>0.6826171875</v>
      </c>
    </row>
    <row r="627" spans="1:1" x14ac:dyDescent="0.2">
      <c r="A627" s="2">
        <v>0.9326171875</v>
      </c>
    </row>
    <row r="628" spans="1:1" x14ac:dyDescent="0.2">
      <c r="A628" s="2">
        <v>0.4326171875</v>
      </c>
    </row>
    <row r="629" spans="1:1" x14ac:dyDescent="0.2">
      <c r="A629" s="2">
        <v>0.3076171875</v>
      </c>
    </row>
    <row r="630" spans="1:1" x14ac:dyDescent="0.2">
      <c r="A630" s="2">
        <v>0.8076171875</v>
      </c>
    </row>
    <row r="631" spans="1:1" x14ac:dyDescent="0.2">
      <c r="A631" s="2">
        <v>0.5576171875</v>
      </c>
    </row>
    <row r="632" spans="1:1" x14ac:dyDescent="0.2">
      <c r="A632" s="2">
        <v>5.76171875E-2</v>
      </c>
    </row>
    <row r="633" spans="1:1" x14ac:dyDescent="0.2">
      <c r="A633" s="2">
        <v>4.19921875E-2</v>
      </c>
    </row>
    <row r="634" spans="1:1" x14ac:dyDescent="0.2">
      <c r="A634" s="2">
        <v>0.5419921875</v>
      </c>
    </row>
    <row r="635" spans="1:1" x14ac:dyDescent="0.2">
      <c r="A635" s="2">
        <v>0.7919921875</v>
      </c>
    </row>
    <row r="636" spans="1:1" x14ac:dyDescent="0.2">
      <c r="A636" s="2">
        <v>0.2919921875</v>
      </c>
    </row>
    <row r="637" spans="1:1" x14ac:dyDescent="0.2">
      <c r="A637" s="2">
        <v>0.4169921875</v>
      </c>
    </row>
    <row r="638" spans="1:1" x14ac:dyDescent="0.2">
      <c r="A638" s="2">
        <v>0.9169921875</v>
      </c>
    </row>
    <row r="639" spans="1:1" x14ac:dyDescent="0.2">
      <c r="A639" s="2">
        <v>0.6669921875</v>
      </c>
    </row>
    <row r="640" spans="1:1" x14ac:dyDescent="0.2">
      <c r="A640" s="2">
        <v>0.1669921875</v>
      </c>
    </row>
    <row r="641" spans="1:1" x14ac:dyDescent="0.2">
      <c r="A641" s="2">
        <v>0.2294921875</v>
      </c>
    </row>
    <row r="642" spans="1:1" x14ac:dyDescent="0.2">
      <c r="A642" s="2">
        <v>0.7294921875</v>
      </c>
    </row>
    <row r="643" spans="1:1" x14ac:dyDescent="0.2">
      <c r="A643" s="2">
        <v>0.9794921875</v>
      </c>
    </row>
    <row r="644" spans="1:1" x14ac:dyDescent="0.2">
      <c r="A644" s="2">
        <v>0.4794921875</v>
      </c>
    </row>
    <row r="645" spans="1:1" x14ac:dyDescent="0.2">
      <c r="A645" s="2">
        <v>0.3544921875</v>
      </c>
    </row>
    <row r="646" spans="1:1" x14ac:dyDescent="0.2">
      <c r="A646" s="2">
        <v>0.8544921875</v>
      </c>
    </row>
    <row r="647" spans="1:1" x14ac:dyDescent="0.2">
      <c r="A647" s="2">
        <v>0.6044921875</v>
      </c>
    </row>
    <row r="648" spans="1:1" x14ac:dyDescent="0.2">
      <c r="A648" s="2">
        <v>0.1044921875</v>
      </c>
    </row>
    <row r="649" spans="1:1" x14ac:dyDescent="0.2">
      <c r="A649" s="2">
        <v>7.32421875E-2</v>
      </c>
    </row>
    <row r="650" spans="1:1" x14ac:dyDescent="0.2">
      <c r="A650" s="2">
        <v>0.5732421875</v>
      </c>
    </row>
    <row r="651" spans="1:1" x14ac:dyDescent="0.2">
      <c r="A651" s="2">
        <v>0.8232421875</v>
      </c>
    </row>
    <row r="652" spans="1:1" x14ac:dyDescent="0.2">
      <c r="A652" s="2">
        <v>0.3232421875</v>
      </c>
    </row>
    <row r="653" spans="1:1" x14ac:dyDescent="0.2">
      <c r="A653" s="2">
        <v>0.4482421875</v>
      </c>
    </row>
    <row r="654" spans="1:1" x14ac:dyDescent="0.2">
      <c r="A654" s="2">
        <v>0.9482421875</v>
      </c>
    </row>
    <row r="655" spans="1:1" x14ac:dyDescent="0.2">
      <c r="A655" s="2">
        <v>0.6982421875</v>
      </c>
    </row>
    <row r="656" spans="1:1" x14ac:dyDescent="0.2">
      <c r="A656" s="2">
        <v>0.1982421875</v>
      </c>
    </row>
    <row r="657" spans="1:1" x14ac:dyDescent="0.2">
      <c r="A657" s="2">
        <v>0.1357421875</v>
      </c>
    </row>
    <row r="658" spans="1:1" x14ac:dyDescent="0.2">
      <c r="A658" s="2">
        <v>0.6357421875</v>
      </c>
    </row>
    <row r="659" spans="1:1" x14ac:dyDescent="0.2">
      <c r="A659" s="2">
        <v>0.8857421875</v>
      </c>
    </row>
    <row r="660" spans="1:1" x14ac:dyDescent="0.2">
      <c r="A660" s="2">
        <v>0.3857421875</v>
      </c>
    </row>
    <row r="661" spans="1:1" x14ac:dyDescent="0.2">
      <c r="A661" s="2">
        <v>0.2607421875</v>
      </c>
    </row>
    <row r="662" spans="1:1" x14ac:dyDescent="0.2">
      <c r="A662" s="2">
        <v>0.7607421875</v>
      </c>
    </row>
    <row r="663" spans="1:1" x14ac:dyDescent="0.2">
      <c r="A663" s="2">
        <v>0.5107421875</v>
      </c>
    </row>
    <row r="664" spans="1:1" x14ac:dyDescent="0.2">
      <c r="A664" s="2">
        <v>1.07421875E-2</v>
      </c>
    </row>
    <row r="665" spans="1:1" x14ac:dyDescent="0.2">
      <c r="A665" s="2">
        <v>1.46484375E-2</v>
      </c>
    </row>
    <row r="666" spans="1:1" x14ac:dyDescent="0.2">
      <c r="A666" s="2">
        <v>0.5146484375</v>
      </c>
    </row>
    <row r="667" spans="1:1" x14ac:dyDescent="0.2">
      <c r="A667" s="2">
        <v>0.7646484375</v>
      </c>
    </row>
    <row r="668" spans="1:1" x14ac:dyDescent="0.2">
      <c r="A668" s="2">
        <v>0.2646484375</v>
      </c>
    </row>
    <row r="669" spans="1:1" x14ac:dyDescent="0.2">
      <c r="A669" s="2">
        <v>0.3896484375</v>
      </c>
    </row>
    <row r="670" spans="1:1" x14ac:dyDescent="0.2">
      <c r="A670" s="2">
        <v>0.8896484375</v>
      </c>
    </row>
    <row r="671" spans="1:1" x14ac:dyDescent="0.2">
      <c r="A671" s="2">
        <v>0.6396484375</v>
      </c>
    </row>
    <row r="672" spans="1:1" x14ac:dyDescent="0.2">
      <c r="A672" s="2">
        <v>0.1396484375</v>
      </c>
    </row>
    <row r="673" spans="1:1" x14ac:dyDescent="0.2">
      <c r="A673" s="2">
        <v>0.2021484375</v>
      </c>
    </row>
    <row r="674" spans="1:1" x14ac:dyDescent="0.2">
      <c r="A674" s="2">
        <v>0.7021484375</v>
      </c>
    </row>
    <row r="675" spans="1:1" x14ac:dyDescent="0.2">
      <c r="A675" s="2">
        <v>0.9521484375</v>
      </c>
    </row>
    <row r="676" spans="1:1" x14ac:dyDescent="0.2">
      <c r="A676" s="2">
        <v>0.4521484375</v>
      </c>
    </row>
    <row r="677" spans="1:1" x14ac:dyDescent="0.2">
      <c r="A677" s="2">
        <v>0.3271484375</v>
      </c>
    </row>
    <row r="678" spans="1:1" x14ac:dyDescent="0.2">
      <c r="A678" s="2">
        <v>0.8271484375</v>
      </c>
    </row>
    <row r="679" spans="1:1" x14ac:dyDescent="0.2">
      <c r="A679" s="2">
        <v>0.5771484375</v>
      </c>
    </row>
    <row r="680" spans="1:1" x14ac:dyDescent="0.2">
      <c r="A680" s="2">
        <v>7.71484375E-2</v>
      </c>
    </row>
    <row r="681" spans="1:1" x14ac:dyDescent="0.2">
      <c r="A681" s="2">
        <v>0.1083984375</v>
      </c>
    </row>
    <row r="682" spans="1:1" x14ac:dyDescent="0.2">
      <c r="A682" s="2">
        <v>0.6083984375</v>
      </c>
    </row>
    <row r="683" spans="1:1" x14ac:dyDescent="0.2">
      <c r="A683" s="2">
        <v>0.8583984375</v>
      </c>
    </row>
    <row r="684" spans="1:1" x14ac:dyDescent="0.2">
      <c r="A684" s="2">
        <v>0.3583984375</v>
      </c>
    </row>
    <row r="685" spans="1:1" x14ac:dyDescent="0.2">
      <c r="A685" s="2">
        <v>0.4833984375</v>
      </c>
    </row>
    <row r="686" spans="1:1" x14ac:dyDescent="0.2">
      <c r="A686" s="2">
        <v>0.9833984375</v>
      </c>
    </row>
    <row r="687" spans="1:1" x14ac:dyDescent="0.2">
      <c r="A687" s="2">
        <v>0.7333984375</v>
      </c>
    </row>
    <row r="688" spans="1:1" x14ac:dyDescent="0.2">
      <c r="A688" s="2">
        <v>0.2333984375</v>
      </c>
    </row>
    <row r="689" spans="1:1" x14ac:dyDescent="0.2">
      <c r="A689" s="2">
        <v>0.1708984375</v>
      </c>
    </row>
    <row r="690" spans="1:1" x14ac:dyDescent="0.2">
      <c r="A690" s="2">
        <v>0.6708984375</v>
      </c>
    </row>
    <row r="691" spans="1:1" x14ac:dyDescent="0.2">
      <c r="A691" s="2">
        <v>0.9208984375</v>
      </c>
    </row>
    <row r="692" spans="1:1" x14ac:dyDescent="0.2">
      <c r="A692" s="2">
        <v>0.4208984375</v>
      </c>
    </row>
    <row r="693" spans="1:1" x14ac:dyDescent="0.2">
      <c r="A693" s="2">
        <v>0.2958984375</v>
      </c>
    </row>
    <row r="694" spans="1:1" x14ac:dyDescent="0.2">
      <c r="A694" s="2">
        <v>0.7958984375</v>
      </c>
    </row>
    <row r="695" spans="1:1" x14ac:dyDescent="0.2">
      <c r="A695" s="2">
        <v>0.5458984375</v>
      </c>
    </row>
    <row r="696" spans="1:1" x14ac:dyDescent="0.2">
      <c r="A696" s="2">
        <v>4.58984375E-2</v>
      </c>
    </row>
    <row r="697" spans="1:1" x14ac:dyDescent="0.2">
      <c r="A697" s="2">
        <v>6.15234375E-2</v>
      </c>
    </row>
    <row r="698" spans="1:1" x14ac:dyDescent="0.2">
      <c r="A698" s="2">
        <v>0.5615234375</v>
      </c>
    </row>
    <row r="699" spans="1:1" x14ac:dyDescent="0.2">
      <c r="A699" s="2">
        <v>0.8115234375</v>
      </c>
    </row>
    <row r="700" spans="1:1" x14ac:dyDescent="0.2">
      <c r="A700" s="2">
        <v>0.3115234375</v>
      </c>
    </row>
    <row r="701" spans="1:1" x14ac:dyDescent="0.2">
      <c r="A701" s="2">
        <v>0.4365234375</v>
      </c>
    </row>
    <row r="702" spans="1:1" x14ac:dyDescent="0.2">
      <c r="A702" s="2">
        <v>0.9365234375</v>
      </c>
    </row>
    <row r="703" spans="1:1" x14ac:dyDescent="0.2">
      <c r="A703" s="2">
        <v>0.6865234375</v>
      </c>
    </row>
    <row r="704" spans="1:1" x14ac:dyDescent="0.2">
      <c r="A704" s="2">
        <v>0.1865234375</v>
      </c>
    </row>
    <row r="705" spans="1:1" x14ac:dyDescent="0.2">
      <c r="A705" s="2">
        <v>0.2490234375</v>
      </c>
    </row>
    <row r="706" spans="1:1" x14ac:dyDescent="0.2">
      <c r="A706" s="2">
        <v>0.7490234375</v>
      </c>
    </row>
    <row r="707" spans="1:1" x14ac:dyDescent="0.2">
      <c r="A707" s="2">
        <v>0.9990234375</v>
      </c>
    </row>
    <row r="708" spans="1:1" x14ac:dyDescent="0.2">
      <c r="A708" s="2">
        <v>0.4990234375</v>
      </c>
    </row>
    <row r="709" spans="1:1" x14ac:dyDescent="0.2">
      <c r="A709" s="2">
        <v>0.3740234375</v>
      </c>
    </row>
    <row r="710" spans="1:1" x14ac:dyDescent="0.2">
      <c r="A710" s="2">
        <v>0.8740234375</v>
      </c>
    </row>
    <row r="711" spans="1:1" x14ac:dyDescent="0.2">
      <c r="A711" s="2">
        <v>0.6240234375</v>
      </c>
    </row>
    <row r="712" spans="1:1" x14ac:dyDescent="0.2">
      <c r="A712" s="2">
        <v>0.1240234375</v>
      </c>
    </row>
    <row r="713" spans="1:1" x14ac:dyDescent="0.2">
      <c r="A713" s="2">
        <v>9.27734375E-2</v>
      </c>
    </row>
    <row r="714" spans="1:1" x14ac:dyDescent="0.2">
      <c r="A714" s="2">
        <v>0.5927734375</v>
      </c>
    </row>
    <row r="715" spans="1:1" x14ac:dyDescent="0.2">
      <c r="A715" s="2">
        <v>0.8427734375</v>
      </c>
    </row>
    <row r="716" spans="1:1" x14ac:dyDescent="0.2">
      <c r="A716" s="2">
        <v>0.3427734375</v>
      </c>
    </row>
    <row r="717" spans="1:1" x14ac:dyDescent="0.2">
      <c r="A717" s="2">
        <v>0.4677734375</v>
      </c>
    </row>
    <row r="718" spans="1:1" x14ac:dyDescent="0.2">
      <c r="A718" s="2">
        <v>0.9677734375</v>
      </c>
    </row>
    <row r="719" spans="1:1" x14ac:dyDescent="0.2">
      <c r="A719" s="2">
        <v>0.7177734375</v>
      </c>
    </row>
    <row r="720" spans="1:1" x14ac:dyDescent="0.2">
      <c r="A720" s="2">
        <v>0.2177734375</v>
      </c>
    </row>
    <row r="721" spans="1:1" x14ac:dyDescent="0.2">
      <c r="A721" s="2">
        <v>0.1552734375</v>
      </c>
    </row>
    <row r="722" spans="1:1" x14ac:dyDescent="0.2">
      <c r="A722" s="2">
        <v>0.6552734375</v>
      </c>
    </row>
    <row r="723" spans="1:1" x14ac:dyDescent="0.2">
      <c r="A723" s="2">
        <v>0.9052734375</v>
      </c>
    </row>
    <row r="724" spans="1:1" x14ac:dyDescent="0.2">
      <c r="A724" s="2">
        <v>0.4052734375</v>
      </c>
    </row>
    <row r="725" spans="1:1" x14ac:dyDescent="0.2">
      <c r="A725" s="2">
        <v>0.2802734375</v>
      </c>
    </row>
    <row r="726" spans="1:1" x14ac:dyDescent="0.2">
      <c r="A726" s="2">
        <v>0.7802734375</v>
      </c>
    </row>
    <row r="727" spans="1:1" x14ac:dyDescent="0.2">
      <c r="A727" s="2">
        <v>0.5302734375</v>
      </c>
    </row>
    <row r="728" spans="1:1" x14ac:dyDescent="0.2">
      <c r="A728" s="2">
        <v>3.02734375E-2</v>
      </c>
    </row>
    <row r="729" spans="1:1" x14ac:dyDescent="0.2">
      <c r="A729" s="2">
        <v>2.24609375E-2</v>
      </c>
    </row>
    <row r="730" spans="1:1" x14ac:dyDescent="0.2">
      <c r="A730" s="2">
        <v>0.5224609375</v>
      </c>
    </row>
    <row r="731" spans="1:1" x14ac:dyDescent="0.2">
      <c r="A731" s="2">
        <v>0.7724609375</v>
      </c>
    </row>
    <row r="732" spans="1:1" x14ac:dyDescent="0.2">
      <c r="A732" s="2">
        <v>0.2724609375</v>
      </c>
    </row>
    <row r="733" spans="1:1" x14ac:dyDescent="0.2">
      <c r="A733" s="2">
        <v>0.3974609375</v>
      </c>
    </row>
    <row r="734" spans="1:1" x14ac:dyDescent="0.2">
      <c r="A734" s="2">
        <v>0.8974609375</v>
      </c>
    </row>
    <row r="735" spans="1:1" x14ac:dyDescent="0.2">
      <c r="A735" s="2">
        <v>0.6474609375</v>
      </c>
    </row>
    <row r="736" spans="1:1" x14ac:dyDescent="0.2">
      <c r="A736" s="2">
        <v>0.1474609375</v>
      </c>
    </row>
    <row r="737" spans="1:1" x14ac:dyDescent="0.2">
      <c r="A737" s="2">
        <v>0.2099609375</v>
      </c>
    </row>
    <row r="738" spans="1:1" x14ac:dyDescent="0.2">
      <c r="A738" s="2">
        <v>0.7099609375</v>
      </c>
    </row>
    <row r="739" spans="1:1" x14ac:dyDescent="0.2">
      <c r="A739" s="2">
        <v>0.9599609375</v>
      </c>
    </row>
    <row r="740" spans="1:1" x14ac:dyDescent="0.2">
      <c r="A740" s="2">
        <v>0.4599609375</v>
      </c>
    </row>
    <row r="741" spans="1:1" x14ac:dyDescent="0.2">
      <c r="A741" s="2">
        <v>0.3349609375</v>
      </c>
    </row>
    <row r="742" spans="1:1" x14ac:dyDescent="0.2">
      <c r="A742" s="2">
        <v>0.8349609375</v>
      </c>
    </row>
    <row r="743" spans="1:1" x14ac:dyDescent="0.2">
      <c r="A743" s="2">
        <v>0.5849609375</v>
      </c>
    </row>
    <row r="744" spans="1:1" x14ac:dyDescent="0.2">
      <c r="A744" s="2">
        <v>8.49609375E-2</v>
      </c>
    </row>
    <row r="745" spans="1:1" x14ac:dyDescent="0.2">
      <c r="A745" s="2">
        <v>0.1162109375</v>
      </c>
    </row>
    <row r="746" spans="1:1" x14ac:dyDescent="0.2">
      <c r="A746" s="2">
        <v>0.6162109375</v>
      </c>
    </row>
    <row r="747" spans="1:1" x14ac:dyDescent="0.2">
      <c r="A747" s="2">
        <v>0.8662109375</v>
      </c>
    </row>
    <row r="748" spans="1:1" x14ac:dyDescent="0.2">
      <c r="A748" s="2">
        <v>0.3662109375</v>
      </c>
    </row>
    <row r="749" spans="1:1" x14ac:dyDescent="0.2">
      <c r="A749" s="2">
        <v>0.4912109375</v>
      </c>
    </row>
    <row r="750" spans="1:1" x14ac:dyDescent="0.2">
      <c r="A750" s="2">
        <v>0.9912109375</v>
      </c>
    </row>
    <row r="751" spans="1:1" x14ac:dyDescent="0.2">
      <c r="A751" s="2">
        <v>0.7412109375</v>
      </c>
    </row>
    <row r="752" spans="1:1" x14ac:dyDescent="0.2">
      <c r="A752" s="2">
        <v>0.2412109375</v>
      </c>
    </row>
    <row r="753" spans="1:1" x14ac:dyDescent="0.2">
      <c r="A753" s="2">
        <v>0.1787109375</v>
      </c>
    </row>
    <row r="754" spans="1:1" x14ac:dyDescent="0.2">
      <c r="A754" s="2">
        <v>0.6787109375</v>
      </c>
    </row>
    <row r="755" spans="1:1" x14ac:dyDescent="0.2">
      <c r="A755" s="2">
        <v>0.9287109375</v>
      </c>
    </row>
    <row r="756" spans="1:1" x14ac:dyDescent="0.2">
      <c r="A756" s="2">
        <v>0.4287109375</v>
      </c>
    </row>
    <row r="757" spans="1:1" x14ac:dyDescent="0.2">
      <c r="A757" s="2">
        <v>0.3037109375</v>
      </c>
    </row>
    <row r="758" spans="1:1" x14ac:dyDescent="0.2">
      <c r="A758" s="2">
        <v>0.8037109375</v>
      </c>
    </row>
    <row r="759" spans="1:1" x14ac:dyDescent="0.2">
      <c r="A759" s="2">
        <v>0.5537109375</v>
      </c>
    </row>
    <row r="760" spans="1:1" x14ac:dyDescent="0.2">
      <c r="A760" s="2">
        <v>5.37109375E-2</v>
      </c>
    </row>
    <row r="761" spans="1:1" x14ac:dyDescent="0.2">
      <c r="A761" s="2">
        <v>3.80859375E-2</v>
      </c>
    </row>
    <row r="762" spans="1:1" x14ac:dyDescent="0.2">
      <c r="A762" s="2">
        <v>0.5380859375</v>
      </c>
    </row>
    <row r="763" spans="1:1" x14ac:dyDescent="0.2">
      <c r="A763" s="2">
        <v>0.7880859375</v>
      </c>
    </row>
    <row r="764" spans="1:1" x14ac:dyDescent="0.2">
      <c r="A764" s="2">
        <v>0.2880859375</v>
      </c>
    </row>
    <row r="765" spans="1:1" x14ac:dyDescent="0.2">
      <c r="A765" s="2">
        <v>0.4130859375</v>
      </c>
    </row>
    <row r="766" spans="1:1" x14ac:dyDescent="0.2">
      <c r="A766" s="2">
        <v>0.9130859375</v>
      </c>
    </row>
    <row r="767" spans="1:1" x14ac:dyDescent="0.2">
      <c r="A767" s="2">
        <v>0.6630859375</v>
      </c>
    </row>
    <row r="768" spans="1:1" x14ac:dyDescent="0.2">
      <c r="A768" s="2">
        <v>0.1630859375</v>
      </c>
    </row>
    <row r="769" spans="1:1" x14ac:dyDescent="0.2">
      <c r="A769" s="2">
        <v>0.2255859375</v>
      </c>
    </row>
    <row r="770" spans="1:1" x14ac:dyDescent="0.2">
      <c r="A770" s="2">
        <v>0.7255859375</v>
      </c>
    </row>
    <row r="771" spans="1:1" x14ac:dyDescent="0.2">
      <c r="A771" s="2">
        <v>0.9755859375</v>
      </c>
    </row>
    <row r="772" spans="1:1" x14ac:dyDescent="0.2">
      <c r="A772" s="2">
        <v>0.4755859375</v>
      </c>
    </row>
    <row r="773" spans="1:1" x14ac:dyDescent="0.2">
      <c r="A773" s="2">
        <v>0.3505859375</v>
      </c>
    </row>
    <row r="774" spans="1:1" x14ac:dyDescent="0.2">
      <c r="A774" s="2">
        <v>0.8505859375</v>
      </c>
    </row>
    <row r="775" spans="1:1" x14ac:dyDescent="0.2">
      <c r="A775" s="2">
        <v>0.6005859375</v>
      </c>
    </row>
    <row r="776" spans="1:1" x14ac:dyDescent="0.2">
      <c r="A776" s="2">
        <v>0.1005859375</v>
      </c>
    </row>
    <row r="777" spans="1:1" x14ac:dyDescent="0.2">
      <c r="A777" s="2">
        <v>6.93359375E-2</v>
      </c>
    </row>
    <row r="778" spans="1:1" x14ac:dyDescent="0.2">
      <c r="A778" s="2">
        <v>0.5693359375</v>
      </c>
    </row>
    <row r="779" spans="1:1" x14ac:dyDescent="0.2">
      <c r="A779" s="2">
        <v>0.8193359375</v>
      </c>
    </row>
    <row r="780" spans="1:1" x14ac:dyDescent="0.2">
      <c r="A780" s="2">
        <v>0.3193359375</v>
      </c>
    </row>
    <row r="781" spans="1:1" x14ac:dyDescent="0.2">
      <c r="A781" s="2">
        <v>0.4443359375</v>
      </c>
    </row>
    <row r="782" spans="1:1" x14ac:dyDescent="0.2">
      <c r="A782" s="2">
        <v>0.9443359375</v>
      </c>
    </row>
    <row r="783" spans="1:1" x14ac:dyDescent="0.2">
      <c r="A783" s="2">
        <v>0.6943359375</v>
      </c>
    </row>
    <row r="784" spans="1:1" x14ac:dyDescent="0.2">
      <c r="A784" s="2">
        <v>0.1943359375</v>
      </c>
    </row>
    <row r="785" spans="1:1" x14ac:dyDescent="0.2">
      <c r="A785" s="2">
        <v>0.1318359375</v>
      </c>
    </row>
    <row r="786" spans="1:1" x14ac:dyDescent="0.2">
      <c r="A786" s="2">
        <v>0.6318359375</v>
      </c>
    </row>
    <row r="787" spans="1:1" x14ac:dyDescent="0.2">
      <c r="A787" s="2">
        <v>0.8818359375</v>
      </c>
    </row>
    <row r="788" spans="1:1" x14ac:dyDescent="0.2">
      <c r="A788" s="2">
        <v>0.3818359375</v>
      </c>
    </row>
    <row r="789" spans="1:1" x14ac:dyDescent="0.2">
      <c r="A789" s="2">
        <v>0.2568359375</v>
      </c>
    </row>
    <row r="790" spans="1:1" x14ac:dyDescent="0.2">
      <c r="A790" s="2">
        <v>0.7568359375</v>
      </c>
    </row>
    <row r="791" spans="1:1" x14ac:dyDescent="0.2">
      <c r="A791" s="2">
        <v>0.5068359375</v>
      </c>
    </row>
    <row r="792" spans="1:1" x14ac:dyDescent="0.2">
      <c r="A792" s="2">
        <v>6.8359375E-3</v>
      </c>
    </row>
    <row r="793" spans="1:1" x14ac:dyDescent="0.2">
      <c r="A793" s="2">
        <v>4.8828125E-3</v>
      </c>
    </row>
    <row r="794" spans="1:1" x14ac:dyDescent="0.2">
      <c r="A794" s="2">
        <v>0.5048828125</v>
      </c>
    </row>
    <row r="795" spans="1:1" x14ac:dyDescent="0.2">
      <c r="A795" s="2">
        <v>0.7548828125</v>
      </c>
    </row>
    <row r="796" spans="1:1" x14ac:dyDescent="0.2">
      <c r="A796" s="2">
        <v>0.2548828125</v>
      </c>
    </row>
    <row r="797" spans="1:1" x14ac:dyDescent="0.2">
      <c r="A797" s="2">
        <v>0.3798828125</v>
      </c>
    </row>
    <row r="798" spans="1:1" x14ac:dyDescent="0.2">
      <c r="A798" s="2">
        <v>0.8798828125</v>
      </c>
    </row>
    <row r="799" spans="1:1" x14ac:dyDescent="0.2">
      <c r="A799" s="2">
        <v>0.6298828125</v>
      </c>
    </row>
    <row r="800" spans="1:1" x14ac:dyDescent="0.2">
      <c r="A800" s="2">
        <v>0.1298828125</v>
      </c>
    </row>
    <row r="801" spans="1:1" x14ac:dyDescent="0.2">
      <c r="A801" s="2">
        <v>0.1923828125</v>
      </c>
    </row>
    <row r="802" spans="1:1" x14ac:dyDescent="0.2">
      <c r="A802" s="2">
        <v>0.6923828125</v>
      </c>
    </row>
    <row r="803" spans="1:1" x14ac:dyDescent="0.2">
      <c r="A803" s="2">
        <v>0.9423828125</v>
      </c>
    </row>
    <row r="804" spans="1:1" x14ac:dyDescent="0.2">
      <c r="A804" s="2">
        <v>0.4423828125</v>
      </c>
    </row>
    <row r="805" spans="1:1" x14ac:dyDescent="0.2">
      <c r="A805" s="2">
        <v>0.3173828125</v>
      </c>
    </row>
    <row r="806" spans="1:1" x14ac:dyDescent="0.2">
      <c r="A806" s="2">
        <v>0.8173828125</v>
      </c>
    </row>
    <row r="807" spans="1:1" x14ac:dyDescent="0.2">
      <c r="A807" s="2">
        <v>0.5673828125</v>
      </c>
    </row>
    <row r="808" spans="1:1" x14ac:dyDescent="0.2">
      <c r="A808" s="2">
        <v>6.73828125E-2</v>
      </c>
    </row>
    <row r="809" spans="1:1" x14ac:dyDescent="0.2">
      <c r="A809" s="2">
        <v>9.86328125E-2</v>
      </c>
    </row>
    <row r="810" spans="1:1" x14ac:dyDescent="0.2">
      <c r="A810" s="2">
        <v>0.5986328125</v>
      </c>
    </row>
    <row r="811" spans="1:1" x14ac:dyDescent="0.2">
      <c r="A811" s="2">
        <v>0.8486328125</v>
      </c>
    </row>
    <row r="812" spans="1:1" x14ac:dyDescent="0.2">
      <c r="A812" s="2">
        <v>0.3486328125</v>
      </c>
    </row>
    <row r="813" spans="1:1" x14ac:dyDescent="0.2">
      <c r="A813" s="2">
        <v>0.4736328125</v>
      </c>
    </row>
    <row r="814" spans="1:1" x14ac:dyDescent="0.2">
      <c r="A814" s="2">
        <v>0.9736328125</v>
      </c>
    </row>
    <row r="815" spans="1:1" x14ac:dyDescent="0.2">
      <c r="A815" s="2">
        <v>0.7236328125</v>
      </c>
    </row>
    <row r="816" spans="1:1" x14ac:dyDescent="0.2">
      <c r="A816" s="2">
        <v>0.2236328125</v>
      </c>
    </row>
    <row r="817" spans="1:1" x14ac:dyDescent="0.2">
      <c r="A817" s="2">
        <v>0.1611328125</v>
      </c>
    </row>
    <row r="818" spans="1:1" x14ac:dyDescent="0.2">
      <c r="A818" s="2">
        <v>0.6611328125</v>
      </c>
    </row>
    <row r="819" spans="1:1" x14ac:dyDescent="0.2">
      <c r="A819" s="2">
        <v>0.9111328125</v>
      </c>
    </row>
    <row r="820" spans="1:1" x14ac:dyDescent="0.2">
      <c r="A820" s="2">
        <v>0.4111328125</v>
      </c>
    </row>
    <row r="821" spans="1:1" x14ac:dyDescent="0.2">
      <c r="A821" s="2">
        <v>0.2861328125</v>
      </c>
    </row>
    <row r="822" spans="1:1" x14ac:dyDescent="0.2">
      <c r="A822" s="2">
        <v>0.7861328125</v>
      </c>
    </row>
    <row r="823" spans="1:1" x14ac:dyDescent="0.2">
      <c r="A823" s="2">
        <v>0.5361328125</v>
      </c>
    </row>
    <row r="824" spans="1:1" x14ac:dyDescent="0.2">
      <c r="A824" s="2">
        <v>3.61328125E-2</v>
      </c>
    </row>
    <row r="825" spans="1:1" x14ac:dyDescent="0.2">
      <c r="A825" s="2">
        <v>5.17578125E-2</v>
      </c>
    </row>
    <row r="826" spans="1:1" x14ac:dyDescent="0.2">
      <c r="A826" s="2">
        <v>0.5517578125</v>
      </c>
    </row>
    <row r="827" spans="1:1" x14ac:dyDescent="0.2">
      <c r="A827" s="2">
        <v>0.8017578125</v>
      </c>
    </row>
    <row r="828" spans="1:1" x14ac:dyDescent="0.2">
      <c r="A828" s="2">
        <v>0.3017578125</v>
      </c>
    </row>
    <row r="829" spans="1:1" x14ac:dyDescent="0.2">
      <c r="A829" s="2">
        <v>0.4267578125</v>
      </c>
    </row>
    <row r="830" spans="1:1" x14ac:dyDescent="0.2">
      <c r="A830" s="2">
        <v>0.9267578125</v>
      </c>
    </row>
    <row r="831" spans="1:1" x14ac:dyDescent="0.2">
      <c r="A831" s="2">
        <v>0.6767578125</v>
      </c>
    </row>
    <row r="832" spans="1:1" x14ac:dyDescent="0.2">
      <c r="A832" s="2">
        <v>0.1767578125</v>
      </c>
    </row>
    <row r="833" spans="1:1" x14ac:dyDescent="0.2">
      <c r="A833" s="2">
        <v>0.2392578125</v>
      </c>
    </row>
    <row r="834" spans="1:1" x14ac:dyDescent="0.2">
      <c r="A834" s="2">
        <v>0.7392578125</v>
      </c>
    </row>
    <row r="835" spans="1:1" x14ac:dyDescent="0.2">
      <c r="A835" s="2">
        <v>0.9892578125</v>
      </c>
    </row>
    <row r="836" spans="1:1" x14ac:dyDescent="0.2">
      <c r="A836" s="2">
        <v>0.4892578125</v>
      </c>
    </row>
    <row r="837" spans="1:1" x14ac:dyDescent="0.2">
      <c r="A837" s="2">
        <v>0.3642578125</v>
      </c>
    </row>
    <row r="838" spans="1:1" x14ac:dyDescent="0.2">
      <c r="A838" s="2">
        <v>0.8642578125</v>
      </c>
    </row>
    <row r="839" spans="1:1" x14ac:dyDescent="0.2">
      <c r="A839" s="2">
        <v>0.6142578125</v>
      </c>
    </row>
    <row r="840" spans="1:1" x14ac:dyDescent="0.2">
      <c r="A840" s="2">
        <v>0.1142578125</v>
      </c>
    </row>
    <row r="841" spans="1:1" x14ac:dyDescent="0.2">
      <c r="A841" s="2">
        <v>8.30078125E-2</v>
      </c>
    </row>
    <row r="842" spans="1:1" x14ac:dyDescent="0.2">
      <c r="A842" s="2">
        <v>0.5830078125</v>
      </c>
    </row>
    <row r="843" spans="1:1" x14ac:dyDescent="0.2">
      <c r="A843" s="2">
        <v>0.8330078125</v>
      </c>
    </row>
    <row r="844" spans="1:1" x14ac:dyDescent="0.2">
      <c r="A844" s="2">
        <v>0.3330078125</v>
      </c>
    </row>
    <row r="845" spans="1:1" x14ac:dyDescent="0.2">
      <c r="A845" s="2">
        <v>0.4580078125</v>
      </c>
    </row>
    <row r="846" spans="1:1" x14ac:dyDescent="0.2">
      <c r="A846" s="2">
        <v>0.9580078125</v>
      </c>
    </row>
    <row r="847" spans="1:1" x14ac:dyDescent="0.2">
      <c r="A847" s="2">
        <v>0.7080078125</v>
      </c>
    </row>
    <row r="848" spans="1:1" x14ac:dyDescent="0.2">
      <c r="A848" s="2">
        <v>0.2080078125</v>
      </c>
    </row>
    <row r="849" spans="1:1" x14ac:dyDescent="0.2">
      <c r="A849" s="2">
        <v>0.1455078125</v>
      </c>
    </row>
    <row r="850" spans="1:1" x14ac:dyDescent="0.2">
      <c r="A850" s="2">
        <v>0.6455078125</v>
      </c>
    </row>
    <row r="851" spans="1:1" x14ac:dyDescent="0.2">
      <c r="A851" s="2">
        <v>0.8955078125</v>
      </c>
    </row>
    <row r="852" spans="1:1" x14ac:dyDescent="0.2">
      <c r="A852" s="2">
        <v>0.3955078125</v>
      </c>
    </row>
    <row r="853" spans="1:1" x14ac:dyDescent="0.2">
      <c r="A853" s="2">
        <v>0.2705078125</v>
      </c>
    </row>
    <row r="854" spans="1:1" x14ac:dyDescent="0.2">
      <c r="A854" s="2">
        <v>0.7705078125</v>
      </c>
    </row>
    <row r="855" spans="1:1" x14ac:dyDescent="0.2">
      <c r="A855" s="2">
        <v>0.5205078125</v>
      </c>
    </row>
    <row r="856" spans="1:1" x14ac:dyDescent="0.2">
      <c r="A856" s="2">
        <v>2.05078125E-2</v>
      </c>
    </row>
    <row r="857" spans="1:1" x14ac:dyDescent="0.2">
      <c r="A857" s="2">
        <v>2.83203125E-2</v>
      </c>
    </row>
    <row r="858" spans="1:1" x14ac:dyDescent="0.2">
      <c r="A858" s="2">
        <v>0.5283203125</v>
      </c>
    </row>
    <row r="859" spans="1:1" x14ac:dyDescent="0.2">
      <c r="A859" s="2">
        <v>0.7783203125</v>
      </c>
    </row>
    <row r="860" spans="1:1" x14ac:dyDescent="0.2">
      <c r="A860" s="2">
        <v>0.2783203125</v>
      </c>
    </row>
    <row r="861" spans="1:1" x14ac:dyDescent="0.2">
      <c r="A861" s="2">
        <v>0.4033203125</v>
      </c>
    </row>
    <row r="862" spans="1:1" x14ac:dyDescent="0.2">
      <c r="A862" s="2">
        <v>0.9033203125</v>
      </c>
    </row>
    <row r="863" spans="1:1" x14ac:dyDescent="0.2">
      <c r="A863" s="2">
        <v>0.6533203125</v>
      </c>
    </row>
    <row r="864" spans="1:1" x14ac:dyDescent="0.2">
      <c r="A864" s="2">
        <v>0.1533203125</v>
      </c>
    </row>
    <row r="865" spans="1:1" x14ac:dyDescent="0.2">
      <c r="A865" s="2">
        <v>0.2158203125</v>
      </c>
    </row>
    <row r="866" spans="1:1" x14ac:dyDescent="0.2">
      <c r="A866" s="2">
        <v>0.7158203125</v>
      </c>
    </row>
    <row r="867" spans="1:1" x14ac:dyDescent="0.2">
      <c r="A867" s="2">
        <v>0.9658203125</v>
      </c>
    </row>
    <row r="868" spans="1:1" x14ac:dyDescent="0.2">
      <c r="A868" s="2">
        <v>0.4658203125</v>
      </c>
    </row>
    <row r="869" spans="1:1" x14ac:dyDescent="0.2">
      <c r="A869" s="2">
        <v>0.3408203125</v>
      </c>
    </row>
    <row r="870" spans="1:1" x14ac:dyDescent="0.2">
      <c r="A870" s="2">
        <v>0.8408203125</v>
      </c>
    </row>
    <row r="871" spans="1:1" x14ac:dyDescent="0.2">
      <c r="A871" s="2">
        <v>0.5908203125</v>
      </c>
    </row>
    <row r="872" spans="1:1" x14ac:dyDescent="0.2">
      <c r="A872" s="2">
        <v>9.08203125E-2</v>
      </c>
    </row>
    <row r="873" spans="1:1" x14ac:dyDescent="0.2">
      <c r="A873" s="2">
        <v>0.1220703125</v>
      </c>
    </row>
    <row r="874" spans="1:1" x14ac:dyDescent="0.2">
      <c r="A874" s="2">
        <v>0.6220703125</v>
      </c>
    </row>
    <row r="875" spans="1:1" x14ac:dyDescent="0.2">
      <c r="A875" s="2">
        <v>0.8720703125</v>
      </c>
    </row>
    <row r="876" spans="1:1" x14ac:dyDescent="0.2">
      <c r="A876" s="2">
        <v>0.3720703125</v>
      </c>
    </row>
    <row r="877" spans="1:1" x14ac:dyDescent="0.2">
      <c r="A877" s="2">
        <v>0.4970703125</v>
      </c>
    </row>
    <row r="878" spans="1:1" x14ac:dyDescent="0.2">
      <c r="A878" s="2">
        <v>0.9970703125</v>
      </c>
    </row>
    <row r="879" spans="1:1" x14ac:dyDescent="0.2">
      <c r="A879" s="2">
        <v>0.7470703125</v>
      </c>
    </row>
    <row r="880" spans="1:1" x14ac:dyDescent="0.2">
      <c r="A880" s="2">
        <v>0.2470703125</v>
      </c>
    </row>
    <row r="881" spans="1:1" x14ac:dyDescent="0.2">
      <c r="A881" s="2">
        <v>0.1845703125</v>
      </c>
    </row>
    <row r="882" spans="1:1" x14ac:dyDescent="0.2">
      <c r="A882" s="2">
        <v>0.6845703125</v>
      </c>
    </row>
    <row r="883" spans="1:1" x14ac:dyDescent="0.2">
      <c r="A883" s="2">
        <v>0.9345703125</v>
      </c>
    </row>
    <row r="884" spans="1:1" x14ac:dyDescent="0.2">
      <c r="A884" s="2">
        <v>0.4345703125</v>
      </c>
    </row>
    <row r="885" spans="1:1" x14ac:dyDescent="0.2">
      <c r="A885" s="2">
        <v>0.3095703125</v>
      </c>
    </row>
    <row r="886" spans="1:1" x14ac:dyDescent="0.2">
      <c r="A886" s="2">
        <v>0.8095703125</v>
      </c>
    </row>
    <row r="887" spans="1:1" x14ac:dyDescent="0.2">
      <c r="A887" s="2">
        <v>0.5595703125</v>
      </c>
    </row>
    <row r="888" spans="1:1" x14ac:dyDescent="0.2">
      <c r="A888" s="2">
        <v>5.95703125E-2</v>
      </c>
    </row>
    <row r="889" spans="1:1" x14ac:dyDescent="0.2">
      <c r="A889" s="2">
        <v>4.39453125E-2</v>
      </c>
    </row>
    <row r="890" spans="1:1" x14ac:dyDescent="0.2">
      <c r="A890" s="2">
        <v>0.5439453125</v>
      </c>
    </row>
    <row r="891" spans="1:1" x14ac:dyDescent="0.2">
      <c r="A891" s="2">
        <v>0.7939453125</v>
      </c>
    </row>
    <row r="892" spans="1:1" x14ac:dyDescent="0.2">
      <c r="A892" s="2">
        <v>0.2939453125</v>
      </c>
    </row>
    <row r="893" spans="1:1" x14ac:dyDescent="0.2">
      <c r="A893" s="2">
        <v>0.4189453125</v>
      </c>
    </row>
    <row r="894" spans="1:1" x14ac:dyDescent="0.2">
      <c r="A894" s="2">
        <v>0.9189453125</v>
      </c>
    </row>
    <row r="895" spans="1:1" x14ac:dyDescent="0.2">
      <c r="A895" s="2">
        <v>0.6689453125</v>
      </c>
    </row>
    <row r="896" spans="1:1" x14ac:dyDescent="0.2">
      <c r="A896" s="2">
        <v>0.1689453125</v>
      </c>
    </row>
    <row r="897" spans="1:1" x14ac:dyDescent="0.2">
      <c r="A897" s="2">
        <v>0.2314453125</v>
      </c>
    </row>
    <row r="898" spans="1:1" x14ac:dyDescent="0.2">
      <c r="A898" s="2">
        <v>0.7314453125</v>
      </c>
    </row>
    <row r="899" spans="1:1" x14ac:dyDescent="0.2">
      <c r="A899" s="2">
        <v>0.9814453125</v>
      </c>
    </row>
    <row r="900" spans="1:1" x14ac:dyDescent="0.2">
      <c r="A900" s="2">
        <v>0.4814453125</v>
      </c>
    </row>
    <row r="901" spans="1:1" x14ac:dyDescent="0.2">
      <c r="A901" s="2">
        <v>0.3564453125</v>
      </c>
    </row>
    <row r="902" spans="1:1" x14ac:dyDescent="0.2">
      <c r="A902" s="2">
        <v>0.8564453125</v>
      </c>
    </row>
    <row r="903" spans="1:1" x14ac:dyDescent="0.2">
      <c r="A903" s="2">
        <v>0.6064453125</v>
      </c>
    </row>
    <row r="904" spans="1:1" x14ac:dyDescent="0.2">
      <c r="A904" s="2">
        <v>0.1064453125</v>
      </c>
    </row>
    <row r="905" spans="1:1" x14ac:dyDescent="0.2">
      <c r="A905" s="2">
        <v>7.51953125E-2</v>
      </c>
    </row>
    <row r="906" spans="1:1" x14ac:dyDescent="0.2">
      <c r="A906" s="2">
        <v>0.5751953125</v>
      </c>
    </row>
    <row r="907" spans="1:1" x14ac:dyDescent="0.2">
      <c r="A907" s="2">
        <v>0.8251953125</v>
      </c>
    </row>
    <row r="908" spans="1:1" x14ac:dyDescent="0.2">
      <c r="A908" s="2">
        <v>0.3251953125</v>
      </c>
    </row>
    <row r="909" spans="1:1" x14ac:dyDescent="0.2">
      <c r="A909" s="2">
        <v>0.4501953125</v>
      </c>
    </row>
    <row r="910" spans="1:1" x14ac:dyDescent="0.2">
      <c r="A910" s="2">
        <v>0.9501953125</v>
      </c>
    </row>
    <row r="911" spans="1:1" x14ac:dyDescent="0.2">
      <c r="A911" s="2">
        <v>0.7001953125</v>
      </c>
    </row>
    <row r="912" spans="1:1" x14ac:dyDescent="0.2">
      <c r="A912" s="2">
        <v>0.2001953125</v>
      </c>
    </row>
    <row r="913" spans="1:1" x14ac:dyDescent="0.2">
      <c r="A913" s="2">
        <v>0.1376953125</v>
      </c>
    </row>
    <row r="914" spans="1:1" x14ac:dyDescent="0.2">
      <c r="A914" s="2">
        <v>0.6376953125</v>
      </c>
    </row>
    <row r="915" spans="1:1" x14ac:dyDescent="0.2">
      <c r="A915" s="2">
        <v>0.8876953125</v>
      </c>
    </row>
    <row r="916" spans="1:1" x14ac:dyDescent="0.2">
      <c r="A916" s="2">
        <v>0.3876953125</v>
      </c>
    </row>
    <row r="917" spans="1:1" x14ac:dyDescent="0.2">
      <c r="A917" s="2">
        <v>0.2626953125</v>
      </c>
    </row>
    <row r="918" spans="1:1" x14ac:dyDescent="0.2">
      <c r="A918" s="2">
        <v>0.7626953125</v>
      </c>
    </row>
    <row r="919" spans="1:1" x14ac:dyDescent="0.2">
      <c r="A919" s="2">
        <v>0.5126953125</v>
      </c>
    </row>
    <row r="920" spans="1:1" x14ac:dyDescent="0.2">
      <c r="A920" s="2">
        <v>1.26953125E-2</v>
      </c>
    </row>
    <row r="921" spans="1:1" x14ac:dyDescent="0.2">
      <c r="A921" s="2">
        <v>8.7890625E-3</v>
      </c>
    </row>
    <row r="922" spans="1:1" x14ac:dyDescent="0.2">
      <c r="A922" s="2">
        <v>0.5087890625</v>
      </c>
    </row>
    <row r="923" spans="1:1" x14ac:dyDescent="0.2">
      <c r="A923" s="2">
        <v>0.7587890625</v>
      </c>
    </row>
    <row r="924" spans="1:1" x14ac:dyDescent="0.2">
      <c r="A924" s="2">
        <v>0.2587890625</v>
      </c>
    </row>
    <row r="925" spans="1:1" x14ac:dyDescent="0.2">
      <c r="A925" s="2">
        <v>0.3837890625</v>
      </c>
    </row>
    <row r="926" spans="1:1" x14ac:dyDescent="0.2">
      <c r="A926" s="2">
        <v>0.8837890625</v>
      </c>
    </row>
    <row r="927" spans="1:1" x14ac:dyDescent="0.2">
      <c r="A927" s="2">
        <v>0.6337890625</v>
      </c>
    </row>
    <row r="928" spans="1:1" x14ac:dyDescent="0.2">
      <c r="A928" s="2">
        <v>0.1337890625</v>
      </c>
    </row>
    <row r="929" spans="1:1" x14ac:dyDescent="0.2">
      <c r="A929" s="2">
        <v>0.1962890625</v>
      </c>
    </row>
    <row r="930" spans="1:1" x14ac:dyDescent="0.2">
      <c r="A930" s="2">
        <v>0.6962890625</v>
      </c>
    </row>
    <row r="931" spans="1:1" x14ac:dyDescent="0.2">
      <c r="A931" s="2">
        <v>0.9462890625</v>
      </c>
    </row>
    <row r="932" spans="1:1" x14ac:dyDescent="0.2">
      <c r="A932" s="2">
        <v>0.4462890625</v>
      </c>
    </row>
    <row r="933" spans="1:1" x14ac:dyDescent="0.2">
      <c r="A933" s="2">
        <v>0.3212890625</v>
      </c>
    </row>
    <row r="934" spans="1:1" x14ac:dyDescent="0.2">
      <c r="A934" s="2">
        <v>0.8212890625</v>
      </c>
    </row>
    <row r="935" spans="1:1" x14ac:dyDescent="0.2">
      <c r="A935" s="2">
        <v>0.5712890625</v>
      </c>
    </row>
    <row r="936" spans="1:1" x14ac:dyDescent="0.2">
      <c r="A936" s="2">
        <v>7.12890625E-2</v>
      </c>
    </row>
    <row r="937" spans="1:1" x14ac:dyDescent="0.2">
      <c r="A937" s="2">
        <v>0.1025390625</v>
      </c>
    </row>
    <row r="938" spans="1:1" x14ac:dyDescent="0.2">
      <c r="A938" s="2">
        <v>0.6025390625</v>
      </c>
    </row>
    <row r="939" spans="1:1" x14ac:dyDescent="0.2">
      <c r="A939" s="2">
        <v>0.8525390625</v>
      </c>
    </row>
    <row r="940" spans="1:1" x14ac:dyDescent="0.2">
      <c r="A940" s="2">
        <v>0.3525390625</v>
      </c>
    </row>
    <row r="941" spans="1:1" x14ac:dyDescent="0.2">
      <c r="A941" s="2">
        <v>0.4775390625</v>
      </c>
    </row>
    <row r="942" spans="1:1" x14ac:dyDescent="0.2">
      <c r="A942" s="2">
        <v>0.9775390625</v>
      </c>
    </row>
    <row r="943" spans="1:1" x14ac:dyDescent="0.2">
      <c r="A943" s="2">
        <v>0.7275390625</v>
      </c>
    </row>
    <row r="944" spans="1:1" x14ac:dyDescent="0.2">
      <c r="A944" s="2">
        <v>0.2275390625</v>
      </c>
    </row>
    <row r="945" spans="1:1" x14ac:dyDescent="0.2">
      <c r="A945" s="2">
        <v>0.1650390625</v>
      </c>
    </row>
    <row r="946" spans="1:1" x14ac:dyDescent="0.2">
      <c r="A946" s="2">
        <v>0.6650390625</v>
      </c>
    </row>
    <row r="947" spans="1:1" x14ac:dyDescent="0.2">
      <c r="A947" s="2">
        <v>0.9150390625</v>
      </c>
    </row>
    <row r="948" spans="1:1" x14ac:dyDescent="0.2">
      <c r="A948" s="2">
        <v>0.4150390625</v>
      </c>
    </row>
    <row r="949" spans="1:1" x14ac:dyDescent="0.2">
      <c r="A949" s="2">
        <v>0.2900390625</v>
      </c>
    </row>
    <row r="950" spans="1:1" x14ac:dyDescent="0.2">
      <c r="A950" s="2">
        <v>0.7900390625</v>
      </c>
    </row>
    <row r="951" spans="1:1" x14ac:dyDescent="0.2">
      <c r="A951" s="2">
        <v>0.5400390625</v>
      </c>
    </row>
    <row r="952" spans="1:1" x14ac:dyDescent="0.2">
      <c r="A952" s="2">
        <v>4.00390625E-2</v>
      </c>
    </row>
    <row r="953" spans="1:1" x14ac:dyDescent="0.2">
      <c r="A953" s="2">
        <v>5.56640625E-2</v>
      </c>
    </row>
    <row r="954" spans="1:1" x14ac:dyDescent="0.2">
      <c r="A954" s="2">
        <v>0.5556640625</v>
      </c>
    </row>
    <row r="955" spans="1:1" x14ac:dyDescent="0.2">
      <c r="A955" s="2">
        <v>0.8056640625</v>
      </c>
    </row>
    <row r="956" spans="1:1" x14ac:dyDescent="0.2">
      <c r="A956" s="2">
        <v>0.3056640625</v>
      </c>
    </row>
    <row r="957" spans="1:1" x14ac:dyDescent="0.2">
      <c r="A957" s="2">
        <v>0.4306640625</v>
      </c>
    </row>
    <row r="958" spans="1:1" x14ac:dyDescent="0.2">
      <c r="A958" s="2">
        <v>0.9306640625</v>
      </c>
    </row>
    <row r="959" spans="1:1" x14ac:dyDescent="0.2">
      <c r="A959" s="2">
        <v>0.6806640625</v>
      </c>
    </row>
    <row r="960" spans="1:1" x14ac:dyDescent="0.2">
      <c r="A960" s="2">
        <v>0.1806640625</v>
      </c>
    </row>
    <row r="961" spans="1:1" x14ac:dyDescent="0.2">
      <c r="A961" s="2">
        <v>0.2431640625</v>
      </c>
    </row>
    <row r="962" spans="1:1" x14ac:dyDescent="0.2">
      <c r="A962" s="2">
        <v>0.7431640625</v>
      </c>
    </row>
    <row r="963" spans="1:1" x14ac:dyDescent="0.2">
      <c r="A963" s="2">
        <v>0.9931640625</v>
      </c>
    </row>
    <row r="964" spans="1:1" x14ac:dyDescent="0.2">
      <c r="A964" s="2">
        <v>0.4931640625</v>
      </c>
    </row>
    <row r="965" spans="1:1" x14ac:dyDescent="0.2">
      <c r="A965" s="2">
        <v>0.3681640625</v>
      </c>
    </row>
    <row r="966" spans="1:1" x14ac:dyDescent="0.2">
      <c r="A966" s="2">
        <v>0.8681640625</v>
      </c>
    </row>
    <row r="967" spans="1:1" x14ac:dyDescent="0.2">
      <c r="A967" s="2">
        <v>0.6181640625</v>
      </c>
    </row>
    <row r="968" spans="1:1" x14ac:dyDescent="0.2">
      <c r="A968" s="2">
        <v>0.1181640625</v>
      </c>
    </row>
    <row r="969" spans="1:1" x14ac:dyDescent="0.2">
      <c r="A969" s="2">
        <v>8.69140625E-2</v>
      </c>
    </row>
    <row r="970" spans="1:1" x14ac:dyDescent="0.2">
      <c r="A970" s="2">
        <v>0.5869140625</v>
      </c>
    </row>
    <row r="971" spans="1:1" x14ac:dyDescent="0.2">
      <c r="A971" s="2">
        <v>0.8369140625</v>
      </c>
    </row>
    <row r="972" spans="1:1" x14ac:dyDescent="0.2">
      <c r="A972" s="2">
        <v>0.3369140625</v>
      </c>
    </row>
    <row r="973" spans="1:1" x14ac:dyDescent="0.2">
      <c r="A973" s="2">
        <v>0.4619140625</v>
      </c>
    </row>
    <row r="974" spans="1:1" x14ac:dyDescent="0.2">
      <c r="A974" s="2">
        <v>0.9619140625</v>
      </c>
    </row>
    <row r="975" spans="1:1" x14ac:dyDescent="0.2">
      <c r="A975" s="2">
        <v>0.7119140625</v>
      </c>
    </row>
    <row r="976" spans="1:1" x14ac:dyDescent="0.2">
      <c r="A976" s="2">
        <v>0.2119140625</v>
      </c>
    </row>
    <row r="977" spans="1:1" x14ac:dyDescent="0.2">
      <c r="A977" s="2">
        <v>0.1494140625</v>
      </c>
    </row>
    <row r="978" spans="1:1" x14ac:dyDescent="0.2">
      <c r="A978" s="2">
        <v>0.6494140625</v>
      </c>
    </row>
    <row r="979" spans="1:1" x14ac:dyDescent="0.2">
      <c r="A979" s="2">
        <v>0.8994140625</v>
      </c>
    </row>
    <row r="980" spans="1:1" x14ac:dyDescent="0.2">
      <c r="A980" s="2">
        <v>0.3994140625</v>
      </c>
    </row>
    <row r="981" spans="1:1" x14ac:dyDescent="0.2">
      <c r="A981" s="2">
        <v>0.2744140625</v>
      </c>
    </row>
    <row r="982" spans="1:1" x14ac:dyDescent="0.2">
      <c r="A982" s="2">
        <v>0.7744140625</v>
      </c>
    </row>
    <row r="983" spans="1:1" x14ac:dyDescent="0.2">
      <c r="A983" s="2">
        <v>0.5244140625</v>
      </c>
    </row>
    <row r="984" spans="1:1" x14ac:dyDescent="0.2">
      <c r="A984" s="2">
        <v>2.44140625E-2</v>
      </c>
    </row>
    <row r="985" spans="1:1" x14ac:dyDescent="0.2">
      <c r="A985" s="2">
        <v>1.66015625E-2</v>
      </c>
    </row>
    <row r="986" spans="1:1" x14ac:dyDescent="0.2">
      <c r="A986" s="2">
        <v>0.5166015625</v>
      </c>
    </row>
    <row r="987" spans="1:1" x14ac:dyDescent="0.2">
      <c r="A987" s="2">
        <v>0.7666015625</v>
      </c>
    </row>
    <row r="988" spans="1:1" x14ac:dyDescent="0.2">
      <c r="A988" s="2">
        <v>0.2666015625</v>
      </c>
    </row>
    <row r="989" spans="1:1" x14ac:dyDescent="0.2">
      <c r="A989" s="2">
        <v>0.3916015625</v>
      </c>
    </row>
    <row r="990" spans="1:1" x14ac:dyDescent="0.2">
      <c r="A990" s="2">
        <v>0.8916015625</v>
      </c>
    </row>
    <row r="991" spans="1:1" x14ac:dyDescent="0.2">
      <c r="A991" s="2">
        <v>0.6416015625</v>
      </c>
    </row>
    <row r="992" spans="1:1" x14ac:dyDescent="0.2">
      <c r="A992" s="2">
        <v>0.1416015625</v>
      </c>
    </row>
    <row r="993" spans="1:1" x14ac:dyDescent="0.2">
      <c r="A993" s="2">
        <v>0.2041015625</v>
      </c>
    </row>
    <row r="994" spans="1:1" x14ac:dyDescent="0.2">
      <c r="A994" s="2">
        <v>0.7041015625</v>
      </c>
    </row>
    <row r="995" spans="1:1" x14ac:dyDescent="0.2">
      <c r="A995" s="2">
        <v>0.9541015625</v>
      </c>
    </row>
    <row r="996" spans="1:1" x14ac:dyDescent="0.2">
      <c r="A996" s="2">
        <v>0.4541015625</v>
      </c>
    </row>
    <row r="997" spans="1:1" x14ac:dyDescent="0.2">
      <c r="A997" s="2">
        <v>0.3291015625</v>
      </c>
    </row>
    <row r="998" spans="1:1" x14ac:dyDescent="0.2">
      <c r="A998" s="2">
        <v>0.8291015625</v>
      </c>
    </row>
    <row r="999" spans="1:1" x14ac:dyDescent="0.2">
      <c r="A999" s="2">
        <v>0.5791015625</v>
      </c>
    </row>
    <row r="1000" spans="1:1" x14ac:dyDescent="0.2">
      <c r="A1000" s="2">
        <v>7.91015625E-2</v>
      </c>
    </row>
    <row r="1001" spans="1:1" x14ac:dyDescent="0.2">
      <c r="A1001" s="2">
        <v>0.1103515625</v>
      </c>
    </row>
    <row r="1002" spans="1:1" x14ac:dyDescent="0.2">
      <c r="A1002" s="2">
        <v>0.6103515625</v>
      </c>
    </row>
    <row r="1003" spans="1:1" x14ac:dyDescent="0.2">
      <c r="A1003" s="2">
        <v>0.8603515625</v>
      </c>
    </row>
    <row r="1004" spans="1:1" x14ac:dyDescent="0.2">
      <c r="A1004" s="2">
        <v>0.3603515625</v>
      </c>
    </row>
    <row r="1005" spans="1:1" x14ac:dyDescent="0.2">
      <c r="A1005" s="2">
        <v>0.4853515625</v>
      </c>
    </row>
    <row r="1006" spans="1:1" x14ac:dyDescent="0.2">
      <c r="A1006" s="2">
        <v>0.9853515625</v>
      </c>
    </row>
    <row r="1007" spans="1:1" x14ac:dyDescent="0.2">
      <c r="A1007" s="2">
        <v>0.7353515625</v>
      </c>
    </row>
    <row r="1008" spans="1:1" x14ac:dyDescent="0.2">
      <c r="A1008" s="2">
        <v>0.2353515625</v>
      </c>
    </row>
    <row r="1009" spans="1:1" x14ac:dyDescent="0.2">
      <c r="A1009" s="2">
        <v>0.1728515625</v>
      </c>
    </row>
    <row r="1010" spans="1:1" x14ac:dyDescent="0.2">
      <c r="A1010" s="2">
        <v>0.6728515625</v>
      </c>
    </row>
    <row r="1011" spans="1:1" x14ac:dyDescent="0.2">
      <c r="A1011" s="2">
        <v>0.9228515625</v>
      </c>
    </row>
    <row r="1012" spans="1:1" x14ac:dyDescent="0.2">
      <c r="A1012" s="2">
        <v>0.4228515625</v>
      </c>
    </row>
    <row r="1013" spans="1:1" x14ac:dyDescent="0.2">
      <c r="A1013" s="2">
        <v>0.2978515625</v>
      </c>
    </row>
    <row r="1014" spans="1:1" x14ac:dyDescent="0.2">
      <c r="A1014" s="2">
        <v>0.7978515625</v>
      </c>
    </row>
    <row r="1015" spans="1:1" x14ac:dyDescent="0.2">
      <c r="A1015" s="2">
        <v>0.5478515625</v>
      </c>
    </row>
    <row r="1016" spans="1:1" x14ac:dyDescent="0.2">
      <c r="A1016" s="2">
        <v>4.78515625E-2</v>
      </c>
    </row>
    <row r="1017" spans="1:1" x14ac:dyDescent="0.2">
      <c r="A1017" s="2">
        <v>3.22265625E-2</v>
      </c>
    </row>
    <row r="1018" spans="1:1" x14ac:dyDescent="0.2">
      <c r="A1018" s="2">
        <v>0.5322265625</v>
      </c>
    </row>
    <row r="1019" spans="1:1" x14ac:dyDescent="0.2">
      <c r="A1019" s="2">
        <v>0.7822265625</v>
      </c>
    </row>
    <row r="1020" spans="1:1" x14ac:dyDescent="0.2">
      <c r="A1020" s="2">
        <v>0.2822265625</v>
      </c>
    </row>
    <row r="1021" spans="1:1" x14ac:dyDescent="0.2">
      <c r="A1021" s="2">
        <v>0.4072265625</v>
      </c>
    </row>
    <row r="1022" spans="1:1" x14ac:dyDescent="0.2">
      <c r="A1022" s="2">
        <v>0.9072265625</v>
      </c>
    </row>
    <row r="1023" spans="1:1" x14ac:dyDescent="0.2">
      <c r="A1023" s="2">
        <v>0.6572265625</v>
      </c>
    </row>
    <row r="1024" spans="1:1" x14ac:dyDescent="0.2">
      <c r="A1024" s="2">
        <v>0.1572265625</v>
      </c>
    </row>
    <row r="1025" spans="1:1" x14ac:dyDescent="0.2">
      <c r="A1025" s="2">
        <v>0.2197265625</v>
      </c>
    </row>
    <row r="1026" spans="1:1" x14ac:dyDescent="0.2">
      <c r="A1026" s="2">
        <v>0.7197265625</v>
      </c>
    </row>
    <row r="1027" spans="1:1" x14ac:dyDescent="0.2">
      <c r="A1027" s="2">
        <v>0.9697265625</v>
      </c>
    </row>
    <row r="1028" spans="1:1" x14ac:dyDescent="0.2">
      <c r="A1028" s="2">
        <v>0.4697265625</v>
      </c>
    </row>
    <row r="1029" spans="1:1" x14ac:dyDescent="0.2">
      <c r="A1029" s="2">
        <v>0.3447265625</v>
      </c>
    </row>
    <row r="1030" spans="1:1" x14ac:dyDescent="0.2">
      <c r="A1030" s="2">
        <v>0.8447265625</v>
      </c>
    </row>
    <row r="1031" spans="1:1" x14ac:dyDescent="0.2">
      <c r="A1031" s="2">
        <v>0.5947265625</v>
      </c>
    </row>
    <row r="1032" spans="1:1" x14ac:dyDescent="0.2">
      <c r="A1032" s="2">
        <v>9.47265625E-2</v>
      </c>
    </row>
    <row r="1033" spans="1:1" x14ac:dyDescent="0.2">
      <c r="A1033" s="2">
        <v>6.34765625E-2</v>
      </c>
    </row>
    <row r="1034" spans="1:1" x14ac:dyDescent="0.2">
      <c r="A1034" s="2">
        <v>0.5634765625</v>
      </c>
    </row>
    <row r="1035" spans="1:1" x14ac:dyDescent="0.2">
      <c r="A1035" s="2">
        <v>0.8134765625</v>
      </c>
    </row>
    <row r="1036" spans="1:1" x14ac:dyDescent="0.2">
      <c r="A1036" s="2">
        <v>0.3134765625</v>
      </c>
    </row>
    <row r="1037" spans="1:1" x14ac:dyDescent="0.2">
      <c r="A1037" s="2">
        <v>0.4384765625</v>
      </c>
    </row>
    <row r="1038" spans="1:1" x14ac:dyDescent="0.2">
      <c r="A1038" s="2">
        <v>0.9384765625</v>
      </c>
    </row>
    <row r="1039" spans="1:1" x14ac:dyDescent="0.2">
      <c r="A1039" s="2">
        <v>0.6884765625</v>
      </c>
    </row>
    <row r="1040" spans="1:1" x14ac:dyDescent="0.2">
      <c r="A1040" s="2">
        <v>0.1884765625</v>
      </c>
    </row>
    <row r="1041" spans="1:1" x14ac:dyDescent="0.2">
      <c r="A1041" s="2">
        <v>0.1259765625</v>
      </c>
    </row>
    <row r="1042" spans="1:1" x14ac:dyDescent="0.2">
      <c r="A1042" s="2">
        <v>0.6259765625</v>
      </c>
    </row>
    <row r="1043" spans="1:1" x14ac:dyDescent="0.2">
      <c r="A1043" s="2">
        <v>0.8759765625</v>
      </c>
    </row>
    <row r="1044" spans="1:1" x14ac:dyDescent="0.2">
      <c r="A1044" s="2">
        <v>0.3759765625</v>
      </c>
    </row>
    <row r="1045" spans="1:1" x14ac:dyDescent="0.2">
      <c r="A1045" s="2">
        <v>0.2509765625</v>
      </c>
    </row>
    <row r="1046" spans="1:1" x14ac:dyDescent="0.2">
      <c r="A1046" s="2">
        <v>0.7509765625</v>
      </c>
    </row>
    <row r="1047" spans="1:1" x14ac:dyDescent="0.2">
      <c r="A1047" s="2">
        <v>0.5009765625</v>
      </c>
    </row>
    <row r="1048" spans="1:1" x14ac:dyDescent="0.2">
      <c r="A1048" s="2">
        <v>9.765625E-4</v>
      </c>
    </row>
    <row r="1049" spans="1:1" x14ac:dyDescent="0.2">
      <c r="A1049" s="2">
        <v>1.46484375E-3</v>
      </c>
    </row>
    <row r="1050" spans="1:1" x14ac:dyDescent="0.2">
      <c r="A1050" s="2">
        <v>0.50146484375</v>
      </c>
    </row>
    <row r="1051" spans="1:1" x14ac:dyDescent="0.2">
      <c r="A1051" s="2">
        <v>0.75146484375</v>
      </c>
    </row>
    <row r="1052" spans="1:1" x14ac:dyDescent="0.2">
      <c r="A1052" s="2">
        <v>0.25146484375</v>
      </c>
    </row>
    <row r="1053" spans="1:1" x14ac:dyDescent="0.2">
      <c r="A1053" s="2">
        <v>0.37646484375</v>
      </c>
    </row>
    <row r="1054" spans="1:1" x14ac:dyDescent="0.2">
      <c r="A1054" s="2">
        <v>0.87646484375</v>
      </c>
    </row>
    <row r="1055" spans="1:1" x14ac:dyDescent="0.2">
      <c r="A1055" s="2">
        <v>0.62646484375</v>
      </c>
    </row>
    <row r="1056" spans="1:1" x14ac:dyDescent="0.2">
      <c r="A1056" s="2">
        <v>0.12646484375</v>
      </c>
    </row>
    <row r="1057" spans="1:1" x14ac:dyDescent="0.2">
      <c r="A1057" s="2">
        <v>0.18896484375</v>
      </c>
    </row>
    <row r="1058" spans="1:1" x14ac:dyDescent="0.2">
      <c r="A1058" s="2">
        <v>0.68896484375</v>
      </c>
    </row>
    <row r="1059" spans="1:1" x14ac:dyDescent="0.2">
      <c r="A1059" s="2">
        <v>0.93896484375</v>
      </c>
    </row>
    <row r="1060" spans="1:1" x14ac:dyDescent="0.2">
      <c r="A1060" s="2">
        <v>0.43896484375</v>
      </c>
    </row>
    <row r="1061" spans="1:1" x14ac:dyDescent="0.2">
      <c r="A1061" s="2">
        <v>0.31396484375</v>
      </c>
    </row>
    <row r="1062" spans="1:1" x14ac:dyDescent="0.2">
      <c r="A1062" s="2">
        <v>0.81396484375</v>
      </c>
    </row>
    <row r="1063" spans="1:1" x14ac:dyDescent="0.2">
      <c r="A1063" s="2">
        <v>0.56396484375</v>
      </c>
    </row>
    <row r="1064" spans="1:1" x14ac:dyDescent="0.2">
      <c r="A1064" s="2">
        <v>6.396484375E-2</v>
      </c>
    </row>
    <row r="1065" spans="1:1" x14ac:dyDescent="0.2">
      <c r="A1065" s="2">
        <v>9.521484375E-2</v>
      </c>
    </row>
    <row r="1066" spans="1:1" x14ac:dyDescent="0.2">
      <c r="A1066" s="2">
        <v>0.59521484375</v>
      </c>
    </row>
    <row r="1067" spans="1:1" x14ac:dyDescent="0.2">
      <c r="A1067" s="2">
        <v>0.84521484375</v>
      </c>
    </row>
    <row r="1068" spans="1:1" x14ac:dyDescent="0.2">
      <c r="A1068" s="2">
        <v>0.34521484375</v>
      </c>
    </row>
    <row r="1069" spans="1:1" x14ac:dyDescent="0.2">
      <c r="A1069" s="2">
        <v>0.47021484375</v>
      </c>
    </row>
    <row r="1070" spans="1:1" x14ac:dyDescent="0.2">
      <c r="A1070" s="2">
        <v>0.97021484375</v>
      </c>
    </row>
    <row r="1071" spans="1:1" x14ac:dyDescent="0.2">
      <c r="A1071" s="2">
        <v>0.72021484375</v>
      </c>
    </row>
    <row r="1072" spans="1:1" x14ac:dyDescent="0.2">
      <c r="A1072" s="2">
        <v>0.22021484375</v>
      </c>
    </row>
    <row r="1073" spans="1:1" x14ac:dyDescent="0.2">
      <c r="A1073" s="2">
        <v>0.15771484375</v>
      </c>
    </row>
    <row r="1074" spans="1:1" x14ac:dyDescent="0.2">
      <c r="A1074" s="2">
        <v>0.65771484375</v>
      </c>
    </row>
    <row r="1075" spans="1:1" x14ac:dyDescent="0.2">
      <c r="A1075" s="2">
        <v>0.90771484375</v>
      </c>
    </row>
    <row r="1076" spans="1:1" x14ac:dyDescent="0.2">
      <c r="A1076" s="2">
        <v>0.40771484375</v>
      </c>
    </row>
    <row r="1077" spans="1:1" x14ac:dyDescent="0.2">
      <c r="A1077" s="2">
        <v>0.28271484375</v>
      </c>
    </row>
    <row r="1078" spans="1:1" x14ac:dyDescent="0.2">
      <c r="A1078" s="2">
        <v>0.78271484375</v>
      </c>
    </row>
    <row r="1079" spans="1:1" x14ac:dyDescent="0.2">
      <c r="A1079" s="2">
        <v>0.53271484375</v>
      </c>
    </row>
    <row r="1080" spans="1:1" x14ac:dyDescent="0.2">
      <c r="A1080" s="2">
        <v>3.271484375E-2</v>
      </c>
    </row>
    <row r="1081" spans="1:1" x14ac:dyDescent="0.2">
      <c r="A1081" s="2">
        <v>4.833984375E-2</v>
      </c>
    </row>
    <row r="1082" spans="1:1" x14ac:dyDescent="0.2">
      <c r="A1082" s="2">
        <v>0.54833984375</v>
      </c>
    </row>
    <row r="1083" spans="1:1" x14ac:dyDescent="0.2">
      <c r="A1083" s="2">
        <v>0.79833984375</v>
      </c>
    </row>
    <row r="1084" spans="1:1" x14ac:dyDescent="0.2">
      <c r="A1084" s="2">
        <v>0.29833984375</v>
      </c>
    </row>
    <row r="1085" spans="1:1" x14ac:dyDescent="0.2">
      <c r="A1085" s="2">
        <v>0.42333984375</v>
      </c>
    </row>
    <row r="1086" spans="1:1" x14ac:dyDescent="0.2">
      <c r="A1086" s="2">
        <v>0.92333984375</v>
      </c>
    </row>
    <row r="1087" spans="1:1" x14ac:dyDescent="0.2">
      <c r="A1087" s="2">
        <v>0.67333984375</v>
      </c>
    </row>
    <row r="1088" spans="1:1" x14ac:dyDescent="0.2">
      <c r="A1088" s="2">
        <v>0.17333984375</v>
      </c>
    </row>
    <row r="1089" spans="1:1" x14ac:dyDescent="0.2">
      <c r="A1089" s="2">
        <v>0.23583984375</v>
      </c>
    </row>
    <row r="1090" spans="1:1" x14ac:dyDescent="0.2">
      <c r="A1090" s="2">
        <v>0.73583984375</v>
      </c>
    </row>
    <row r="1091" spans="1:1" x14ac:dyDescent="0.2">
      <c r="A1091" s="2">
        <v>0.98583984375</v>
      </c>
    </row>
    <row r="1092" spans="1:1" x14ac:dyDescent="0.2">
      <c r="A1092" s="2">
        <v>0.48583984375</v>
      </c>
    </row>
    <row r="1093" spans="1:1" x14ac:dyDescent="0.2">
      <c r="A1093" s="2">
        <v>0.36083984375</v>
      </c>
    </row>
    <row r="1094" spans="1:1" x14ac:dyDescent="0.2">
      <c r="A1094" s="2">
        <v>0.86083984375</v>
      </c>
    </row>
    <row r="1095" spans="1:1" x14ac:dyDescent="0.2">
      <c r="A1095" s="2">
        <v>0.61083984375</v>
      </c>
    </row>
    <row r="1096" spans="1:1" x14ac:dyDescent="0.2">
      <c r="A1096" s="2">
        <v>0.11083984375</v>
      </c>
    </row>
    <row r="1097" spans="1:1" x14ac:dyDescent="0.2">
      <c r="A1097" s="2">
        <v>7.958984375E-2</v>
      </c>
    </row>
    <row r="1098" spans="1:1" x14ac:dyDescent="0.2">
      <c r="A1098" s="2">
        <v>0.57958984375</v>
      </c>
    </row>
    <row r="1099" spans="1:1" x14ac:dyDescent="0.2">
      <c r="A1099" s="2">
        <v>0.82958984375</v>
      </c>
    </row>
    <row r="1100" spans="1:1" x14ac:dyDescent="0.2">
      <c r="A1100" s="2">
        <v>0.32958984375</v>
      </c>
    </row>
    <row r="1101" spans="1:1" x14ac:dyDescent="0.2">
      <c r="A1101" s="2">
        <v>0.45458984375</v>
      </c>
    </row>
    <row r="1102" spans="1:1" x14ac:dyDescent="0.2">
      <c r="A1102" s="2">
        <v>0.95458984375</v>
      </c>
    </row>
    <row r="1103" spans="1:1" x14ac:dyDescent="0.2">
      <c r="A1103" s="2">
        <v>0.70458984375</v>
      </c>
    </row>
    <row r="1104" spans="1:1" x14ac:dyDescent="0.2">
      <c r="A1104" s="2">
        <v>0.20458984375</v>
      </c>
    </row>
    <row r="1105" spans="1:1" x14ac:dyDescent="0.2">
      <c r="A1105" s="2">
        <v>0.14208984375</v>
      </c>
    </row>
    <row r="1106" spans="1:1" x14ac:dyDescent="0.2">
      <c r="A1106" s="2">
        <v>0.64208984375</v>
      </c>
    </row>
    <row r="1107" spans="1:1" x14ac:dyDescent="0.2">
      <c r="A1107" s="2">
        <v>0.89208984375</v>
      </c>
    </row>
    <row r="1108" spans="1:1" x14ac:dyDescent="0.2">
      <c r="A1108" s="2">
        <v>0.39208984375</v>
      </c>
    </row>
    <row r="1109" spans="1:1" x14ac:dyDescent="0.2">
      <c r="A1109" s="2">
        <v>0.26708984375</v>
      </c>
    </row>
    <row r="1110" spans="1:1" x14ac:dyDescent="0.2">
      <c r="A1110" s="2">
        <v>0.76708984375</v>
      </c>
    </row>
    <row r="1111" spans="1:1" x14ac:dyDescent="0.2">
      <c r="A1111" s="2">
        <v>0.51708984375</v>
      </c>
    </row>
    <row r="1112" spans="1:1" x14ac:dyDescent="0.2">
      <c r="A1112" s="2">
        <v>1.708984375E-2</v>
      </c>
    </row>
    <row r="1113" spans="1:1" x14ac:dyDescent="0.2">
      <c r="A1113" s="2">
        <v>2.490234375E-2</v>
      </c>
    </row>
    <row r="1114" spans="1:1" x14ac:dyDescent="0.2">
      <c r="A1114" s="2">
        <v>0.52490234375</v>
      </c>
    </row>
    <row r="1115" spans="1:1" x14ac:dyDescent="0.2">
      <c r="A1115" s="2">
        <v>0.77490234375</v>
      </c>
    </row>
    <row r="1116" spans="1:1" x14ac:dyDescent="0.2">
      <c r="A1116" s="2">
        <v>0.27490234375</v>
      </c>
    </row>
    <row r="1117" spans="1:1" x14ac:dyDescent="0.2">
      <c r="A1117" s="2">
        <v>0.39990234375</v>
      </c>
    </row>
    <row r="1118" spans="1:1" x14ac:dyDescent="0.2">
      <c r="A1118" s="2">
        <v>0.89990234375</v>
      </c>
    </row>
    <row r="1119" spans="1:1" x14ac:dyDescent="0.2">
      <c r="A1119" s="2">
        <v>0.64990234375</v>
      </c>
    </row>
    <row r="1120" spans="1:1" x14ac:dyDescent="0.2">
      <c r="A1120" s="2">
        <v>0.14990234375</v>
      </c>
    </row>
    <row r="1121" spans="1:1" x14ac:dyDescent="0.2">
      <c r="A1121" s="2">
        <v>0.21240234375</v>
      </c>
    </row>
    <row r="1122" spans="1:1" x14ac:dyDescent="0.2">
      <c r="A1122" s="2">
        <v>0.71240234375</v>
      </c>
    </row>
    <row r="1123" spans="1:1" x14ac:dyDescent="0.2">
      <c r="A1123" s="2">
        <v>0.96240234375</v>
      </c>
    </row>
    <row r="1124" spans="1:1" x14ac:dyDescent="0.2">
      <c r="A1124" s="2">
        <v>0.46240234375</v>
      </c>
    </row>
    <row r="1125" spans="1:1" x14ac:dyDescent="0.2">
      <c r="A1125" s="2">
        <v>0.33740234375</v>
      </c>
    </row>
    <row r="1126" spans="1:1" x14ac:dyDescent="0.2">
      <c r="A1126" s="2">
        <v>0.83740234375</v>
      </c>
    </row>
    <row r="1127" spans="1:1" x14ac:dyDescent="0.2">
      <c r="A1127" s="2">
        <v>0.58740234375</v>
      </c>
    </row>
    <row r="1128" spans="1:1" x14ac:dyDescent="0.2">
      <c r="A1128" s="2">
        <v>8.740234375E-2</v>
      </c>
    </row>
    <row r="1129" spans="1:1" x14ac:dyDescent="0.2">
      <c r="A1129" s="2">
        <v>0.11865234375</v>
      </c>
    </row>
    <row r="1130" spans="1:1" x14ac:dyDescent="0.2">
      <c r="A1130" s="2">
        <v>0.61865234375</v>
      </c>
    </row>
    <row r="1131" spans="1:1" x14ac:dyDescent="0.2">
      <c r="A1131" s="2">
        <v>0.86865234375</v>
      </c>
    </row>
    <row r="1132" spans="1:1" x14ac:dyDescent="0.2">
      <c r="A1132" s="2">
        <v>0.36865234375</v>
      </c>
    </row>
    <row r="1133" spans="1:1" x14ac:dyDescent="0.2">
      <c r="A1133" s="2">
        <v>0.49365234375</v>
      </c>
    </row>
    <row r="1134" spans="1:1" x14ac:dyDescent="0.2">
      <c r="A1134" s="2">
        <v>0.99365234375</v>
      </c>
    </row>
    <row r="1135" spans="1:1" x14ac:dyDescent="0.2">
      <c r="A1135" s="2">
        <v>0.74365234375</v>
      </c>
    </row>
    <row r="1136" spans="1:1" x14ac:dyDescent="0.2">
      <c r="A1136" s="2">
        <v>0.24365234375</v>
      </c>
    </row>
    <row r="1137" spans="1:1" x14ac:dyDescent="0.2">
      <c r="A1137" s="2">
        <v>0.18115234375</v>
      </c>
    </row>
    <row r="1138" spans="1:1" x14ac:dyDescent="0.2">
      <c r="A1138" s="2">
        <v>0.68115234375</v>
      </c>
    </row>
    <row r="1139" spans="1:1" x14ac:dyDescent="0.2">
      <c r="A1139" s="2">
        <v>0.93115234375</v>
      </c>
    </row>
    <row r="1140" spans="1:1" x14ac:dyDescent="0.2">
      <c r="A1140" s="2">
        <v>0.43115234375</v>
      </c>
    </row>
    <row r="1141" spans="1:1" x14ac:dyDescent="0.2">
      <c r="A1141" s="2">
        <v>0.30615234375</v>
      </c>
    </row>
    <row r="1142" spans="1:1" x14ac:dyDescent="0.2">
      <c r="A1142" s="2">
        <v>0.80615234375</v>
      </c>
    </row>
    <row r="1143" spans="1:1" x14ac:dyDescent="0.2">
      <c r="A1143" s="2">
        <v>0.55615234375</v>
      </c>
    </row>
    <row r="1144" spans="1:1" x14ac:dyDescent="0.2">
      <c r="A1144" s="2">
        <v>5.615234375E-2</v>
      </c>
    </row>
    <row r="1145" spans="1:1" x14ac:dyDescent="0.2">
      <c r="A1145" s="2">
        <v>4.052734375E-2</v>
      </c>
    </row>
    <row r="1146" spans="1:1" x14ac:dyDescent="0.2">
      <c r="A1146" s="2">
        <v>0.54052734375</v>
      </c>
    </row>
    <row r="1147" spans="1:1" x14ac:dyDescent="0.2">
      <c r="A1147" s="2">
        <v>0.79052734375</v>
      </c>
    </row>
    <row r="1148" spans="1:1" x14ac:dyDescent="0.2">
      <c r="A1148" s="2">
        <v>0.29052734375</v>
      </c>
    </row>
    <row r="1149" spans="1:1" x14ac:dyDescent="0.2">
      <c r="A1149" s="2">
        <v>0.41552734375</v>
      </c>
    </row>
    <row r="1150" spans="1:1" x14ac:dyDescent="0.2">
      <c r="A1150" s="2">
        <v>0.91552734375</v>
      </c>
    </row>
    <row r="1151" spans="1:1" x14ac:dyDescent="0.2">
      <c r="A1151" s="2">
        <v>0.66552734375</v>
      </c>
    </row>
    <row r="1152" spans="1:1" x14ac:dyDescent="0.2">
      <c r="A1152" s="2">
        <v>0.16552734375</v>
      </c>
    </row>
    <row r="1153" spans="1:1" x14ac:dyDescent="0.2">
      <c r="A1153" s="2">
        <v>0.22802734375</v>
      </c>
    </row>
    <row r="1154" spans="1:1" x14ac:dyDescent="0.2">
      <c r="A1154" s="2">
        <v>0.72802734375</v>
      </c>
    </row>
    <row r="1155" spans="1:1" x14ac:dyDescent="0.2">
      <c r="A1155" s="2">
        <v>0.97802734375</v>
      </c>
    </row>
    <row r="1156" spans="1:1" x14ac:dyDescent="0.2">
      <c r="A1156" s="2">
        <v>0.47802734375</v>
      </c>
    </row>
    <row r="1157" spans="1:1" x14ac:dyDescent="0.2">
      <c r="A1157" s="2">
        <v>0.35302734375</v>
      </c>
    </row>
    <row r="1158" spans="1:1" x14ac:dyDescent="0.2">
      <c r="A1158" s="2">
        <v>0.85302734375</v>
      </c>
    </row>
    <row r="1159" spans="1:1" x14ac:dyDescent="0.2">
      <c r="A1159" s="2">
        <v>0.60302734375</v>
      </c>
    </row>
    <row r="1160" spans="1:1" x14ac:dyDescent="0.2">
      <c r="A1160" s="2">
        <v>0.10302734375</v>
      </c>
    </row>
    <row r="1161" spans="1:1" x14ac:dyDescent="0.2">
      <c r="A1161" s="2">
        <v>7.177734375E-2</v>
      </c>
    </row>
    <row r="1162" spans="1:1" x14ac:dyDescent="0.2">
      <c r="A1162" s="2">
        <v>0.57177734375</v>
      </c>
    </row>
    <row r="1163" spans="1:1" x14ac:dyDescent="0.2">
      <c r="A1163" s="2">
        <v>0.82177734375</v>
      </c>
    </row>
    <row r="1164" spans="1:1" x14ac:dyDescent="0.2">
      <c r="A1164" s="2">
        <v>0.32177734375</v>
      </c>
    </row>
    <row r="1165" spans="1:1" x14ac:dyDescent="0.2">
      <c r="A1165" s="2">
        <v>0.44677734375</v>
      </c>
    </row>
    <row r="1166" spans="1:1" x14ac:dyDescent="0.2">
      <c r="A1166" s="2">
        <v>0.94677734375</v>
      </c>
    </row>
    <row r="1167" spans="1:1" x14ac:dyDescent="0.2">
      <c r="A1167" s="2">
        <v>0.69677734375</v>
      </c>
    </row>
    <row r="1168" spans="1:1" x14ac:dyDescent="0.2">
      <c r="A1168" s="2">
        <v>0.19677734375</v>
      </c>
    </row>
    <row r="1169" spans="1:1" x14ac:dyDescent="0.2">
      <c r="A1169" s="2">
        <v>0.13427734375</v>
      </c>
    </row>
    <row r="1170" spans="1:1" x14ac:dyDescent="0.2">
      <c r="A1170" s="2">
        <v>0.63427734375</v>
      </c>
    </row>
    <row r="1171" spans="1:1" x14ac:dyDescent="0.2">
      <c r="A1171" s="2">
        <v>0.88427734375</v>
      </c>
    </row>
    <row r="1172" spans="1:1" x14ac:dyDescent="0.2">
      <c r="A1172" s="2">
        <v>0.38427734375</v>
      </c>
    </row>
    <row r="1173" spans="1:1" x14ac:dyDescent="0.2">
      <c r="A1173" s="2">
        <v>0.25927734375</v>
      </c>
    </row>
    <row r="1174" spans="1:1" x14ac:dyDescent="0.2">
      <c r="A1174" s="2">
        <v>0.75927734375</v>
      </c>
    </row>
    <row r="1175" spans="1:1" x14ac:dyDescent="0.2">
      <c r="A1175" s="2">
        <v>0.50927734375</v>
      </c>
    </row>
    <row r="1176" spans="1:1" x14ac:dyDescent="0.2">
      <c r="A1176" s="2">
        <v>9.27734375E-3</v>
      </c>
    </row>
    <row r="1177" spans="1:1" x14ac:dyDescent="0.2">
      <c r="A1177" s="2">
        <v>1.318359375E-2</v>
      </c>
    </row>
    <row r="1178" spans="1:1" x14ac:dyDescent="0.2">
      <c r="A1178" s="2">
        <v>0.51318359375</v>
      </c>
    </row>
    <row r="1179" spans="1:1" x14ac:dyDescent="0.2">
      <c r="A1179" s="2">
        <v>0.76318359375</v>
      </c>
    </row>
    <row r="1180" spans="1:1" x14ac:dyDescent="0.2">
      <c r="A1180" s="2">
        <v>0.26318359375</v>
      </c>
    </row>
    <row r="1181" spans="1:1" x14ac:dyDescent="0.2">
      <c r="A1181" s="2">
        <v>0.38818359375</v>
      </c>
    </row>
    <row r="1182" spans="1:1" x14ac:dyDescent="0.2">
      <c r="A1182" s="2">
        <v>0.88818359375</v>
      </c>
    </row>
    <row r="1183" spans="1:1" x14ac:dyDescent="0.2">
      <c r="A1183" s="2">
        <v>0.63818359375</v>
      </c>
    </row>
    <row r="1184" spans="1:1" x14ac:dyDescent="0.2">
      <c r="A1184" s="2">
        <v>0.13818359375</v>
      </c>
    </row>
    <row r="1185" spans="1:1" x14ac:dyDescent="0.2">
      <c r="A1185" s="2">
        <v>0.20068359375</v>
      </c>
    </row>
    <row r="1186" spans="1:1" x14ac:dyDescent="0.2">
      <c r="A1186" s="2">
        <v>0.70068359375</v>
      </c>
    </row>
    <row r="1187" spans="1:1" x14ac:dyDescent="0.2">
      <c r="A1187" s="2">
        <v>0.95068359375</v>
      </c>
    </row>
    <row r="1188" spans="1:1" x14ac:dyDescent="0.2">
      <c r="A1188" s="2">
        <v>0.45068359375</v>
      </c>
    </row>
    <row r="1189" spans="1:1" x14ac:dyDescent="0.2">
      <c r="A1189" s="2">
        <v>0.32568359375</v>
      </c>
    </row>
    <row r="1190" spans="1:1" x14ac:dyDescent="0.2">
      <c r="A1190" s="2">
        <v>0.82568359375</v>
      </c>
    </row>
    <row r="1191" spans="1:1" x14ac:dyDescent="0.2">
      <c r="A1191" s="2">
        <v>0.57568359375</v>
      </c>
    </row>
    <row r="1192" spans="1:1" x14ac:dyDescent="0.2">
      <c r="A1192" s="2">
        <v>7.568359375E-2</v>
      </c>
    </row>
    <row r="1193" spans="1:1" x14ac:dyDescent="0.2">
      <c r="A1193" s="2">
        <v>0.10693359375</v>
      </c>
    </row>
    <row r="1194" spans="1:1" x14ac:dyDescent="0.2">
      <c r="A1194" s="2">
        <v>0.60693359375</v>
      </c>
    </row>
    <row r="1195" spans="1:1" x14ac:dyDescent="0.2">
      <c r="A1195" s="2">
        <v>0.85693359375</v>
      </c>
    </row>
    <row r="1196" spans="1:1" x14ac:dyDescent="0.2">
      <c r="A1196" s="2">
        <v>0.35693359375</v>
      </c>
    </row>
    <row r="1197" spans="1:1" x14ac:dyDescent="0.2">
      <c r="A1197" s="2">
        <v>0.48193359375</v>
      </c>
    </row>
    <row r="1198" spans="1:1" x14ac:dyDescent="0.2">
      <c r="A1198" s="2">
        <v>0.98193359375</v>
      </c>
    </row>
    <row r="1199" spans="1:1" x14ac:dyDescent="0.2">
      <c r="A1199" s="2">
        <v>0.73193359375</v>
      </c>
    </row>
    <row r="1200" spans="1:1" x14ac:dyDescent="0.2">
      <c r="A1200" s="2">
        <v>0.23193359375</v>
      </c>
    </row>
    <row r="1201" spans="1:1" x14ac:dyDescent="0.2">
      <c r="A1201" s="2">
        <v>0.16943359375</v>
      </c>
    </row>
    <row r="1202" spans="1:1" x14ac:dyDescent="0.2">
      <c r="A1202" s="2">
        <v>0.66943359375</v>
      </c>
    </row>
    <row r="1203" spans="1:1" x14ac:dyDescent="0.2">
      <c r="A1203" s="2">
        <v>0.91943359375</v>
      </c>
    </row>
    <row r="1204" spans="1:1" x14ac:dyDescent="0.2">
      <c r="A1204" s="2">
        <v>0.41943359375</v>
      </c>
    </row>
    <row r="1205" spans="1:1" x14ac:dyDescent="0.2">
      <c r="A1205" s="2">
        <v>0.29443359375</v>
      </c>
    </row>
    <row r="1206" spans="1:1" x14ac:dyDescent="0.2">
      <c r="A1206" s="2">
        <v>0.79443359375</v>
      </c>
    </row>
    <row r="1207" spans="1:1" x14ac:dyDescent="0.2">
      <c r="A1207" s="2">
        <v>0.54443359375</v>
      </c>
    </row>
    <row r="1208" spans="1:1" x14ac:dyDescent="0.2">
      <c r="A1208" s="2">
        <v>4.443359375E-2</v>
      </c>
    </row>
    <row r="1209" spans="1:1" x14ac:dyDescent="0.2">
      <c r="A1209" s="2">
        <v>6.005859375E-2</v>
      </c>
    </row>
    <row r="1210" spans="1:1" x14ac:dyDescent="0.2">
      <c r="A1210" s="2">
        <v>0.56005859375</v>
      </c>
    </row>
    <row r="1211" spans="1:1" x14ac:dyDescent="0.2">
      <c r="A1211" s="2">
        <v>0.81005859375</v>
      </c>
    </row>
    <row r="1212" spans="1:1" x14ac:dyDescent="0.2">
      <c r="A1212" s="2">
        <v>0.31005859375</v>
      </c>
    </row>
    <row r="1213" spans="1:1" x14ac:dyDescent="0.2">
      <c r="A1213" s="2">
        <v>0.43505859375</v>
      </c>
    </row>
    <row r="1214" spans="1:1" x14ac:dyDescent="0.2">
      <c r="A1214" s="2">
        <v>0.93505859375</v>
      </c>
    </row>
    <row r="1215" spans="1:1" x14ac:dyDescent="0.2">
      <c r="A1215" s="2">
        <v>0.68505859375</v>
      </c>
    </row>
    <row r="1216" spans="1:1" x14ac:dyDescent="0.2">
      <c r="A1216" s="2">
        <v>0.18505859375</v>
      </c>
    </row>
    <row r="1217" spans="1:1" x14ac:dyDescent="0.2">
      <c r="A1217" s="2">
        <v>0.24755859375</v>
      </c>
    </row>
    <row r="1218" spans="1:1" x14ac:dyDescent="0.2">
      <c r="A1218" s="2">
        <v>0.74755859375</v>
      </c>
    </row>
    <row r="1219" spans="1:1" x14ac:dyDescent="0.2">
      <c r="A1219" s="2">
        <v>0.99755859375</v>
      </c>
    </row>
    <row r="1220" spans="1:1" x14ac:dyDescent="0.2">
      <c r="A1220" s="2">
        <v>0.49755859375</v>
      </c>
    </row>
    <row r="1221" spans="1:1" x14ac:dyDescent="0.2">
      <c r="A1221" s="2">
        <v>0.37255859375</v>
      </c>
    </row>
    <row r="1222" spans="1:1" x14ac:dyDescent="0.2">
      <c r="A1222" s="2">
        <v>0.87255859375</v>
      </c>
    </row>
    <row r="1223" spans="1:1" x14ac:dyDescent="0.2">
      <c r="A1223" s="2">
        <v>0.62255859375</v>
      </c>
    </row>
    <row r="1224" spans="1:1" x14ac:dyDescent="0.2">
      <c r="A1224" s="2">
        <v>0.12255859375</v>
      </c>
    </row>
    <row r="1225" spans="1:1" x14ac:dyDescent="0.2">
      <c r="A1225" s="2">
        <v>9.130859375E-2</v>
      </c>
    </row>
    <row r="1226" spans="1:1" x14ac:dyDescent="0.2">
      <c r="A1226" s="2">
        <v>0.59130859375</v>
      </c>
    </row>
    <row r="1227" spans="1:1" x14ac:dyDescent="0.2">
      <c r="A1227" s="2">
        <v>0.84130859375</v>
      </c>
    </row>
    <row r="1228" spans="1:1" x14ac:dyDescent="0.2">
      <c r="A1228" s="2">
        <v>0.34130859375</v>
      </c>
    </row>
    <row r="1229" spans="1:1" x14ac:dyDescent="0.2">
      <c r="A1229" s="2">
        <v>0.46630859375</v>
      </c>
    </row>
    <row r="1230" spans="1:1" x14ac:dyDescent="0.2">
      <c r="A1230" s="2">
        <v>0.96630859375</v>
      </c>
    </row>
    <row r="1231" spans="1:1" x14ac:dyDescent="0.2">
      <c r="A1231" s="2">
        <v>0.71630859375</v>
      </c>
    </row>
    <row r="1232" spans="1:1" x14ac:dyDescent="0.2">
      <c r="A1232" s="2">
        <v>0.21630859375</v>
      </c>
    </row>
    <row r="1233" spans="1:1" x14ac:dyDescent="0.2">
      <c r="A1233" s="2">
        <v>0.15380859375</v>
      </c>
    </row>
    <row r="1234" spans="1:1" x14ac:dyDescent="0.2">
      <c r="A1234" s="2">
        <v>0.65380859375</v>
      </c>
    </row>
    <row r="1235" spans="1:1" x14ac:dyDescent="0.2">
      <c r="A1235" s="2">
        <v>0.90380859375</v>
      </c>
    </row>
    <row r="1236" spans="1:1" x14ac:dyDescent="0.2">
      <c r="A1236" s="2">
        <v>0.40380859375</v>
      </c>
    </row>
    <row r="1237" spans="1:1" x14ac:dyDescent="0.2">
      <c r="A1237" s="2">
        <v>0.27880859375</v>
      </c>
    </row>
    <row r="1238" spans="1:1" x14ac:dyDescent="0.2">
      <c r="A1238" s="2">
        <v>0.77880859375</v>
      </c>
    </row>
    <row r="1239" spans="1:1" x14ac:dyDescent="0.2">
      <c r="A1239" s="2">
        <v>0.52880859375</v>
      </c>
    </row>
    <row r="1240" spans="1:1" x14ac:dyDescent="0.2">
      <c r="A1240" s="2">
        <v>2.880859375E-2</v>
      </c>
    </row>
    <row r="1241" spans="1:1" x14ac:dyDescent="0.2">
      <c r="A1241" s="2">
        <v>2.099609375E-2</v>
      </c>
    </row>
    <row r="1242" spans="1:1" x14ac:dyDescent="0.2">
      <c r="A1242" s="2">
        <v>0.52099609375</v>
      </c>
    </row>
    <row r="1243" spans="1:1" x14ac:dyDescent="0.2">
      <c r="A1243" s="2">
        <v>0.77099609375</v>
      </c>
    </row>
    <row r="1244" spans="1:1" x14ac:dyDescent="0.2">
      <c r="A1244" s="2">
        <v>0.27099609375</v>
      </c>
    </row>
    <row r="1245" spans="1:1" x14ac:dyDescent="0.2">
      <c r="A1245" s="2">
        <v>0.39599609375</v>
      </c>
    </row>
    <row r="1246" spans="1:1" x14ac:dyDescent="0.2">
      <c r="A1246" s="2">
        <v>0.89599609375</v>
      </c>
    </row>
    <row r="1247" spans="1:1" x14ac:dyDescent="0.2">
      <c r="A1247" s="2">
        <v>0.64599609375</v>
      </c>
    </row>
    <row r="1248" spans="1:1" x14ac:dyDescent="0.2">
      <c r="A1248" s="2">
        <v>0.14599609375</v>
      </c>
    </row>
    <row r="1249" spans="1:1" x14ac:dyDescent="0.2">
      <c r="A1249" s="2">
        <v>0.20849609375</v>
      </c>
    </row>
    <row r="1250" spans="1:1" x14ac:dyDescent="0.2">
      <c r="A1250" s="2">
        <v>0.70849609375</v>
      </c>
    </row>
    <row r="1251" spans="1:1" x14ac:dyDescent="0.2">
      <c r="A1251" s="2">
        <v>0.95849609375</v>
      </c>
    </row>
    <row r="1252" spans="1:1" x14ac:dyDescent="0.2">
      <c r="A1252" s="2">
        <v>0.45849609375</v>
      </c>
    </row>
    <row r="1253" spans="1:1" x14ac:dyDescent="0.2">
      <c r="A1253" s="2">
        <v>0.33349609375</v>
      </c>
    </row>
    <row r="1254" spans="1:1" x14ac:dyDescent="0.2">
      <c r="A1254" s="2">
        <v>0.83349609375</v>
      </c>
    </row>
    <row r="1255" spans="1:1" x14ac:dyDescent="0.2">
      <c r="A1255" s="2">
        <v>0.58349609375</v>
      </c>
    </row>
    <row r="1256" spans="1:1" x14ac:dyDescent="0.2">
      <c r="A1256" s="2">
        <v>8.349609375E-2</v>
      </c>
    </row>
    <row r="1257" spans="1:1" x14ac:dyDescent="0.2">
      <c r="A1257" s="2">
        <v>0.11474609375</v>
      </c>
    </row>
    <row r="1258" spans="1:1" x14ac:dyDescent="0.2">
      <c r="A1258" s="2">
        <v>0.61474609375</v>
      </c>
    </row>
    <row r="1259" spans="1:1" x14ac:dyDescent="0.2">
      <c r="A1259" s="2">
        <v>0.86474609375</v>
      </c>
    </row>
    <row r="1260" spans="1:1" x14ac:dyDescent="0.2">
      <c r="A1260" s="2">
        <v>0.36474609375</v>
      </c>
    </row>
    <row r="1261" spans="1:1" x14ac:dyDescent="0.2">
      <c r="A1261" s="2">
        <v>0.48974609375</v>
      </c>
    </row>
    <row r="1262" spans="1:1" x14ac:dyDescent="0.2">
      <c r="A1262" s="2">
        <v>0.98974609375</v>
      </c>
    </row>
    <row r="1263" spans="1:1" x14ac:dyDescent="0.2">
      <c r="A1263" s="2">
        <v>0.73974609375</v>
      </c>
    </row>
    <row r="1264" spans="1:1" x14ac:dyDescent="0.2">
      <c r="A1264" s="2">
        <v>0.23974609375</v>
      </c>
    </row>
    <row r="1265" spans="1:1" x14ac:dyDescent="0.2">
      <c r="A1265" s="2">
        <v>0.17724609375</v>
      </c>
    </row>
    <row r="1266" spans="1:1" x14ac:dyDescent="0.2">
      <c r="A1266" s="2">
        <v>0.67724609375</v>
      </c>
    </row>
    <row r="1267" spans="1:1" x14ac:dyDescent="0.2">
      <c r="A1267" s="2">
        <v>0.92724609375</v>
      </c>
    </row>
    <row r="1268" spans="1:1" x14ac:dyDescent="0.2">
      <c r="A1268" s="2">
        <v>0.42724609375</v>
      </c>
    </row>
    <row r="1269" spans="1:1" x14ac:dyDescent="0.2">
      <c r="A1269" s="2">
        <v>0.30224609375</v>
      </c>
    </row>
    <row r="1270" spans="1:1" x14ac:dyDescent="0.2">
      <c r="A1270" s="2">
        <v>0.80224609375</v>
      </c>
    </row>
    <row r="1271" spans="1:1" x14ac:dyDescent="0.2">
      <c r="A1271" s="2">
        <v>0.55224609375</v>
      </c>
    </row>
    <row r="1272" spans="1:1" x14ac:dyDescent="0.2">
      <c r="A1272" s="2">
        <v>5.224609375E-2</v>
      </c>
    </row>
    <row r="1273" spans="1:1" x14ac:dyDescent="0.2">
      <c r="A1273" s="2">
        <v>3.662109375E-2</v>
      </c>
    </row>
    <row r="1274" spans="1:1" x14ac:dyDescent="0.2">
      <c r="A1274" s="2">
        <v>0.53662109375</v>
      </c>
    </row>
    <row r="1275" spans="1:1" x14ac:dyDescent="0.2">
      <c r="A1275" s="2">
        <v>0.78662109375</v>
      </c>
    </row>
    <row r="1276" spans="1:1" x14ac:dyDescent="0.2">
      <c r="A1276" s="2">
        <v>0.28662109375</v>
      </c>
    </row>
    <row r="1277" spans="1:1" x14ac:dyDescent="0.2">
      <c r="A1277" s="2">
        <v>0.41162109375</v>
      </c>
    </row>
    <row r="1278" spans="1:1" x14ac:dyDescent="0.2">
      <c r="A1278" s="2">
        <v>0.91162109375</v>
      </c>
    </row>
    <row r="1279" spans="1:1" x14ac:dyDescent="0.2">
      <c r="A1279" s="2">
        <v>0.66162109375</v>
      </c>
    </row>
    <row r="1280" spans="1:1" x14ac:dyDescent="0.2">
      <c r="A1280" s="2">
        <v>0.16162109375</v>
      </c>
    </row>
    <row r="1281" spans="1:1" x14ac:dyDescent="0.2">
      <c r="A1281" s="2">
        <v>0.22412109375</v>
      </c>
    </row>
    <row r="1282" spans="1:1" x14ac:dyDescent="0.2">
      <c r="A1282" s="2">
        <v>0.72412109375</v>
      </c>
    </row>
    <row r="1283" spans="1:1" x14ac:dyDescent="0.2">
      <c r="A1283" s="2">
        <v>0.97412109375</v>
      </c>
    </row>
    <row r="1284" spans="1:1" x14ac:dyDescent="0.2">
      <c r="A1284" s="2">
        <v>0.47412109375</v>
      </c>
    </row>
    <row r="1285" spans="1:1" x14ac:dyDescent="0.2">
      <c r="A1285" s="2">
        <v>0.34912109375</v>
      </c>
    </row>
    <row r="1286" spans="1:1" x14ac:dyDescent="0.2">
      <c r="A1286" s="2">
        <v>0.84912109375</v>
      </c>
    </row>
    <row r="1287" spans="1:1" x14ac:dyDescent="0.2">
      <c r="A1287" s="2">
        <v>0.59912109375</v>
      </c>
    </row>
    <row r="1288" spans="1:1" x14ac:dyDescent="0.2">
      <c r="A1288" s="2">
        <v>9.912109375E-2</v>
      </c>
    </row>
    <row r="1289" spans="1:1" x14ac:dyDescent="0.2">
      <c r="A1289" s="2">
        <v>6.787109375E-2</v>
      </c>
    </row>
    <row r="1290" spans="1:1" x14ac:dyDescent="0.2">
      <c r="A1290" s="2">
        <v>0.56787109375</v>
      </c>
    </row>
    <row r="1291" spans="1:1" x14ac:dyDescent="0.2">
      <c r="A1291" s="2">
        <v>0.81787109375</v>
      </c>
    </row>
    <row r="1292" spans="1:1" x14ac:dyDescent="0.2">
      <c r="A1292" s="2">
        <v>0.31787109375</v>
      </c>
    </row>
    <row r="1293" spans="1:1" x14ac:dyDescent="0.2">
      <c r="A1293" s="2">
        <v>0.44287109375</v>
      </c>
    </row>
    <row r="1294" spans="1:1" x14ac:dyDescent="0.2">
      <c r="A1294" s="2">
        <v>0.94287109375</v>
      </c>
    </row>
    <row r="1295" spans="1:1" x14ac:dyDescent="0.2">
      <c r="A1295" s="2">
        <v>0.69287109375</v>
      </c>
    </row>
    <row r="1296" spans="1:1" x14ac:dyDescent="0.2">
      <c r="A1296" s="2">
        <v>0.19287109375</v>
      </c>
    </row>
    <row r="1297" spans="1:1" x14ac:dyDescent="0.2">
      <c r="A1297" s="2">
        <v>0.13037109375</v>
      </c>
    </row>
    <row r="1298" spans="1:1" x14ac:dyDescent="0.2">
      <c r="A1298" s="2">
        <v>0.63037109375</v>
      </c>
    </row>
    <row r="1299" spans="1:1" x14ac:dyDescent="0.2">
      <c r="A1299" s="2">
        <v>0.88037109375</v>
      </c>
    </row>
    <row r="1300" spans="1:1" x14ac:dyDescent="0.2">
      <c r="A1300" s="2">
        <v>0.38037109375</v>
      </c>
    </row>
    <row r="1301" spans="1:1" x14ac:dyDescent="0.2">
      <c r="A1301" s="2">
        <v>0.25537109375</v>
      </c>
    </row>
    <row r="1302" spans="1:1" x14ac:dyDescent="0.2">
      <c r="A1302" s="2">
        <v>0.75537109375</v>
      </c>
    </row>
    <row r="1303" spans="1:1" x14ac:dyDescent="0.2">
      <c r="A1303" s="2">
        <v>0.50537109375</v>
      </c>
    </row>
    <row r="1304" spans="1:1" x14ac:dyDescent="0.2">
      <c r="A1304" s="2">
        <v>5.37109375E-3</v>
      </c>
    </row>
    <row r="1305" spans="1:1" x14ac:dyDescent="0.2">
      <c r="A1305" s="2">
        <v>7.32421875E-3</v>
      </c>
    </row>
    <row r="1306" spans="1:1" x14ac:dyDescent="0.2">
      <c r="A1306" s="2">
        <v>0.50732421875</v>
      </c>
    </row>
    <row r="1307" spans="1:1" x14ac:dyDescent="0.2">
      <c r="A1307" s="2">
        <v>0.75732421875</v>
      </c>
    </row>
    <row r="1308" spans="1:1" x14ac:dyDescent="0.2">
      <c r="A1308" s="2">
        <v>0.25732421875</v>
      </c>
    </row>
    <row r="1309" spans="1:1" x14ac:dyDescent="0.2">
      <c r="A1309" s="2">
        <v>0.38232421875</v>
      </c>
    </row>
    <row r="1310" spans="1:1" x14ac:dyDescent="0.2">
      <c r="A1310" s="2">
        <v>0.88232421875</v>
      </c>
    </row>
    <row r="1311" spans="1:1" x14ac:dyDescent="0.2">
      <c r="A1311" s="2">
        <v>0.63232421875</v>
      </c>
    </row>
    <row r="1312" spans="1:1" x14ac:dyDescent="0.2">
      <c r="A1312" s="2">
        <v>0.13232421875</v>
      </c>
    </row>
    <row r="1313" spans="1:1" x14ac:dyDescent="0.2">
      <c r="A1313" s="2">
        <v>0.19482421875</v>
      </c>
    </row>
    <row r="1314" spans="1:1" x14ac:dyDescent="0.2">
      <c r="A1314" s="2">
        <v>0.69482421875</v>
      </c>
    </row>
    <row r="1315" spans="1:1" x14ac:dyDescent="0.2">
      <c r="A1315" s="2">
        <v>0.94482421875</v>
      </c>
    </row>
    <row r="1316" spans="1:1" x14ac:dyDescent="0.2">
      <c r="A1316" s="2">
        <v>0.44482421875</v>
      </c>
    </row>
    <row r="1317" spans="1:1" x14ac:dyDescent="0.2">
      <c r="A1317" s="2">
        <v>0.31982421875</v>
      </c>
    </row>
    <row r="1318" spans="1:1" x14ac:dyDescent="0.2">
      <c r="A1318" s="2">
        <v>0.81982421875</v>
      </c>
    </row>
    <row r="1319" spans="1:1" x14ac:dyDescent="0.2">
      <c r="A1319" s="2">
        <v>0.56982421875</v>
      </c>
    </row>
    <row r="1320" spans="1:1" x14ac:dyDescent="0.2">
      <c r="A1320" s="2">
        <v>6.982421875E-2</v>
      </c>
    </row>
    <row r="1321" spans="1:1" x14ac:dyDescent="0.2">
      <c r="A1321" s="2">
        <v>0.10107421875</v>
      </c>
    </row>
    <row r="1322" spans="1:1" x14ac:dyDescent="0.2">
      <c r="A1322" s="2">
        <v>0.60107421875</v>
      </c>
    </row>
    <row r="1323" spans="1:1" x14ac:dyDescent="0.2">
      <c r="A1323" s="2">
        <v>0.85107421875</v>
      </c>
    </row>
    <row r="1324" spans="1:1" x14ac:dyDescent="0.2">
      <c r="A1324" s="2">
        <v>0.35107421875</v>
      </c>
    </row>
    <row r="1325" spans="1:1" x14ac:dyDescent="0.2">
      <c r="A1325" s="2">
        <v>0.47607421875</v>
      </c>
    </row>
    <row r="1326" spans="1:1" x14ac:dyDescent="0.2">
      <c r="A1326" s="2">
        <v>0.97607421875</v>
      </c>
    </row>
    <row r="1327" spans="1:1" x14ac:dyDescent="0.2">
      <c r="A1327" s="2">
        <v>0.72607421875</v>
      </c>
    </row>
    <row r="1328" spans="1:1" x14ac:dyDescent="0.2">
      <c r="A1328" s="2">
        <v>0.22607421875</v>
      </c>
    </row>
    <row r="1329" spans="1:1" x14ac:dyDescent="0.2">
      <c r="A1329" s="2">
        <v>0.16357421875</v>
      </c>
    </row>
    <row r="1330" spans="1:1" x14ac:dyDescent="0.2">
      <c r="A1330" s="2">
        <v>0.66357421875</v>
      </c>
    </row>
    <row r="1331" spans="1:1" x14ac:dyDescent="0.2">
      <c r="A1331" s="2">
        <v>0.91357421875</v>
      </c>
    </row>
    <row r="1332" spans="1:1" x14ac:dyDescent="0.2">
      <c r="A1332" s="2">
        <v>0.41357421875</v>
      </c>
    </row>
    <row r="1333" spans="1:1" x14ac:dyDescent="0.2">
      <c r="A1333" s="2">
        <v>0.28857421875</v>
      </c>
    </row>
    <row r="1334" spans="1:1" x14ac:dyDescent="0.2">
      <c r="A1334" s="2">
        <v>0.78857421875</v>
      </c>
    </row>
    <row r="1335" spans="1:1" x14ac:dyDescent="0.2">
      <c r="A1335" s="2">
        <v>0.53857421875</v>
      </c>
    </row>
    <row r="1336" spans="1:1" x14ac:dyDescent="0.2">
      <c r="A1336" s="2">
        <v>3.857421875E-2</v>
      </c>
    </row>
    <row r="1337" spans="1:1" x14ac:dyDescent="0.2">
      <c r="A1337" s="2">
        <v>5.419921875E-2</v>
      </c>
    </row>
    <row r="1338" spans="1:1" x14ac:dyDescent="0.2">
      <c r="A1338" s="2">
        <v>0.55419921875</v>
      </c>
    </row>
    <row r="1339" spans="1:1" x14ac:dyDescent="0.2">
      <c r="A1339" s="2">
        <v>0.80419921875</v>
      </c>
    </row>
    <row r="1340" spans="1:1" x14ac:dyDescent="0.2">
      <c r="A1340" s="2">
        <v>0.30419921875</v>
      </c>
    </row>
    <row r="1341" spans="1:1" x14ac:dyDescent="0.2">
      <c r="A1341" s="2">
        <v>0.42919921875</v>
      </c>
    </row>
    <row r="1342" spans="1:1" x14ac:dyDescent="0.2">
      <c r="A1342" s="2">
        <v>0.92919921875</v>
      </c>
    </row>
    <row r="1343" spans="1:1" x14ac:dyDescent="0.2">
      <c r="A1343" s="2">
        <v>0.67919921875</v>
      </c>
    </row>
    <row r="1344" spans="1:1" x14ac:dyDescent="0.2">
      <c r="A1344" s="2">
        <v>0.17919921875</v>
      </c>
    </row>
    <row r="1345" spans="1:1" x14ac:dyDescent="0.2">
      <c r="A1345" s="2">
        <v>0.24169921875</v>
      </c>
    </row>
    <row r="1346" spans="1:1" x14ac:dyDescent="0.2">
      <c r="A1346" s="2">
        <v>0.74169921875</v>
      </c>
    </row>
    <row r="1347" spans="1:1" x14ac:dyDescent="0.2">
      <c r="A1347" s="2">
        <v>0.99169921875</v>
      </c>
    </row>
    <row r="1348" spans="1:1" x14ac:dyDescent="0.2">
      <c r="A1348" s="2">
        <v>0.49169921875</v>
      </c>
    </row>
    <row r="1349" spans="1:1" x14ac:dyDescent="0.2">
      <c r="A1349" s="2">
        <v>0.36669921875</v>
      </c>
    </row>
    <row r="1350" spans="1:1" x14ac:dyDescent="0.2">
      <c r="A1350" s="2">
        <v>0.86669921875</v>
      </c>
    </row>
    <row r="1351" spans="1:1" x14ac:dyDescent="0.2">
      <c r="A1351" s="2">
        <v>0.61669921875</v>
      </c>
    </row>
    <row r="1352" spans="1:1" x14ac:dyDescent="0.2">
      <c r="A1352" s="2">
        <v>0.11669921875</v>
      </c>
    </row>
    <row r="1353" spans="1:1" x14ac:dyDescent="0.2">
      <c r="A1353" s="2">
        <v>8.544921875E-2</v>
      </c>
    </row>
    <row r="1354" spans="1:1" x14ac:dyDescent="0.2">
      <c r="A1354" s="2">
        <v>0.58544921875</v>
      </c>
    </row>
    <row r="1355" spans="1:1" x14ac:dyDescent="0.2">
      <c r="A1355" s="2">
        <v>0.83544921875</v>
      </c>
    </row>
    <row r="1356" spans="1:1" x14ac:dyDescent="0.2">
      <c r="A1356" s="2">
        <v>0.33544921875</v>
      </c>
    </row>
    <row r="1357" spans="1:1" x14ac:dyDescent="0.2">
      <c r="A1357" s="2">
        <v>0.46044921875</v>
      </c>
    </row>
    <row r="1358" spans="1:1" x14ac:dyDescent="0.2">
      <c r="A1358" s="2">
        <v>0.96044921875</v>
      </c>
    </row>
    <row r="1359" spans="1:1" x14ac:dyDescent="0.2">
      <c r="A1359" s="2">
        <v>0.71044921875</v>
      </c>
    </row>
    <row r="1360" spans="1:1" x14ac:dyDescent="0.2">
      <c r="A1360" s="2">
        <v>0.21044921875</v>
      </c>
    </row>
    <row r="1361" spans="1:1" x14ac:dyDescent="0.2">
      <c r="A1361" s="2">
        <v>0.14794921875</v>
      </c>
    </row>
    <row r="1362" spans="1:1" x14ac:dyDescent="0.2">
      <c r="A1362" s="2">
        <v>0.64794921875</v>
      </c>
    </row>
    <row r="1363" spans="1:1" x14ac:dyDescent="0.2">
      <c r="A1363" s="2">
        <v>0.89794921875</v>
      </c>
    </row>
    <row r="1364" spans="1:1" x14ac:dyDescent="0.2">
      <c r="A1364" s="2">
        <v>0.39794921875</v>
      </c>
    </row>
    <row r="1365" spans="1:1" x14ac:dyDescent="0.2">
      <c r="A1365" s="2">
        <v>0.27294921875</v>
      </c>
    </row>
    <row r="1366" spans="1:1" x14ac:dyDescent="0.2">
      <c r="A1366" s="2">
        <v>0.77294921875</v>
      </c>
    </row>
    <row r="1367" spans="1:1" x14ac:dyDescent="0.2">
      <c r="A1367" s="2">
        <v>0.52294921875</v>
      </c>
    </row>
    <row r="1368" spans="1:1" x14ac:dyDescent="0.2">
      <c r="A1368" s="2">
        <v>2.294921875E-2</v>
      </c>
    </row>
    <row r="1369" spans="1:1" x14ac:dyDescent="0.2">
      <c r="A1369" s="2">
        <v>3.076171875E-2</v>
      </c>
    </row>
    <row r="1370" spans="1:1" x14ac:dyDescent="0.2">
      <c r="A1370" s="2">
        <v>0.53076171875</v>
      </c>
    </row>
    <row r="1371" spans="1:1" x14ac:dyDescent="0.2">
      <c r="A1371" s="2">
        <v>0.78076171875</v>
      </c>
    </row>
    <row r="1372" spans="1:1" x14ac:dyDescent="0.2">
      <c r="A1372" s="2">
        <v>0.28076171875</v>
      </c>
    </row>
    <row r="1373" spans="1:1" x14ac:dyDescent="0.2">
      <c r="A1373" s="2">
        <v>0.40576171875</v>
      </c>
    </row>
    <row r="1374" spans="1:1" x14ac:dyDescent="0.2">
      <c r="A1374" s="2">
        <v>0.90576171875</v>
      </c>
    </row>
    <row r="1375" spans="1:1" x14ac:dyDescent="0.2">
      <c r="A1375" s="2">
        <v>0.65576171875</v>
      </c>
    </row>
    <row r="1376" spans="1:1" x14ac:dyDescent="0.2">
      <c r="A1376" s="2">
        <v>0.15576171875</v>
      </c>
    </row>
    <row r="1377" spans="1:1" x14ac:dyDescent="0.2">
      <c r="A1377" s="2">
        <v>0.21826171875</v>
      </c>
    </row>
    <row r="1378" spans="1:1" x14ac:dyDescent="0.2">
      <c r="A1378" s="2">
        <v>0.71826171875</v>
      </c>
    </row>
    <row r="1379" spans="1:1" x14ac:dyDescent="0.2">
      <c r="A1379" s="2">
        <v>0.96826171875</v>
      </c>
    </row>
    <row r="1380" spans="1:1" x14ac:dyDescent="0.2">
      <c r="A1380" s="2">
        <v>0.46826171875</v>
      </c>
    </row>
    <row r="1381" spans="1:1" x14ac:dyDescent="0.2">
      <c r="A1381" s="2">
        <v>0.34326171875</v>
      </c>
    </row>
    <row r="1382" spans="1:1" x14ac:dyDescent="0.2">
      <c r="A1382" s="2">
        <v>0.84326171875</v>
      </c>
    </row>
    <row r="1383" spans="1:1" x14ac:dyDescent="0.2">
      <c r="A1383" s="2">
        <v>0.59326171875</v>
      </c>
    </row>
    <row r="1384" spans="1:1" x14ac:dyDescent="0.2">
      <c r="A1384" s="2">
        <v>9.326171875E-2</v>
      </c>
    </row>
    <row r="1385" spans="1:1" x14ac:dyDescent="0.2">
      <c r="A1385" s="2">
        <v>0.12451171875</v>
      </c>
    </row>
    <row r="1386" spans="1:1" x14ac:dyDescent="0.2">
      <c r="A1386" s="2">
        <v>0.62451171875</v>
      </c>
    </row>
    <row r="1387" spans="1:1" x14ac:dyDescent="0.2">
      <c r="A1387" s="2">
        <v>0.87451171875</v>
      </c>
    </row>
    <row r="1388" spans="1:1" x14ac:dyDescent="0.2">
      <c r="A1388" s="2">
        <v>0.37451171875</v>
      </c>
    </row>
    <row r="1389" spans="1:1" x14ac:dyDescent="0.2">
      <c r="A1389" s="2">
        <v>0.49951171875</v>
      </c>
    </row>
    <row r="1390" spans="1:1" x14ac:dyDescent="0.2">
      <c r="A1390" s="2">
        <v>0.99951171875</v>
      </c>
    </row>
    <row r="1391" spans="1:1" x14ac:dyDescent="0.2">
      <c r="A1391" s="2">
        <v>0.74951171875</v>
      </c>
    </row>
    <row r="1392" spans="1:1" x14ac:dyDescent="0.2">
      <c r="A1392" s="2">
        <v>0.24951171875</v>
      </c>
    </row>
    <row r="1393" spans="1:1" x14ac:dyDescent="0.2">
      <c r="A1393" s="2">
        <v>0.18701171875</v>
      </c>
    </row>
    <row r="1394" spans="1:1" x14ac:dyDescent="0.2">
      <c r="A1394" s="2">
        <v>0.68701171875</v>
      </c>
    </row>
    <row r="1395" spans="1:1" x14ac:dyDescent="0.2">
      <c r="A1395" s="2">
        <v>0.93701171875</v>
      </c>
    </row>
    <row r="1396" spans="1:1" x14ac:dyDescent="0.2">
      <c r="A1396" s="2">
        <v>0.43701171875</v>
      </c>
    </row>
    <row r="1397" spans="1:1" x14ac:dyDescent="0.2">
      <c r="A1397" s="2">
        <v>0.31201171875</v>
      </c>
    </row>
    <row r="1398" spans="1:1" x14ac:dyDescent="0.2">
      <c r="A1398" s="2">
        <v>0.81201171875</v>
      </c>
    </row>
    <row r="1399" spans="1:1" x14ac:dyDescent="0.2">
      <c r="A1399" s="2">
        <v>0.56201171875</v>
      </c>
    </row>
    <row r="1400" spans="1:1" x14ac:dyDescent="0.2">
      <c r="A1400" s="2">
        <v>6.201171875E-2</v>
      </c>
    </row>
    <row r="1401" spans="1:1" x14ac:dyDescent="0.2">
      <c r="A1401" s="2">
        <v>4.638671875E-2</v>
      </c>
    </row>
    <row r="1402" spans="1:1" x14ac:dyDescent="0.2">
      <c r="A1402" s="2">
        <v>0.54638671875</v>
      </c>
    </row>
    <row r="1403" spans="1:1" x14ac:dyDescent="0.2">
      <c r="A1403" s="2">
        <v>0.79638671875</v>
      </c>
    </row>
    <row r="1404" spans="1:1" x14ac:dyDescent="0.2">
      <c r="A1404" s="2">
        <v>0.29638671875</v>
      </c>
    </row>
    <row r="1405" spans="1:1" x14ac:dyDescent="0.2">
      <c r="A1405" s="2">
        <v>0.42138671875</v>
      </c>
    </row>
    <row r="1406" spans="1:1" x14ac:dyDescent="0.2">
      <c r="A1406" s="2">
        <v>0.92138671875</v>
      </c>
    </row>
    <row r="1407" spans="1:1" x14ac:dyDescent="0.2">
      <c r="A1407" s="2">
        <v>0.67138671875</v>
      </c>
    </row>
    <row r="1408" spans="1:1" x14ac:dyDescent="0.2">
      <c r="A1408" s="2">
        <v>0.17138671875</v>
      </c>
    </row>
    <row r="1409" spans="1:1" x14ac:dyDescent="0.2">
      <c r="A1409" s="2">
        <v>0.23388671875</v>
      </c>
    </row>
    <row r="1410" spans="1:1" x14ac:dyDescent="0.2">
      <c r="A1410" s="2">
        <v>0.73388671875</v>
      </c>
    </row>
    <row r="1411" spans="1:1" x14ac:dyDescent="0.2">
      <c r="A1411" s="2">
        <v>0.98388671875</v>
      </c>
    </row>
    <row r="1412" spans="1:1" x14ac:dyDescent="0.2">
      <c r="A1412" s="2">
        <v>0.48388671875</v>
      </c>
    </row>
    <row r="1413" spans="1:1" x14ac:dyDescent="0.2">
      <c r="A1413" s="2">
        <v>0.35888671875</v>
      </c>
    </row>
    <row r="1414" spans="1:1" x14ac:dyDescent="0.2">
      <c r="A1414" s="2">
        <v>0.85888671875</v>
      </c>
    </row>
    <row r="1415" spans="1:1" x14ac:dyDescent="0.2">
      <c r="A1415" s="2">
        <v>0.60888671875</v>
      </c>
    </row>
    <row r="1416" spans="1:1" x14ac:dyDescent="0.2">
      <c r="A1416" s="2">
        <v>0.10888671875</v>
      </c>
    </row>
    <row r="1417" spans="1:1" x14ac:dyDescent="0.2">
      <c r="A1417" s="2">
        <v>7.763671875E-2</v>
      </c>
    </row>
    <row r="1418" spans="1:1" x14ac:dyDescent="0.2">
      <c r="A1418" s="2">
        <v>0.57763671875</v>
      </c>
    </row>
    <row r="1419" spans="1:1" x14ac:dyDescent="0.2">
      <c r="A1419" s="2">
        <v>0.82763671875</v>
      </c>
    </row>
    <row r="1420" spans="1:1" x14ac:dyDescent="0.2">
      <c r="A1420" s="2">
        <v>0.32763671875</v>
      </c>
    </row>
    <row r="1421" spans="1:1" x14ac:dyDescent="0.2">
      <c r="A1421" s="2">
        <v>0.45263671875</v>
      </c>
    </row>
    <row r="1422" spans="1:1" x14ac:dyDescent="0.2">
      <c r="A1422" s="2">
        <v>0.95263671875</v>
      </c>
    </row>
    <row r="1423" spans="1:1" x14ac:dyDescent="0.2">
      <c r="A1423" s="2">
        <v>0.70263671875</v>
      </c>
    </row>
    <row r="1424" spans="1:1" x14ac:dyDescent="0.2">
      <c r="A1424" s="2">
        <v>0.20263671875</v>
      </c>
    </row>
    <row r="1425" spans="1:1" x14ac:dyDescent="0.2">
      <c r="A1425" s="2">
        <v>0.14013671875</v>
      </c>
    </row>
    <row r="1426" spans="1:1" x14ac:dyDescent="0.2">
      <c r="A1426" s="2">
        <v>0.64013671875</v>
      </c>
    </row>
    <row r="1427" spans="1:1" x14ac:dyDescent="0.2">
      <c r="A1427" s="2">
        <v>0.89013671875</v>
      </c>
    </row>
    <row r="1428" spans="1:1" x14ac:dyDescent="0.2">
      <c r="A1428" s="2">
        <v>0.39013671875</v>
      </c>
    </row>
    <row r="1429" spans="1:1" x14ac:dyDescent="0.2">
      <c r="A1429" s="2">
        <v>0.26513671875</v>
      </c>
    </row>
    <row r="1430" spans="1:1" x14ac:dyDescent="0.2">
      <c r="A1430" s="2">
        <v>0.76513671875</v>
      </c>
    </row>
    <row r="1431" spans="1:1" x14ac:dyDescent="0.2">
      <c r="A1431" s="2">
        <v>0.51513671875</v>
      </c>
    </row>
    <row r="1432" spans="1:1" x14ac:dyDescent="0.2">
      <c r="A1432" s="2">
        <v>1.513671875E-2</v>
      </c>
    </row>
    <row r="1433" spans="1:1" x14ac:dyDescent="0.2">
      <c r="A1433" s="2">
        <v>1.123046875E-2</v>
      </c>
    </row>
    <row r="1434" spans="1:1" x14ac:dyDescent="0.2">
      <c r="A1434" s="2">
        <v>0.51123046875</v>
      </c>
    </row>
    <row r="1435" spans="1:1" x14ac:dyDescent="0.2">
      <c r="A1435" s="2">
        <v>0.76123046875</v>
      </c>
    </row>
    <row r="1436" spans="1:1" x14ac:dyDescent="0.2">
      <c r="A1436" s="2">
        <v>0.26123046875</v>
      </c>
    </row>
    <row r="1437" spans="1:1" x14ac:dyDescent="0.2">
      <c r="A1437" s="2">
        <v>0.38623046875</v>
      </c>
    </row>
    <row r="1438" spans="1:1" x14ac:dyDescent="0.2">
      <c r="A1438" s="2">
        <v>0.88623046875</v>
      </c>
    </row>
    <row r="1439" spans="1:1" x14ac:dyDescent="0.2">
      <c r="A1439" s="2">
        <v>0.63623046875</v>
      </c>
    </row>
    <row r="1440" spans="1:1" x14ac:dyDescent="0.2">
      <c r="A1440" s="2">
        <v>0.13623046875</v>
      </c>
    </row>
    <row r="1441" spans="1:1" x14ac:dyDescent="0.2">
      <c r="A1441" s="2">
        <v>0.19873046875</v>
      </c>
    </row>
    <row r="1442" spans="1:1" x14ac:dyDescent="0.2">
      <c r="A1442" s="2">
        <v>0.69873046875</v>
      </c>
    </row>
    <row r="1443" spans="1:1" x14ac:dyDescent="0.2">
      <c r="A1443" s="2">
        <v>0.94873046875</v>
      </c>
    </row>
    <row r="1444" spans="1:1" x14ac:dyDescent="0.2">
      <c r="A1444" s="2">
        <v>0.44873046875</v>
      </c>
    </row>
    <row r="1445" spans="1:1" x14ac:dyDescent="0.2">
      <c r="A1445" s="2">
        <v>0.32373046875</v>
      </c>
    </row>
    <row r="1446" spans="1:1" x14ac:dyDescent="0.2">
      <c r="A1446" s="2">
        <v>0.82373046875</v>
      </c>
    </row>
    <row r="1447" spans="1:1" x14ac:dyDescent="0.2">
      <c r="A1447" s="2">
        <v>0.57373046875</v>
      </c>
    </row>
    <row r="1448" spans="1:1" x14ac:dyDescent="0.2">
      <c r="A1448" s="2">
        <v>7.373046875E-2</v>
      </c>
    </row>
    <row r="1449" spans="1:1" x14ac:dyDescent="0.2">
      <c r="A1449" s="2">
        <v>0.10498046875</v>
      </c>
    </row>
    <row r="1450" spans="1:1" x14ac:dyDescent="0.2">
      <c r="A1450" s="2">
        <v>0.60498046875</v>
      </c>
    </row>
    <row r="1451" spans="1:1" x14ac:dyDescent="0.2">
      <c r="A1451" s="2">
        <v>0.85498046875</v>
      </c>
    </row>
    <row r="1452" spans="1:1" x14ac:dyDescent="0.2">
      <c r="A1452" s="2">
        <v>0.35498046875</v>
      </c>
    </row>
    <row r="1453" spans="1:1" x14ac:dyDescent="0.2">
      <c r="A1453" s="2">
        <v>0.47998046875</v>
      </c>
    </row>
    <row r="1454" spans="1:1" x14ac:dyDescent="0.2">
      <c r="A1454" s="2">
        <v>0.97998046875</v>
      </c>
    </row>
    <row r="1455" spans="1:1" x14ac:dyDescent="0.2">
      <c r="A1455" s="2">
        <v>0.72998046875</v>
      </c>
    </row>
    <row r="1456" spans="1:1" x14ac:dyDescent="0.2">
      <c r="A1456" s="2">
        <v>0.22998046875</v>
      </c>
    </row>
    <row r="1457" spans="1:1" x14ac:dyDescent="0.2">
      <c r="A1457" s="2">
        <v>0.16748046875</v>
      </c>
    </row>
    <row r="1458" spans="1:1" x14ac:dyDescent="0.2">
      <c r="A1458" s="2">
        <v>0.66748046875</v>
      </c>
    </row>
    <row r="1459" spans="1:1" x14ac:dyDescent="0.2">
      <c r="A1459" s="2">
        <v>0.91748046875</v>
      </c>
    </row>
    <row r="1460" spans="1:1" x14ac:dyDescent="0.2">
      <c r="A1460" s="2">
        <v>0.41748046875</v>
      </c>
    </row>
    <row r="1461" spans="1:1" x14ac:dyDescent="0.2">
      <c r="A1461" s="2">
        <v>0.29248046875</v>
      </c>
    </row>
    <row r="1462" spans="1:1" x14ac:dyDescent="0.2">
      <c r="A1462" s="2">
        <v>0.79248046875</v>
      </c>
    </row>
    <row r="1463" spans="1:1" x14ac:dyDescent="0.2">
      <c r="A1463" s="2">
        <v>0.54248046875</v>
      </c>
    </row>
    <row r="1464" spans="1:1" x14ac:dyDescent="0.2">
      <c r="A1464" s="2">
        <v>4.248046875E-2</v>
      </c>
    </row>
    <row r="1465" spans="1:1" x14ac:dyDescent="0.2">
      <c r="A1465" s="2">
        <v>5.810546875E-2</v>
      </c>
    </row>
    <row r="1466" spans="1:1" x14ac:dyDescent="0.2">
      <c r="A1466" s="2">
        <v>0.55810546875</v>
      </c>
    </row>
    <row r="1467" spans="1:1" x14ac:dyDescent="0.2">
      <c r="A1467" s="2">
        <v>0.80810546875</v>
      </c>
    </row>
    <row r="1468" spans="1:1" x14ac:dyDescent="0.2">
      <c r="A1468" s="2">
        <v>0.30810546875</v>
      </c>
    </row>
    <row r="1469" spans="1:1" x14ac:dyDescent="0.2">
      <c r="A1469" s="2">
        <v>0.43310546875</v>
      </c>
    </row>
    <row r="1470" spans="1:1" x14ac:dyDescent="0.2">
      <c r="A1470" s="2">
        <v>0.93310546875</v>
      </c>
    </row>
    <row r="1471" spans="1:1" x14ac:dyDescent="0.2">
      <c r="A1471" s="2">
        <v>0.68310546875</v>
      </c>
    </row>
    <row r="1472" spans="1:1" x14ac:dyDescent="0.2">
      <c r="A1472" s="2">
        <v>0.18310546875</v>
      </c>
    </row>
    <row r="1473" spans="1:1" x14ac:dyDescent="0.2">
      <c r="A1473" s="2">
        <v>0.24560546875</v>
      </c>
    </row>
    <row r="1474" spans="1:1" x14ac:dyDescent="0.2">
      <c r="A1474" s="2">
        <v>0.74560546875</v>
      </c>
    </row>
    <row r="1475" spans="1:1" x14ac:dyDescent="0.2">
      <c r="A1475" s="2">
        <v>0.99560546875</v>
      </c>
    </row>
    <row r="1476" spans="1:1" x14ac:dyDescent="0.2">
      <c r="A1476" s="2">
        <v>0.49560546875</v>
      </c>
    </row>
    <row r="1477" spans="1:1" x14ac:dyDescent="0.2">
      <c r="A1477" s="2">
        <v>0.37060546875</v>
      </c>
    </row>
    <row r="1478" spans="1:1" x14ac:dyDescent="0.2">
      <c r="A1478" s="2">
        <v>0.87060546875</v>
      </c>
    </row>
    <row r="1479" spans="1:1" x14ac:dyDescent="0.2">
      <c r="A1479" s="2">
        <v>0.62060546875</v>
      </c>
    </row>
    <row r="1480" spans="1:1" x14ac:dyDescent="0.2">
      <c r="A1480" s="2">
        <v>0.12060546875</v>
      </c>
    </row>
    <row r="1481" spans="1:1" x14ac:dyDescent="0.2">
      <c r="A1481" s="2">
        <v>8.935546875E-2</v>
      </c>
    </row>
    <row r="1482" spans="1:1" x14ac:dyDescent="0.2">
      <c r="A1482" s="2">
        <v>0.58935546875</v>
      </c>
    </row>
    <row r="1483" spans="1:1" x14ac:dyDescent="0.2">
      <c r="A1483" s="2">
        <v>0.83935546875</v>
      </c>
    </row>
    <row r="1484" spans="1:1" x14ac:dyDescent="0.2">
      <c r="A1484" s="2">
        <v>0.33935546875</v>
      </c>
    </row>
    <row r="1485" spans="1:1" x14ac:dyDescent="0.2">
      <c r="A1485" s="2">
        <v>0.46435546875</v>
      </c>
    </row>
    <row r="1486" spans="1:1" x14ac:dyDescent="0.2">
      <c r="A1486" s="2">
        <v>0.96435546875</v>
      </c>
    </row>
    <row r="1487" spans="1:1" x14ac:dyDescent="0.2">
      <c r="A1487" s="2">
        <v>0.71435546875</v>
      </c>
    </row>
    <row r="1488" spans="1:1" x14ac:dyDescent="0.2">
      <c r="A1488" s="2">
        <v>0.21435546875</v>
      </c>
    </row>
    <row r="1489" spans="1:1" x14ac:dyDescent="0.2">
      <c r="A1489" s="2">
        <v>0.15185546875</v>
      </c>
    </row>
    <row r="1490" spans="1:1" x14ac:dyDescent="0.2">
      <c r="A1490" s="2">
        <v>0.65185546875</v>
      </c>
    </row>
    <row r="1491" spans="1:1" x14ac:dyDescent="0.2">
      <c r="A1491" s="2">
        <v>0.90185546875</v>
      </c>
    </row>
    <row r="1492" spans="1:1" x14ac:dyDescent="0.2">
      <c r="A1492" s="2">
        <v>0.40185546875</v>
      </c>
    </row>
    <row r="1493" spans="1:1" x14ac:dyDescent="0.2">
      <c r="A1493" s="2">
        <v>0.27685546875</v>
      </c>
    </row>
    <row r="1494" spans="1:1" x14ac:dyDescent="0.2">
      <c r="A1494" s="2">
        <v>0.77685546875</v>
      </c>
    </row>
    <row r="1495" spans="1:1" x14ac:dyDescent="0.2">
      <c r="A1495" s="2">
        <v>0.52685546875</v>
      </c>
    </row>
    <row r="1496" spans="1:1" x14ac:dyDescent="0.2">
      <c r="A1496" s="2">
        <v>2.685546875E-2</v>
      </c>
    </row>
    <row r="1497" spans="1:1" x14ac:dyDescent="0.2">
      <c r="A1497" s="2">
        <v>1.904296875E-2</v>
      </c>
    </row>
    <row r="1498" spans="1:1" x14ac:dyDescent="0.2">
      <c r="A1498" s="2">
        <v>0.51904296875</v>
      </c>
    </row>
    <row r="1499" spans="1:1" x14ac:dyDescent="0.2">
      <c r="A1499" s="2">
        <v>0.76904296875</v>
      </c>
    </row>
    <row r="1500" spans="1:1" x14ac:dyDescent="0.2">
      <c r="A1500" s="2">
        <v>0.26904296875</v>
      </c>
    </row>
    <row r="1501" spans="1:1" x14ac:dyDescent="0.2">
      <c r="A1501" s="2">
        <v>0.39404296875</v>
      </c>
    </row>
    <row r="1502" spans="1:1" x14ac:dyDescent="0.2">
      <c r="A1502" s="2">
        <v>0.89404296875</v>
      </c>
    </row>
    <row r="1503" spans="1:1" x14ac:dyDescent="0.2">
      <c r="A1503" s="2">
        <v>0.64404296875</v>
      </c>
    </row>
    <row r="1504" spans="1:1" x14ac:dyDescent="0.2">
      <c r="A1504" s="2">
        <v>0.14404296875</v>
      </c>
    </row>
    <row r="1505" spans="1:1" x14ac:dyDescent="0.2">
      <c r="A1505" s="2">
        <v>0.20654296875</v>
      </c>
    </row>
    <row r="1506" spans="1:1" x14ac:dyDescent="0.2">
      <c r="A1506" s="2">
        <v>0.70654296875</v>
      </c>
    </row>
    <row r="1507" spans="1:1" x14ac:dyDescent="0.2">
      <c r="A1507" s="2">
        <v>0.95654296875</v>
      </c>
    </row>
    <row r="1508" spans="1:1" x14ac:dyDescent="0.2">
      <c r="A1508" s="2">
        <v>0.45654296875</v>
      </c>
    </row>
    <row r="1509" spans="1:1" x14ac:dyDescent="0.2">
      <c r="A1509" s="2">
        <v>0.33154296875</v>
      </c>
    </row>
    <row r="1510" spans="1:1" x14ac:dyDescent="0.2">
      <c r="A1510" s="2">
        <v>0.83154296875</v>
      </c>
    </row>
    <row r="1511" spans="1:1" x14ac:dyDescent="0.2">
      <c r="A1511" s="2">
        <v>0.58154296875</v>
      </c>
    </row>
    <row r="1512" spans="1:1" x14ac:dyDescent="0.2">
      <c r="A1512" s="2">
        <v>8.154296875E-2</v>
      </c>
    </row>
    <row r="1513" spans="1:1" x14ac:dyDescent="0.2">
      <c r="A1513" s="2">
        <v>0.11279296875</v>
      </c>
    </row>
    <row r="1514" spans="1:1" x14ac:dyDescent="0.2">
      <c r="A1514" s="2">
        <v>0.61279296875</v>
      </c>
    </row>
    <row r="1515" spans="1:1" x14ac:dyDescent="0.2">
      <c r="A1515" s="2">
        <v>0.86279296875</v>
      </c>
    </row>
    <row r="1516" spans="1:1" x14ac:dyDescent="0.2">
      <c r="A1516" s="2">
        <v>0.36279296875</v>
      </c>
    </row>
    <row r="1517" spans="1:1" x14ac:dyDescent="0.2">
      <c r="A1517" s="2">
        <v>0.48779296875</v>
      </c>
    </row>
    <row r="1518" spans="1:1" x14ac:dyDescent="0.2">
      <c r="A1518" s="2">
        <v>0.98779296875</v>
      </c>
    </row>
    <row r="1519" spans="1:1" x14ac:dyDescent="0.2">
      <c r="A1519" s="2">
        <v>0.73779296875</v>
      </c>
    </row>
    <row r="1520" spans="1:1" x14ac:dyDescent="0.2">
      <c r="A1520" s="2">
        <v>0.23779296875</v>
      </c>
    </row>
    <row r="1521" spans="1:1" x14ac:dyDescent="0.2">
      <c r="A1521" s="2">
        <v>0.17529296875</v>
      </c>
    </row>
    <row r="1522" spans="1:1" x14ac:dyDescent="0.2">
      <c r="A1522" s="2">
        <v>0.67529296875</v>
      </c>
    </row>
    <row r="1523" spans="1:1" x14ac:dyDescent="0.2">
      <c r="A1523" s="2">
        <v>0.92529296875</v>
      </c>
    </row>
    <row r="1524" spans="1:1" x14ac:dyDescent="0.2">
      <c r="A1524" s="2">
        <v>0.42529296875</v>
      </c>
    </row>
    <row r="1525" spans="1:1" x14ac:dyDescent="0.2">
      <c r="A1525" s="2">
        <v>0.30029296875</v>
      </c>
    </row>
    <row r="1526" spans="1:1" x14ac:dyDescent="0.2">
      <c r="A1526" s="2">
        <v>0.80029296875</v>
      </c>
    </row>
    <row r="1527" spans="1:1" x14ac:dyDescent="0.2">
      <c r="A1527" s="2">
        <v>0.55029296875</v>
      </c>
    </row>
    <row r="1528" spans="1:1" x14ac:dyDescent="0.2">
      <c r="A1528" s="2">
        <v>5.029296875E-2</v>
      </c>
    </row>
    <row r="1529" spans="1:1" x14ac:dyDescent="0.2">
      <c r="A1529" s="2">
        <v>3.466796875E-2</v>
      </c>
    </row>
    <row r="1530" spans="1:1" x14ac:dyDescent="0.2">
      <c r="A1530" s="2">
        <v>0.53466796875</v>
      </c>
    </row>
    <row r="1531" spans="1:1" x14ac:dyDescent="0.2">
      <c r="A1531" s="2">
        <v>0.78466796875</v>
      </c>
    </row>
    <row r="1532" spans="1:1" x14ac:dyDescent="0.2">
      <c r="A1532" s="2">
        <v>0.28466796875</v>
      </c>
    </row>
    <row r="1533" spans="1:1" x14ac:dyDescent="0.2">
      <c r="A1533" s="2">
        <v>0.40966796875</v>
      </c>
    </row>
    <row r="1534" spans="1:1" x14ac:dyDescent="0.2">
      <c r="A1534" s="2">
        <v>0.90966796875</v>
      </c>
    </row>
    <row r="1535" spans="1:1" x14ac:dyDescent="0.2">
      <c r="A1535" s="2">
        <v>0.65966796875</v>
      </c>
    </row>
    <row r="1536" spans="1:1" x14ac:dyDescent="0.2">
      <c r="A1536" s="2">
        <v>0.15966796875</v>
      </c>
    </row>
    <row r="1537" spans="1:1" x14ac:dyDescent="0.2">
      <c r="A1537" s="2">
        <v>0.22216796875</v>
      </c>
    </row>
    <row r="1538" spans="1:1" x14ac:dyDescent="0.2">
      <c r="A1538" s="2">
        <v>0.72216796875</v>
      </c>
    </row>
    <row r="1539" spans="1:1" x14ac:dyDescent="0.2">
      <c r="A1539" s="2">
        <v>0.97216796875</v>
      </c>
    </row>
    <row r="1540" spans="1:1" x14ac:dyDescent="0.2">
      <c r="A1540" s="2">
        <v>0.47216796875</v>
      </c>
    </row>
    <row r="1541" spans="1:1" x14ac:dyDescent="0.2">
      <c r="A1541" s="2">
        <v>0.34716796875</v>
      </c>
    </row>
    <row r="1542" spans="1:1" x14ac:dyDescent="0.2">
      <c r="A1542" s="2">
        <v>0.84716796875</v>
      </c>
    </row>
    <row r="1543" spans="1:1" x14ac:dyDescent="0.2">
      <c r="A1543" s="2">
        <v>0.59716796875</v>
      </c>
    </row>
    <row r="1544" spans="1:1" x14ac:dyDescent="0.2">
      <c r="A1544" s="2">
        <v>9.716796875E-2</v>
      </c>
    </row>
    <row r="1545" spans="1:1" x14ac:dyDescent="0.2">
      <c r="A1545" s="2">
        <v>6.591796875E-2</v>
      </c>
    </row>
    <row r="1546" spans="1:1" x14ac:dyDescent="0.2">
      <c r="A1546" s="2">
        <v>0.56591796875</v>
      </c>
    </row>
    <row r="1547" spans="1:1" x14ac:dyDescent="0.2">
      <c r="A1547" s="2">
        <v>0.81591796875</v>
      </c>
    </row>
    <row r="1548" spans="1:1" x14ac:dyDescent="0.2">
      <c r="A1548" s="2">
        <v>0.31591796875</v>
      </c>
    </row>
    <row r="1549" spans="1:1" x14ac:dyDescent="0.2">
      <c r="A1549" s="2">
        <v>0.44091796875</v>
      </c>
    </row>
    <row r="1550" spans="1:1" x14ac:dyDescent="0.2">
      <c r="A1550" s="2">
        <v>0.94091796875</v>
      </c>
    </row>
    <row r="1551" spans="1:1" x14ac:dyDescent="0.2">
      <c r="A1551" s="2">
        <v>0.69091796875</v>
      </c>
    </row>
    <row r="1552" spans="1:1" x14ac:dyDescent="0.2">
      <c r="A1552" s="2">
        <v>0.19091796875</v>
      </c>
    </row>
    <row r="1553" spans="1:1" x14ac:dyDescent="0.2">
      <c r="A1553" s="2">
        <v>0.12841796875</v>
      </c>
    </row>
    <row r="1554" spans="1:1" x14ac:dyDescent="0.2">
      <c r="A1554" s="2">
        <v>0.62841796875</v>
      </c>
    </row>
    <row r="1555" spans="1:1" x14ac:dyDescent="0.2">
      <c r="A1555" s="2">
        <v>0.87841796875</v>
      </c>
    </row>
    <row r="1556" spans="1:1" x14ac:dyDescent="0.2">
      <c r="A1556" s="2">
        <v>0.37841796875</v>
      </c>
    </row>
    <row r="1557" spans="1:1" x14ac:dyDescent="0.2">
      <c r="A1557" s="2">
        <v>0.25341796875</v>
      </c>
    </row>
    <row r="1558" spans="1:1" x14ac:dyDescent="0.2">
      <c r="A1558" s="2">
        <v>0.75341796875</v>
      </c>
    </row>
    <row r="1559" spans="1:1" x14ac:dyDescent="0.2">
      <c r="A1559" s="2">
        <v>0.50341796875</v>
      </c>
    </row>
    <row r="1560" spans="1:1" x14ac:dyDescent="0.2">
      <c r="A1560" s="2">
        <v>3.41796875E-3</v>
      </c>
    </row>
    <row r="1561" spans="1:1" x14ac:dyDescent="0.2">
      <c r="A1561" s="2">
        <v>2.44140625E-3</v>
      </c>
    </row>
    <row r="1562" spans="1:1" x14ac:dyDescent="0.2">
      <c r="A1562" s="2">
        <v>0.50244140625</v>
      </c>
    </row>
    <row r="1563" spans="1:1" x14ac:dyDescent="0.2">
      <c r="A1563" s="2">
        <v>0.75244140625</v>
      </c>
    </row>
    <row r="1564" spans="1:1" x14ac:dyDescent="0.2">
      <c r="A1564" s="2">
        <v>0.25244140625</v>
      </c>
    </row>
    <row r="1565" spans="1:1" x14ac:dyDescent="0.2">
      <c r="A1565" s="2">
        <v>0.37744140625</v>
      </c>
    </row>
    <row r="1566" spans="1:1" x14ac:dyDescent="0.2">
      <c r="A1566" s="2">
        <v>0.87744140625</v>
      </c>
    </row>
    <row r="1567" spans="1:1" x14ac:dyDescent="0.2">
      <c r="A1567" s="2">
        <v>0.62744140625</v>
      </c>
    </row>
    <row r="1568" spans="1:1" x14ac:dyDescent="0.2">
      <c r="A1568" s="2">
        <v>0.12744140625</v>
      </c>
    </row>
    <row r="1569" spans="1:1" x14ac:dyDescent="0.2">
      <c r="A1569" s="2">
        <v>0.18994140625</v>
      </c>
    </row>
    <row r="1570" spans="1:1" x14ac:dyDescent="0.2">
      <c r="A1570" s="2">
        <v>0.68994140625</v>
      </c>
    </row>
    <row r="1571" spans="1:1" x14ac:dyDescent="0.2">
      <c r="A1571" s="2">
        <v>0.93994140625</v>
      </c>
    </row>
    <row r="1572" spans="1:1" x14ac:dyDescent="0.2">
      <c r="A1572" s="2">
        <v>0.43994140625</v>
      </c>
    </row>
    <row r="1573" spans="1:1" x14ac:dyDescent="0.2">
      <c r="A1573" s="2">
        <v>0.31494140625</v>
      </c>
    </row>
    <row r="1574" spans="1:1" x14ac:dyDescent="0.2">
      <c r="A1574" s="2">
        <v>0.81494140625</v>
      </c>
    </row>
    <row r="1575" spans="1:1" x14ac:dyDescent="0.2">
      <c r="A1575" s="2">
        <v>0.56494140625</v>
      </c>
    </row>
    <row r="1576" spans="1:1" x14ac:dyDescent="0.2">
      <c r="A1576" s="2">
        <v>6.494140625E-2</v>
      </c>
    </row>
    <row r="1577" spans="1:1" x14ac:dyDescent="0.2">
      <c r="A1577" s="2">
        <v>9.619140625E-2</v>
      </c>
    </row>
    <row r="1578" spans="1:1" x14ac:dyDescent="0.2">
      <c r="A1578" s="2">
        <v>0.59619140625</v>
      </c>
    </row>
    <row r="1579" spans="1:1" x14ac:dyDescent="0.2">
      <c r="A1579" s="2">
        <v>0.84619140625</v>
      </c>
    </row>
    <row r="1580" spans="1:1" x14ac:dyDescent="0.2">
      <c r="A1580" s="2">
        <v>0.34619140625</v>
      </c>
    </row>
    <row r="1581" spans="1:1" x14ac:dyDescent="0.2">
      <c r="A1581" s="2">
        <v>0.47119140625</v>
      </c>
    </row>
    <row r="1582" spans="1:1" x14ac:dyDescent="0.2">
      <c r="A1582" s="2">
        <v>0.97119140625</v>
      </c>
    </row>
    <row r="1583" spans="1:1" x14ac:dyDescent="0.2">
      <c r="A1583" s="2">
        <v>0.72119140625</v>
      </c>
    </row>
    <row r="1584" spans="1:1" x14ac:dyDescent="0.2">
      <c r="A1584" s="2">
        <v>0.22119140625</v>
      </c>
    </row>
    <row r="1585" spans="1:1" x14ac:dyDescent="0.2">
      <c r="A1585" s="2">
        <v>0.15869140625</v>
      </c>
    </row>
    <row r="1586" spans="1:1" x14ac:dyDescent="0.2">
      <c r="A1586" s="2">
        <v>0.65869140625</v>
      </c>
    </row>
    <row r="1587" spans="1:1" x14ac:dyDescent="0.2">
      <c r="A1587" s="2">
        <v>0.90869140625</v>
      </c>
    </row>
    <row r="1588" spans="1:1" x14ac:dyDescent="0.2">
      <c r="A1588" s="2">
        <v>0.40869140625</v>
      </c>
    </row>
    <row r="1589" spans="1:1" x14ac:dyDescent="0.2">
      <c r="A1589" s="2">
        <v>0.28369140625</v>
      </c>
    </row>
    <row r="1590" spans="1:1" x14ac:dyDescent="0.2">
      <c r="A1590" s="2">
        <v>0.78369140625</v>
      </c>
    </row>
    <row r="1591" spans="1:1" x14ac:dyDescent="0.2">
      <c r="A1591" s="2">
        <v>0.53369140625</v>
      </c>
    </row>
    <row r="1592" spans="1:1" x14ac:dyDescent="0.2">
      <c r="A1592" s="2">
        <v>3.369140625E-2</v>
      </c>
    </row>
    <row r="1593" spans="1:1" x14ac:dyDescent="0.2">
      <c r="A1593" s="2">
        <v>4.931640625E-2</v>
      </c>
    </row>
    <row r="1594" spans="1:1" x14ac:dyDescent="0.2">
      <c r="A1594" s="2">
        <v>0.54931640625</v>
      </c>
    </row>
    <row r="1595" spans="1:1" x14ac:dyDescent="0.2">
      <c r="A1595" s="2">
        <v>0.79931640625</v>
      </c>
    </row>
    <row r="1596" spans="1:1" x14ac:dyDescent="0.2">
      <c r="A1596" s="2">
        <v>0.29931640625</v>
      </c>
    </row>
    <row r="1597" spans="1:1" x14ac:dyDescent="0.2">
      <c r="A1597" s="2">
        <v>0.42431640625</v>
      </c>
    </row>
    <row r="1598" spans="1:1" x14ac:dyDescent="0.2">
      <c r="A1598" s="2">
        <v>0.92431640625</v>
      </c>
    </row>
    <row r="1599" spans="1:1" x14ac:dyDescent="0.2">
      <c r="A1599" s="2">
        <v>0.67431640625</v>
      </c>
    </row>
    <row r="1600" spans="1:1" x14ac:dyDescent="0.2">
      <c r="A1600" s="2">
        <v>0.17431640625</v>
      </c>
    </row>
    <row r="1601" spans="1:1" x14ac:dyDescent="0.2">
      <c r="A1601" s="2">
        <v>0.23681640625</v>
      </c>
    </row>
    <row r="1602" spans="1:1" x14ac:dyDescent="0.2">
      <c r="A1602" s="2">
        <v>0.73681640625</v>
      </c>
    </row>
    <row r="1603" spans="1:1" x14ac:dyDescent="0.2">
      <c r="A1603" s="2">
        <v>0.98681640625</v>
      </c>
    </row>
    <row r="1604" spans="1:1" x14ac:dyDescent="0.2">
      <c r="A1604" s="2">
        <v>0.48681640625</v>
      </c>
    </row>
    <row r="1605" spans="1:1" x14ac:dyDescent="0.2">
      <c r="A1605" s="2">
        <v>0.36181640625</v>
      </c>
    </row>
    <row r="1606" spans="1:1" x14ac:dyDescent="0.2">
      <c r="A1606" s="2">
        <v>0.86181640625</v>
      </c>
    </row>
    <row r="1607" spans="1:1" x14ac:dyDescent="0.2">
      <c r="A1607" s="2">
        <v>0.61181640625</v>
      </c>
    </row>
    <row r="1608" spans="1:1" x14ac:dyDescent="0.2">
      <c r="A1608" s="2">
        <v>0.11181640625</v>
      </c>
    </row>
    <row r="1609" spans="1:1" x14ac:dyDescent="0.2">
      <c r="A1609" s="2">
        <v>8.056640625E-2</v>
      </c>
    </row>
    <row r="1610" spans="1:1" x14ac:dyDescent="0.2">
      <c r="A1610" s="2">
        <v>0.58056640625</v>
      </c>
    </row>
    <row r="1611" spans="1:1" x14ac:dyDescent="0.2">
      <c r="A1611" s="2">
        <v>0.83056640625</v>
      </c>
    </row>
    <row r="1612" spans="1:1" x14ac:dyDescent="0.2">
      <c r="A1612" s="2">
        <v>0.33056640625</v>
      </c>
    </row>
    <row r="1613" spans="1:1" x14ac:dyDescent="0.2">
      <c r="A1613" s="2">
        <v>0.45556640625</v>
      </c>
    </row>
    <row r="1614" spans="1:1" x14ac:dyDescent="0.2">
      <c r="A1614" s="2">
        <v>0.95556640625</v>
      </c>
    </row>
    <row r="1615" spans="1:1" x14ac:dyDescent="0.2">
      <c r="A1615" s="2">
        <v>0.70556640625</v>
      </c>
    </row>
    <row r="1616" spans="1:1" x14ac:dyDescent="0.2">
      <c r="A1616" s="2">
        <v>0.20556640625</v>
      </c>
    </row>
    <row r="1617" spans="1:1" x14ac:dyDescent="0.2">
      <c r="A1617" s="2">
        <v>0.14306640625</v>
      </c>
    </row>
    <row r="1618" spans="1:1" x14ac:dyDescent="0.2">
      <c r="A1618" s="2">
        <v>0.64306640625</v>
      </c>
    </row>
    <row r="1619" spans="1:1" x14ac:dyDescent="0.2">
      <c r="A1619" s="2">
        <v>0.89306640625</v>
      </c>
    </row>
    <row r="1620" spans="1:1" x14ac:dyDescent="0.2">
      <c r="A1620" s="2">
        <v>0.39306640625</v>
      </c>
    </row>
    <row r="1621" spans="1:1" x14ac:dyDescent="0.2">
      <c r="A1621" s="2">
        <v>0.26806640625</v>
      </c>
    </row>
    <row r="1622" spans="1:1" x14ac:dyDescent="0.2">
      <c r="A1622" s="2">
        <v>0.76806640625</v>
      </c>
    </row>
    <row r="1623" spans="1:1" x14ac:dyDescent="0.2">
      <c r="A1623" s="2">
        <v>0.51806640625</v>
      </c>
    </row>
    <row r="1624" spans="1:1" x14ac:dyDescent="0.2">
      <c r="A1624" s="2">
        <v>1.806640625E-2</v>
      </c>
    </row>
    <row r="1625" spans="1:1" x14ac:dyDescent="0.2">
      <c r="A1625" s="2">
        <v>2.587890625E-2</v>
      </c>
    </row>
    <row r="1626" spans="1:1" x14ac:dyDescent="0.2">
      <c r="A1626" s="2">
        <v>0.52587890625</v>
      </c>
    </row>
    <row r="1627" spans="1:1" x14ac:dyDescent="0.2">
      <c r="A1627" s="2">
        <v>0.77587890625</v>
      </c>
    </row>
    <row r="1628" spans="1:1" x14ac:dyDescent="0.2">
      <c r="A1628" s="2">
        <v>0.27587890625</v>
      </c>
    </row>
    <row r="1629" spans="1:1" x14ac:dyDescent="0.2">
      <c r="A1629" s="2">
        <v>0.40087890625</v>
      </c>
    </row>
    <row r="1630" spans="1:1" x14ac:dyDescent="0.2">
      <c r="A1630" s="2">
        <v>0.90087890625</v>
      </c>
    </row>
    <row r="1631" spans="1:1" x14ac:dyDescent="0.2">
      <c r="A1631" s="2">
        <v>0.65087890625</v>
      </c>
    </row>
    <row r="1632" spans="1:1" x14ac:dyDescent="0.2">
      <c r="A1632" s="2">
        <v>0.15087890625</v>
      </c>
    </row>
    <row r="1633" spans="1:1" x14ac:dyDescent="0.2">
      <c r="A1633" s="2">
        <v>0.21337890625</v>
      </c>
    </row>
    <row r="1634" spans="1:1" x14ac:dyDescent="0.2">
      <c r="A1634" s="2">
        <v>0.71337890625</v>
      </c>
    </row>
    <row r="1635" spans="1:1" x14ac:dyDescent="0.2">
      <c r="A1635" s="2">
        <v>0.96337890625</v>
      </c>
    </row>
    <row r="1636" spans="1:1" x14ac:dyDescent="0.2">
      <c r="A1636" s="2">
        <v>0.46337890625</v>
      </c>
    </row>
    <row r="1637" spans="1:1" x14ac:dyDescent="0.2">
      <c r="A1637" s="2">
        <v>0.33837890625</v>
      </c>
    </row>
    <row r="1638" spans="1:1" x14ac:dyDescent="0.2">
      <c r="A1638" s="2">
        <v>0.83837890625</v>
      </c>
    </row>
    <row r="1639" spans="1:1" x14ac:dyDescent="0.2">
      <c r="A1639" s="2">
        <v>0.58837890625</v>
      </c>
    </row>
    <row r="1640" spans="1:1" x14ac:dyDescent="0.2">
      <c r="A1640" s="2">
        <v>8.837890625E-2</v>
      </c>
    </row>
    <row r="1641" spans="1:1" x14ac:dyDescent="0.2">
      <c r="A1641" s="2">
        <v>0.11962890625</v>
      </c>
    </row>
    <row r="1642" spans="1:1" x14ac:dyDescent="0.2">
      <c r="A1642" s="2">
        <v>0.61962890625</v>
      </c>
    </row>
    <row r="1643" spans="1:1" x14ac:dyDescent="0.2">
      <c r="A1643" s="2">
        <v>0.86962890625</v>
      </c>
    </row>
    <row r="1644" spans="1:1" x14ac:dyDescent="0.2">
      <c r="A1644" s="2">
        <v>0.36962890625</v>
      </c>
    </row>
    <row r="1645" spans="1:1" x14ac:dyDescent="0.2">
      <c r="A1645" s="2">
        <v>0.49462890625</v>
      </c>
    </row>
    <row r="1646" spans="1:1" x14ac:dyDescent="0.2">
      <c r="A1646" s="2">
        <v>0.99462890625</v>
      </c>
    </row>
    <row r="1647" spans="1:1" x14ac:dyDescent="0.2">
      <c r="A1647" s="2">
        <v>0.74462890625</v>
      </c>
    </row>
    <row r="1648" spans="1:1" x14ac:dyDescent="0.2">
      <c r="A1648" s="2">
        <v>0.24462890625</v>
      </c>
    </row>
    <row r="1649" spans="1:1" x14ac:dyDescent="0.2">
      <c r="A1649" s="2">
        <v>0.18212890625</v>
      </c>
    </row>
    <row r="1650" spans="1:1" x14ac:dyDescent="0.2">
      <c r="A1650" s="2">
        <v>0.68212890625</v>
      </c>
    </row>
    <row r="1651" spans="1:1" x14ac:dyDescent="0.2">
      <c r="A1651" s="2">
        <v>0.93212890625</v>
      </c>
    </row>
    <row r="1652" spans="1:1" x14ac:dyDescent="0.2">
      <c r="A1652" s="2">
        <v>0.43212890625</v>
      </c>
    </row>
    <row r="1653" spans="1:1" x14ac:dyDescent="0.2">
      <c r="A1653" s="2">
        <v>0.30712890625</v>
      </c>
    </row>
    <row r="1654" spans="1:1" x14ac:dyDescent="0.2">
      <c r="A1654" s="2">
        <v>0.80712890625</v>
      </c>
    </row>
    <row r="1655" spans="1:1" x14ac:dyDescent="0.2">
      <c r="A1655" s="2">
        <v>0.55712890625</v>
      </c>
    </row>
    <row r="1656" spans="1:1" x14ac:dyDescent="0.2">
      <c r="A1656" s="2">
        <v>5.712890625E-2</v>
      </c>
    </row>
    <row r="1657" spans="1:1" x14ac:dyDescent="0.2">
      <c r="A1657" s="2">
        <v>4.150390625E-2</v>
      </c>
    </row>
    <row r="1658" spans="1:1" x14ac:dyDescent="0.2">
      <c r="A1658" s="2">
        <v>0.54150390625</v>
      </c>
    </row>
    <row r="1659" spans="1:1" x14ac:dyDescent="0.2">
      <c r="A1659" s="2">
        <v>0.79150390625</v>
      </c>
    </row>
    <row r="1660" spans="1:1" x14ac:dyDescent="0.2">
      <c r="A1660" s="2">
        <v>0.29150390625</v>
      </c>
    </row>
    <row r="1661" spans="1:1" x14ac:dyDescent="0.2">
      <c r="A1661" s="2">
        <v>0.41650390625</v>
      </c>
    </row>
    <row r="1662" spans="1:1" x14ac:dyDescent="0.2">
      <c r="A1662" s="2">
        <v>0.91650390625</v>
      </c>
    </row>
    <row r="1663" spans="1:1" x14ac:dyDescent="0.2">
      <c r="A1663" s="2">
        <v>0.66650390625</v>
      </c>
    </row>
    <row r="1664" spans="1:1" x14ac:dyDescent="0.2">
      <c r="A1664" s="2">
        <v>0.16650390625</v>
      </c>
    </row>
    <row r="1665" spans="1:1" x14ac:dyDescent="0.2">
      <c r="A1665" s="2">
        <v>0.22900390625</v>
      </c>
    </row>
    <row r="1666" spans="1:1" x14ac:dyDescent="0.2">
      <c r="A1666" s="2">
        <v>0.72900390625</v>
      </c>
    </row>
    <row r="1667" spans="1:1" x14ac:dyDescent="0.2">
      <c r="A1667" s="2">
        <v>0.97900390625</v>
      </c>
    </row>
    <row r="1668" spans="1:1" x14ac:dyDescent="0.2">
      <c r="A1668" s="2">
        <v>0.47900390625</v>
      </c>
    </row>
    <row r="1669" spans="1:1" x14ac:dyDescent="0.2">
      <c r="A1669" s="2">
        <v>0.35400390625</v>
      </c>
    </row>
    <row r="1670" spans="1:1" x14ac:dyDescent="0.2">
      <c r="A1670" s="2">
        <v>0.85400390625</v>
      </c>
    </row>
    <row r="1671" spans="1:1" x14ac:dyDescent="0.2">
      <c r="A1671" s="2">
        <v>0.60400390625</v>
      </c>
    </row>
    <row r="1672" spans="1:1" x14ac:dyDescent="0.2">
      <c r="A1672" s="2">
        <v>0.10400390625</v>
      </c>
    </row>
    <row r="1673" spans="1:1" x14ac:dyDescent="0.2">
      <c r="A1673" s="2">
        <v>7.275390625E-2</v>
      </c>
    </row>
    <row r="1674" spans="1:1" x14ac:dyDescent="0.2">
      <c r="A1674" s="2">
        <v>0.57275390625</v>
      </c>
    </row>
    <row r="1675" spans="1:1" x14ac:dyDescent="0.2">
      <c r="A1675" s="2">
        <v>0.82275390625</v>
      </c>
    </row>
    <row r="1676" spans="1:1" x14ac:dyDescent="0.2">
      <c r="A1676" s="2">
        <v>0.32275390625</v>
      </c>
    </row>
    <row r="1677" spans="1:1" x14ac:dyDescent="0.2">
      <c r="A1677" s="2">
        <v>0.44775390625</v>
      </c>
    </row>
    <row r="1678" spans="1:1" x14ac:dyDescent="0.2">
      <c r="A1678" s="2">
        <v>0.94775390625</v>
      </c>
    </row>
    <row r="1679" spans="1:1" x14ac:dyDescent="0.2">
      <c r="A1679" s="2">
        <v>0.69775390625</v>
      </c>
    </row>
    <row r="1680" spans="1:1" x14ac:dyDescent="0.2">
      <c r="A1680" s="2">
        <v>0.19775390625</v>
      </c>
    </row>
    <row r="1681" spans="1:1" x14ac:dyDescent="0.2">
      <c r="A1681" s="2">
        <v>0.13525390625</v>
      </c>
    </row>
    <row r="1682" spans="1:1" x14ac:dyDescent="0.2">
      <c r="A1682" s="2">
        <v>0.63525390625</v>
      </c>
    </row>
    <row r="1683" spans="1:1" x14ac:dyDescent="0.2">
      <c r="A1683" s="2">
        <v>0.88525390625</v>
      </c>
    </row>
    <row r="1684" spans="1:1" x14ac:dyDescent="0.2">
      <c r="A1684" s="2">
        <v>0.38525390625</v>
      </c>
    </row>
    <row r="1685" spans="1:1" x14ac:dyDescent="0.2">
      <c r="A1685" s="2">
        <v>0.26025390625</v>
      </c>
    </row>
    <row r="1686" spans="1:1" x14ac:dyDescent="0.2">
      <c r="A1686" s="2">
        <v>0.76025390625</v>
      </c>
    </row>
    <row r="1687" spans="1:1" x14ac:dyDescent="0.2">
      <c r="A1687" s="2">
        <v>0.51025390625</v>
      </c>
    </row>
    <row r="1688" spans="1:1" x14ac:dyDescent="0.2">
      <c r="A1688" s="2">
        <v>1.025390625E-2</v>
      </c>
    </row>
    <row r="1689" spans="1:1" x14ac:dyDescent="0.2">
      <c r="A1689" s="2">
        <v>1.416015625E-2</v>
      </c>
    </row>
    <row r="1690" spans="1:1" x14ac:dyDescent="0.2">
      <c r="A1690" s="2">
        <v>0.51416015625</v>
      </c>
    </row>
    <row r="1691" spans="1:1" x14ac:dyDescent="0.2">
      <c r="A1691" s="2">
        <v>0.76416015625</v>
      </c>
    </row>
    <row r="1692" spans="1:1" x14ac:dyDescent="0.2">
      <c r="A1692" s="2">
        <v>0.26416015625</v>
      </c>
    </row>
    <row r="1693" spans="1:1" x14ac:dyDescent="0.2">
      <c r="A1693" s="2">
        <v>0.38916015625</v>
      </c>
    </row>
    <row r="1694" spans="1:1" x14ac:dyDescent="0.2">
      <c r="A1694" s="2">
        <v>0.88916015625</v>
      </c>
    </row>
    <row r="1695" spans="1:1" x14ac:dyDescent="0.2">
      <c r="A1695" s="2">
        <v>0.63916015625</v>
      </c>
    </row>
    <row r="1696" spans="1:1" x14ac:dyDescent="0.2">
      <c r="A1696" s="2">
        <v>0.13916015625</v>
      </c>
    </row>
    <row r="1697" spans="1:1" x14ac:dyDescent="0.2">
      <c r="A1697" s="2">
        <v>0.20166015625</v>
      </c>
    </row>
    <row r="1698" spans="1:1" x14ac:dyDescent="0.2">
      <c r="A1698" s="2">
        <v>0.70166015625</v>
      </c>
    </row>
    <row r="1699" spans="1:1" x14ac:dyDescent="0.2">
      <c r="A1699" s="2">
        <v>0.95166015625</v>
      </c>
    </row>
    <row r="1700" spans="1:1" x14ac:dyDescent="0.2">
      <c r="A1700" s="2">
        <v>0.45166015625</v>
      </c>
    </row>
    <row r="1701" spans="1:1" x14ac:dyDescent="0.2">
      <c r="A1701" s="2">
        <v>0.32666015625</v>
      </c>
    </row>
    <row r="1702" spans="1:1" x14ac:dyDescent="0.2">
      <c r="A1702" s="2">
        <v>0.82666015625</v>
      </c>
    </row>
    <row r="1703" spans="1:1" x14ac:dyDescent="0.2">
      <c r="A1703" s="2">
        <v>0.57666015625</v>
      </c>
    </row>
    <row r="1704" spans="1:1" x14ac:dyDescent="0.2">
      <c r="A1704" s="2">
        <v>7.666015625E-2</v>
      </c>
    </row>
    <row r="1705" spans="1:1" x14ac:dyDescent="0.2">
      <c r="A1705" s="2">
        <v>0.10791015625</v>
      </c>
    </row>
    <row r="1706" spans="1:1" x14ac:dyDescent="0.2">
      <c r="A1706" s="2">
        <v>0.60791015625</v>
      </c>
    </row>
    <row r="1707" spans="1:1" x14ac:dyDescent="0.2">
      <c r="A1707" s="2">
        <v>0.85791015625</v>
      </c>
    </row>
    <row r="1708" spans="1:1" x14ac:dyDescent="0.2">
      <c r="A1708" s="2">
        <v>0.35791015625</v>
      </c>
    </row>
    <row r="1709" spans="1:1" x14ac:dyDescent="0.2">
      <c r="A1709" s="2">
        <v>0.48291015625</v>
      </c>
    </row>
    <row r="1710" spans="1:1" x14ac:dyDescent="0.2">
      <c r="A1710" s="2">
        <v>0.98291015625</v>
      </c>
    </row>
    <row r="1711" spans="1:1" x14ac:dyDescent="0.2">
      <c r="A1711" s="2">
        <v>0.73291015625</v>
      </c>
    </row>
    <row r="1712" spans="1:1" x14ac:dyDescent="0.2">
      <c r="A1712" s="2">
        <v>0.23291015625</v>
      </c>
    </row>
    <row r="1713" spans="1:1" x14ac:dyDescent="0.2">
      <c r="A1713" s="2">
        <v>0.17041015625</v>
      </c>
    </row>
    <row r="1714" spans="1:1" x14ac:dyDescent="0.2">
      <c r="A1714" s="2">
        <v>0.67041015625</v>
      </c>
    </row>
    <row r="1715" spans="1:1" x14ac:dyDescent="0.2">
      <c r="A1715" s="2">
        <v>0.92041015625</v>
      </c>
    </row>
    <row r="1716" spans="1:1" x14ac:dyDescent="0.2">
      <c r="A1716" s="2">
        <v>0.42041015625</v>
      </c>
    </row>
    <row r="1717" spans="1:1" x14ac:dyDescent="0.2">
      <c r="A1717" s="2">
        <v>0.29541015625</v>
      </c>
    </row>
    <row r="1718" spans="1:1" x14ac:dyDescent="0.2">
      <c r="A1718" s="2">
        <v>0.79541015625</v>
      </c>
    </row>
    <row r="1719" spans="1:1" x14ac:dyDescent="0.2">
      <c r="A1719" s="2">
        <v>0.54541015625</v>
      </c>
    </row>
    <row r="1720" spans="1:1" x14ac:dyDescent="0.2">
      <c r="A1720" s="2">
        <v>4.541015625E-2</v>
      </c>
    </row>
    <row r="1721" spans="1:1" x14ac:dyDescent="0.2">
      <c r="A1721" s="2">
        <v>6.103515625E-2</v>
      </c>
    </row>
    <row r="1722" spans="1:1" x14ac:dyDescent="0.2">
      <c r="A1722" s="2">
        <v>0.56103515625</v>
      </c>
    </row>
    <row r="1723" spans="1:1" x14ac:dyDescent="0.2">
      <c r="A1723" s="2">
        <v>0.81103515625</v>
      </c>
    </row>
    <row r="1724" spans="1:1" x14ac:dyDescent="0.2">
      <c r="A1724" s="2">
        <v>0.31103515625</v>
      </c>
    </row>
    <row r="1725" spans="1:1" x14ac:dyDescent="0.2">
      <c r="A1725" s="2">
        <v>0.43603515625</v>
      </c>
    </row>
    <row r="1726" spans="1:1" x14ac:dyDescent="0.2">
      <c r="A1726" s="2">
        <v>0.93603515625</v>
      </c>
    </row>
    <row r="1727" spans="1:1" x14ac:dyDescent="0.2">
      <c r="A1727" s="2">
        <v>0.68603515625</v>
      </c>
    </row>
    <row r="1728" spans="1:1" x14ac:dyDescent="0.2">
      <c r="A1728" s="2">
        <v>0.18603515625</v>
      </c>
    </row>
    <row r="1729" spans="1:1" x14ac:dyDescent="0.2">
      <c r="A1729" s="2">
        <v>0.24853515625</v>
      </c>
    </row>
    <row r="1730" spans="1:1" x14ac:dyDescent="0.2">
      <c r="A1730" s="2">
        <v>0.74853515625</v>
      </c>
    </row>
    <row r="1731" spans="1:1" x14ac:dyDescent="0.2">
      <c r="A1731" s="2">
        <v>0.99853515625</v>
      </c>
    </row>
    <row r="1732" spans="1:1" x14ac:dyDescent="0.2">
      <c r="A1732" s="2">
        <v>0.49853515625</v>
      </c>
    </row>
    <row r="1733" spans="1:1" x14ac:dyDescent="0.2">
      <c r="A1733" s="2">
        <v>0.37353515625</v>
      </c>
    </row>
    <row r="1734" spans="1:1" x14ac:dyDescent="0.2">
      <c r="A1734" s="2">
        <v>0.87353515625</v>
      </c>
    </row>
    <row r="1735" spans="1:1" x14ac:dyDescent="0.2">
      <c r="A1735" s="2">
        <v>0.62353515625</v>
      </c>
    </row>
    <row r="1736" spans="1:1" x14ac:dyDescent="0.2">
      <c r="A1736" s="2">
        <v>0.12353515625</v>
      </c>
    </row>
    <row r="1737" spans="1:1" x14ac:dyDescent="0.2">
      <c r="A1737" s="2">
        <v>9.228515625E-2</v>
      </c>
    </row>
    <row r="1738" spans="1:1" x14ac:dyDescent="0.2">
      <c r="A1738" s="2">
        <v>0.59228515625</v>
      </c>
    </row>
    <row r="1739" spans="1:1" x14ac:dyDescent="0.2">
      <c r="A1739" s="2">
        <v>0.84228515625</v>
      </c>
    </row>
    <row r="1740" spans="1:1" x14ac:dyDescent="0.2">
      <c r="A1740" s="2">
        <v>0.34228515625</v>
      </c>
    </row>
    <row r="1741" spans="1:1" x14ac:dyDescent="0.2">
      <c r="A1741" s="2">
        <v>0.46728515625</v>
      </c>
    </row>
    <row r="1742" spans="1:1" x14ac:dyDescent="0.2">
      <c r="A1742" s="2">
        <v>0.96728515625</v>
      </c>
    </row>
    <row r="1743" spans="1:1" x14ac:dyDescent="0.2">
      <c r="A1743" s="2">
        <v>0.71728515625</v>
      </c>
    </row>
    <row r="1744" spans="1:1" x14ac:dyDescent="0.2">
      <c r="A1744" s="2">
        <v>0.21728515625</v>
      </c>
    </row>
    <row r="1745" spans="1:1" x14ac:dyDescent="0.2">
      <c r="A1745" s="2">
        <v>0.15478515625</v>
      </c>
    </row>
    <row r="1746" spans="1:1" x14ac:dyDescent="0.2">
      <c r="A1746" s="2">
        <v>0.65478515625</v>
      </c>
    </row>
    <row r="1747" spans="1:1" x14ac:dyDescent="0.2">
      <c r="A1747" s="2">
        <v>0.90478515625</v>
      </c>
    </row>
    <row r="1748" spans="1:1" x14ac:dyDescent="0.2">
      <c r="A1748" s="2">
        <v>0.40478515625</v>
      </c>
    </row>
    <row r="1749" spans="1:1" x14ac:dyDescent="0.2">
      <c r="A1749" s="2">
        <v>0.27978515625</v>
      </c>
    </row>
    <row r="1750" spans="1:1" x14ac:dyDescent="0.2">
      <c r="A1750" s="2">
        <v>0.77978515625</v>
      </c>
    </row>
    <row r="1751" spans="1:1" x14ac:dyDescent="0.2">
      <c r="A1751" s="2">
        <v>0.52978515625</v>
      </c>
    </row>
    <row r="1752" spans="1:1" x14ac:dyDescent="0.2">
      <c r="A1752" s="2">
        <v>2.978515625E-2</v>
      </c>
    </row>
    <row r="1753" spans="1:1" x14ac:dyDescent="0.2">
      <c r="A1753" s="2">
        <v>2.197265625E-2</v>
      </c>
    </row>
    <row r="1754" spans="1:1" x14ac:dyDescent="0.2">
      <c r="A1754" s="2">
        <v>0.52197265625</v>
      </c>
    </row>
    <row r="1755" spans="1:1" x14ac:dyDescent="0.2">
      <c r="A1755" s="2">
        <v>0.77197265625</v>
      </c>
    </row>
    <row r="1756" spans="1:1" x14ac:dyDescent="0.2">
      <c r="A1756" s="2">
        <v>0.27197265625</v>
      </c>
    </row>
    <row r="1757" spans="1:1" x14ac:dyDescent="0.2">
      <c r="A1757" s="2">
        <v>0.39697265625</v>
      </c>
    </row>
    <row r="1758" spans="1:1" x14ac:dyDescent="0.2">
      <c r="A1758" s="2">
        <v>0.89697265625</v>
      </c>
    </row>
    <row r="1759" spans="1:1" x14ac:dyDescent="0.2">
      <c r="A1759" s="2">
        <v>0.64697265625</v>
      </c>
    </row>
    <row r="1760" spans="1:1" x14ac:dyDescent="0.2">
      <c r="A1760" s="2">
        <v>0.14697265625</v>
      </c>
    </row>
    <row r="1761" spans="1:1" x14ac:dyDescent="0.2">
      <c r="A1761" s="2">
        <v>0.20947265625</v>
      </c>
    </row>
    <row r="1762" spans="1:1" x14ac:dyDescent="0.2">
      <c r="A1762" s="2">
        <v>0.70947265625</v>
      </c>
    </row>
    <row r="1763" spans="1:1" x14ac:dyDescent="0.2">
      <c r="A1763" s="2">
        <v>0.95947265625</v>
      </c>
    </row>
    <row r="1764" spans="1:1" x14ac:dyDescent="0.2">
      <c r="A1764" s="2">
        <v>0.45947265625</v>
      </c>
    </row>
    <row r="1765" spans="1:1" x14ac:dyDescent="0.2">
      <c r="A1765" s="2">
        <v>0.33447265625</v>
      </c>
    </row>
    <row r="1766" spans="1:1" x14ac:dyDescent="0.2">
      <c r="A1766" s="2">
        <v>0.83447265625</v>
      </c>
    </row>
    <row r="1767" spans="1:1" x14ac:dyDescent="0.2">
      <c r="A1767" s="2">
        <v>0.58447265625</v>
      </c>
    </row>
    <row r="1768" spans="1:1" x14ac:dyDescent="0.2">
      <c r="A1768" s="2">
        <v>8.447265625E-2</v>
      </c>
    </row>
    <row r="1769" spans="1:1" x14ac:dyDescent="0.2">
      <c r="A1769" s="2">
        <v>0.11572265625</v>
      </c>
    </row>
    <row r="1770" spans="1:1" x14ac:dyDescent="0.2">
      <c r="A1770" s="2">
        <v>0.61572265625</v>
      </c>
    </row>
    <row r="1771" spans="1:1" x14ac:dyDescent="0.2">
      <c r="A1771" s="2">
        <v>0.86572265625</v>
      </c>
    </row>
    <row r="1772" spans="1:1" x14ac:dyDescent="0.2">
      <c r="A1772" s="2">
        <v>0.36572265625</v>
      </c>
    </row>
    <row r="1773" spans="1:1" x14ac:dyDescent="0.2">
      <c r="A1773" s="2">
        <v>0.49072265625</v>
      </c>
    </row>
    <row r="1774" spans="1:1" x14ac:dyDescent="0.2">
      <c r="A1774" s="2">
        <v>0.99072265625</v>
      </c>
    </row>
    <row r="1775" spans="1:1" x14ac:dyDescent="0.2">
      <c r="A1775" s="2">
        <v>0.74072265625</v>
      </c>
    </row>
    <row r="1776" spans="1:1" x14ac:dyDescent="0.2">
      <c r="A1776" s="2">
        <v>0.24072265625</v>
      </c>
    </row>
    <row r="1777" spans="1:1" x14ac:dyDescent="0.2">
      <c r="A1777" s="2">
        <v>0.17822265625</v>
      </c>
    </row>
    <row r="1778" spans="1:1" x14ac:dyDescent="0.2">
      <c r="A1778" s="2">
        <v>0.67822265625</v>
      </c>
    </row>
    <row r="1779" spans="1:1" x14ac:dyDescent="0.2">
      <c r="A1779" s="2">
        <v>0.92822265625</v>
      </c>
    </row>
    <row r="1780" spans="1:1" x14ac:dyDescent="0.2">
      <c r="A1780" s="2">
        <v>0.42822265625</v>
      </c>
    </row>
    <row r="1781" spans="1:1" x14ac:dyDescent="0.2">
      <c r="A1781" s="2">
        <v>0.30322265625</v>
      </c>
    </row>
    <row r="1782" spans="1:1" x14ac:dyDescent="0.2">
      <c r="A1782" s="2">
        <v>0.80322265625</v>
      </c>
    </row>
    <row r="1783" spans="1:1" x14ac:dyDescent="0.2">
      <c r="A1783" s="2">
        <v>0.55322265625</v>
      </c>
    </row>
    <row r="1784" spans="1:1" x14ac:dyDescent="0.2">
      <c r="A1784" s="2">
        <v>5.322265625E-2</v>
      </c>
    </row>
    <row r="1785" spans="1:1" x14ac:dyDescent="0.2">
      <c r="A1785" s="2">
        <v>3.759765625E-2</v>
      </c>
    </row>
    <row r="1786" spans="1:1" x14ac:dyDescent="0.2">
      <c r="A1786" s="2">
        <v>0.53759765625</v>
      </c>
    </row>
    <row r="1787" spans="1:1" x14ac:dyDescent="0.2">
      <c r="A1787" s="2">
        <v>0.78759765625</v>
      </c>
    </row>
    <row r="1788" spans="1:1" x14ac:dyDescent="0.2">
      <c r="A1788" s="2">
        <v>0.28759765625</v>
      </c>
    </row>
    <row r="1789" spans="1:1" x14ac:dyDescent="0.2">
      <c r="A1789" s="2">
        <v>0.41259765625</v>
      </c>
    </row>
    <row r="1790" spans="1:1" x14ac:dyDescent="0.2">
      <c r="A1790" s="2">
        <v>0.91259765625</v>
      </c>
    </row>
    <row r="1791" spans="1:1" x14ac:dyDescent="0.2">
      <c r="A1791" s="2">
        <v>0.66259765625</v>
      </c>
    </row>
    <row r="1792" spans="1:1" x14ac:dyDescent="0.2">
      <c r="A1792" s="2">
        <v>0.16259765625</v>
      </c>
    </row>
    <row r="1793" spans="1:1" x14ac:dyDescent="0.2">
      <c r="A1793" s="2">
        <v>0.22509765625</v>
      </c>
    </row>
    <row r="1794" spans="1:1" x14ac:dyDescent="0.2">
      <c r="A1794" s="2">
        <v>0.72509765625</v>
      </c>
    </row>
    <row r="1795" spans="1:1" x14ac:dyDescent="0.2">
      <c r="A1795" s="2">
        <v>0.97509765625</v>
      </c>
    </row>
    <row r="1796" spans="1:1" x14ac:dyDescent="0.2">
      <c r="A1796" s="2">
        <v>0.47509765625</v>
      </c>
    </row>
    <row r="1797" spans="1:1" x14ac:dyDescent="0.2">
      <c r="A1797" s="2">
        <v>0.35009765625</v>
      </c>
    </row>
    <row r="1798" spans="1:1" x14ac:dyDescent="0.2">
      <c r="A1798" s="2">
        <v>0.85009765625</v>
      </c>
    </row>
    <row r="1799" spans="1:1" x14ac:dyDescent="0.2">
      <c r="A1799" s="2">
        <v>0.60009765625</v>
      </c>
    </row>
    <row r="1800" spans="1:1" x14ac:dyDescent="0.2">
      <c r="A1800" s="2">
        <v>0.10009765625</v>
      </c>
    </row>
    <row r="1801" spans="1:1" x14ac:dyDescent="0.2">
      <c r="A1801" s="2">
        <v>6.884765625E-2</v>
      </c>
    </row>
    <row r="1802" spans="1:1" x14ac:dyDescent="0.2">
      <c r="A1802" s="2">
        <v>0.56884765625</v>
      </c>
    </row>
    <row r="1803" spans="1:1" x14ac:dyDescent="0.2">
      <c r="A1803" s="2">
        <v>0.81884765625</v>
      </c>
    </row>
    <row r="1804" spans="1:1" x14ac:dyDescent="0.2">
      <c r="A1804" s="2">
        <v>0.31884765625</v>
      </c>
    </row>
    <row r="1805" spans="1:1" x14ac:dyDescent="0.2">
      <c r="A1805" s="2">
        <v>0.44384765625</v>
      </c>
    </row>
    <row r="1806" spans="1:1" x14ac:dyDescent="0.2">
      <c r="A1806" s="2">
        <v>0.94384765625</v>
      </c>
    </row>
    <row r="1807" spans="1:1" x14ac:dyDescent="0.2">
      <c r="A1807" s="2">
        <v>0.69384765625</v>
      </c>
    </row>
    <row r="1808" spans="1:1" x14ac:dyDescent="0.2">
      <c r="A1808" s="2">
        <v>0.19384765625</v>
      </c>
    </row>
    <row r="1809" spans="1:1" x14ac:dyDescent="0.2">
      <c r="A1809" s="2">
        <v>0.13134765625</v>
      </c>
    </row>
    <row r="1810" spans="1:1" x14ac:dyDescent="0.2">
      <c r="A1810" s="2">
        <v>0.63134765625</v>
      </c>
    </row>
    <row r="1811" spans="1:1" x14ac:dyDescent="0.2">
      <c r="A1811" s="2">
        <v>0.88134765625</v>
      </c>
    </row>
    <row r="1812" spans="1:1" x14ac:dyDescent="0.2">
      <c r="A1812" s="2">
        <v>0.38134765625</v>
      </c>
    </row>
    <row r="1813" spans="1:1" x14ac:dyDescent="0.2">
      <c r="A1813" s="2">
        <v>0.25634765625</v>
      </c>
    </row>
    <row r="1814" spans="1:1" x14ac:dyDescent="0.2">
      <c r="A1814" s="2">
        <v>0.75634765625</v>
      </c>
    </row>
    <row r="1815" spans="1:1" x14ac:dyDescent="0.2">
      <c r="A1815" s="2">
        <v>0.50634765625</v>
      </c>
    </row>
    <row r="1816" spans="1:1" x14ac:dyDescent="0.2">
      <c r="A1816" s="2">
        <v>6.34765625E-3</v>
      </c>
    </row>
    <row r="1817" spans="1:1" x14ac:dyDescent="0.2">
      <c r="A1817" s="2">
        <v>4.39453125E-3</v>
      </c>
    </row>
    <row r="1818" spans="1:1" x14ac:dyDescent="0.2">
      <c r="A1818" s="2">
        <v>0.50439453125</v>
      </c>
    </row>
    <row r="1819" spans="1:1" x14ac:dyDescent="0.2">
      <c r="A1819" s="2">
        <v>0.75439453125</v>
      </c>
    </row>
    <row r="1820" spans="1:1" x14ac:dyDescent="0.2">
      <c r="A1820" s="2">
        <v>0.25439453125</v>
      </c>
    </row>
    <row r="1821" spans="1:1" x14ac:dyDescent="0.2">
      <c r="A1821" s="2">
        <v>0.37939453125</v>
      </c>
    </row>
    <row r="1822" spans="1:1" x14ac:dyDescent="0.2">
      <c r="A1822" s="2">
        <v>0.87939453125</v>
      </c>
    </row>
    <row r="1823" spans="1:1" x14ac:dyDescent="0.2">
      <c r="A1823" s="2">
        <v>0.62939453125</v>
      </c>
    </row>
    <row r="1824" spans="1:1" x14ac:dyDescent="0.2">
      <c r="A1824" s="2">
        <v>0.12939453125</v>
      </c>
    </row>
    <row r="1825" spans="1:1" x14ac:dyDescent="0.2">
      <c r="A1825" s="2">
        <v>0.19189453125</v>
      </c>
    </row>
    <row r="1826" spans="1:1" x14ac:dyDescent="0.2">
      <c r="A1826" s="2">
        <v>0.69189453125</v>
      </c>
    </row>
    <row r="1827" spans="1:1" x14ac:dyDescent="0.2">
      <c r="A1827" s="2">
        <v>0.94189453125</v>
      </c>
    </row>
    <row r="1828" spans="1:1" x14ac:dyDescent="0.2">
      <c r="A1828" s="2">
        <v>0.44189453125</v>
      </c>
    </row>
    <row r="1829" spans="1:1" x14ac:dyDescent="0.2">
      <c r="A1829" s="2">
        <v>0.31689453125</v>
      </c>
    </row>
    <row r="1830" spans="1:1" x14ac:dyDescent="0.2">
      <c r="A1830" s="2">
        <v>0.81689453125</v>
      </c>
    </row>
    <row r="1831" spans="1:1" x14ac:dyDescent="0.2">
      <c r="A1831" s="2">
        <v>0.56689453125</v>
      </c>
    </row>
    <row r="1832" spans="1:1" x14ac:dyDescent="0.2">
      <c r="A1832" s="2">
        <v>6.689453125E-2</v>
      </c>
    </row>
    <row r="1833" spans="1:1" x14ac:dyDescent="0.2">
      <c r="A1833" s="2">
        <v>9.814453125E-2</v>
      </c>
    </row>
    <row r="1834" spans="1:1" x14ac:dyDescent="0.2">
      <c r="A1834" s="2">
        <v>0.59814453125</v>
      </c>
    </row>
    <row r="1835" spans="1:1" x14ac:dyDescent="0.2">
      <c r="A1835" s="2">
        <v>0.84814453125</v>
      </c>
    </row>
    <row r="1836" spans="1:1" x14ac:dyDescent="0.2">
      <c r="A1836" s="2">
        <v>0.34814453125</v>
      </c>
    </row>
    <row r="1837" spans="1:1" x14ac:dyDescent="0.2">
      <c r="A1837" s="2">
        <v>0.47314453125</v>
      </c>
    </row>
    <row r="1838" spans="1:1" x14ac:dyDescent="0.2">
      <c r="A1838" s="2">
        <v>0.97314453125</v>
      </c>
    </row>
    <row r="1839" spans="1:1" x14ac:dyDescent="0.2">
      <c r="A1839" s="2">
        <v>0.72314453125</v>
      </c>
    </row>
    <row r="1840" spans="1:1" x14ac:dyDescent="0.2">
      <c r="A1840" s="2">
        <v>0.22314453125</v>
      </c>
    </row>
    <row r="1841" spans="1:1" x14ac:dyDescent="0.2">
      <c r="A1841" s="2">
        <v>0.16064453125</v>
      </c>
    </row>
    <row r="1842" spans="1:1" x14ac:dyDescent="0.2">
      <c r="A1842" s="2">
        <v>0.66064453125</v>
      </c>
    </row>
    <row r="1843" spans="1:1" x14ac:dyDescent="0.2">
      <c r="A1843" s="2">
        <v>0.91064453125</v>
      </c>
    </row>
    <row r="1844" spans="1:1" x14ac:dyDescent="0.2">
      <c r="A1844" s="2">
        <v>0.41064453125</v>
      </c>
    </row>
    <row r="1845" spans="1:1" x14ac:dyDescent="0.2">
      <c r="A1845" s="2">
        <v>0.28564453125</v>
      </c>
    </row>
    <row r="1846" spans="1:1" x14ac:dyDescent="0.2">
      <c r="A1846" s="2">
        <v>0.78564453125</v>
      </c>
    </row>
    <row r="1847" spans="1:1" x14ac:dyDescent="0.2">
      <c r="A1847" s="2">
        <v>0.53564453125</v>
      </c>
    </row>
    <row r="1848" spans="1:1" x14ac:dyDescent="0.2">
      <c r="A1848" s="2">
        <v>3.564453125E-2</v>
      </c>
    </row>
    <row r="1849" spans="1:1" x14ac:dyDescent="0.2">
      <c r="A1849" s="2">
        <v>5.126953125E-2</v>
      </c>
    </row>
    <row r="1850" spans="1:1" x14ac:dyDescent="0.2">
      <c r="A1850" s="2">
        <v>0.55126953125</v>
      </c>
    </row>
    <row r="1851" spans="1:1" x14ac:dyDescent="0.2">
      <c r="A1851" s="2">
        <v>0.80126953125</v>
      </c>
    </row>
    <row r="1852" spans="1:1" x14ac:dyDescent="0.2">
      <c r="A1852" s="2">
        <v>0.30126953125</v>
      </c>
    </row>
    <row r="1853" spans="1:1" x14ac:dyDescent="0.2">
      <c r="A1853" s="2">
        <v>0.42626953125</v>
      </c>
    </row>
    <row r="1854" spans="1:1" x14ac:dyDescent="0.2">
      <c r="A1854" s="2">
        <v>0.92626953125</v>
      </c>
    </row>
    <row r="1855" spans="1:1" x14ac:dyDescent="0.2">
      <c r="A1855" s="2">
        <v>0.67626953125</v>
      </c>
    </row>
    <row r="1856" spans="1:1" x14ac:dyDescent="0.2">
      <c r="A1856" s="2">
        <v>0.17626953125</v>
      </c>
    </row>
    <row r="1857" spans="1:1" x14ac:dyDescent="0.2">
      <c r="A1857" s="2">
        <v>0.23876953125</v>
      </c>
    </row>
    <row r="1858" spans="1:1" x14ac:dyDescent="0.2">
      <c r="A1858" s="2">
        <v>0.73876953125</v>
      </c>
    </row>
    <row r="1859" spans="1:1" x14ac:dyDescent="0.2">
      <c r="A1859" s="2">
        <v>0.98876953125</v>
      </c>
    </row>
    <row r="1860" spans="1:1" x14ac:dyDescent="0.2">
      <c r="A1860" s="2">
        <v>0.48876953125</v>
      </c>
    </row>
    <row r="1861" spans="1:1" x14ac:dyDescent="0.2">
      <c r="A1861" s="2">
        <v>0.36376953125</v>
      </c>
    </row>
    <row r="1862" spans="1:1" x14ac:dyDescent="0.2">
      <c r="A1862" s="2">
        <v>0.86376953125</v>
      </c>
    </row>
    <row r="1863" spans="1:1" x14ac:dyDescent="0.2">
      <c r="A1863" s="2">
        <v>0.61376953125</v>
      </c>
    </row>
    <row r="1864" spans="1:1" x14ac:dyDescent="0.2">
      <c r="A1864" s="2">
        <v>0.11376953125</v>
      </c>
    </row>
    <row r="1865" spans="1:1" x14ac:dyDescent="0.2">
      <c r="A1865" s="2">
        <v>8.251953125E-2</v>
      </c>
    </row>
    <row r="1866" spans="1:1" x14ac:dyDescent="0.2">
      <c r="A1866" s="2">
        <v>0.58251953125</v>
      </c>
    </row>
    <row r="1867" spans="1:1" x14ac:dyDescent="0.2">
      <c r="A1867" s="2">
        <v>0.83251953125</v>
      </c>
    </row>
    <row r="1868" spans="1:1" x14ac:dyDescent="0.2">
      <c r="A1868" s="2">
        <v>0.33251953125</v>
      </c>
    </row>
    <row r="1869" spans="1:1" x14ac:dyDescent="0.2">
      <c r="A1869" s="2">
        <v>0.45751953125</v>
      </c>
    </row>
    <row r="1870" spans="1:1" x14ac:dyDescent="0.2">
      <c r="A1870" s="2">
        <v>0.95751953125</v>
      </c>
    </row>
    <row r="1871" spans="1:1" x14ac:dyDescent="0.2">
      <c r="A1871" s="2">
        <v>0.70751953125</v>
      </c>
    </row>
    <row r="1872" spans="1:1" x14ac:dyDescent="0.2">
      <c r="A1872" s="2">
        <v>0.20751953125</v>
      </c>
    </row>
    <row r="1873" spans="1:1" x14ac:dyDescent="0.2">
      <c r="A1873" s="2">
        <v>0.14501953125</v>
      </c>
    </row>
    <row r="1874" spans="1:1" x14ac:dyDescent="0.2">
      <c r="A1874" s="2">
        <v>0.64501953125</v>
      </c>
    </row>
    <row r="1875" spans="1:1" x14ac:dyDescent="0.2">
      <c r="A1875" s="2">
        <v>0.89501953125</v>
      </c>
    </row>
    <row r="1876" spans="1:1" x14ac:dyDescent="0.2">
      <c r="A1876" s="2">
        <v>0.39501953125</v>
      </c>
    </row>
    <row r="1877" spans="1:1" x14ac:dyDescent="0.2">
      <c r="A1877" s="2">
        <v>0.27001953125</v>
      </c>
    </row>
    <row r="1878" spans="1:1" x14ac:dyDescent="0.2">
      <c r="A1878" s="2">
        <v>0.77001953125</v>
      </c>
    </row>
    <row r="1879" spans="1:1" x14ac:dyDescent="0.2">
      <c r="A1879" s="2">
        <v>0.52001953125</v>
      </c>
    </row>
    <row r="1880" spans="1:1" x14ac:dyDescent="0.2">
      <c r="A1880" s="2">
        <v>2.001953125E-2</v>
      </c>
    </row>
    <row r="1881" spans="1:1" x14ac:dyDescent="0.2">
      <c r="A1881" s="2">
        <v>2.783203125E-2</v>
      </c>
    </row>
    <row r="1882" spans="1:1" x14ac:dyDescent="0.2">
      <c r="A1882" s="2">
        <v>0.52783203125</v>
      </c>
    </row>
    <row r="1883" spans="1:1" x14ac:dyDescent="0.2">
      <c r="A1883" s="2">
        <v>0.77783203125</v>
      </c>
    </row>
    <row r="1884" spans="1:1" x14ac:dyDescent="0.2">
      <c r="A1884" s="2">
        <v>0.27783203125</v>
      </c>
    </row>
    <row r="1885" spans="1:1" x14ac:dyDescent="0.2">
      <c r="A1885" s="2">
        <v>0.40283203125</v>
      </c>
    </row>
    <row r="1886" spans="1:1" x14ac:dyDescent="0.2">
      <c r="A1886" s="2">
        <v>0.90283203125</v>
      </c>
    </row>
    <row r="1887" spans="1:1" x14ac:dyDescent="0.2">
      <c r="A1887" s="2">
        <v>0.65283203125</v>
      </c>
    </row>
    <row r="1888" spans="1:1" x14ac:dyDescent="0.2">
      <c r="A1888" s="2">
        <v>0.15283203125</v>
      </c>
    </row>
    <row r="1889" spans="1:1" x14ac:dyDescent="0.2">
      <c r="A1889" s="2">
        <v>0.21533203125</v>
      </c>
    </row>
    <row r="1890" spans="1:1" x14ac:dyDescent="0.2">
      <c r="A1890" s="2">
        <v>0.71533203125</v>
      </c>
    </row>
    <row r="1891" spans="1:1" x14ac:dyDescent="0.2">
      <c r="A1891" s="2">
        <v>0.96533203125</v>
      </c>
    </row>
    <row r="1892" spans="1:1" x14ac:dyDescent="0.2">
      <c r="A1892" s="2">
        <v>0.46533203125</v>
      </c>
    </row>
    <row r="1893" spans="1:1" x14ac:dyDescent="0.2">
      <c r="A1893" s="2">
        <v>0.34033203125</v>
      </c>
    </row>
    <row r="1894" spans="1:1" x14ac:dyDescent="0.2">
      <c r="A1894" s="2">
        <v>0.84033203125</v>
      </c>
    </row>
    <row r="1895" spans="1:1" x14ac:dyDescent="0.2">
      <c r="A1895" s="2">
        <v>0.59033203125</v>
      </c>
    </row>
    <row r="1896" spans="1:1" x14ac:dyDescent="0.2">
      <c r="A1896" s="2">
        <v>9.033203125E-2</v>
      </c>
    </row>
    <row r="1897" spans="1:1" x14ac:dyDescent="0.2">
      <c r="A1897" s="2">
        <v>0.12158203125</v>
      </c>
    </row>
    <row r="1898" spans="1:1" x14ac:dyDescent="0.2">
      <c r="A1898" s="2">
        <v>0.62158203125</v>
      </c>
    </row>
    <row r="1899" spans="1:1" x14ac:dyDescent="0.2">
      <c r="A1899" s="2">
        <v>0.87158203125</v>
      </c>
    </row>
    <row r="1900" spans="1:1" x14ac:dyDescent="0.2">
      <c r="A1900" s="2">
        <v>0.37158203125</v>
      </c>
    </row>
    <row r="1901" spans="1:1" x14ac:dyDescent="0.2">
      <c r="A1901" s="2">
        <v>0.49658203125</v>
      </c>
    </row>
    <row r="1902" spans="1:1" x14ac:dyDescent="0.2">
      <c r="A1902" s="2">
        <v>0.99658203125</v>
      </c>
    </row>
    <row r="1903" spans="1:1" x14ac:dyDescent="0.2">
      <c r="A1903" s="2">
        <v>0.74658203125</v>
      </c>
    </row>
    <row r="1904" spans="1:1" x14ac:dyDescent="0.2">
      <c r="A1904" s="2">
        <v>0.24658203125</v>
      </c>
    </row>
    <row r="1905" spans="1:1" x14ac:dyDescent="0.2">
      <c r="A1905" s="2">
        <v>0.18408203125</v>
      </c>
    </row>
    <row r="1906" spans="1:1" x14ac:dyDescent="0.2">
      <c r="A1906" s="2">
        <v>0.68408203125</v>
      </c>
    </row>
    <row r="1907" spans="1:1" x14ac:dyDescent="0.2">
      <c r="A1907" s="2">
        <v>0.93408203125</v>
      </c>
    </row>
    <row r="1908" spans="1:1" x14ac:dyDescent="0.2">
      <c r="A1908" s="2">
        <v>0.43408203125</v>
      </c>
    </row>
    <row r="1909" spans="1:1" x14ac:dyDescent="0.2">
      <c r="A1909" s="2">
        <v>0.30908203125</v>
      </c>
    </row>
    <row r="1910" spans="1:1" x14ac:dyDescent="0.2">
      <c r="A1910" s="2">
        <v>0.80908203125</v>
      </c>
    </row>
    <row r="1911" spans="1:1" x14ac:dyDescent="0.2">
      <c r="A1911" s="2">
        <v>0.55908203125</v>
      </c>
    </row>
    <row r="1912" spans="1:1" x14ac:dyDescent="0.2">
      <c r="A1912" s="2">
        <v>5.908203125E-2</v>
      </c>
    </row>
    <row r="1913" spans="1:1" x14ac:dyDescent="0.2">
      <c r="A1913" s="2">
        <v>4.345703125E-2</v>
      </c>
    </row>
    <row r="1914" spans="1:1" x14ac:dyDescent="0.2">
      <c r="A1914" s="2">
        <v>0.54345703125</v>
      </c>
    </row>
    <row r="1915" spans="1:1" x14ac:dyDescent="0.2">
      <c r="A1915" s="2">
        <v>0.79345703125</v>
      </c>
    </row>
    <row r="1916" spans="1:1" x14ac:dyDescent="0.2">
      <c r="A1916" s="2">
        <v>0.29345703125</v>
      </c>
    </row>
    <row r="1917" spans="1:1" x14ac:dyDescent="0.2">
      <c r="A1917" s="2">
        <v>0.41845703125</v>
      </c>
    </row>
    <row r="1918" spans="1:1" x14ac:dyDescent="0.2">
      <c r="A1918" s="2">
        <v>0.91845703125</v>
      </c>
    </row>
    <row r="1919" spans="1:1" x14ac:dyDescent="0.2">
      <c r="A1919" s="2">
        <v>0.66845703125</v>
      </c>
    </row>
    <row r="1920" spans="1:1" x14ac:dyDescent="0.2">
      <c r="A1920" s="2">
        <v>0.16845703125</v>
      </c>
    </row>
    <row r="1921" spans="1:1" x14ac:dyDescent="0.2">
      <c r="A1921" s="2">
        <v>0.23095703125</v>
      </c>
    </row>
    <row r="1922" spans="1:1" x14ac:dyDescent="0.2">
      <c r="A1922" s="2">
        <v>0.73095703125</v>
      </c>
    </row>
    <row r="1923" spans="1:1" x14ac:dyDescent="0.2">
      <c r="A1923" s="2">
        <v>0.98095703125</v>
      </c>
    </row>
    <row r="1924" spans="1:1" x14ac:dyDescent="0.2">
      <c r="A1924" s="2">
        <v>0.48095703125</v>
      </c>
    </row>
    <row r="1925" spans="1:1" x14ac:dyDescent="0.2">
      <c r="A1925" s="2">
        <v>0.35595703125</v>
      </c>
    </row>
    <row r="1926" spans="1:1" x14ac:dyDescent="0.2">
      <c r="A1926" s="2">
        <v>0.85595703125</v>
      </c>
    </row>
    <row r="1927" spans="1:1" x14ac:dyDescent="0.2">
      <c r="A1927" s="2">
        <v>0.60595703125</v>
      </c>
    </row>
    <row r="1928" spans="1:1" x14ac:dyDescent="0.2">
      <c r="A1928" s="2">
        <v>0.10595703125</v>
      </c>
    </row>
    <row r="1929" spans="1:1" x14ac:dyDescent="0.2">
      <c r="A1929" s="2">
        <v>7.470703125E-2</v>
      </c>
    </row>
    <row r="1930" spans="1:1" x14ac:dyDescent="0.2">
      <c r="A1930" s="2">
        <v>0.57470703125</v>
      </c>
    </row>
    <row r="1931" spans="1:1" x14ac:dyDescent="0.2">
      <c r="A1931" s="2">
        <v>0.82470703125</v>
      </c>
    </row>
    <row r="1932" spans="1:1" x14ac:dyDescent="0.2">
      <c r="A1932" s="2">
        <v>0.32470703125</v>
      </c>
    </row>
    <row r="1933" spans="1:1" x14ac:dyDescent="0.2">
      <c r="A1933" s="2">
        <v>0.44970703125</v>
      </c>
    </row>
    <row r="1934" spans="1:1" x14ac:dyDescent="0.2">
      <c r="A1934" s="2">
        <v>0.94970703125</v>
      </c>
    </row>
    <row r="1935" spans="1:1" x14ac:dyDescent="0.2">
      <c r="A1935" s="2">
        <v>0.69970703125</v>
      </c>
    </row>
    <row r="1936" spans="1:1" x14ac:dyDescent="0.2">
      <c r="A1936" s="2">
        <v>0.19970703125</v>
      </c>
    </row>
    <row r="1937" spans="1:1" x14ac:dyDescent="0.2">
      <c r="A1937" s="2">
        <v>0.13720703125</v>
      </c>
    </row>
    <row r="1938" spans="1:1" x14ac:dyDescent="0.2">
      <c r="A1938" s="2">
        <v>0.63720703125</v>
      </c>
    </row>
    <row r="1939" spans="1:1" x14ac:dyDescent="0.2">
      <c r="A1939" s="2">
        <v>0.88720703125</v>
      </c>
    </row>
    <row r="1940" spans="1:1" x14ac:dyDescent="0.2">
      <c r="A1940" s="2">
        <v>0.38720703125</v>
      </c>
    </row>
    <row r="1941" spans="1:1" x14ac:dyDescent="0.2">
      <c r="A1941" s="2">
        <v>0.26220703125</v>
      </c>
    </row>
    <row r="1942" spans="1:1" x14ac:dyDescent="0.2">
      <c r="A1942" s="2">
        <v>0.76220703125</v>
      </c>
    </row>
    <row r="1943" spans="1:1" x14ac:dyDescent="0.2">
      <c r="A1943" s="2">
        <v>0.51220703125</v>
      </c>
    </row>
    <row r="1944" spans="1:1" x14ac:dyDescent="0.2">
      <c r="A1944" s="2">
        <v>1.220703125E-2</v>
      </c>
    </row>
    <row r="1945" spans="1:1" x14ac:dyDescent="0.2">
      <c r="A1945" s="2">
        <v>8.30078125E-3</v>
      </c>
    </row>
    <row r="1946" spans="1:1" x14ac:dyDescent="0.2">
      <c r="A1946" s="2">
        <v>0.50830078125</v>
      </c>
    </row>
    <row r="1947" spans="1:1" x14ac:dyDescent="0.2">
      <c r="A1947" s="2">
        <v>0.75830078125</v>
      </c>
    </row>
    <row r="1948" spans="1:1" x14ac:dyDescent="0.2">
      <c r="A1948" s="2">
        <v>0.25830078125</v>
      </c>
    </row>
    <row r="1949" spans="1:1" x14ac:dyDescent="0.2">
      <c r="A1949" s="2">
        <v>0.38330078125</v>
      </c>
    </row>
    <row r="1950" spans="1:1" x14ac:dyDescent="0.2">
      <c r="A1950" s="2">
        <v>0.88330078125</v>
      </c>
    </row>
    <row r="1951" spans="1:1" x14ac:dyDescent="0.2">
      <c r="A1951" s="2">
        <v>0.63330078125</v>
      </c>
    </row>
    <row r="1952" spans="1:1" x14ac:dyDescent="0.2">
      <c r="A1952" s="2">
        <v>0.13330078125</v>
      </c>
    </row>
    <row r="1953" spans="1:1" x14ac:dyDescent="0.2">
      <c r="A1953" s="2">
        <v>0.19580078125</v>
      </c>
    </row>
    <row r="1954" spans="1:1" x14ac:dyDescent="0.2">
      <c r="A1954" s="2">
        <v>0.69580078125</v>
      </c>
    </row>
    <row r="1955" spans="1:1" x14ac:dyDescent="0.2">
      <c r="A1955" s="2">
        <v>0.94580078125</v>
      </c>
    </row>
    <row r="1956" spans="1:1" x14ac:dyDescent="0.2">
      <c r="A1956" s="2">
        <v>0.44580078125</v>
      </c>
    </row>
    <row r="1957" spans="1:1" x14ac:dyDescent="0.2">
      <c r="A1957" s="2">
        <v>0.32080078125</v>
      </c>
    </row>
    <row r="1958" spans="1:1" x14ac:dyDescent="0.2">
      <c r="A1958" s="2">
        <v>0.82080078125</v>
      </c>
    </row>
    <row r="1959" spans="1:1" x14ac:dyDescent="0.2">
      <c r="A1959" s="2">
        <v>0.57080078125</v>
      </c>
    </row>
    <row r="1960" spans="1:1" x14ac:dyDescent="0.2">
      <c r="A1960" s="2">
        <v>7.080078125E-2</v>
      </c>
    </row>
    <row r="1961" spans="1:1" x14ac:dyDescent="0.2">
      <c r="A1961" s="2">
        <v>0.10205078125</v>
      </c>
    </row>
    <row r="1962" spans="1:1" x14ac:dyDescent="0.2">
      <c r="A1962" s="2">
        <v>0.60205078125</v>
      </c>
    </row>
    <row r="1963" spans="1:1" x14ac:dyDescent="0.2">
      <c r="A1963" s="2">
        <v>0.85205078125</v>
      </c>
    </row>
    <row r="1964" spans="1:1" x14ac:dyDescent="0.2">
      <c r="A1964" s="2">
        <v>0.35205078125</v>
      </c>
    </row>
    <row r="1965" spans="1:1" x14ac:dyDescent="0.2">
      <c r="A1965" s="2">
        <v>0.47705078125</v>
      </c>
    </row>
    <row r="1966" spans="1:1" x14ac:dyDescent="0.2">
      <c r="A1966" s="2">
        <v>0.97705078125</v>
      </c>
    </row>
    <row r="1967" spans="1:1" x14ac:dyDescent="0.2">
      <c r="A1967" s="2">
        <v>0.72705078125</v>
      </c>
    </row>
    <row r="1968" spans="1:1" x14ac:dyDescent="0.2">
      <c r="A1968" s="2">
        <v>0.22705078125</v>
      </c>
    </row>
    <row r="1969" spans="1:1" x14ac:dyDescent="0.2">
      <c r="A1969" s="2">
        <v>0.16455078125</v>
      </c>
    </row>
    <row r="1970" spans="1:1" x14ac:dyDescent="0.2">
      <c r="A1970" s="2">
        <v>0.66455078125</v>
      </c>
    </row>
    <row r="1971" spans="1:1" x14ac:dyDescent="0.2">
      <c r="A1971" s="2">
        <v>0.91455078125</v>
      </c>
    </row>
    <row r="1972" spans="1:1" x14ac:dyDescent="0.2">
      <c r="A1972" s="2">
        <v>0.41455078125</v>
      </c>
    </row>
    <row r="1973" spans="1:1" x14ac:dyDescent="0.2">
      <c r="A1973" s="2">
        <v>0.28955078125</v>
      </c>
    </row>
    <row r="1974" spans="1:1" x14ac:dyDescent="0.2">
      <c r="A1974" s="2">
        <v>0.78955078125</v>
      </c>
    </row>
    <row r="1975" spans="1:1" x14ac:dyDescent="0.2">
      <c r="A1975" s="2">
        <v>0.53955078125</v>
      </c>
    </row>
    <row r="1976" spans="1:1" x14ac:dyDescent="0.2">
      <c r="A1976" s="2">
        <v>3.955078125E-2</v>
      </c>
    </row>
    <row r="1977" spans="1:1" x14ac:dyDescent="0.2">
      <c r="A1977" s="2">
        <v>5.517578125E-2</v>
      </c>
    </row>
    <row r="1978" spans="1:1" x14ac:dyDescent="0.2">
      <c r="A1978" s="2">
        <v>0.55517578125</v>
      </c>
    </row>
    <row r="1979" spans="1:1" x14ac:dyDescent="0.2">
      <c r="A1979" s="2">
        <v>0.80517578125</v>
      </c>
    </row>
    <row r="1980" spans="1:1" x14ac:dyDescent="0.2">
      <c r="A1980" s="2">
        <v>0.30517578125</v>
      </c>
    </row>
    <row r="1981" spans="1:1" x14ac:dyDescent="0.2">
      <c r="A1981" s="2">
        <v>0.43017578125</v>
      </c>
    </row>
    <row r="1982" spans="1:1" x14ac:dyDescent="0.2">
      <c r="A1982" s="2">
        <v>0.93017578125</v>
      </c>
    </row>
    <row r="1983" spans="1:1" x14ac:dyDescent="0.2">
      <c r="A1983" s="2">
        <v>0.68017578125</v>
      </c>
    </row>
    <row r="1984" spans="1:1" x14ac:dyDescent="0.2">
      <c r="A1984" s="2">
        <v>0.18017578125</v>
      </c>
    </row>
    <row r="1985" spans="1:1" x14ac:dyDescent="0.2">
      <c r="A1985" s="2">
        <v>0.24267578125</v>
      </c>
    </row>
    <row r="1986" spans="1:1" x14ac:dyDescent="0.2">
      <c r="A1986" s="2">
        <v>0.74267578125</v>
      </c>
    </row>
    <row r="1987" spans="1:1" x14ac:dyDescent="0.2">
      <c r="A1987" s="2">
        <v>0.99267578125</v>
      </c>
    </row>
    <row r="1988" spans="1:1" x14ac:dyDescent="0.2">
      <c r="A1988" s="2">
        <v>0.49267578125</v>
      </c>
    </row>
    <row r="1989" spans="1:1" x14ac:dyDescent="0.2">
      <c r="A1989" s="2">
        <v>0.36767578125</v>
      </c>
    </row>
    <row r="1990" spans="1:1" x14ac:dyDescent="0.2">
      <c r="A1990" s="2">
        <v>0.86767578125</v>
      </c>
    </row>
    <row r="1991" spans="1:1" x14ac:dyDescent="0.2">
      <c r="A1991" s="2">
        <v>0.61767578125</v>
      </c>
    </row>
    <row r="1992" spans="1:1" x14ac:dyDescent="0.2">
      <c r="A1992" s="2">
        <v>0.11767578125</v>
      </c>
    </row>
    <row r="1993" spans="1:1" x14ac:dyDescent="0.2">
      <c r="A1993" s="2">
        <v>8.642578125E-2</v>
      </c>
    </row>
    <row r="1994" spans="1:1" x14ac:dyDescent="0.2">
      <c r="A1994" s="2">
        <v>0.58642578125</v>
      </c>
    </row>
    <row r="1995" spans="1:1" x14ac:dyDescent="0.2">
      <c r="A1995" s="2">
        <v>0.83642578125</v>
      </c>
    </row>
    <row r="1996" spans="1:1" x14ac:dyDescent="0.2">
      <c r="A1996" s="2">
        <v>0.33642578125</v>
      </c>
    </row>
    <row r="1997" spans="1:1" x14ac:dyDescent="0.2">
      <c r="A1997" s="2">
        <v>0.46142578125</v>
      </c>
    </row>
    <row r="1998" spans="1:1" x14ac:dyDescent="0.2">
      <c r="A1998" s="2">
        <v>0.96142578125</v>
      </c>
    </row>
    <row r="1999" spans="1:1" x14ac:dyDescent="0.2">
      <c r="A1999" s="2">
        <v>0.71142578125</v>
      </c>
    </row>
    <row r="2000" spans="1:1" x14ac:dyDescent="0.2">
      <c r="A2000" s="2">
        <v>0.21142578125</v>
      </c>
    </row>
    <row r="2001" spans="1:1" x14ac:dyDescent="0.2">
      <c r="A2001" s="2">
        <v>0.14892578125</v>
      </c>
    </row>
    <row r="2002" spans="1:1" x14ac:dyDescent="0.2">
      <c r="A2002" s="2">
        <v>0.64892578125</v>
      </c>
    </row>
    <row r="2003" spans="1:1" x14ac:dyDescent="0.2">
      <c r="A2003" s="2">
        <v>0.89892578125</v>
      </c>
    </row>
    <row r="2004" spans="1:1" x14ac:dyDescent="0.2">
      <c r="A2004" s="2">
        <v>0.39892578125</v>
      </c>
    </row>
    <row r="2005" spans="1:1" x14ac:dyDescent="0.2">
      <c r="A2005" s="2">
        <v>0.27392578125</v>
      </c>
    </row>
    <row r="2006" spans="1:1" x14ac:dyDescent="0.2">
      <c r="A2006" s="2">
        <v>0.77392578125</v>
      </c>
    </row>
    <row r="2007" spans="1:1" x14ac:dyDescent="0.2">
      <c r="A2007" s="2">
        <v>0.52392578125</v>
      </c>
    </row>
    <row r="2008" spans="1:1" x14ac:dyDescent="0.2">
      <c r="A2008" s="2">
        <v>2.392578125E-2</v>
      </c>
    </row>
    <row r="2009" spans="1:1" x14ac:dyDescent="0.2">
      <c r="A2009" s="2">
        <v>1.611328125E-2</v>
      </c>
    </row>
    <row r="2010" spans="1:1" x14ac:dyDescent="0.2">
      <c r="A2010" s="2">
        <v>0.51611328125</v>
      </c>
    </row>
    <row r="2011" spans="1:1" x14ac:dyDescent="0.2">
      <c r="A2011" s="2">
        <v>0.76611328125</v>
      </c>
    </row>
    <row r="2012" spans="1:1" x14ac:dyDescent="0.2">
      <c r="A2012" s="2">
        <v>0.26611328125</v>
      </c>
    </row>
    <row r="2013" spans="1:1" x14ac:dyDescent="0.2">
      <c r="A2013" s="2">
        <v>0.39111328125</v>
      </c>
    </row>
    <row r="2014" spans="1:1" x14ac:dyDescent="0.2">
      <c r="A2014" s="2">
        <v>0.89111328125</v>
      </c>
    </row>
    <row r="2015" spans="1:1" x14ac:dyDescent="0.2">
      <c r="A2015" s="2">
        <v>0.64111328125</v>
      </c>
    </row>
    <row r="2016" spans="1:1" x14ac:dyDescent="0.2">
      <c r="A2016" s="2">
        <v>0.14111328125</v>
      </c>
    </row>
    <row r="2017" spans="1:1" x14ac:dyDescent="0.2">
      <c r="A2017" s="2">
        <v>0.20361328125</v>
      </c>
    </row>
    <row r="2018" spans="1:1" x14ac:dyDescent="0.2">
      <c r="A2018" s="2">
        <v>0.70361328125</v>
      </c>
    </row>
    <row r="2019" spans="1:1" x14ac:dyDescent="0.2">
      <c r="A2019" s="2">
        <v>0.95361328125</v>
      </c>
    </row>
    <row r="2020" spans="1:1" x14ac:dyDescent="0.2">
      <c r="A2020" s="2">
        <v>0.45361328125</v>
      </c>
    </row>
    <row r="2021" spans="1:1" x14ac:dyDescent="0.2">
      <c r="A2021" s="2">
        <v>0.32861328125</v>
      </c>
    </row>
    <row r="2022" spans="1:1" x14ac:dyDescent="0.2">
      <c r="A2022" s="2">
        <v>0.82861328125</v>
      </c>
    </row>
    <row r="2023" spans="1:1" x14ac:dyDescent="0.2">
      <c r="A2023" s="2">
        <v>0.57861328125</v>
      </c>
    </row>
    <row r="2024" spans="1:1" x14ac:dyDescent="0.2">
      <c r="A2024" s="2">
        <v>7.861328125E-2</v>
      </c>
    </row>
    <row r="2025" spans="1:1" x14ac:dyDescent="0.2">
      <c r="A2025" s="2">
        <v>0.10986328125</v>
      </c>
    </row>
    <row r="2026" spans="1:1" x14ac:dyDescent="0.2">
      <c r="A2026" s="2">
        <v>0.60986328125</v>
      </c>
    </row>
    <row r="2027" spans="1:1" x14ac:dyDescent="0.2">
      <c r="A2027" s="2">
        <v>0.85986328125</v>
      </c>
    </row>
    <row r="2028" spans="1:1" x14ac:dyDescent="0.2">
      <c r="A2028" s="2">
        <v>0.35986328125</v>
      </c>
    </row>
    <row r="2029" spans="1:1" x14ac:dyDescent="0.2">
      <c r="A2029" s="2">
        <v>0.48486328125</v>
      </c>
    </row>
    <row r="2030" spans="1:1" x14ac:dyDescent="0.2">
      <c r="A2030" s="2">
        <v>0.98486328125</v>
      </c>
    </row>
    <row r="2031" spans="1:1" x14ac:dyDescent="0.2">
      <c r="A2031" s="2">
        <v>0.73486328125</v>
      </c>
    </row>
    <row r="2032" spans="1:1" x14ac:dyDescent="0.2">
      <c r="A2032" s="2">
        <v>0.23486328125</v>
      </c>
    </row>
    <row r="2033" spans="1:1" x14ac:dyDescent="0.2">
      <c r="A2033" s="2">
        <v>0.17236328125</v>
      </c>
    </row>
    <row r="2034" spans="1:1" x14ac:dyDescent="0.2">
      <c r="A2034" s="2">
        <v>0.67236328125</v>
      </c>
    </row>
    <row r="2035" spans="1:1" x14ac:dyDescent="0.2">
      <c r="A2035" s="2">
        <v>0.92236328125</v>
      </c>
    </row>
    <row r="2036" spans="1:1" x14ac:dyDescent="0.2">
      <c r="A2036" s="2">
        <v>0.42236328125</v>
      </c>
    </row>
    <row r="2037" spans="1:1" x14ac:dyDescent="0.2">
      <c r="A2037" s="2">
        <v>0.29736328125</v>
      </c>
    </row>
    <row r="2038" spans="1:1" x14ac:dyDescent="0.2">
      <c r="A2038" s="2">
        <v>0.79736328125</v>
      </c>
    </row>
    <row r="2039" spans="1:1" x14ac:dyDescent="0.2">
      <c r="A2039" s="2">
        <v>0.54736328125</v>
      </c>
    </row>
    <row r="2040" spans="1:1" x14ac:dyDescent="0.2">
      <c r="A2040" s="2">
        <v>4.736328125E-2</v>
      </c>
    </row>
    <row r="2041" spans="1:1" x14ac:dyDescent="0.2">
      <c r="A2041" s="2">
        <v>3.173828125E-2</v>
      </c>
    </row>
    <row r="2042" spans="1:1" x14ac:dyDescent="0.2">
      <c r="A2042" s="2">
        <v>0.53173828125</v>
      </c>
    </row>
    <row r="2043" spans="1:1" x14ac:dyDescent="0.2">
      <c r="A2043" s="2">
        <v>0.78173828125</v>
      </c>
    </row>
    <row r="2044" spans="1:1" x14ac:dyDescent="0.2">
      <c r="A2044" s="2">
        <v>0.28173828125</v>
      </c>
    </row>
    <row r="2045" spans="1:1" x14ac:dyDescent="0.2">
      <c r="A2045" s="2">
        <v>0.40673828125</v>
      </c>
    </row>
    <row r="2046" spans="1:1" x14ac:dyDescent="0.2">
      <c r="A2046" s="2">
        <v>0.90673828125</v>
      </c>
    </row>
    <row r="2047" spans="1:1" x14ac:dyDescent="0.2">
      <c r="A2047" s="2">
        <v>0.65673828125</v>
      </c>
    </row>
    <row r="2048" spans="1:1" x14ac:dyDescent="0.2">
      <c r="A2048" s="2">
        <v>0.15673828125</v>
      </c>
    </row>
    <row r="2049" spans="1:1" x14ac:dyDescent="0.2">
      <c r="A2049" s="2">
        <v>0.21923828125</v>
      </c>
    </row>
    <row r="2050" spans="1:1" x14ac:dyDescent="0.2">
      <c r="A2050" s="2">
        <v>0.71923828125</v>
      </c>
    </row>
    <row r="2051" spans="1:1" x14ac:dyDescent="0.2">
      <c r="A2051" s="2">
        <v>0.96923828125</v>
      </c>
    </row>
    <row r="2052" spans="1:1" x14ac:dyDescent="0.2">
      <c r="A2052" s="2">
        <v>0.46923828125</v>
      </c>
    </row>
    <row r="2053" spans="1:1" x14ac:dyDescent="0.2">
      <c r="A2053" s="2">
        <v>0.34423828125</v>
      </c>
    </row>
    <row r="2054" spans="1:1" x14ac:dyDescent="0.2">
      <c r="A2054" s="2">
        <v>0.84423828125</v>
      </c>
    </row>
    <row r="2055" spans="1:1" x14ac:dyDescent="0.2">
      <c r="A2055" s="2">
        <v>0.59423828125</v>
      </c>
    </row>
    <row r="2056" spans="1:1" x14ac:dyDescent="0.2">
      <c r="A2056" s="2">
        <v>9.423828125E-2</v>
      </c>
    </row>
    <row r="2057" spans="1:1" x14ac:dyDescent="0.2">
      <c r="A2057" s="2">
        <v>6.298828125E-2</v>
      </c>
    </row>
    <row r="2058" spans="1:1" x14ac:dyDescent="0.2">
      <c r="A2058" s="2">
        <v>0.56298828125</v>
      </c>
    </row>
    <row r="2059" spans="1:1" x14ac:dyDescent="0.2">
      <c r="A2059" s="2">
        <v>0.81298828125</v>
      </c>
    </row>
    <row r="2060" spans="1:1" x14ac:dyDescent="0.2">
      <c r="A2060" s="2">
        <v>0.31298828125</v>
      </c>
    </row>
    <row r="2061" spans="1:1" x14ac:dyDescent="0.2">
      <c r="A2061" s="2">
        <v>0.43798828125</v>
      </c>
    </row>
    <row r="2062" spans="1:1" x14ac:dyDescent="0.2">
      <c r="A2062" s="2">
        <v>0.93798828125</v>
      </c>
    </row>
    <row r="2063" spans="1:1" x14ac:dyDescent="0.2">
      <c r="A2063" s="2">
        <v>0.68798828125</v>
      </c>
    </row>
    <row r="2064" spans="1:1" x14ac:dyDescent="0.2">
      <c r="A2064" s="2">
        <v>0.18798828125</v>
      </c>
    </row>
    <row r="2065" spans="1:1" x14ac:dyDescent="0.2">
      <c r="A2065" s="2">
        <v>0.12548828125</v>
      </c>
    </row>
    <row r="2066" spans="1:1" x14ac:dyDescent="0.2">
      <c r="A2066" s="2">
        <v>0.62548828125</v>
      </c>
    </row>
    <row r="2067" spans="1:1" x14ac:dyDescent="0.2">
      <c r="A2067" s="2">
        <v>0.87548828125</v>
      </c>
    </row>
    <row r="2068" spans="1:1" x14ac:dyDescent="0.2">
      <c r="A2068" s="2">
        <v>0.37548828125</v>
      </c>
    </row>
    <row r="2069" spans="1:1" x14ac:dyDescent="0.2">
      <c r="A2069" s="2">
        <v>0.25048828125</v>
      </c>
    </row>
    <row r="2070" spans="1:1" x14ac:dyDescent="0.2">
      <c r="A2070" s="2">
        <v>0.75048828125</v>
      </c>
    </row>
    <row r="2071" spans="1:1" x14ac:dyDescent="0.2">
      <c r="A2071" s="2">
        <v>0.50048828125</v>
      </c>
    </row>
    <row r="2072" spans="1:1" x14ac:dyDescent="0.2">
      <c r="A2072" s="2">
        <v>4.8828125E-4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Gaussian Distributions</vt:lpstr>
      <vt:lpstr>Non-gaussian distribution</vt:lpstr>
      <vt:lpstr>Risk Measures</vt:lpstr>
      <vt:lpstr>Multidim Gaussian Distribution</vt:lpstr>
      <vt:lpstr>HelperSheet</vt:lpstr>
      <vt:lpstr>Distribution1</vt:lpstr>
      <vt:lpstr>Distribution2</vt:lpstr>
      <vt:lpstr>Distribution3</vt:lpstr>
      <vt:lpstr>Mean</vt:lpstr>
      <vt:lpstr>Mean1</vt:lpstr>
      <vt:lpstr>Mean2</vt:lpstr>
      <vt:lpstr>Mean3</vt:lpstr>
      <vt:lpstr>Mean4</vt:lpstr>
      <vt:lpstr>Mean5</vt:lpstr>
      <vt:lpstr>Mean6</vt:lpstr>
      <vt:lpstr>Percentile</vt:lpstr>
      <vt:lpstr>Percentile1</vt:lpstr>
      <vt:lpstr>RiskPercentile</vt:lpstr>
      <vt:lpstr>StandardDeviation</vt:lpstr>
      <vt:lpstr>StdDev1</vt:lpstr>
      <vt:lpstr>StdDev2</vt:lpstr>
      <vt:lpstr>StdDev3</vt:lpstr>
      <vt:lpstr>StdDev4</vt:lpstr>
      <vt:lpstr>StdDev5</vt:lpstr>
      <vt:lpstr>StdDev6</vt:lpstr>
      <vt:lpstr>Target</vt:lpstr>
      <vt:lpstr>Target1</vt:lpstr>
      <vt:lpstr>TargetReturn</vt:lpstr>
    </vt:vector>
  </TitlesOfParts>
  <Company>QuantLib -- http://quantlib.org</Company>
  <LinksUpToDate>false</LinksUpToDate>
  <SharedDoc>false</SharedDoc>
  <HyperlinkBase>http://quantlib.org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dcterms:created xsi:type="dcterms:W3CDTF">2004-09-01T10:42:15Z</dcterms:created>
  <dcterms:modified xsi:type="dcterms:W3CDTF">2014-05-09T17:59:55Z</dcterms:modified>
</cp:coreProperties>
</file>