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10" yWindow="270" windowWidth="1980" windowHeight="7905"/>
  </bookViews>
  <sheets>
    <sheet name="General Settings" sheetId="3" r:id="rId1"/>
    <sheet name="Time Series" sheetId="6" r:id="rId2"/>
    <sheet name="Raw Feed" sheetId="5" r:id="rId3"/>
    <sheet name="Fixings" sheetId="9" r:id="rId4"/>
    <sheet name="SpecialFixings" sheetId="10" r:id="rId5"/>
  </sheets>
  <externalReferences>
    <externalReference r:id="rId6"/>
  </externalReferences>
  <definedNames>
    <definedName name="Currency">'General Settings'!$D$5</definedName>
    <definedName name="EndDate">'General Settings'!$E$19</definedName>
    <definedName name="FileName">'General Settings'!$E$17</definedName>
    <definedName name="FileOverwrite">'General Settings'!$D$10</definedName>
    <definedName name="General_Settings">'General Settings'!$B$2</definedName>
    <definedName name="IndexFamily">'General Settings'!$D$14:$D$14</definedName>
    <definedName name="IndexFamilyCode01">'General Settings'!$D$13</definedName>
    <definedName name="IndexTable">'General Settings'!$C$14:$E$14</definedName>
    <definedName name="ObjectOverwrite">'General Settings'!$D$7</definedName>
    <definedName name="Path">'General Settings'!$D$9</definedName>
    <definedName name="Permanent">'General Settings'!$D$6</definedName>
    <definedName name="SelectedIndexNumber">'General Settings'!$E$16</definedName>
    <definedName name="SelectedIndexRICs">'Time Series'!$D$4:$D$5</definedName>
    <definedName name="SelectedIndexTenors">'Time Series'!$C$4:$C$5</definedName>
    <definedName name="Serialize">'General Settings'!$D$8</definedName>
    <definedName name="StartDate">'General Settings'!$E$18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14" i="3" l="1"/>
  <c r="F5" i="6"/>
  <c r="E5" i="9"/>
  <c r="E6" i="9"/>
  <c r="E7" i="9"/>
  <c r="E8" i="9"/>
  <c r="F8" i="9"/>
  <c r="E9" i="9"/>
  <c r="F9" i="9" s="1"/>
  <c r="E10" i="9"/>
  <c r="F10" i="9"/>
  <c r="E11" i="9"/>
  <c r="F11" i="9" s="1"/>
  <c r="G11" i="9"/>
  <c r="E12" i="9"/>
  <c r="G12" i="9"/>
  <c r="E13" i="9"/>
  <c r="G13" i="9" s="1"/>
  <c r="E14" i="9"/>
  <c r="G14" i="9"/>
  <c r="E15" i="9"/>
  <c r="G15" i="9"/>
  <c r="E16" i="9"/>
  <c r="F16" i="9" s="1"/>
  <c r="G16" i="9"/>
  <c r="E17" i="9"/>
  <c r="G17" i="9" s="1"/>
  <c r="E18" i="9"/>
  <c r="F18" i="9"/>
  <c r="E19" i="9"/>
  <c r="G19" i="9" s="1"/>
  <c r="F19" i="9"/>
  <c r="E20" i="9"/>
  <c r="G20" i="9" s="1"/>
  <c r="E21" i="9"/>
  <c r="F21" i="9" s="1"/>
  <c r="E22" i="9"/>
  <c r="F22" i="9" s="1"/>
  <c r="E23" i="9"/>
  <c r="E24" i="9"/>
  <c r="E25" i="9"/>
  <c r="F25" i="9"/>
  <c r="E26" i="9"/>
  <c r="G26" i="9" s="1"/>
  <c r="E27" i="9"/>
  <c r="E28" i="9"/>
  <c r="G28" i="9" s="1"/>
  <c r="E29" i="9"/>
  <c r="G29" i="9"/>
  <c r="E30" i="9"/>
  <c r="F30" i="9" s="1"/>
  <c r="G30" i="9"/>
  <c r="E31" i="9"/>
  <c r="G31" i="9"/>
  <c r="E32" i="9"/>
  <c r="G32" i="9" s="1"/>
  <c r="E33" i="9"/>
  <c r="G33" i="9"/>
  <c r="E34" i="9"/>
  <c r="G34" i="9" s="1"/>
  <c r="F34" i="9"/>
  <c r="E35" i="9"/>
  <c r="F35" i="9"/>
  <c r="E36" i="9"/>
  <c r="G36" i="9" s="1"/>
  <c r="E37" i="9"/>
  <c r="E38" i="9"/>
  <c r="G38" i="9" s="1"/>
  <c r="E39" i="9"/>
  <c r="G39" i="9" s="1"/>
  <c r="E40" i="9"/>
  <c r="G40" i="9" s="1"/>
  <c r="E41" i="9"/>
  <c r="F41" i="9"/>
  <c r="E42" i="9"/>
  <c r="F42" i="9" s="1"/>
  <c r="E43" i="9"/>
  <c r="E44" i="9"/>
  <c r="G44" i="9"/>
  <c r="E45" i="9"/>
  <c r="G45" i="9" s="1"/>
  <c r="E46" i="9"/>
  <c r="F46" i="9" s="1"/>
  <c r="E47" i="9"/>
  <c r="G47" i="9" s="1"/>
  <c r="E48" i="9"/>
  <c r="G48" i="9"/>
  <c r="E49" i="9"/>
  <c r="G49" i="9" s="1"/>
  <c r="E50" i="9"/>
  <c r="F50" i="9" s="1"/>
  <c r="E51" i="9"/>
  <c r="F51" i="9"/>
  <c r="E52" i="9"/>
  <c r="E53" i="9"/>
  <c r="G53" i="9" s="1"/>
  <c r="E54" i="9"/>
  <c r="G54" i="9"/>
  <c r="E55" i="9"/>
  <c r="F55" i="9" s="1"/>
  <c r="E56" i="9"/>
  <c r="G56" i="9"/>
  <c r="E57" i="9"/>
  <c r="F57" i="9"/>
  <c r="E58" i="9"/>
  <c r="F58" i="9" s="1"/>
  <c r="E59" i="9"/>
  <c r="F59" i="9" s="1"/>
  <c r="E60" i="9"/>
  <c r="G60" i="9" s="1"/>
  <c r="E61" i="9"/>
  <c r="G61" i="9"/>
  <c r="E62" i="9"/>
  <c r="F62" i="9" s="1"/>
  <c r="G62" i="9"/>
  <c r="E63" i="9"/>
  <c r="G63" i="9"/>
  <c r="E64" i="9"/>
  <c r="G64" i="9" s="1"/>
  <c r="E65" i="9"/>
  <c r="G65" i="9"/>
  <c r="E66" i="9"/>
  <c r="F66" i="9"/>
  <c r="E67" i="9"/>
  <c r="F67" i="9"/>
  <c r="E68" i="9"/>
  <c r="G68" i="9" s="1"/>
  <c r="E69" i="9"/>
  <c r="E70" i="9"/>
  <c r="E71" i="9"/>
  <c r="G71" i="9"/>
  <c r="E72" i="9"/>
  <c r="E73" i="9"/>
  <c r="F73" i="9"/>
  <c r="E74" i="9"/>
  <c r="F74" i="9" s="1"/>
  <c r="E75" i="9"/>
  <c r="E76" i="9"/>
  <c r="G76" i="9"/>
  <c r="E77" i="9"/>
  <c r="G77" i="9"/>
  <c r="E78" i="9"/>
  <c r="F78" i="9" s="1"/>
  <c r="E79" i="9"/>
  <c r="G79" i="9"/>
  <c r="E80" i="9"/>
  <c r="G80" i="9"/>
  <c r="E81" i="9"/>
  <c r="G81" i="9"/>
  <c r="E82" i="9"/>
  <c r="F82" i="9" s="1"/>
  <c r="E83" i="9"/>
  <c r="F83" i="9"/>
  <c r="E84" i="9"/>
  <c r="G84" i="9" s="1"/>
  <c r="E85" i="9"/>
  <c r="F85" i="9" s="1"/>
  <c r="E86" i="9"/>
  <c r="F86" i="9" s="1"/>
  <c r="E87" i="9"/>
  <c r="G87" i="9"/>
  <c r="E88" i="9"/>
  <c r="F88" i="9" s="1"/>
  <c r="E89" i="9"/>
  <c r="F89" i="9"/>
  <c r="E90" i="9"/>
  <c r="F90" i="9" s="1"/>
  <c r="G90" i="9"/>
  <c r="E91" i="9"/>
  <c r="G91" i="9"/>
  <c r="E92" i="9"/>
  <c r="G92" i="9" s="1"/>
  <c r="E93" i="9"/>
  <c r="G93" i="9"/>
  <c r="E94" i="9"/>
  <c r="G94" i="9"/>
  <c r="E95" i="9"/>
  <c r="G95" i="9"/>
  <c r="E96" i="9"/>
  <c r="G96" i="9" s="1"/>
  <c r="E97" i="9"/>
  <c r="G97" i="9"/>
  <c r="E98" i="9"/>
  <c r="F98" i="9"/>
  <c r="E99" i="9"/>
  <c r="G99" i="9" s="1"/>
  <c r="F99" i="9"/>
  <c r="E100" i="9"/>
  <c r="E101" i="9"/>
  <c r="E102" i="9"/>
  <c r="G102" i="9"/>
  <c r="E103" i="9"/>
  <c r="F103" i="9" s="1"/>
  <c r="G103" i="9"/>
  <c r="E104" i="9"/>
  <c r="F104" i="9" s="1"/>
  <c r="G104" i="9"/>
  <c r="E105" i="9"/>
  <c r="F105" i="9" s="1"/>
  <c r="E106" i="9"/>
  <c r="F106" i="9"/>
  <c r="E107" i="9"/>
  <c r="G107" i="9" s="1"/>
  <c r="E108" i="9"/>
  <c r="F108" i="9" s="1"/>
  <c r="E109" i="9"/>
  <c r="F109" i="9" s="1"/>
  <c r="E110" i="9"/>
  <c r="G110" i="9"/>
  <c r="E111" i="9"/>
  <c r="G111" i="9"/>
  <c r="E112" i="9"/>
  <c r="G112" i="9" s="1"/>
  <c r="E113" i="9"/>
  <c r="F113" i="9" s="1"/>
  <c r="E114" i="9"/>
  <c r="F114" i="9"/>
  <c r="E115" i="9"/>
  <c r="F115" i="9"/>
  <c r="E116" i="9"/>
  <c r="G116" i="9" s="1"/>
  <c r="E117" i="9"/>
  <c r="G117" i="9" s="1"/>
  <c r="E118" i="9"/>
  <c r="G118" i="9" s="1"/>
  <c r="E119" i="9"/>
  <c r="G119" i="9"/>
  <c r="E120" i="9"/>
  <c r="F120" i="9" s="1"/>
  <c r="G120" i="9"/>
  <c r="E121" i="9"/>
  <c r="G121" i="9" s="1"/>
  <c r="F121" i="9"/>
  <c r="E122" i="9"/>
  <c r="G122" i="9" s="1"/>
  <c r="E123" i="9"/>
  <c r="E124" i="9"/>
  <c r="G124" i="9"/>
  <c r="E125" i="9"/>
  <c r="F125" i="9" s="1"/>
  <c r="G125" i="9"/>
  <c r="E126" i="9"/>
  <c r="F126" i="9" s="1"/>
  <c r="G126" i="9"/>
  <c r="E127" i="9"/>
  <c r="G127" i="9" s="1"/>
  <c r="E128" i="9"/>
  <c r="G128" i="9"/>
  <c r="E129" i="9"/>
  <c r="G129" i="9"/>
  <c r="E130" i="9"/>
  <c r="G130" i="9" s="1"/>
  <c r="F130" i="9"/>
  <c r="E131" i="9"/>
  <c r="F131" i="9" s="1"/>
  <c r="E132" i="9"/>
  <c r="G132" i="9"/>
  <c r="E133" i="9"/>
  <c r="E134" i="9"/>
  <c r="E135" i="9"/>
  <c r="F135" i="9"/>
  <c r="E136" i="9"/>
  <c r="G136" i="9" s="1"/>
  <c r="E137" i="9"/>
  <c r="F137" i="9"/>
  <c r="E138" i="9"/>
  <c r="G138" i="9" s="1"/>
  <c r="F138" i="9"/>
  <c r="E139" i="9"/>
  <c r="G139" i="9"/>
  <c r="E140" i="9"/>
  <c r="G140" i="9" s="1"/>
  <c r="E141" i="9"/>
  <c r="G141" i="9"/>
  <c r="E142" i="9"/>
  <c r="G142" i="9"/>
  <c r="E143" i="9"/>
  <c r="G143" i="9"/>
  <c r="E144" i="9"/>
  <c r="G144" i="9" s="1"/>
  <c r="E145" i="9"/>
  <c r="G145" i="9"/>
  <c r="E146" i="9"/>
  <c r="G146" i="9" s="1"/>
  <c r="F146" i="9"/>
  <c r="E147" i="9"/>
  <c r="G147" i="9" s="1"/>
  <c r="F147" i="9"/>
  <c r="E148" i="9"/>
  <c r="G148" i="9" s="1"/>
  <c r="E149" i="9"/>
  <c r="E150" i="9"/>
  <c r="G150" i="9"/>
  <c r="E151" i="9"/>
  <c r="F151" i="9" s="1"/>
  <c r="G151" i="9"/>
  <c r="E152" i="9"/>
  <c r="G152" i="9" s="1"/>
  <c r="F152" i="9"/>
  <c r="E153" i="9"/>
  <c r="F153" i="9" s="1"/>
  <c r="E154" i="9"/>
  <c r="G154" i="9"/>
  <c r="E155" i="9"/>
  <c r="G155" i="9" s="1"/>
  <c r="E156" i="9"/>
  <c r="G156" i="9"/>
  <c r="E157" i="9"/>
  <c r="F157" i="9" s="1"/>
  <c r="E158" i="9"/>
  <c r="G158" i="9"/>
  <c r="E159" i="9"/>
  <c r="G159" i="9"/>
  <c r="E160" i="9"/>
  <c r="G160" i="9"/>
  <c r="E161" i="9"/>
  <c r="G161" i="9" s="1"/>
  <c r="E162" i="9"/>
  <c r="F162" i="9"/>
  <c r="E163" i="9"/>
  <c r="F163" i="9"/>
  <c r="E164" i="9"/>
  <c r="G164" i="9" s="1"/>
  <c r="E165" i="9"/>
  <c r="E166" i="9"/>
  <c r="G166" i="9" s="1"/>
  <c r="E167" i="9"/>
  <c r="G167" i="9" s="1"/>
  <c r="E168" i="9"/>
  <c r="G168" i="9"/>
  <c r="E169" i="9"/>
  <c r="F169" i="9"/>
  <c r="E170" i="9"/>
  <c r="F170" i="9"/>
  <c r="E171" i="9"/>
  <c r="F171" i="9" s="1"/>
  <c r="E172" i="9"/>
  <c r="G172" i="9"/>
  <c r="E173" i="9"/>
  <c r="G173" i="9"/>
  <c r="E174" i="9"/>
  <c r="F174" i="9" s="1"/>
  <c r="G174" i="9"/>
  <c r="E175" i="9"/>
  <c r="F175" i="9" s="1"/>
  <c r="E176" i="9"/>
  <c r="G176" i="9"/>
  <c r="E177" i="9"/>
  <c r="G177" i="9"/>
  <c r="E178" i="9"/>
  <c r="F178" i="9"/>
  <c r="E179" i="9"/>
  <c r="F179" i="9" s="1"/>
  <c r="E180" i="9"/>
  <c r="E181" i="9"/>
  <c r="E182" i="9"/>
  <c r="G182" i="9"/>
  <c r="E183" i="9"/>
  <c r="G183" i="9" s="1"/>
  <c r="F183" i="9"/>
  <c r="E184" i="9"/>
  <c r="G184" i="9" s="1"/>
  <c r="E185" i="9"/>
  <c r="F185" i="9"/>
  <c r="E186" i="9"/>
  <c r="G186" i="9" s="1"/>
  <c r="F186" i="9"/>
  <c r="E187" i="9"/>
  <c r="G187" i="9"/>
  <c r="E188" i="9"/>
  <c r="F188" i="9" s="1"/>
  <c r="E189" i="9"/>
  <c r="G189" i="9"/>
  <c r="E190" i="9"/>
  <c r="G190" i="9"/>
  <c r="E191" i="9"/>
  <c r="F191" i="9" s="1"/>
  <c r="G191" i="9"/>
  <c r="E192" i="9"/>
  <c r="G192" i="9" s="1"/>
  <c r="E193" i="9"/>
  <c r="G193" i="9"/>
  <c r="E194" i="9"/>
  <c r="F194" i="9"/>
  <c r="E195" i="9"/>
  <c r="F195" i="9"/>
  <c r="E196" i="9"/>
  <c r="G196" i="9" s="1"/>
  <c r="E197" i="9"/>
  <c r="G197" i="9" s="1"/>
  <c r="E198" i="9"/>
  <c r="G198" i="9"/>
  <c r="E199" i="9"/>
  <c r="F199" i="9" s="1"/>
  <c r="E200" i="9"/>
  <c r="F200" i="9"/>
  <c r="E201" i="9"/>
  <c r="F201" i="9"/>
  <c r="E202" i="9"/>
  <c r="F202" i="9" s="1"/>
  <c r="E203" i="9"/>
  <c r="E204" i="9"/>
  <c r="G204" i="9"/>
  <c r="E205" i="9"/>
  <c r="F205" i="9" s="1"/>
  <c r="G205" i="9"/>
  <c r="E206" i="9"/>
  <c r="G206" i="9" s="1"/>
  <c r="E207" i="9"/>
  <c r="G207" i="9"/>
  <c r="E208" i="9"/>
  <c r="G208" i="9"/>
  <c r="E209" i="9"/>
  <c r="F209" i="9" s="1"/>
  <c r="G209" i="9"/>
  <c r="E210" i="9"/>
  <c r="G210" i="9" s="1"/>
  <c r="E211" i="9"/>
  <c r="F211" i="9"/>
  <c r="E212" i="9"/>
  <c r="G212" i="9" s="1"/>
  <c r="E213" i="9"/>
  <c r="G213" i="9" s="1"/>
  <c r="E214" i="9"/>
  <c r="G214" i="9"/>
  <c r="E215" i="9"/>
  <c r="F215" i="9" s="1"/>
  <c r="E216" i="9"/>
  <c r="G216" i="9"/>
  <c r="E217" i="9"/>
  <c r="F217" i="9"/>
  <c r="E218" i="9"/>
  <c r="G218" i="9"/>
  <c r="E219" i="9"/>
  <c r="G219" i="9" s="1"/>
  <c r="E220" i="9"/>
  <c r="G220" i="9" s="1"/>
  <c r="E221" i="9"/>
  <c r="G221" i="9"/>
  <c r="E222" i="9"/>
  <c r="F222" i="9" s="1"/>
  <c r="G222" i="9"/>
  <c r="E223" i="9"/>
  <c r="G223" i="9"/>
  <c r="E224" i="9"/>
  <c r="G224" i="9" s="1"/>
  <c r="E225" i="9"/>
  <c r="G225" i="9"/>
  <c r="E226" i="9"/>
  <c r="F226" i="9"/>
  <c r="E227" i="9"/>
  <c r="G227" i="9" s="1"/>
  <c r="F227" i="9"/>
  <c r="E228" i="9"/>
  <c r="G228" i="9" s="1"/>
  <c r="E229" i="9"/>
  <c r="E230" i="9"/>
  <c r="F230" i="9"/>
  <c r="E231" i="9"/>
  <c r="F231" i="9" s="1"/>
  <c r="G231" i="9"/>
  <c r="E232" i="9"/>
  <c r="F232" i="9" s="1"/>
  <c r="G232" i="9"/>
  <c r="E233" i="9"/>
  <c r="F233" i="9" s="1"/>
  <c r="E234" i="9"/>
  <c r="G234" i="9"/>
  <c r="E235" i="9"/>
  <c r="F235" i="9" s="1"/>
  <c r="E236" i="9"/>
  <c r="F236" i="9" s="1"/>
  <c r="G236" i="9"/>
  <c r="E237" i="9"/>
  <c r="G237" i="9" s="1"/>
  <c r="E238" i="9"/>
  <c r="G238" i="9"/>
  <c r="E239" i="9"/>
  <c r="G239" i="9"/>
  <c r="E240" i="9"/>
  <c r="G240" i="9"/>
  <c r="E241" i="9"/>
  <c r="F241" i="9" s="1"/>
  <c r="E242" i="9"/>
  <c r="F242" i="9"/>
  <c r="E243" i="9"/>
  <c r="F243" i="9"/>
  <c r="E244" i="9"/>
  <c r="G244" i="9" s="1"/>
  <c r="E245" i="9"/>
  <c r="G245" i="9" s="1"/>
  <c r="E246" i="9"/>
  <c r="F246" i="9" s="1"/>
  <c r="E247" i="9"/>
  <c r="G247" i="9"/>
  <c r="E248" i="9"/>
  <c r="F248" i="9" s="1"/>
  <c r="G248" i="9"/>
  <c r="E249" i="9"/>
  <c r="G249" i="9" s="1"/>
  <c r="F249" i="9"/>
  <c r="E250" i="9"/>
  <c r="F250" i="9" s="1"/>
  <c r="E251" i="9"/>
  <c r="G251" i="9"/>
  <c r="E252" i="9"/>
  <c r="G252" i="9"/>
  <c r="E253" i="9"/>
  <c r="F253" i="9" s="1"/>
  <c r="G253" i="9"/>
  <c r="E254" i="9"/>
  <c r="G254" i="9" s="1"/>
  <c r="E255" i="9"/>
  <c r="G255" i="9"/>
  <c r="E256" i="9"/>
  <c r="F256" i="9" s="1"/>
  <c r="G256" i="9"/>
  <c r="E257" i="9"/>
  <c r="F257" i="9" s="1"/>
  <c r="G257" i="9"/>
  <c r="E258" i="9"/>
  <c r="G258" i="9" s="1"/>
  <c r="E259" i="9"/>
  <c r="F259" i="9"/>
  <c r="E260" i="9"/>
  <c r="E261" i="9"/>
  <c r="E262" i="9"/>
  <c r="F262" i="9" s="1"/>
  <c r="E263" i="9"/>
  <c r="F263" i="9" s="1"/>
  <c r="G263" i="9"/>
  <c r="E264" i="9"/>
  <c r="G264" i="9" s="1"/>
  <c r="E265" i="9"/>
  <c r="F265" i="9"/>
  <c r="E266" i="9"/>
  <c r="G266" i="9" s="1"/>
  <c r="F266" i="9"/>
  <c r="E267" i="9"/>
  <c r="G267" i="9"/>
  <c r="E268" i="9"/>
  <c r="G268" i="9" s="1"/>
  <c r="E269" i="9"/>
  <c r="G269" i="9"/>
  <c r="G5" i="9"/>
  <c r="G6" i="9"/>
  <c r="G7" i="9"/>
  <c r="G8" i="9"/>
  <c r="G9" i="9"/>
  <c r="G10" i="9"/>
  <c r="G23" i="9"/>
  <c r="G24" i="9"/>
  <c r="G25" i="9"/>
  <c r="G27" i="9"/>
  <c r="G37" i="9"/>
  <c r="G41" i="9"/>
  <c r="G42" i="9"/>
  <c r="G43" i="9"/>
  <c r="G52" i="9"/>
  <c r="G69" i="9"/>
  <c r="G70" i="9"/>
  <c r="G72" i="9"/>
  <c r="G73" i="9"/>
  <c r="G74" i="9"/>
  <c r="G75" i="9"/>
  <c r="G100" i="9"/>
  <c r="G101" i="9"/>
  <c r="G106" i="9"/>
  <c r="G123" i="9"/>
  <c r="G133" i="9"/>
  <c r="G134" i="9"/>
  <c r="G135" i="9"/>
  <c r="G149" i="9"/>
  <c r="G165" i="9"/>
  <c r="G169" i="9"/>
  <c r="G171" i="9"/>
  <c r="G180" i="9"/>
  <c r="G181" i="9"/>
  <c r="G199" i="9"/>
  <c r="G200" i="9"/>
  <c r="G201" i="9"/>
  <c r="G203" i="9"/>
  <c r="G229" i="9"/>
  <c r="G230" i="9"/>
  <c r="G235" i="9"/>
  <c r="G260" i="9"/>
  <c r="G261" i="9"/>
  <c r="G262" i="9"/>
  <c r="F5" i="9"/>
  <c r="F6" i="9"/>
  <c r="F7" i="9"/>
  <c r="F23" i="9"/>
  <c r="F24" i="9"/>
  <c r="F27" i="9"/>
  <c r="F36" i="9"/>
  <c r="F37" i="9"/>
  <c r="F38" i="9"/>
  <c r="F43" i="9"/>
  <c r="F52" i="9"/>
  <c r="F53" i="9"/>
  <c r="F54" i="9"/>
  <c r="F61" i="9"/>
  <c r="F69" i="9"/>
  <c r="F70" i="9"/>
  <c r="F71" i="9"/>
  <c r="F72" i="9"/>
  <c r="F75" i="9"/>
  <c r="F91" i="9"/>
  <c r="F92" i="9"/>
  <c r="F100" i="9"/>
  <c r="F101" i="9"/>
  <c r="F102" i="9"/>
  <c r="F107" i="9"/>
  <c r="F116" i="9"/>
  <c r="F117" i="9"/>
  <c r="F118" i="9"/>
  <c r="F119" i="9"/>
  <c r="F123" i="9"/>
  <c r="F132" i="9"/>
  <c r="F133" i="9"/>
  <c r="F134" i="9"/>
  <c r="F136" i="9"/>
  <c r="F139" i="9"/>
  <c r="F148" i="9"/>
  <c r="F149" i="9"/>
  <c r="F150" i="9"/>
  <c r="F155" i="9"/>
  <c r="F156" i="9"/>
  <c r="F164" i="9"/>
  <c r="F165" i="9"/>
  <c r="F166" i="9"/>
  <c r="F180" i="9"/>
  <c r="F181" i="9"/>
  <c r="F182" i="9"/>
  <c r="F187" i="9"/>
  <c r="F197" i="9"/>
  <c r="F198" i="9"/>
  <c r="F203" i="9"/>
  <c r="F212" i="9"/>
  <c r="F213" i="9"/>
  <c r="F228" i="9"/>
  <c r="F229" i="9"/>
  <c r="F247" i="9"/>
  <c r="F251" i="9"/>
  <c r="F252" i="9"/>
  <c r="F260" i="9"/>
  <c r="F261" i="9"/>
  <c r="F287" i="9"/>
  <c r="E270" i="9"/>
  <c r="F270" i="9"/>
  <c r="G270" i="9"/>
  <c r="E271" i="9"/>
  <c r="G271" i="9" s="1"/>
  <c r="F271" i="9"/>
  <c r="E272" i="9"/>
  <c r="G272" i="9"/>
  <c r="E273" i="9"/>
  <c r="F273" i="9"/>
  <c r="E274" i="9"/>
  <c r="F274" i="9"/>
  <c r="E275" i="9"/>
  <c r="F275" i="9"/>
  <c r="G275" i="9"/>
  <c r="E276" i="9"/>
  <c r="G276" i="9"/>
  <c r="E277" i="9"/>
  <c r="G277" i="9"/>
  <c r="E278" i="9"/>
  <c r="F278" i="9"/>
  <c r="E279" i="9"/>
  <c r="F279" i="9"/>
  <c r="E280" i="9"/>
  <c r="G280" i="9"/>
  <c r="E281" i="9"/>
  <c r="E282" i="9"/>
  <c r="F282" i="9"/>
  <c r="E283" i="9"/>
  <c r="F283" i="9"/>
  <c r="G283" i="9"/>
  <c r="E284" i="9"/>
  <c r="F284" i="9"/>
  <c r="E285" i="9"/>
  <c r="F285" i="9"/>
  <c r="G285" i="9"/>
  <c r="E286" i="9"/>
  <c r="G286" i="9"/>
  <c r="E288" i="9"/>
  <c r="F288" i="9"/>
  <c r="E289" i="9"/>
  <c r="F289" i="9"/>
  <c r="E290" i="9"/>
  <c r="G290" i="9"/>
  <c r="F290" i="9"/>
  <c r="E291" i="9"/>
  <c r="G291" i="9"/>
  <c r="F291" i="9"/>
  <c r="E292" i="9"/>
  <c r="G292" i="9"/>
  <c r="F292" i="9"/>
  <c r="E293" i="9"/>
  <c r="F293" i="9"/>
  <c r="E294" i="9"/>
  <c r="G294" i="9"/>
  <c r="E295" i="9"/>
  <c r="G295" i="9"/>
  <c r="E296" i="9"/>
  <c r="F296" i="9"/>
  <c r="E297" i="9"/>
  <c r="G297" i="9"/>
  <c r="E298" i="9"/>
  <c r="G298" i="9"/>
  <c r="E299" i="9"/>
  <c r="G299" i="9"/>
  <c r="E300" i="9"/>
  <c r="G300" i="9"/>
  <c r="E301" i="9"/>
  <c r="G301" i="9"/>
  <c r="E302" i="9"/>
  <c r="F302" i="9"/>
  <c r="G302" i="9"/>
  <c r="E303" i="9"/>
  <c r="G303" i="9"/>
  <c r="E304" i="9"/>
  <c r="G304" i="9"/>
  <c r="E305" i="9"/>
  <c r="F305" i="9"/>
  <c r="E306" i="9"/>
  <c r="F306" i="9"/>
  <c r="E307" i="9"/>
  <c r="F307" i="9"/>
  <c r="E308" i="9"/>
  <c r="F308" i="9"/>
  <c r="E309" i="9"/>
  <c r="G309" i="9"/>
  <c r="E310" i="9"/>
  <c r="F310" i="9"/>
  <c r="E311" i="9"/>
  <c r="F311" i="9"/>
  <c r="E312" i="9"/>
  <c r="G312" i="9"/>
  <c r="E313" i="9"/>
  <c r="F313" i="9"/>
  <c r="E314" i="9"/>
  <c r="G314" i="9"/>
  <c r="E315" i="9"/>
  <c r="F315" i="9"/>
  <c r="E316" i="9"/>
  <c r="G316" i="9"/>
  <c r="E317" i="9"/>
  <c r="F317" i="9"/>
  <c r="E318" i="9"/>
  <c r="G318" i="9"/>
  <c r="E319" i="9"/>
  <c r="G319" i="9"/>
  <c r="E320" i="9"/>
  <c r="F320" i="9"/>
  <c r="E321" i="9"/>
  <c r="G321" i="9"/>
  <c r="F321" i="9"/>
  <c r="E322" i="9"/>
  <c r="G322" i="9"/>
  <c r="F322" i="9"/>
  <c r="E323" i="9"/>
  <c r="F323" i="9"/>
  <c r="E324" i="9"/>
  <c r="F324" i="9"/>
  <c r="G324" i="9"/>
  <c r="E325" i="9"/>
  <c r="G325" i="9"/>
  <c r="E326" i="9"/>
  <c r="F326" i="9"/>
  <c r="E327" i="9"/>
  <c r="G327" i="9"/>
  <c r="E328" i="9"/>
  <c r="G328" i="9"/>
  <c r="E329" i="9"/>
  <c r="G329" i="9"/>
  <c r="E330" i="9"/>
  <c r="F330" i="9"/>
  <c r="E331" i="9"/>
  <c r="F331" i="9"/>
  <c r="E332" i="9"/>
  <c r="F332" i="9"/>
  <c r="G332" i="9"/>
  <c r="E333" i="9"/>
  <c r="F333" i="9"/>
  <c r="E334" i="9"/>
  <c r="F334" i="9"/>
  <c r="G334" i="9"/>
  <c r="E335" i="9"/>
  <c r="F335" i="9"/>
  <c r="E336" i="9"/>
  <c r="F336" i="9"/>
  <c r="E337" i="9"/>
  <c r="F337" i="9"/>
  <c r="E338" i="9"/>
  <c r="F338" i="9"/>
  <c r="E339" i="9"/>
  <c r="G339" i="9"/>
  <c r="F339" i="9"/>
  <c r="F281" i="9"/>
  <c r="F286" i="9"/>
  <c r="F295" i="9"/>
  <c r="F299" i="9"/>
  <c r="F300" i="9"/>
  <c r="F325" i="9"/>
  <c r="D13" i="3"/>
  <c r="D5" i="6"/>
  <c r="G2" i="5"/>
  <c r="G3" i="9"/>
  <c r="B2" i="5"/>
  <c r="C2" i="5"/>
  <c r="E17" i="3"/>
  <c r="G326" i="9"/>
  <c r="G317" i="9"/>
  <c r="G315" i="9"/>
  <c r="G287" i="9"/>
  <c r="G282" i="9"/>
  <c r="G281" i="9"/>
  <c r="C7" i="9"/>
  <c r="G308" i="9"/>
  <c r="G274" i="9"/>
  <c r="F4" i="6"/>
  <c r="F234" i="9"/>
  <c r="F56" i="9"/>
  <c r="G57" i="9"/>
  <c r="G105" i="9"/>
  <c r="F168" i="9"/>
  <c r="F124" i="9"/>
  <c r="F172" i="9"/>
  <c r="F216" i="9"/>
  <c r="F167" i="9"/>
  <c r="F87" i="9"/>
  <c r="F238" i="9"/>
  <c r="F76" i="9"/>
  <c r="F44" i="9"/>
  <c r="F140" i="9"/>
  <c r="F237" i="9"/>
  <c r="F264" i="9"/>
  <c r="G137" i="9"/>
  <c r="G89" i="9"/>
  <c r="F77" i="9"/>
  <c r="G185" i="9"/>
  <c r="G217" i="9"/>
  <c r="F214" i="9"/>
  <c r="F173" i="9"/>
  <c r="G265" i="9"/>
  <c r="F255" i="9"/>
  <c r="F79" i="9"/>
  <c r="G170" i="9"/>
  <c r="F80" i="9"/>
  <c r="F254" i="9"/>
  <c r="F159" i="9"/>
  <c r="F97" i="9"/>
  <c r="F218" i="9"/>
  <c r="F95" i="9"/>
  <c r="F154" i="9"/>
  <c r="F93" i="9"/>
  <c r="F158" i="9"/>
  <c r="F176" i="9"/>
  <c r="F177" i="9"/>
  <c r="F94" i="9"/>
  <c r="F267" i="9"/>
  <c r="D4" i="6"/>
  <c r="F2" i="5"/>
  <c r="F3" i="9"/>
  <c r="F312" i="9"/>
  <c r="G331" i="9"/>
  <c r="F327" i="9"/>
  <c r="G320" i="9"/>
  <c r="F280" i="9"/>
  <c r="F329" i="9"/>
  <c r="G338" i="9"/>
  <c r="G307" i="9"/>
  <c r="F316" i="9"/>
  <c r="G330" i="9"/>
  <c r="G335" i="9"/>
  <c r="G323" i="9"/>
  <c r="G311" i="9"/>
  <c r="F298" i="9"/>
  <c r="F297" i="9"/>
  <c r="G296" i="9"/>
  <c r="G305" i="9"/>
  <c r="G288" i="9"/>
  <c r="G336" i="9"/>
  <c r="G289" i="9"/>
  <c r="G337" i="9"/>
  <c r="F272" i="9"/>
  <c r="G278" i="9"/>
  <c r="F303" i="9"/>
  <c r="F304" i="9"/>
  <c r="G333" i="9"/>
  <c r="F277" i="9"/>
  <c r="F276" i="9"/>
  <c r="F309" i="9"/>
  <c r="G306" i="9"/>
  <c r="G279" i="9"/>
  <c r="G310" i="9"/>
  <c r="F301" i="9"/>
  <c r="G284" i="9"/>
  <c r="F17" i="9"/>
  <c r="F319" i="9"/>
  <c r="G313" i="9"/>
  <c r="F112" i="9"/>
  <c r="F33" i="9"/>
  <c r="F14" i="9"/>
  <c r="F269" i="9"/>
  <c r="F190" i="9"/>
  <c r="F111" i="9"/>
  <c r="F32" i="9"/>
  <c r="G293" i="9"/>
  <c r="F318" i="9"/>
  <c r="F328" i="9"/>
  <c r="F208" i="9"/>
  <c r="F189" i="9"/>
  <c r="F129" i="9"/>
  <c r="F110" i="9"/>
  <c r="F31" i="9"/>
  <c r="F12" i="9"/>
  <c r="F49" i="9"/>
  <c r="F225" i="9"/>
  <c r="F206" i="9"/>
  <c r="F127" i="9"/>
  <c r="F48" i="9"/>
  <c r="F29" i="9"/>
  <c r="F47" i="9"/>
  <c r="F192" i="9"/>
  <c r="F294" i="9"/>
  <c r="F128" i="9"/>
  <c r="G273" i="9"/>
  <c r="F314" i="9"/>
  <c r="F223" i="9"/>
  <c r="F204" i="9"/>
  <c r="F144" i="9"/>
  <c r="F65" i="9"/>
  <c r="F15" i="9"/>
  <c r="F145" i="9"/>
  <c r="F143" i="9"/>
  <c r="F64" i="9"/>
  <c r="F45" i="9"/>
  <c r="F193" i="9"/>
  <c r="F240" i="9"/>
  <c r="F161" i="9"/>
  <c r="F142" i="9"/>
  <c r="F63" i="9"/>
  <c r="F207" i="9"/>
  <c r="F221" i="9"/>
  <c r="F239" i="9"/>
  <c r="F160" i="9"/>
  <c r="F141" i="9"/>
  <c r="F81" i="9"/>
  <c r="G259" i="9"/>
  <c r="G243" i="9"/>
  <c r="G211" i="9"/>
  <c r="G195" i="9"/>
  <c r="G179" i="9"/>
  <c r="G163" i="9"/>
  <c r="G115" i="9"/>
  <c r="G83" i="9"/>
  <c r="G67" i="9"/>
  <c r="G51" i="9"/>
  <c r="G35" i="9"/>
  <c r="G242" i="9"/>
  <c r="G226" i="9"/>
  <c r="G194" i="9"/>
  <c r="G178" i="9"/>
  <c r="G162" i="9"/>
  <c r="G114" i="9"/>
  <c r="G98" i="9"/>
  <c r="G82" i="9"/>
  <c r="G66" i="9"/>
  <c r="G50" i="9"/>
  <c r="G18" i="9"/>
  <c r="E19" i="3"/>
  <c r="B1" i="3"/>
  <c r="D9" i="3"/>
  <c r="F258" i="9" l="1"/>
  <c r="G250" i="9"/>
  <c r="G246" i="9"/>
  <c r="G241" i="9"/>
  <c r="G215" i="9"/>
  <c r="F210" i="9"/>
  <c r="G188" i="9"/>
  <c r="F184" i="9"/>
  <c r="G175" i="9"/>
  <c r="G157" i="9"/>
  <c r="F122" i="9"/>
  <c r="G113" i="9"/>
  <c r="G109" i="9"/>
  <c r="G78" i="9"/>
  <c r="G55" i="9"/>
  <c r="G46" i="9"/>
  <c r="G108" i="9"/>
  <c r="G58" i="9"/>
  <c r="F26" i="9"/>
  <c r="F224" i="9"/>
  <c r="F220" i="9"/>
  <c r="G88" i="9"/>
  <c r="G202" i="9"/>
  <c r="G22" i="9"/>
  <c r="F39" i="9"/>
  <c r="F196" i="9"/>
  <c r="F68" i="9"/>
  <c r="G86" i="9"/>
  <c r="F96" i="9"/>
  <c r="F245" i="9"/>
  <c r="G85" i="9"/>
  <c r="G21" i="9"/>
  <c r="G131" i="9"/>
  <c r="F13" i="9"/>
  <c r="G153" i="9"/>
  <c r="F244" i="9"/>
  <c r="F84" i="9"/>
  <c r="F60" i="9"/>
  <c r="F20" i="9"/>
  <c r="G59" i="9"/>
  <c r="F219" i="9"/>
  <c r="G233" i="9"/>
  <c r="F40" i="9"/>
  <c r="F268" i="9"/>
  <c r="F28" i="9"/>
  <c r="C5" i="5"/>
  <c r="C5" i="9" s="1"/>
  <c r="G5" i="6"/>
  <c r="G4" i="6"/>
  <c r="H5" i="6"/>
  <c r="I5" i="6" s="1"/>
  <c r="H4" i="6"/>
  <c r="I4" i="6" s="1"/>
  <c r="E18" i="3"/>
  <c r="J5" i="6"/>
  <c r="J4" i="6"/>
  <c r="K5" i="6"/>
  <c r="K4" i="6"/>
  <c r="C4" i="5" l="1"/>
  <c r="C4" i="9" l="1"/>
  <c r="C3" i="5"/>
  <c r="E2" i="5"/>
  <c r="C3" i="9" l="1"/>
</calcChain>
</file>

<file path=xl/comments1.xml><?xml version="1.0" encoding="utf-8"?>
<comments xmlns="http://schemas.openxmlformats.org/spreadsheetml/2006/main">
  <authors>
    <author>Katiuscia Manzoni</author>
  </authors>
  <commentList>
    <comment ref="D17" authorId="0">
      <text>
        <r>
          <rPr>
            <b/>
            <sz val="8"/>
            <color indexed="81"/>
            <rFont val="Tahoma"/>
            <family val="2"/>
          </rPr>
          <t>If cell is left blank last year to date fixings are retrieved</t>
        </r>
      </text>
    </comment>
  </commentList>
</comments>
</file>

<file path=xl/sharedStrings.xml><?xml version="1.0" encoding="utf-8"?>
<sst xmlns="http://schemas.openxmlformats.org/spreadsheetml/2006/main" count="52" uniqueCount="44">
  <si>
    <t>RIC</t>
  </si>
  <si>
    <t>Currency</t>
  </si>
  <si>
    <t>Index Family</t>
  </si>
  <si>
    <t>Index Family Code</t>
  </si>
  <si>
    <t>Index Table</t>
  </si>
  <si>
    <t>Start Date</t>
  </si>
  <si>
    <t>End Date</t>
  </si>
  <si>
    <t>TIMESTAMP</t>
  </si>
  <si>
    <t>CLOSE</t>
  </si>
  <si>
    <t>History Table</t>
  </si>
  <si>
    <t>Order by:</t>
  </si>
  <si>
    <t>Condition:</t>
  </si>
  <si>
    <t>Start:</t>
  </si>
  <si>
    <t>End:</t>
  </si>
  <si>
    <t>.</t>
  </si>
  <si>
    <t>MarketTickCounter</t>
  </si>
  <si>
    <t>TriggerCounter</t>
  </si>
  <si>
    <t>Trigger</t>
  </si>
  <si>
    <t>GENERAL_SETTINGS</t>
  </si>
  <si>
    <t>FileOverwrite</t>
  </si>
  <si>
    <t>SerializationPath</t>
  </si>
  <si>
    <t>Serialize</t>
  </si>
  <si>
    <t>ObjectOverwrite</t>
  </si>
  <si>
    <t>Permanent</t>
  </si>
  <si>
    <t>File Path</t>
  </si>
  <si>
    <t>Time Series ID</t>
  </si>
  <si>
    <t>Index ID</t>
  </si>
  <si>
    <t>Object Save</t>
  </si>
  <si>
    <t>Error</t>
  </si>
  <si>
    <t>File Name</t>
  </si>
  <si>
    <t>Index</t>
  </si>
  <si>
    <t>Fixing Date</t>
  </si>
  <si>
    <t>Fixing</t>
  </si>
  <si>
    <t>Size</t>
  </si>
  <si>
    <t>3M</t>
  </si>
  <si>
    <t>6M</t>
  </si>
  <si>
    <t>DESC</t>
  </si>
  <si>
    <t>LAST_QUOTE.TIMESTAMP</t>
  </si>
  <si>
    <t>LAST_QUOTE.CLOSE</t>
  </si>
  <si>
    <t>Timestamp</t>
  </si>
  <si>
    <t>Last Quote Close</t>
  </si>
  <si>
    <t>EUR</t>
  </si>
  <si>
    <t>EURIBOR3MD=</t>
  </si>
  <si>
    <t>EURIBOR6MD=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</si>
</sst>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%"/>
    <numFmt numFmtId="165" formatCode="0.000"/>
    <numFmt numFmtId="166" formatCode="0.000%"/>
    <numFmt numFmtId="167" formatCode="ddd\,\ dd\-mmm\-yy"/>
    <numFmt numFmtId="168" formatCode="ddd\,\ dd\-mmm\-yyyy\,\ hh:mm:ss"/>
    <numFmt numFmtId="169" formatCode="ddd\,\ d\-mmm\-yyyy\,\ hh:mm:ss"/>
    <numFmt numFmtId="170" formatCode="ddd\,\ d\-mmm\-yyyy"/>
    <numFmt numFmtId="171" formatCode="ddd\,\ dd\-mmm\-yyyy"/>
  </numFmts>
  <fonts count="17">
    <font>
      <sz val="8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sz val="8"/>
      <name val="MS Sans Serif"/>
      <family val="2"/>
    </font>
    <font>
      <b/>
      <sz val="8"/>
      <color indexed="81"/>
      <name val="Tahoma"/>
      <family val="2"/>
    </font>
    <font>
      <sz val="8"/>
      <color indexed="10"/>
      <name val="Arial"/>
      <family val="2"/>
    </font>
    <font>
      <sz val="8"/>
      <name val="Courier New"/>
      <family val="3"/>
    </font>
    <font>
      <sz val="8"/>
      <color indexed="10"/>
      <name val="Courier New"/>
      <family val="3"/>
    </font>
    <font>
      <sz val="8"/>
      <color indexed="55"/>
      <name val="Courier New"/>
      <family val="3"/>
    </font>
    <font>
      <b/>
      <sz val="8"/>
      <name val="Courier New"/>
      <family val="3"/>
    </font>
    <font>
      <b/>
      <sz val="10"/>
      <name val="Courier New"/>
      <family val="3"/>
    </font>
    <font>
      <b/>
      <sz val="8"/>
      <color indexed="12"/>
      <name val="Courier New"/>
      <family val="3"/>
    </font>
    <font>
      <b/>
      <sz val="12"/>
      <name val="Courier New"/>
      <family val="3"/>
    </font>
    <font>
      <sz val="10"/>
      <name val="Courier New"/>
      <family val="3"/>
    </font>
    <font>
      <i/>
      <sz val="9"/>
      <color indexed="12"/>
      <name val="Courier New"/>
      <family val="3"/>
    </font>
    <font>
      <sz val="8"/>
      <color indexed="12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2" borderId="0" xfId="0" applyFill="1"/>
    <xf numFmtId="0" fontId="0" fillId="2" borderId="0" xfId="0" applyFill="1" applyBorder="1"/>
    <xf numFmtId="164" fontId="2" fillId="0" borderId="1" xfId="1" applyNumberFormat="1" applyFont="1" applyFill="1" applyBorder="1" applyAlignment="1">
      <alignment horizontal="left"/>
    </xf>
    <xf numFmtId="0" fontId="0" fillId="3" borderId="0" xfId="0" applyFill="1"/>
    <xf numFmtId="0" fontId="0" fillId="3" borderId="0" xfId="0" applyFill="1" applyBorder="1"/>
    <xf numFmtId="0" fontId="3" fillId="3" borderId="0" xfId="0" applyFont="1" applyFill="1"/>
    <xf numFmtId="164" fontId="3" fillId="0" borderId="2" xfId="1" applyNumberFormat="1" applyFont="1" applyFill="1" applyBorder="1" applyAlignment="1">
      <alignment horizontal="left"/>
    </xf>
    <xf numFmtId="167" fontId="4" fillId="0" borderId="2" xfId="0" applyNumberFormat="1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64" fontId="0" fillId="0" borderId="2" xfId="0" applyNumberFormat="1" applyBorder="1" applyAlignment="1">
      <alignment horizontal="left"/>
    </xf>
    <xf numFmtId="164" fontId="3" fillId="0" borderId="1" xfId="1" applyNumberFormat="1" applyFont="1" applyFill="1" applyBorder="1" applyAlignment="1">
      <alignment horizontal="left"/>
    </xf>
    <xf numFmtId="164" fontId="3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left" indent="1"/>
    </xf>
    <xf numFmtId="164" fontId="2" fillId="0" borderId="4" xfId="1" applyNumberFormat="1" applyFont="1" applyFill="1" applyBorder="1" applyAlignment="1">
      <alignment horizontal="center" vertical="center" wrapText="1"/>
    </xf>
    <xf numFmtId="164" fontId="2" fillId="0" borderId="5" xfId="1" applyNumberFormat="1" applyFont="1" applyFill="1" applyBorder="1" applyAlignment="1">
      <alignment horizontal="center" vertical="center" wrapText="1"/>
    </xf>
    <xf numFmtId="164" fontId="2" fillId="0" borderId="6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/>
    <xf numFmtId="0" fontId="6" fillId="0" borderId="3" xfId="1" applyNumberFormat="1" applyFont="1" applyFill="1" applyBorder="1" applyAlignment="1"/>
    <xf numFmtId="0" fontId="7" fillId="4" borderId="7" xfId="0" applyFont="1" applyFill="1" applyBorder="1"/>
    <xf numFmtId="0" fontId="7" fillId="4" borderId="2" xfId="0" applyFont="1" applyFill="1" applyBorder="1"/>
    <xf numFmtId="0" fontId="7" fillId="2" borderId="7" xfId="0" applyFont="1" applyFill="1" applyBorder="1"/>
    <xf numFmtId="0" fontId="7" fillId="0" borderId="0" xfId="0" applyFont="1"/>
    <xf numFmtId="0" fontId="7" fillId="0" borderId="0" xfId="0" applyFont="1" applyBorder="1"/>
    <xf numFmtId="0" fontId="8" fillId="2" borderId="0" xfId="0" applyFont="1" applyFill="1" applyAlignment="1">
      <alignment vertical="center" wrapText="1"/>
    </xf>
    <xf numFmtId="0" fontId="7" fillId="2" borderId="0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/>
    </xf>
    <xf numFmtId="0" fontId="10" fillId="3" borderId="9" xfId="0" applyFont="1" applyFill="1" applyBorder="1" applyAlignment="1">
      <alignment horizontal="left" vertical="center"/>
    </xf>
    <xf numFmtId="0" fontId="9" fillId="0" borderId="10" xfId="0" applyFont="1" applyBorder="1" applyAlignment="1">
      <alignment wrapText="1"/>
    </xf>
    <xf numFmtId="0" fontId="7" fillId="0" borderId="0" xfId="0" quotePrefix="1" applyFont="1" applyBorder="1"/>
    <xf numFmtId="0" fontId="11" fillId="0" borderId="11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7" fillId="4" borderId="13" xfId="0" applyFont="1" applyFill="1" applyBorder="1"/>
    <xf numFmtId="0" fontId="10" fillId="3" borderId="14" xfId="0" applyFont="1" applyFill="1" applyBorder="1"/>
    <xf numFmtId="0" fontId="9" fillId="0" borderId="15" xfId="0" quotePrefix="1" applyFont="1" applyBorder="1"/>
    <xf numFmtId="0" fontId="12" fillId="2" borderId="16" xfId="0" applyFont="1" applyFill="1" applyBorder="1" applyAlignment="1">
      <alignment horizontal="left"/>
    </xf>
    <xf numFmtId="167" fontId="7" fillId="0" borderId="17" xfId="0" applyNumberFormat="1" applyFont="1" applyFill="1" applyBorder="1" applyAlignment="1">
      <alignment horizontal="left"/>
    </xf>
    <xf numFmtId="166" fontId="7" fillId="0" borderId="17" xfId="0" applyNumberFormat="1" applyFont="1" applyFill="1" applyBorder="1" applyAlignment="1">
      <alignment horizontal="left"/>
    </xf>
    <xf numFmtId="0" fontId="7" fillId="0" borderId="0" xfId="0" quotePrefix="1" applyFont="1"/>
    <xf numFmtId="0" fontId="9" fillId="0" borderId="15" xfId="0" applyFont="1" applyBorder="1"/>
    <xf numFmtId="0" fontId="7" fillId="0" borderId="0" xfId="0" applyFont="1" applyFill="1" applyBorder="1"/>
    <xf numFmtId="0" fontId="10" fillId="3" borderId="18" xfId="0" applyFont="1" applyFill="1" applyBorder="1"/>
    <xf numFmtId="0" fontId="7" fillId="0" borderId="19" xfId="0" applyFont="1" applyFill="1" applyBorder="1" applyAlignment="1">
      <alignment horizontal="right"/>
    </xf>
    <xf numFmtId="0" fontId="10" fillId="3" borderId="20" xfId="0" applyFont="1" applyFill="1" applyBorder="1"/>
    <xf numFmtId="0" fontId="7" fillId="0" borderId="21" xfId="0" applyFont="1" applyBorder="1"/>
    <xf numFmtId="167" fontId="7" fillId="0" borderId="0" xfId="0" applyNumberFormat="1" applyFont="1" applyAlignment="1">
      <alignment horizontal="center" vertical="center"/>
    </xf>
    <xf numFmtId="0" fontId="10" fillId="0" borderId="12" xfId="0" quotePrefix="1" applyFont="1" applyBorder="1" applyAlignment="1">
      <alignment vertical="center"/>
    </xf>
    <xf numFmtId="171" fontId="9" fillId="0" borderId="15" xfId="0" quotePrefix="1" applyNumberFormat="1" applyFont="1" applyBorder="1"/>
    <xf numFmtId="165" fontId="7" fillId="0" borderId="17" xfId="0" applyNumberFormat="1" applyFont="1" applyFill="1" applyBorder="1" applyAlignment="1">
      <alignment horizontal="left"/>
    </xf>
    <xf numFmtId="0" fontId="7" fillId="2" borderId="22" xfId="0" quotePrefix="1" applyFont="1" applyFill="1" applyBorder="1" applyAlignment="1">
      <alignment vertical="center"/>
    </xf>
    <xf numFmtId="0" fontId="7" fillId="4" borderId="0" xfId="0" applyFont="1" applyFill="1"/>
    <xf numFmtId="0" fontId="13" fillId="2" borderId="23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7" fillId="3" borderId="2" xfId="0" applyFont="1" applyFill="1" applyBorder="1"/>
    <xf numFmtId="168" fontId="7" fillId="5" borderId="2" xfId="0" applyNumberFormat="1" applyFont="1" applyFill="1" applyBorder="1" applyAlignment="1" applyProtection="1">
      <alignment horizontal="center"/>
    </xf>
    <xf numFmtId="0" fontId="14" fillId="2" borderId="23" xfId="0" applyFont="1" applyFill="1" applyBorder="1"/>
    <xf numFmtId="0" fontId="7" fillId="2" borderId="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13" xfId="0" applyFont="1" applyFill="1" applyBorder="1"/>
    <xf numFmtId="0" fontId="7" fillId="3" borderId="2" xfId="0" applyNumberFormat="1" applyFont="1" applyFill="1" applyBorder="1"/>
    <xf numFmtId="169" fontId="7" fillId="6" borderId="24" xfId="0" applyNumberFormat="1" applyFont="1" applyFill="1" applyBorder="1" applyAlignment="1" applyProtection="1">
      <alignment horizontal="center"/>
    </xf>
    <xf numFmtId="0" fontId="14" fillId="2" borderId="0" xfId="0" applyFont="1" applyFill="1" applyBorder="1"/>
    <xf numFmtId="0" fontId="14" fillId="2" borderId="13" xfId="0" applyFont="1" applyFill="1" applyBorder="1"/>
    <xf numFmtId="169" fontId="7" fillId="6" borderId="24" xfId="0" quotePrefix="1" applyNumberFormat="1" applyFont="1" applyFill="1" applyBorder="1" applyAlignment="1" applyProtection="1">
      <alignment horizontal="center"/>
    </xf>
    <xf numFmtId="0" fontId="10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7" fillId="2" borderId="0" xfId="0" applyFont="1" applyFill="1" applyBorder="1"/>
    <xf numFmtId="0" fontId="7" fillId="2" borderId="0" xfId="0" applyFont="1" applyFill="1"/>
    <xf numFmtId="0" fontId="15" fillId="2" borderId="0" xfId="0" applyFont="1" applyFill="1" applyBorder="1"/>
    <xf numFmtId="0" fontId="16" fillId="2" borderId="0" xfId="0" applyFont="1" applyFill="1" applyBorder="1"/>
    <xf numFmtId="0" fontId="7" fillId="2" borderId="2" xfId="0" applyFont="1" applyFill="1" applyBorder="1"/>
    <xf numFmtId="0" fontId="7" fillId="6" borderId="24" xfId="0" applyNumberFormat="1" applyFont="1" applyFill="1" applyBorder="1" applyAlignment="1" applyProtection="1">
      <alignment horizontal="right"/>
    </xf>
    <xf numFmtId="170" fontId="7" fillId="6" borderId="24" xfId="0" applyNumberFormat="1" applyFont="1" applyFill="1" applyBorder="1" applyAlignment="1" applyProtection="1">
      <alignment horizontal="right"/>
    </xf>
    <xf numFmtId="0" fontId="14" fillId="2" borderId="25" xfId="0" applyFont="1" applyFill="1" applyBorder="1"/>
    <xf numFmtId="0" fontId="7" fillId="2" borderId="26" xfId="0" applyFont="1" applyFill="1" applyBorder="1"/>
    <xf numFmtId="171" fontId="7" fillId="6" borderId="24" xfId="0" applyNumberFormat="1" applyFont="1" applyFill="1" applyBorder="1" applyAlignment="1" applyProtection="1">
      <alignment horizontal="right"/>
    </xf>
    <xf numFmtId="169" fontId="7" fillId="6" borderId="24" xfId="0" quotePrefix="1" applyNumberFormat="1" applyFont="1" applyFill="1" applyBorder="1" applyAlignment="1" applyProtection="1"/>
    <xf numFmtId="0" fontId="13" fillId="7" borderId="27" xfId="0" applyFont="1" applyFill="1" applyBorder="1" applyAlignment="1">
      <alignment horizontal="center"/>
    </xf>
    <xf numFmtId="0" fontId="13" fillId="7" borderId="28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Retrieving...</v>
        <stp/>
        <stp>{6DE54009-7F8C-4ED0-9060-45472E1C9744}_x0000_</stp>
        <tr r="E2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U54"/>
  <sheetViews>
    <sheetView tabSelected="1" workbookViewId="0">
      <selection activeCell="D4" sqref="D4"/>
    </sheetView>
  </sheetViews>
  <sheetFormatPr defaultColWidth="43.6640625" defaultRowHeight="11.25"/>
  <cols>
    <col min="1" max="2" width="4.83203125" style="71" customWidth="1"/>
    <col min="3" max="3" width="20.83203125" style="71" customWidth="1"/>
    <col min="4" max="4" width="101.33203125" style="71" customWidth="1"/>
    <col min="5" max="5" width="20.1640625" style="71" bestFit="1" customWidth="1"/>
    <col min="6" max="6" width="6.83203125" style="71" customWidth="1"/>
    <col min="7" max="16384" width="43.6640625" style="71"/>
  </cols>
  <sheetData>
    <row r="1" spans="1:47" s="53" customFormat="1">
      <c r="B1" s="53" t="str">
        <f>_xll.qlxlVersion(TRUE,Trigger)</f>
        <v>QuantLibXL 1.2.0 - MS VC++ 9.0 - Multithreaded Dynamic Runtime library - Release Configuration - Jan 18 2013 12:11:06</v>
      </c>
    </row>
    <row r="2" spans="1:47" s="53" customFormat="1" ht="16.5">
      <c r="B2" s="81" t="s">
        <v>18</v>
      </c>
      <c r="C2" s="82"/>
      <c r="D2" s="82"/>
      <c r="E2" s="82"/>
      <c r="F2" s="83"/>
    </row>
    <row r="3" spans="1:47" s="53" customFormat="1" ht="16.5">
      <c r="B3" s="54"/>
      <c r="C3" s="55"/>
      <c r="D3" s="55"/>
      <c r="E3" s="55"/>
      <c r="F3" s="56"/>
    </row>
    <row r="4" spans="1:47" s="53" customFormat="1" ht="12" customHeight="1">
      <c r="B4" s="54"/>
      <c r="C4" s="57" t="s">
        <v>17</v>
      </c>
      <c r="D4" s="58"/>
      <c r="E4" s="55"/>
      <c r="F4" s="56"/>
    </row>
    <row r="5" spans="1:47" s="24" customFormat="1" ht="12" customHeight="1">
      <c r="A5" s="53"/>
      <c r="B5" s="59"/>
      <c r="C5" s="57" t="s">
        <v>1</v>
      </c>
      <c r="D5" s="60" t="s">
        <v>41</v>
      </c>
      <c r="E5" s="61"/>
      <c r="F5" s="62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</row>
    <row r="6" spans="1:47" s="53" customFormat="1" ht="12" customHeight="1">
      <c r="B6" s="54"/>
      <c r="C6" s="63" t="s">
        <v>23</v>
      </c>
      <c r="D6" s="64" t="b">
        <v>1</v>
      </c>
      <c r="E6" s="55"/>
      <c r="F6" s="56"/>
    </row>
    <row r="7" spans="1:47" s="53" customFormat="1" ht="12" customHeight="1">
      <c r="B7" s="54"/>
      <c r="C7" s="63" t="s">
        <v>22</v>
      </c>
      <c r="D7" s="64" t="b">
        <v>1</v>
      </c>
      <c r="E7" s="55"/>
      <c r="F7" s="56"/>
    </row>
    <row r="8" spans="1:47" s="24" customFormat="1" ht="12" customHeight="1">
      <c r="A8" s="53"/>
      <c r="B8" s="59"/>
      <c r="C8" s="63" t="s">
        <v>21</v>
      </c>
      <c r="D8" s="64" t="b">
        <v>1</v>
      </c>
      <c r="E8" s="65"/>
      <c r="F8" s="66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</row>
    <row r="9" spans="1:47" s="24" customFormat="1" ht="12" customHeight="1">
      <c r="A9" s="53"/>
      <c r="B9" s="59"/>
      <c r="C9" s="63" t="s">
        <v>20</v>
      </c>
      <c r="D9" s="80" t="str">
        <f>[1]!qlSerializationPath(Trigger)</f>
        <v>\\srv0001\risorse\WorkGroup\IMI_Workbooks\Production\QLXL_R01030x\Data\XML\070_TimeSeries\YTD\ibor\</v>
      </c>
      <c r="E9" s="61"/>
      <c r="F9" s="62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</row>
    <row r="10" spans="1:47" s="24" customFormat="1" ht="12" customHeight="1">
      <c r="A10" s="53"/>
      <c r="B10" s="59"/>
      <c r="C10" s="63" t="s">
        <v>19</v>
      </c>
      <c r="D10" s="67" t="b">
        <v>1</v>
      </c>
      <c r="E10" s="61"/>
      <c r="F10" s="62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</row>
    <row r="11" spans="1:47" s="24" customFormat="1" ht="12" customHeight="1">
      <c r="A11" s="53"/>
      <c r="B11" s="59"/>
      <c r="C11" s="61"/>
      <c r="D11" s="61"/>
      <c r="E11" s="61"/>
      <c r="F11" s="62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</row>
    <row r="12" spans="1:47" s="24" customFormat="1" ht="13.5">
      <c r="A12" s="53"/>
      <c r="B12" s="59"/>
      <c r="C12" s="68" t="s">
        <v>4</v>
      </c>
      <c r="D12" s="69"/>
      <c r="E12" s="70"/>
      <c r="F12" s="62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</row>
    <row r="13" spans="1:47" s="24" customFormat="1" ht="13.5">
      <c r="A13" s="53"/>
      <c r="B13" s="59"/>
      <c r="C13" s="63" t="s">
        <v>3</v>
      </c>
      <c r="D13" s="60" t="str">
        <f>IF(UPPER(Currency="EUR"),"IBOR","FSR")</f>
        <v>IBOR</v>
      </c>
      <c r="E13" s="71"/>
      <c r="F13" s="62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</row>
    <row r="14" spans="1:47" s="24" customFormat="1" ht="13.5">
      <c r="A14" s="53"/>
      <c r="B14" s="59"/>
      <c r="C14" s="63" t="s">
        <v>2</v>
      </c>
      <c r="D14" s="60" t="str">
        <f>IF(UPPER(Currency="EUR"),"","L")&amp;"ibor"</f>
        <v>ibor</v>
      </c>
      <c r="E14" s="71"/>
      <c r="F14" s="62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</row>
    <row r="15" spans="1:47" s="24" customFormat="1" ht="13.5">
      <c r="A15" s="53"/>
      <c r="B15" s="59"/>
      <c r="C15" s="72"/>
      <c r="D15" s="71"/>
      <c r="E15" s="73"/>
      <c r="F15" s="62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</row>
    <row r="16" spans="1:47" s="24" customFormat="1" ht="13.5">
      <c r="A16" s="53"/>
      <c r="B16" s="59"/>
      <c r="C16" s="68" t="s">
        <v>9</v>
      </c>
      <c r="D16" s="69"/>
      <c r="E16" s="70"/>
      <c r="F16" s="62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</row>
    <row r="17" spans="1:47" s="24" customFormat="1" ht="13.5">
      <c r="A17" s="53"/>
      <c r="B17" s="59"/>
      <c r="C17" s="63" t="s">
        <v>29</v>
      </c>
      <c r="D17" s="74"/>
      <c r="E17" s="75" t="str">
        <f>IF(ISBLANK(D17), "YTD", D17)</f>
        <v>YTD</v>
      </c>
      <c r="F17" s="62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</row>
    <row r="18" spans="1:47" s="24" customFormat="1" ht="13.5">
      <c r="A18" s="53"/>
      <c r="B18" s="59"/>
      <c r="C18" s="63" t="s">
        <v>5</v>
      </c>
      <c r="D18" s="76"/>
      <c r="E18" s="79">
        <f>IF(ISBLANK(D17), _xll.qlCalendarAdvance("NullCalendar",E19-380,"0D","Following"), DATE(D17,1,1))</f>
        <v>41105</v>
      </c>
      <c r="F18" s="62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</row>
    <row r="19" spans="1:47" s="24" customFormat="1" ht="13.5">
      <c r="A19" s="53"/>
      <c r="B19" s="59"/>
      <c r="C19" s="63" t="s">
        <v>6</v>
      </c>
      <c r="D19" s="76"/>
      <c r="E19" s="79">
        <f>IF(ISBLANK(D17), _xll.qlSettingsEvaluationDate(Trigger), DATE(D17,12,31))</f>
        <v>41485</v>
      </c>
      <c r="F19" s="62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</row>
    <row r="20" spans="1:47" s="24" customFormat="1" ht="13.5">
      <c r="A20" s="53"/>
      <c r="B20" s="77"/>
      <c r="C20" s="23"/>
      <c r="D20" s="23"/>
      <c r="E20" s="23"/>
      <c r="F20" s="78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</row>
    <row r="21" spans="1:47" s="53" customFormat="1"/>
    <row r="22" spans="1:47" s="53" customFormat="1"/>
    <row r="23" spans="1:47" s="53" customFormat="1"/>
    <row r="24" spans="1:47" s="53" customFormat="1"/>
    <row r="25" spans="1:47" s="53" customFormat="1">
      <c r="C25" s="53" t="s">
        <v>14</v>
      </c>
    </row>
    <row r="26" spans="1:47" s="53" customFormat="1"/>
    <row r="27" spans="1:47" s="53" customFormat="1"/>
    <row r="28" spans="1:47" s="53" customFormat="1"/>
    <row r="29" spans="1:47" s="53" customFormat="1"/>
    <row r="30" spans="1:47" s="53" customFormat="1"/>
    <row r="31" spans="1:47" s="53" customFormat="1"/>
    <row r="32" spans="1:47" s="53" customFormat="1"/>
    <row r="33" s="53" customFormat="1"/>
    <row r="34" s="53" customFormat="1"/>
    <row r="35" s="53" customFormat="1"/>
    <row r="36" s="53" customFormat="1"/>
    <row r="37" s="53" customFormat="1"/>
    <row r="38" s="53" customFormat="1"/>
    <row r="39" s="53" customFormat="1"/>
    <row r="40" s="53" customFormat="1"/>
    <row r="41" s="53" customFormat="1"/>
    <row r="42" s="53" customFormat="1"/>
    <row r="43" s="53" customFormat="1"/>
    <row r="44" s="53" customFormat="1"/>
    <row r="45" s="53" customFormat="1"/>
    <row r="46" s="53" customFormat="1"/>
    <row r="47" s="53" customFormat="1"/>
    <row r="48" s="53" customFormat="1"/>
    <row r="49" s="53" customFormat="1"/>
    <row r="50" s="53" customFormat="1"/>
    <row r="51" s="53" customFormat="1"/>
    <row r="52" s="53" customFormat="1"/>
    <row r="53" s="53" customFormat="1"/>
    <row r="54" s="53" customFormat="1"/>
  </sheetData>
  <mergeCells count="1">
    <mergeCell ref="B2:F2"/>
  </mergeCells>
  <phoneticPr fontId="0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007"/>
  <sheetViews>
    <sheetView workbookViewId="0"/>
  </sheetViews>
  <sheetFormatPr defaultRowHeight="11.25"/>
  <cols>
    <col min="1" max="1" width="1.83203125" customWidth="1"/>
    <col min="2" max="2" width="3.83203125" customWidth="1"/>
    <col min="3" max="3" width="3.83203125" bestFit="1" customWidth="1"/>
    <col min="4" max="4" width="18" bestFit="1" customWidth="1"/>
    <col min="5" max="5" width="3" customWidth="1"/>
    <col min="6" max="6" width="10.83203125" bestFit="1" customWidth="1"/>
    <col min="7" max="7" width="114.5" bestFit="1" customWidth="1"/>
    <col min="8" max="8" width="23.33203125" bestFit="1" customWidth="1"/>
    <col min="9" max="9" width="5" bestFit="1" customWidth="1"/>
    <col min="10" max="10" width="11.83203125" bestFit="1" customWidth="1"/>
    <col min="11" max="11" width="153.83203125" bestFit="1" customWidth="1"/>
    <col min="12" max="12" width="8" customWidth="1"/>
  </cols>
  <sheetData>
    <row r="1" spans="1:29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7.25" customHeight="1" thickBot="1">
      <c r="A2" s="1"/>
      <c r="B2" s="4"/>
      <c r="C2" s="5"/>
      <c r="D2" s="5"/>
      <c r="E2" s="4"/>
      <c r="F2" s="4"/>
      <c r="G2" s="4"/>
      <c r="H2" s="4"/>
      <c r="I2" s="4"/>
      <c r="J2" s="4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1"/>
      <c r="B3" s="4"/>
      <c r="C3" s="16"/>
      <c r="D3" s="17" t="s">
        <v>0</v>
      </c>
      <c r="E3" s="6"/>
      <c r="F3" s="16" t="s">
        <v>26</v>
      </c>
      <c r="G3" s="18" t="s">
        <v>24</v>
      </c>
      <c r="H3" s="18" t="s">
        <v>25</v>
      </c>
      <c r="I3" s="18" t="s">
        <v>33</v>
      </c>
      <c r="J3" s="18" t="s">
        <v>27</v>
      </c>
      <c r="K3" s="17" t="s">
        <v>28</v>
      </c>
      <c r="L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>
      <c r="A4" s="1"/>
      <c r="B4" s="4"/>
      <c r="C4" s="3" t="s">
        <v>34</v>
      </c>
      <c r="D4" s="15" t="str">
        <f>Currency&amp;IF(UPPER(Currency)="EUR",IndexFamilyCode01&amp;C4&amp;"D=",C4&amp;IndexFamilyCode01&amp;"=")</f>
        <v>EURIBOR3MD=</v>
      </c>
      <c r="E4" s="6"/>
      <c r="F4" s="11" t="str">
        <f>PROPER(Currency)&amp;IndexFamily&amp;C4</f>
        <v>Euribor3M</v>
      </c>
      <c r="G4" s="19" t="str">
        <f>Path&amp;$F4&amp;"_"&amp;FileName&amp;".xml"</f>
        <v>\\srv0001\risorse\WorkGroup\IMI_Workbooks\Production\QLXL_R01030x\Data\XML\070_TimeSeries\YTD\ibor\Euribor3M_YTD.xml</v>
      </c>
      <c r="H4" s="12" t="str">
        <f>_xll.qlTimeSeries("TS_"&amp;$F4&amp;"_"&amp;FileName,_xll.ohPack(Fixings!$E$5:$E$280),_xll.ohPack(Fixings!F$5:F$280),Permanent,Trigger,ObjectOverwrite)</f>
        <v>TS_Euribor3M_YTD#0002</v>
      </c>
      <c r="I4" s="13">
        <f>_xll.qlTimeSeriesSize(H4)</f>
        <v>266</v>
      </c>
      <c r="J4" s="14">
        <f>IF(AND(Serialize,I4&gt;0),_xll.ohObjectSave(H4,G4,FileOverwrite,Serialize),"---")</f>
        <v>1</v>
      </c>
      <c r="K4" s="20" t="str">
        <f>IF(ISERROR(H4),_xll.ohRangeRetrieveError(H4),_xll.ohRangeRetrieveError(J4))</f>
        <v/>
      </c>
      <c r="L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>
      <c r="A5" s="1"/>
      <c r="B5" s="4"/>
      <c r="C5" s="3" t="s">
        <v>35</v>
      </c>
      <c r="D5" s="15" t="str">
        <f>Currency&amp;IF(UPPER(Currency)="EUR",IndexFamilyCode01&amp;C5&amp;"D=",C5&amp;IndexFamilyCode01&amp;"=")</f>
        <v>EURIBOR6MD=</v>
      </c>
      <c r="E5" s="6"/>
      <c r="F5" s="11" t="str">
        <f>PROPER(Currency)&amp;IndexFamily&amp;C5</f>
        <v>Euribor6M</v>
      </c>
      <c r="G5" s="19" t="str">
        <f>Path&amp;$F5&amp;"_"&amp;FileName&amp;".xml"</f>
        <v>\\srv0001\risorse\WorkGroup\IMI_Workbooks\Production\QLXL_R01030x\Data\XML\070_TimeSeries\YTD\ibor\Euribor6M_YTD.xml</v>
      </c>
      <c r="H5" s="12" t="str">
        <f>_xll.qlTimeSeries("TS_"&amp;$F5&amp;"_"&amp;FileName,_xll.ohPack(Fixings!$E$5:$E$280),_xll.ohPack(Fixings!F$5:F$280),Permanent,Trigger,ObjectOverwrite)</f>
        <v>TS_Euribor6M_YTD#0002</v>
      </c>
      <c r="I5" s="13">
        <f>_xll.qlTimeSeriesSize(H5)</f>
        <v>266</v>
      </c>
      <c r="J5" s="14">
        <f>IF(AND(Serialize,I5&gt;0),_xll.ohObjectSave(H5,G5,FileOverwrite,Serialize),"---")</f>
        <v>1</v>
      </c>
      <c r="K5" s="20" t="str">
        <f>IF(ISERROR(H5),_xll.ohRangeRetrieveError(H5),_xll.ohRangeRetrieveError(J5))</f>
        <v/>
      </c>
      <c r="L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.5" customHeight="1">
      <c r="A6" s="1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s="1" customFormat="1"/>
    <row r="8" spans="1:29" s="1" customFormat="1"/>
    <row r="9" spans="1:29" s="1" customFormat="1"/>
    <row r="10" spans="1:29" s="1" customFormat="1"/>
    <row r="11" spans="1:29" s="1" customFormat="1"/>
    <row r="12" spans="1:29" s="1" customFormat="1"/>
    <row r="13" spans="1:29" s="1" customFormat="1"/>
    <row r="14" spans="1:29" s="1" customFormat="1"/>
    <row r="15" spans="1:29" s="1" customFormat="1"/>
    <row r="16" spans="1:29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pans="7:12" s="1" customFormat="1"/>
    <row r="66" spans="7:12">
      <c r="G66" s="1"/>
      <c r="H66" s="1"/>
      <c r="I66" s="1"/>
      <c r="J66" s="1"/>
      <c r="K66" s="1"/>
      <c r="L66" s="1"/>
    </row>
    <row r="67" spans="7:12">
      <c r="G67" s="1"/>
      <c r="H67" s="1"/>
      <c r="I67" s="1"/>
      <c r="J67" s="1"/>
      <c r="K67" s="1"/>
      <c r="L67" s="1"/>
    </row>
    <row r="68" spans="7:12">
      <c r="G68" s="1"/>
      <c r="H68" s="1"/>
      <c r="I68" s="1"/>
      <c r="J68" s="1"/>
      <c r="K68" s="1"/>
      <c r="L68" s="1"/>
    </row>
    <row r="69" spans="7:12">
      <c r="G69" s="1"/>
      <c r="H69" s="1"/>
      <c r="I69" s="1"/>
      <c r="J69" s="1"/>
      <c r="K69" s="1"/>
      <c r="L69" s="1"/>
    </row>
    <row r="70" spans="7:12">
      <c r="G70" s="1"/>
      <c r="H70" s="1"/>
      <c r="I70" s="1"/>
      <c r="J70" s="1"/>
      <c r="K70" s="1"/>
      <c r="L70" s="1"/>
    </row>
    <row r="71" spans="7:12">
      <c r="G71" s="1"/>
      <c r="H71" s="1"/>
      <c r="I71" s="1"/>
      <c r="J71" s="1"/>
      <c r="K71" s="1"/>
      <c r="L71" s="1"/>
    </row>
    <row r="72" spans="7:12">
      <c r="G72" s="1"/>
      <c r="H72" s="1"/>
      <c r="I72" s="1"/>
      <c r="J72" s="1"/>
      <c r="K72" s="1"/>
      <c r="L72" s="1"/>
    </row>
    <row r="73" spans="7:12">
      <c r="G73" s="1"/>
      <c r="H73" s="1"/>
      <c r="I73" s="1"/>
      <c r="J73" s="1"/>
      <c r="K73" s="1"/>
      <c r="L73" s="1"/>
    </row>
    <row r="74" spans="7:12">
      <c r="G74" s="1"/>
      <c r="H74" s="1"/>
      <c r="I74" s="1"/>
      <c r="J74" s="1"/>
      <c r="K74" s="1"/>
      <c r="L74" s="1"/>
    </row>
    <row r="75" spans="7:12">
      <c r="G75" s="1"/>
      <c r="H75" s="1"/>
      <c r="I75" s="1"/>
      <c r="J75" s="1"/>
      <c r="K75" s="1"/>
      <c r="L75" s="1"/>
    </row>
    <row r="76" spans="7:12">
      <c r="G76" s="1"/>
      <c r="H76" s="1"/>
      <c r="I76" s="1"/>
      <c r="J76" s="1"/>
      <c r="K76" s="1"/>
      <c r="L76" s="1"/>
    </row>
    <row r="77" spans="7:12">
      <c r="G77" s="1"/>
      <c r="H77" s="1"/>
      <c r="I77" s="1"/>
      <c r="J77" s="1"/>
      <c r="K77" s="1"/>
      <c r="L77" s="1"/>
    </row>
    <row r="78" spans="7:12">
      <c r="G78" s="1"/>
      <c r="H78" s="1"/>
      <c r="I78" s="1"/>
      <c r="J78" s="1"/>
      <c r="K78" s="1"/>
      <c r="L78" s="1"/>
    </row>
    <row r="79" spans="7:12">
      <c r="G79" s="1"/>
      <c r="H79" s="1"/>
      <c r="I79" s="1"/>
      <c r="J79" s="1"/>
      <c r="K79" s="1"/>
      <c r="L79" s="1"/>
    </row>
    <row r="80" spans="7:12">
      <c r="G80" s="1"/>
      <c r="H80" s="1"/>
      <c r="I80" s="1"/>
      <c r="J80" s="1"/>
      <c r="K80" s="1"/>
      <c r="L80" s="1"/>
    </row>
    <row r="81" spans="7:12">
      <c r="G81" s="1"/>
      <c r="H81" s="1"/>
      <c r="I81" s="1"/>
      <c r="J81" s="1"/>
      <c r="K81" s="1"/>
      <c r="L81" s="1"/>
    </row>
    <row r="82" spans="7:12">
      <c r="G82" s="1"/>
      <c r="H82" s="1"/>
      <c r="I82" s="1"/>
      <c r="J82" s="1"/>
      <c r="K82" s="1"/>
      <c r="L82" s="1"/>
    </row>
    <row r="83" spans="7:12">
      <c r="G83" s="1"/>
      <c r="H83" s="1"/>
      <c r="I83" s="1"/>
      <c r="J83" s="1"/>
      <c r="K83" s="1"/>
      <c r="L83" s="1"/>
    </row>
    <row r="84" spans="7:12">
      <c r="G84" s="1"/>
      <c r="H84" s="1"/>
      <c r="I84" s="1"/>
      <c r="J84" s="1"/>
      <c r="K84" s="1"/>
      <c r="L84" s="1"/>
    </row>
    <row r="85" spans="7:12">
      <c r="G85" s="1"/>
      <c r="H85" s="1"/>
      <c r="I85" s="1"/>
      <c r="J85" s="1"/>
      <c r="K85" s="1"/>
      <c r="L85" s="1"/>
    </row>
    <row r="86" spans="7:12">
      <c r="G86" s="1"/>
      <c r="H86" s="1"/>
      <c r="I86" s="1"/>
      <c r="J86" s="1"/>
      <c r="K86" s="1"/>
      <c r="L86" s="1"/>
    </row>
    <row r="87" spans="7:12">
      <c r="G87" s="1"/>
      <c r="H87" s="1"/>
      <c r="I87" s="1"/>
      <c r="J87" s="1"/>
      <c r="K87" s="1"/>
      <c r="L87" s="1"/>
    </row>
    <row r="88" spans="7:12">
      <c r="G88" s="1"/>
      <c r="H88" s="1"/>
      <c r="I88" s="1"/>
      <c r="J88" s="1"/>
      <c r="K88" s="1"/>
      <c r="L88" s="1"/>
    </row>
    <row r="89" spans="7:12">
      <c r="G89" s="1"/>
      <c r="H89" s="1"/>
      <c r="I89" s="1"/>
      <c r="J89" s="1"/>
      <c r="K89" s="1"/>
      <c r="L89" s="1"/>
    </row>
    <row r="90" spans="7:12">
      <c r="G90" s="1"/>
      <c r="H90" s="1"/>
      <c r="I90" s="1"/>
      <c r="J90" s="1"/>
      <c r="K90" s="1"/>
      <c r="L90" s="1"/>
    </row>
    <row r="91" spans="7:12">
      <c r="G91" s="1"/>
      <c r="H91" s="1"/>
      <c r="I91" s="1"/>
      <c r="J91" s="1"/>
      <c r="K91" s="1"/>
      <c r="L91" s="1"/>
    </row>
    <row r="92" spans="7:12">
      <c r="G92" s="1"/>
      <c r="H92" s="1"/>
      <c r="I92" s="1"/>
      <c r="J92" s="1"/>
      <c r="K92" s="1"/>
      <c r="L92" s="1"/>
    </row>
    <row r="93" spans="7:12">
      <c r="G93" s="1"/>
      <c r="H93" s="1"/>
      <c r="I93" s="1"/>
      <c r="J93" s="1"/>
      <c r="K93" s="1"/>
      <c r="L93" s="1"/>
    </row>
    <row r="94" spans="7:12">
      <c r="G94" s="1"/>
      <c r="H94" s="1"/>
      <c r="I94" s="1"/>
      <c r="J94" s="1"/>
      <c r="K94" s="1"/>
      <c r="L94" s="1"/>
    </row>
    <row r="95" spans="7:12">
      <c r="G95" s="1"/>
      <c r="H95" s="1"/>
      <c r="I95" s="1"/>
      <c r="J95" s="1"/>
      <c r="K95" s="1"/>
      <c r="L95" s="1"/>
    </row>
    <row r="96" spans="7:12">
      <c r="G96" s="1"/>
      <c r="H96" s="1"/>
      <c r="I96" s="1"/>
      <c r="J96" s="1"/>
      <c r="K96" s="1"/>
      <c r="L96" s="1"/>
    </row>
    <row r="97" spans="7:12">
      <c r="G97" s="1"/>
      <c r="H97" s="1"/>
      <c r="I97" s="1"/>
      <c r="J97" s="1"/>
      <c r="K97" s="1"/>
      <c r="L97" s="1"/>
    </row>
    <row r="98" spans="7:12">
      <c r="G98" s="1"/>
      <c r="H98" s="1"/>
      <c r="I98" s="1"/>
      <c r="J98" s="1"/>
      <c r="K98" s="1"/>
      <c r="L98" s="1"/>
    </row>
    <row r="99" spans="7:12">
      <c r="G99" s="1"/>
      <c r="H99" s="1"/>
      <c r="I99" s="1"/>
      <c r="J99" s="1"/>
      <c r="K99" s="1"/>
      <c r="L99" s="1"/>
    </row>
    <row r="100" spans="7:12">
      <c r="G100" s="1"/>
      <c r="H100" s="1"/>
      <c r="I100" s="1"/>
      <c r="J100" s="1"/>
      <c r="K100" s="1"/>
      <c r="L100" s="1"/>
    </row>
    <row r="101" spans="7:12">
      <c r="G101" s="1"/>
      <c r="H101" s="1"/>
      <c r="I101" s="1"/>
      <c r="J101" s="1"/>
      <c r="K101" s="1"/>
      <c r="L101" s="1"/>
    </row>
    <row r="102" spans="7:12">
      <c r="G102" s="1"/>
      <c r="H102" s="1"/>
      <c r="I102" s="1"/>
      <c r="J102" s="1"/>
      <c r="K102" s="1"/>
      <c r="L102" s="1"/>
    </row>
    <row r="103" spans="7:12">
      <c r="G103" s="1"/>
      <c r="H103" s="1"/>
      <c r="I103" s="1"/>
      <c r="J103" s="1"/>
      <c r="K103" s="1"/>
      <c r="L103" s="1"/>
    </row>
    <row r="104" spans="7:12">
      <c r="G104" s="1"/>
      <c r="H104" s="1"/>
      <c r="I104" s="1"/>
      <c r="J104" s="1"/>
      <c r="K104" s="1"/>
      <c r="L104" s="1"/>
    </row>
    <row r="105" spans="7:12">
      <c r="G105" s="1"/>
      <c r="H105" s="1"/>
      <c r="I105" s="1"/>
      <c r="J105" s="1"/>
      <c r="K105" s="1"/>
      <c r="L105" s="1"/>
    </row>
    <row r="106" spans="7:12">
      <c r="G106" s="1"/>
      <c r="H106" s="1"/>
      <c r="I106" s="1"/>
      <c r="J106" s="1"/>
      <c r="K106" s="1"/>
      <c r="L106" s="1"/>
    </row>
    <row r="107" spans="7:12">
      <c r="G107" s="1"/>
      <c r="H107" s="1"/>
      <c r="I107" s="1"/>
      <c r="J107" s="1"/>
      <c r="K107" s="1"/>
      <c r="L107" s="1"/>
    </row>
    <row r="108" spans="7:12">
      <c r="G108" s="1"/>
      <c r="H108" s="1"/>
      <c r="I108" s="1"/>
      <c r="J108" s="1"/>
      <c r="K108" s="1"/>
      <c r="L108" s="1"/>
    </row>
    <row r="109" spans="7:12">
      <c r="G109" s="1"/>
      <c r="H109" s="1"/>
      <c r="I109" s="1"/>
      <c r="J109" s="1"/>
      <c r="K109" s="1"/>
      <c r="L109" s="1"/>
    </row>
    <row r="110" spans="7:12">
      <c r="G110" s="1"/>
      <c r="H110" s="1"/>
      <c r="I110" s="1"/>
      <c r="J110" s="1"/>
      <c r="K110" s="1"/>
      <c r="L110" s="1"/>
    </row>
    <row r="111" spans="7:12">
      <c r="G111" s="1"/>
      <c r="H111" s="1"/>
      <c r="I111" s="1"/>
      <c r="J111" s="1"/>
      <c r="K111" s="1"/>
      <c r="L111" s="1"/>
    </row>
    <row r="112" spans="7:12">
      <c r="G112" s="1"/>
      <c r="H112" s="1"/>
      <c r="I112" s="1"/>
      <c r="J112" s="1"/>
      <c r="K112" s="1"/>
      <c r="L112" s="1"/>
    </row>
    <row r="113" spans="7:12">
      <c r="G113" s="1"/>
      <c r="H113" s="1"/>
      <c r="I113" s="1"/>
      <c r="J113" s="1"/>
      <c r="K113" s="1"/>
      <c r="L113" s="1"/>
    </row>
    <row r="114" spans="7:12">
      <c r="G114" s="1"/>
      <c r="H114" s="1"/>
      <c r="I114" s="1"/>
      <c r="J114" s="1"/>
      <c r="K114" s="1"/>
      <c r="L114" s="1"/>
    </row>
    <row r="115" spans="7:12">
      <c r="G115" s="1"/>
      <c r="H115" s="1"/>
      <c r="I115" s="1"/>
      <c r="J115" s="1"/>
      <c r="K115" s="1"/>
      <c r="L115" s="1"/>
    </row>
    <row r="116" spans="7:12">
      <c r="G116" s="1"/>
      <c r="H116" s="1"/>
      <c r="I116" s="1"/>
      <c r="J116" s="1"/>
      <c r="K116" s="1"/>
      <c r="L116" s="1"/>
    </row>
    <row r="117" spans="7:12">
      <c r="G117" s="1"/>
      <c r="H117" s="1"/>
      <c r="I117" s="1"/>
      <c r="J117" s="1"/>
      <c r="K117" s="1"/>
      <c r="L117" s="1"/>
    </row>
    <row r="118" spans="7:12">
      <c r="G118" s="1"/>
      <c r="H118" s="1"/>
      <c r="I118" s="1"/>
      <c r="J118" s="1"/>
      <c r="K118" s="1"/>
      <c r="L118" s="1"/>
    </row>
    <row r="119" spans="7:12">
      <c r="G119" s="1"/>
      <c r="H119" s="1"/>
      <c r="I119" s="1"/>
      <c r="J119" s="1"/>
      <c r="K119" s="1"/>
      <c r="L119" s="1"/>
    </row>
    <row r="120" spans="7:12">
      <c r="G120" s="1"/>
      <c r="H120" s="1"/>
      <c r="I120" s="1"/>
      <c r="J120" s="1"/>
      <c r="K120" s="1"/>
      <c r="L120" s="1"/>
    </row>
    <row r="121" spans="7:12">
      <c r="G121" s="1"/>
      <c r="H121" s="1"/>
      <c r="I121" s="1"/>
      <c r="J121" s="1"/>
      <c r="K121" s="1"/>
      <c r="L121" s="1"/>
    </row>
    <row r="122" spans="7:12">
      <c r="G122" s="1"/>
      <c r="H122" s="1"/>
      <c r="I122" s="1"/>
      <c r="J122" s="1"/>
      <c r="K122" s="1"/>
      <c r="L122" s="1"/>
    </row>
    <row r="123" spans="7:12">
      <c r="G123" s="1"/>
      <c r="H123" s="1"/>
      <c r="I123" s="1"/>
      <c r="J123" s="1"/>
      <c r="K123" s="1"/>
      <c r="L123" s="1"/>
    </row>
    <row r="124" spans="7:12">
      <c r="G124" s="1"/>
      <c r="H124" s="1"/>
      <c r="I124" s="1"/>
      <c r="J124" s="1"/>
      <c r="K124" s="1"/>
      <c r="L124" s="1"/>
    </row>
    <row r="125" spans="7:12">
      <c r="G125" s="1"/>
      <c r="H125" s="1"/>
      <c r="I125" s="1"/>
      <c r="J125" s="1"/>
      <c r="K125" s="1"/>
      <c r="L125" s="1"/>
    </row>
    <row r="126" spans="7:12">
      <c r="G126" s="1"/>
      <c r="H126" s="1"/>
      <c r="I126" s="1"/>
      <c r="J126" s="1"/>
      <c r="K126" s="1"/>
      <c r="L126" s="1"/>
    </row>
    <row r="127" spans="7:12">
      <c r="G127" s="1"/>
      <c r="H127" s="1"/>
      <c r="I127" s="1"/>
      <c r="J127" s="1"/>
      <c r="K127" s="1"/>
      <c r="L127" s="1"/>
    </row>
    <row r="128" spans="7:12">
      <c r="G128" s="1"/>
      <c r="H128" s="1"/>
      <c r="I128" s="1"/>
      <c r="J128" s="1"/>
      <c r="K128" s="1"/>
      <c r="L128" s="1"/>
    </row>
    <row r="129" spans="7:12">
      <c r="G129" s="1"/>
      <c r="H129" s="1"/>
      <c r="I129" s="1"/>
      <c r="J129" s="1"/>
      <c r="K129" s="1"/>
      <c r="L129" s="1"/>
    </row>
    <row r="130" spans="7:12">
      <c r="G130" s="1"/>
      <c r="H130" s="1"/>
      <c r="I130" s="1"/>
      <c r="J130" s="1"/>
      <c r="K130" s="1"/>
      <c r="L130" s="1"/>
    </row>
    <row r="131" spans="7:12">
      <c r="G131" s="1"/>
      <c r="H131" s="1"/>
      <c r="I131" s="1"/>
      <c r="J131" s="1"/>
      <c r="K131" s="1"/>
      <c r="L131" s="1"/>
    </row>
    <row r="132" spans="7:12">
      <c r="G132" s="1"/>
      <c r="H132" s="1"/>
      <c r="I132" s="1"/>
      <c r="J132" s="1"/>
      <c r="K132" s="1"/>
      <c r="L132" s="1"/>
    </row>
    <row r="133" spans="7:12">
      <c r="G133" s="1"/>
      <c r="H133" s="1"/>
      <c r="I133" s="1"/>
      <c r="J133" s="1"/>
      <c r="K133" s="1"/>
      <c r="L133" s="1"/>
    </row>
    <row r="134" spans="7:12">
      <c r="G134" s="1"/>
      <c r="H134" s="1"/>
      <c r="I134" s="1"/>
      <c r="J134" s="1"/>
      <c r="K134" s="1"/>
      <c r="L134" s="1"/>
    </row>
    <row r="135" spans="7:12">
      <c r="G135" s="1"/>
      <c r="H135" s="1"/>
      <c r="I135" s="1"/>
      <c r="J135" s="1"/>
      <c r="K135" s="1"/>
      <c r="L135" s="1"/>
    </row>
    <row r="136" spans="7:12">
      <c r="G136" s="1"/>
      <c r="H136" s="1"/>
      <c r="I136" s="1"/>
      <c r="J136" s="1"/>
      <c r="K136" s="1"/>
      <c r="L136" s="1"/>
    </row>
    <row r="137" spans="7:12">
      <c r="G137" s="1"/>
      <c r="H137" s="1"/>
      <c r="I137" s="1"/>
      <c r="J137" s="1"/>
      <c r="K137" s="1"/>
      <c r="L137" s="1"/>
    </row>
    <row r="138" spans="7:12">
      <c r="G138" s="1"/>
      <c r="H138" s="1"/>
      <c r="I138" s="1"/>
      <c r="J138" s="1"/>
      <c r="K138" s="1"/>
      <c r="L138" s="1"/>
    </row>
    <row r="139" spans="7:12">
      <c r="G139" s="1"/>
      <c r="H139" s="1"/>
      <c r="I139" s="1"/>
      <c r="J139" s="1"/>
      <c r="K139" s="1"/>
      <c r="L139" s="1"/>
    </row>
    <row r="140" spans="7:12">
      <c r="G140" s="1"/>
      <c r="H140" s="1"/>
      <c r="I140" s="1"/>
      <c r="J140" s="1"/>
      <c r="K140" s="1"/>
      <c r="L140" s="1"/>
    </row>
    <row r="141" spans="7:12">
      <c r="G141" s="1"/>
      <c r="H141" s="1"/>
      <c r="I141" s="1"/>
      <c r="J141" s="1"/>
      <c r="K141" s="1"/>
      <c r="L141" s="1"/>
    </row>
    <row r="142" spans="7:12">
      <c r="G142" s="1"/>
      <c r="H142" s="1"/>
      <c r="I142" s="1"/>
      <c r="J142" s="1"/>
      <c r="K142" s="1"/>
      <c r="L142" s="1"/>
    </row>
    <row r="143" spans="7:12">
      <c r="G143" s="1"/>
      <c r="H143" s="1"/>
      <c r="I143" s="1"/>
      <c r="J143" s="1"/>
      <c r="K143" s="1"/>
      <c r="L143" s="1"/>
    </row>
    <row r="144" spans="7:12">
      <c r="G144" s="1"/>
      <c r="H144" s="1"/>
      <c r="I144" s="1"/>
      <c r="J144" s="1"/>
      <c r="K144" s="1"/>
      <c r="L144" s="1"/>
    </row>
    <row r="145" spans="7:12">
      <c r="G145" s="1"/>
      <c r="H145" s="1"/>
      <c r="I145" s="1"/>
      <c r="J145" s="1"/>
      <c r="K145" s="1"/>
      <c r="L145" s="1"/>
    </row>
    <row r="146" spans="7:12">
      <c r="G146" s="1"/>
      <c r="H146" s="1"/>
      <c r="I146" s="1"/>
      <c r="J146" s="1"/>
      <c r="K146" s="1"/>
      <c r="L146" s="1"/>
    </row>
    <row r="147" spans="7:12">
      <c r="G147" s="1"/>
      <c r="H147" s="1"/>
      <c r="I147" s="1"/>
      <c r="J147" s="1"/>
      <c r="K147" s="1"/>
      <c r="L147" s="1"/>
    </row>
    <row r="148" spans="7:12">
      <c r="G148" s="1"/>
      <c r="H148" s="1"/>
      <c r="I148" s="1"/>
      <c r="J148" s="1"/>
      <c r="K148" s="1"/>
      <c r="L148" s="1"/>
    </row>
    <row r="149" spans="7:12">
      <c r="G149" s="1"/>
      <c r="H149" s="1"/>
      <c r="I149" s="1"/>
      <c r="J149" s="1"/>
      <c r="K149" s="1"/>
      <c r="L149" s="1"/>
    </row>
    <row r="150" spans="7:12">
      <c r="G150" s="1"/>
      <c r="H150" s="1"/>
      <c r="I150" s="1"/>
      <c r="J150" s="1"/>
      <c r="K150" s="1"/>
      <c r="L150" s="1"/>
    </row>
    <row r="151" spans="7:12">
      <c r="G151" s="1"/>
      <c r="H151" s="1"/>
      <c r="I151" s="1"/>
      <c r="J151" s="1"/>
      <c r="K151" s="1"/>
      <c r="L151" s="1"/>
    </row>
    <row r="152" spans="7:12">
      <c r="G152" s="1"/>
      <c r="H152" s="1"/>
      <c r="I152" s="1"/>
      <c r="J152" s="1"/>
      <c r="K152" s="1"/>
      <c r="L152" s="1"/>
    </row>
    <row r="153" spans="7:12">
      <c r="G153" s="1"/>
      <c r="H153" s="1"/>
      <c r="I153" s="1"/>
      <c r="J153" s="1"/>
      <c r="K153" s="1"/>
      <c r="L153" s="1"/>
    </row>
    <row r="154" spans="7:12">
      <c r="G154" s="1"/>
      <c r="H154" s="1"/>
      <c r="I154" s="1"/>
      <c r="J154" s="1"/>
      <c r="K154" s="1"/>
      <c r="L154" s="1"/>
    </row>
    <row r="155" spans="7:12">
      <c r="G155" s="1"/>
      <c r="H155" s="1"/>
      <c r="I155" s="1"/>
      <c r="J155" s="1"/>
      <c r="K155" s="1"/>
      <c r="L155" s="1"/>
    </row>
    <row r="156" spans="7:12">
      <c r="G156" s="1"/>
      <c r="H156" s="1"/>
      <c r="I156" s="1"/>
      <c r="J156" s="1"/>
      <c r="K156" s="1"/>
      <c r="L156" s="1"/>
    </row>
    <row r="157" spans="7:12">
      <c r="G157" s="1"/>
      <c r="H157" s="1"/>
      <c r="I157" s="1"/>
      <c r="J157" s="1"/>
      <c r="K157" s="1"/>
      <c r="L157" s="1"/>
    </row>
    <row r="158" spans="7:12">
      <c r="G158" s="1"/>
      <c r="H158" s="1"/>
      <c r="I158" s="1"/>
      <c r="J158" s="1"/>
      <c r="K158" s="1"/>
      <c r="L158" s="1"/>
    </row>
    <row r="159" spans="7:12">
      <c r="G159" s="1"/>
      <c r="H159" s="1"/>
      <c r="I159" s="1"/>
      <c r="J159" s="1"/>
      <c r="K159" s="1"/>
      <c r="L159" s="1"/>
    </row>
    <row r="160" spans="7:12">
      <c r="G160" s="1"/>
      <c r="H160" s="1"/>
      <c r="I160" s="1"/>
      <c r="J160" s="1"/>
      <c r="K160" s="1"/>
      <c r="L160" s="1"/>
    </row>
    <row r="161" spans="7:12">
      <c r="G161" s="1"/>
      <c r="H161" s="1"/>
      <c r="I161" s="1"/>
      <c r="J161" s="1"/>
      <c r="K161" s="1"/>
      <c r="L161" s="1"/>
    </row>
    <row r="162" spans="7:12">
      <c r="G162" s="1"/>
      <c r="H162" s="1"/>
      <c r="I162" s="1"/>
      <c r="J162" s="1"/>
      <c r="K162" s="1"/>
      <c r="L162" s="1"/>
    </row>
    <row r="163" spans="7:12">
      <c r="G163" s="1"/>
      <c r="H163" s="1"/>
      <c r="I163" s="1"/>
      <c r="J163" s="1"/>
      <c r="K163" s="1"/>
      <c r="L163" s="1"/>
    </row>
    <row r="164" spans="7:12">
      <c r="G164" s="1"/>
      <c r="H164" s="1"/>
      <c r="I164" s="1"/>
      <c r="J164" s="1"/>
      <c r="K164" s="1"/>
      <c r="L164" s="1"/>
    </row>
    <row r="165" spans="7:12">
      <c r="G165" s="1"/>
      <c r="H165" s="1"/>
      <c r="I165" s="1"/>
      <c r="J165" s="1"/>
      <c r="K165" s="1"/>
      <c r="L165" s="1"/>
    </row>
    <row r="166" spans="7:12">
      <c r="G166" s="1"/>
      <c r="H166" s="1"/>
      <c r="I166" s="1"/>
      <c r="J166" s="1"/>
      <c r="K166" s="1"/>
      <c r="L166" s="1"/>
    </row>
    <row r="167" spans="7:12">
      <c r="G167" s="1"/>
      <c r="H167" s="1"/>
      <c r="I167" s="1"/>
      <c r="J167" s="1"/>
      <c r="K167" s="1"/>
      <c r="L167" s="1"/>
    </row>
    <row r="168" spans="7:12">
      <c r="G168" s="1"/>
      <c r="H168" s="1"/>
      <c r="I168" s="1"/>
      <c r="J168" s="1"/>
      <c r="K168" s="1"/>
      <c r="L168" s="1"/>
    </row>
    <row r="169" spans="7:12">
      <c r="G169" s="1"/>
      <c r="H169" s="1"/>
      <c r="I169" s="1"/>
      <c r="J169" s="1"/>
      <c r="K169" s="1"/>
      <c r="L169" s="1"/>
    </row>
    <row r="170" spans="7:12">
      <c r="G170" s="1"/>
      <c r="H170" s="1"/>
      <c r="I170" s="1"/>
      <c r="J170" s="1"/>
      <c r="K170" s="1"/>
      <c r="L170" s="1"/>
    </row>
    <row r="171" spans="7:12">
      <c r="G171" s="1"/>
      <c r="H171" s="1"/>
      <c r="I171" s="1"/>
      <c r="J171" s="1"/>
      <c r="K171" s="1"/>
      <c r="L171" s="1"/>
    </row>
    <row r="172" spans="7:12">
      <c r="G172" s="1"/>
      <c r="H172" s="1"/>
      <c r="I172" s="1"/>
      <c r="J172" s="1"/>
      <c r="K172" s="1"/>
      <c r="L172" s="1"/>
    </row>
    <row r="173" spans="7:12">
      <c r="G173" s="1"/>
      <c r="H173" s="1"/>
      <c r="I173" s="1"/>
      <c r="J173" s="1"/>
      <c r="K173" s="1"/>
      <c r="L173" s="1"/>
    </row>
    <row r="174" spans="7:12">
      <c r="G174" s="1"/>
      <c r="H174" s="1"/>
      <c r="I174" s="1"/>
      <c r="J174" s="1"/>
      <c r="K174" s="1"/>
      <c r="L174" s="1"/>
    </row>
    <row r="175" spans="7:12">
      <c r="G175" s="1"/>
      <c r="H175" s="1"/>
      <c r="I175" s="1"/>
      <c r="J175" s="1"/>
      <c r="K175" s="1"/>
      <c r="L175" s="1"/>
    </row>
    <row r="176" spans="7:12">
      <c r="G176" s="1"/>
      <c r="H176" s="1"/>
      <c r="I176" s="1"/>
      <c r="J176" s="1"/>
      <c r="K176" s="1"/>
      <c r="L176" s="1"/>
    </row>
    <row r="177" spans="7:12">
      <c r="G177" s="1"/>
      <c r="H177" s="1"/>
      <c r="I177" s="1"/>
      <c r="J177" s="1"/>
      <c r="K177" s="1"/>
      <c r="L177" s="1"/>
    </row>
    <row r="178" spans="7:12">
      <c r="G178" s="1"/>
      <c r="H178" s="1"/>
      <c r="I178" s="1"/>
      <c r="J178" s="1"/>
      <c r="K178" s="1"/>
      <c r="L178" s="1"/>
    </row>
    <row r="179" spans="7:12">
      <c r="G179" s="1"/>
      <c r="H179" s="1"/>
      <c r="I179" s="1"/>
      <c r="J179" s="1"/>
      <c r="K179" s="1"/>
      <c r="L179" s="1"/>
    </row>
    <row r="180" spans="7:12">
      <c r="G180" s="1"/>
      <c r="H180" s="1"/>
      <c r="I180" s="1"/>
      <c r="J180" s="1"/>
      <c r="K180" s="1"/>
      <c r="L180" s="1"/>
    </row>
    <row r="181" spans="7:12">
      <c r="G181" s="1"/>
      <c r="H181" s="1"/>
      <c r="I181" s="1"/>
      <c r="J181" s="1"/>
      <c r="K181" s="1"/>
      <c r="L181" s="1"/>
    </row>
    <row r="182" spans="7:12">
      <c r="G182" s="1"/>
      <c r="H182" s="1"/>
      <c r="I182" s="1"/>
      <c r="J182" s="1"/>
      <c r="K182" s="1"/>
      <c r="L182" s="1"/>
    </row>
    <row r="183" spans="7:12">
      <c r="G183" s="1"/>
      <c r="H183" s="1"/>
      <c r="I183" s="1"/>
      <c r="J183" s="1"/>
      <c r="K183" s="1"/>
      <c r="L183" s="1"/>
    </row>
    <row r="184" spans="7:12">
      <c r="G184" s="1"/>
      <c r="H184" s="1"/>
      <c r="I184" s="1"/>
      <c r="J184" s="1"/>
      <c r="K184" s="1"/>
      <c r="L184" s="1"/>
    </row>
    <row r="185" spans="7:12">
      <c r="G185" s="1"/>
      <c r="H185" s="1"/>
      <c r="I185" s="1"/>
      <c r="J185" s="1"/>
      <c r="K185" s="1"/>
      <c r="L185" s="1"/>
    </row>
    <row r="186" spans="7:12">
      <c r="G186" s="1"/>
      <c r="H186" s="1"/>
      <c r="I186" s="1"/>
      <c r="J186" s="1"/>
      <c r="K186" s="1"/>
      <c r="L186" s="1"/>
    </row>
    <row r="187" spans="7:12">
      <c r="G187" s="1"/>
      <c r="H187" s="1"/>
      <c r="I187" s="1"/>
      <c r="J187" s="1"/>
      <c r="K187" s="1"/>
      <c r="L187" s="1"/>
    </row>
    <row r="188" spans="7:12">
      <c r="G188" s="1"/>
      <c r="H188" s="1"/>
      <c r="I188" s="1"/>
      <c r="J188" s="1"/>
      <c r="K188" s="1"/>
      <c r="L188" s="1"/>
    </row>
    <row r="189" spans="7:12">
      <c r="G189" s="1"/>
      <c r="H189" s="1"/>
      <c r="I189" s="1"/>
      <c r="J189" s="1"/>
      <c r="K189" s="1"/>
      <c r="L189" s="1"/>
    </row>
    <row r="190" spans="7:12">
      <c r="G190" s="1"/>
      <c r="H190" s="1"/>
      <c r="I190" s="1"/>
      <c r="J190" s="1"/>
      <c r="K190" s="1"/>
      <c r="L190" s="1"/>
    </row>
    <row r="191" spans="7:12">
      <c r="G191" s="1"/>
      <c r="H191" s="1"/>
      <c r="I191" s="1"/>
      <c r="J191" s="1"/>
      <c r="K191" s="1"/>
      <c r="L191" s="1"/>
    </row>
    <row r="192" spans="7:12">
      <c r="G192" s="1"/>
      <c r="H192" s="1"/>
      <c r="I192" s="1"/>
      <c r="J192" s="1"/>
      <c r="K192" s="1"/>
      <c r="L192" s="1"/>
    </row>
    <row r="193" spans="7:12">
      <c r="G193" s="1"/>
      <c r="H193" s="1"/>
      <c r="I193" s="1"/>
      <c r="J193" s="1"/>
      <c r="K193" s="1"/>
      <c r="L193" s="1"/>
    </row>
    <row r="194" spans="7:12">
      <c r="G194" s="1"/>
      <c r="H194" s="1"/>
      <c r="I194" s="1"/>
      <c r="J194" s="1"/>
      <c r="K194" s="1"/>
      <c r="L194" s="1"/>
    </row>
    <row r="195" spans="7:12">
      <c r="G195" s="1"/>
      <c r="H195" s="1"/>
      <c r="I195" s="1"/>
      <c r="J195" s="1"/>
      <c r="K195" s="1"/>
      <c r="L195" s="1"/>
    </row>
    <row r="196" spans="7:12">
      <c r="G196" s="1"/>
      <c r="H196" s="1"/>
      <c r="I196" s="1"/>
      <c r="J196" s="1"/>
      <c r="K196" s="1"/>
      <c r="L196" s="1"/>
    </row>
    <row r="197" spans="7:12">
      <c r="G197" s="1"/>
      <c r="H197" s="1"/>
      <c r="I197" s="1"/>
      <c r="J197" s="1"/>
      <c r="K197" s="1"/>
      <c r="L197" s="1"/>
    </row>
    <row r="198" spans="7:12">
      <c r="G198" s="1"/>
      <c r="H198" s="1"/>
      <c r="I198" s="1"/>
      <c r="J198" s="1"/>
      <c r="K198" s="1"/>
      <c r="L198" s="1"/>
    </row>
    <row r="199" spans="7:12">
      <c r="G199" s="1"/>
      <c r="H199" s="1"/>
      <c r="I199" s="1"/>
      <c r="J199" s="1"/>
      <c r="K199" s="1"/>
      <c r="L199" s="1"/>
    </row>
    <row r="200" spans="7:12">
      <c r="G200" s="1"/>
      <c r="H200" s="1"/>
      <c r="I200" s="1"/>
      <c r="J200" s="1"/>
      <c r="K200" s="1"/>
      <c r="L200" s="1"/>
    </row>
    <row r="201" spans="7:12">
      <c r="G201" s="1"/>
      <c r="H201" s="1"/>
      <c r="I201" s="1"/>
      <c r="J201" s="1"/>
      <c r="K201" s="1"/>
      <c r="L201" s="1"/>
    </row>
    <row r="202" spans="7:12">
      <c r="G202" s="1"/>
      <c r="H202" s="1"/>
      <c r="I202" s="1"/>
      <c r="J202" s="1"/>
      <c r="K202" s="1"/>
      <c r="L202" s="1"/>
    </row>
    <row r="203" spans="7:12">
      <c r="G203" s="1"/>
      <c r="H203" s="1"/>
      <c r="I203" s="1"/>
      <c r="J203" s="1"/>
      <c r="K203" s="1"/>
      <c r="L203" s="1"/>
    </row>
    <row r="204" spans="7:12">
      <c r="G204" s="1"/>
      <c r="H204" s="1"/>
      <c r="I204" s="1"/>
      <c r="J204" s="1"/>
      <c r="K204" s="1"/>
      <c r="L204" s="1"/>
    </row>
    <row r="205" spans="7:12">
      <c r="G205" s="1"/>
      <c r="H205" s="1"/>
      <c r="I205" s="1"/>
      <c r="J205" s="1"/>
      <c r="K205" s="1"/>
      <c r="L205" s="1"/>
    </row>
    <row r="206" spans="7:12">
      <c r="G206" s="1"/>
      <c r="H206" s="1"/>
      <c r="I206" s="1"/>
      <c r="J206" s="1"/>
      <c r="K206" s="1"/>
      <c r="L206" s="1"/>
    </row>
    <row r="207" spans="7:12">
      <c r="G207" s="1"/>
      <c r="H207" s="1"/>
      <c r="I207" s="1"/>
      <c r="J207" s="1"/>
      <c r="K207" s="1"/>
      <c r="L207" s="1"/>
    </row>
    <row r="208" spans="7:12">
      <c r="G208" s="1"/>
      <c r="H208" s="1"/>
      <c r="I208" s="1"/>
      <c r="J208" s="1"/>
      <c r="K208" s="1"/>
      <c r="L208" s="1"/>
    </row>
    <row r="209" spans="7:12">
      <c r="G209" s="1"/>
      <c r="H209" s="1"/>
      <c r="I209" s="1"/>
      <c r="J209" s="1"/>
      <c r="K209" s="1"/>
      <c r="L209" s="1"/>
    </row>
    <row r="210" spans="7:12">
      <c r="G210" s="1"/>
      <c r="H210" s="1"/>
      <c r="I210" s="1"/>
      <c r="J210" s="1"/>
      <c r="K210" s="1"/>
      <c r="L210" s="1"/>
    </row>
    <row r="211" spans="7:12">
      <c r="G211" s="1"/>
      <c r="H211" s="1"/>
      <c r="I211" s="1"/>
      <c r="J211" s="1"/>
      <c r="K211" s="1"/>
      <c r="L211" s="1"/>
    </row>
    <row r="212" spans="7:12">
      <c r="G212" s="1"/>
      <c r="H212" s="1"/>
      <c r="I212" s="1"/>
      <c r="J212" s="1"/>
      <c r="K212" s="1"/>
      <c r="L212" s="1"/>
    </row>
    <row r="213" spans="7:12">
      <c r="G213" s="1"/>
      <c r="H213" s="1"/>
      <c r="I213" s="1"/>
      <c r="J213" s="1"/>
      <c r="K213" s="1"/>
      <c r="L213" s="1"/>
    </row>
    <row r="214" spans="7:12">
      <c r="G214" s="1"/>
      <c r="H214" s="1"/>
      <c r="I214" s="1"/>
      <c r="J214" s="1"/>
      <c r="K214" s="1"/>
      <c r="L214" s="1"/>
    </row>
    <row r="215" spans="7:12">
      <c r="G215" s="1"/>
      <c r="H215" s="1"/>
      <c r="I215" s="1"/>
      <c r="J215" s="1"/>
      <c r="K215" s="1"/>
      <c r="L215" s="1"/>
    </row>
    <row r="216" spans="7:12">
      <c r="G216" s="1"/>
      <c r="H216" s="1"/>
      <c r="I216" s="1"/>
      <c r="J216" s="1"/>
      <c r="K216" s="1"/>
      <c r="L216" s="1"/>
    </row>
    <row r="217" spans="7:12">
      <c r="G217" s="1"/>
      <c r="H217" s="1"/>
      <c r="I217" s="1"/>
      <c r="J217" s="1"/>
      <c r="K217" s="1"/>
      <c r="L217" s="1"/>
    </row>
    <row r="218" spans="7:12">
      <c r="G218" s="1"/>
      <c r="H218" s="1"/>
      <c r="I218" s="1"/>
      <c r="J218" s="1"/>
      <c r="K218" s="1"/>
      <c r="L218" s="1"/>
    </row>
    <row r="219" spans="7:12">
      <c r="G219" s="1"/>
      <c r="H219" s="1"/>
      <c r="I219" s="1"/>
      <c r="J219" s="1"/>
      <c r="K219" s="1"/>
      <c r="L219" s="1"/>
    </row>
    <row r="220" spans="7:12">
      <c r="G220" s="1"/>
      <c r="H220" s="1"/>
      <c r="I220" s="1"/>
      <c r="J220" s="1"/>
      <c r="K220" s="1"/>
      <c r="L220" s="1"/>
    </row>
    <row r="221" spans="7:12">
      <c r="G221" s="1"/>
      <c r="H221" s="1"/>
      <c r="I221" s="1"/>
      <c r="J221" s="1"/>
      <c r="K221" s="1"/>
      <c r="L221" s="1"/>
    </row>
    <row r="222" spans="7:12">
      <c r="G222" s="1"/>
      <c r="H222" s="1"/>
      <c r="I222" s="1"/>
      <c r="J222" s="1"/>
      <c r="K222" s="1"/>
      <c r="L222" s="1"/>
    </row>
    <row r="223" spans="7:12">
      <c r="G223" s="1"/>
      <c r="H223" s="1"/>
      <c r="I223" s="1"/>
      <c r="J223" s="1"/>
      <c r="K223" s="1"/>
      <c r="L223" s="1"/>
    </row>
    <row r="224" spans="7:12">
      <c r="G224" s="1"/>
      <c r="H224" s="1"/>
      <c r="I224" s="1"/>
      <c r="J224" s="1"/>
      <c r="K224" s="1"/>
      <c r="L224" s="1"/>
    </row>
    <row r="225" spans="7:12">
      <c r="G225" s="1"/>
      <c r="H225" s="1"/>
      <c r="I225" s="1"/>
      <c r="J225" s="1"/>
      <c r="K225" s="1"/>
      <c r="L225" s="1"/>
    </row>
    <row r="226" spans="7:12">
      <c r="G226" s="1"/>
      <c r="H226" s="1"/>
      <c r="I226" s="1"/>
      <c r="J226" s="1"/>
      <c r="K226" s="1"/>
      <c r="L226" s="1"/>
    </row>
    <row r="227" spans="7:12">
      <c r="G227" s="1"/>
      <c r="H227" s="1"/>
      <c r="I227" s="1"/>
      <c r="J227" s="1"/>
      <c r="K227" s="1"/>
      <c r="L227" s="1"/>
    </row>
    <row r="228" spans="7:12">
      <c r="G228" s="1"/>
      <c r="H228" s="1"/>
      <c r="I228" s="1"/>
      <c r="J228" s="1"/>
      <c r="K228" s="1"/>
      <c r="L228" s="1"/>
    </row>
    <row r="229" spans="7:12">
      <c r="G229" s="1"/>
      <c r="H229" s="1"/>
      <c r="I229" s="1"/>
      <c r="J229" s="1"/>
      <c r="K229" s="1"/>
      <c r="L229" s="1"/>
    </row>
    <row r="230" spans="7:12">
      <c r="G230" s="1"/>
      <c r="H230" s="1"/>
      <c r="I230" s="1"/>
      <c r="J230" s="1"/>
      <c r="K230" s="1"/>
      <c r="L230" s="1"/>
    </row>
    <row r="231" spans="7:12">
      <c r="G231" s="1"/>
      <c r="H231" s="1"/>
      <c r="I231" s="1"/>
      <c r="J231" s="1"/>
      <c r="K231" s="1"/>
      <c r="L231" s="1"/>
    </row>
    <row r="232" spans="7:12">
      <c r="G232" s="1"/>
      <c r="H232" s="1"/>
      <c r="I232" s="1"/>
      <c r="J232" s="1"/>
      <c r="K232" s="1"/>
      <c r="L232" s="1"/>
    </row>
    <row r="233" spans="7:12">
      <c r="G233" s="1"/>
      <c r="H233" s="1"/>
      <c r="I233" s="1"/>
      <c r="J233" s="1"/>
      <c r="K233" s="1"/>
      <c r="L233" s="1"/>
    </row>
    <row r="234" spans="7:12">
      <c r="G234" s="1"/>
      <c r="H234" s="1"/>
      <c r="I234" s="1"/>
      <c r="J234" s="1"/>
      <c r="K234" s="1"/>
      <c r="L234" s="1"/>
    </row>
    <row r="235" spans="7:12">
      <c r="G235" s="1"/>
      <c r="H235" s="1"/>
      <c r="I235" s="1"/>
      <c r="J235" s="1"/>
      <c r="K235" s="1"/>
      <c r="L235" s="1"/>
    </row>
    <row r="236" spans="7:12">
      <c r="G236" s="1"/>
      <c r="H236" s="1"/>
      <c r="I236" s="1"/>
      <c r="J236" s="1"/>
      <c r="K236" s="1"/>
      <c r="L236" s="1"/>
    </row>
    <row r="237" spans="7:12">
      <c r="G237" s="1"/>
      <c r="H237" s="1"/>
      <c r="I237" s="1"/>
      <c r="J237" s="1"/>
      <c r="K237" s="1"/>
      <c r="L237" s="1"/>
    </row>
    <row r="238" spans="7:12">
      <c r="G238" s="1"/>
      <c r="H238" s="1"/>
      <c r="I238" s="1"/>
      <c r="J238" s="1"/>
      <c r="K238" s="1"/>
      <c r="L238" s="1"/>
    </row>
    <row r="239" spans="7:12">
      <c r="G239" s="1"/>
      <c r="H239" s="1"/>
      <c r="I239" s="1"/>
      <c r="J239" s="1"/>
      <c r="K239" s="1"/>
      <c r="L239" s="1"/>
    </row>
    <row r="240" spans="7:12">
      <c r="G240" s="1"/>
      <c r="H240" s="1"/>
      <c r="I240" s="1"/>
      <c r="J240" s="1"/>
      <c r="K240" s="1"/>
      <c r="L240" s="1"/>
    </row>
    <row r="241" spans="7:12">
      <c r="G241" s="1"/>
      <c r="H241" s="1"/>
      <c r="I241" s="1"/>
      <c r="J241" s="1"/>
      <c r="K241" s="1"/>
      <c r="L241" s="1"/>
    </row>
    <row r="242" spans="7:12">
      <c r="G242" s="1"/>
      <c r="H242" s="1"/>
      <c r="I242" s="1"/>
      <c r="J242" s="1"/>
      <c r="K242" s="1"/>
      <c r="L242" s="1"/>
    </row>
    <row r="243" spans="7:12">
      <c r="G243" s="1"/>
      <c r="H243" s="1"/>
      <c r="I243" s="1"/>
      <c r="J243" s="1"/>
      <c r="K243" s="1"/>
      <c r="L243" s="1"/>
    </row>
    <row r="244" spans="7:12">
      <c r="G244" s="1"/>
      <c r="H244" s="1"/>
      <c r="I244" s="1"/>
      <c r="J244" s="1"/>
      <c r="K244" s="1"/>
      <c r="L244" s="1"/>
    </row>
    <row r="245" spans="7:12">
      <c r="G245" s="1"/>
      <c r="H245" s="1"/>
      <c r="I245" s="1"/>
      <c r="J245" s="1"/>
      <c r="K245" s="1"/>
      <c r="L245" s="1"/>
    </row>
    <row r="246" spans="7:12">
      <c r="G246" s="1"/>
      <c r="H246" s="1"/>
      <c r="I246" s="1"/>
      <c r="J246" s="1"/>
      <c r="K246" s="1"/>
      <c r="L246" s="1"/>
    </row>
    <row r="247" spans="7:12">
      <c r="G247" s="1"/>
      <c r="H247" s="1"/>
      <c r="I247" s="1"/>
      <c r="J247" s="1"/>
      <c r="K247" s="1"/>
      <c r="L247" s="1"/>
    </row>
    <row r="248" spans="7:12">
      <c r="G248" s="1"/>
      <c r="H248" s="1"/>
      <c r="I248" s="1"/>
      <c r="J248" s="1"/>
      <c r="K248" s="1"/>
      <c r="L248" s="1"/>
    </row>
    <row r="249" spans="7:12">
      <c r="G249" s="1"/>
      <c r="H249" s="1"/>
      <c r="I249" s="1"/>
      <c r="J249" s="1"/>
      <c r="K249" s="1"/>
      <c r="L249" s="1"/>
    </row>
    <row r="250" spans="7:12">
      <c r="G250" s="1"/>
      <c r="H250" s="1"/>
      <c r="I250" s="1"/>
      <c r="J250" s="1"/>
      <c r="K250" s="1"/>
      <c r="L250" s="1"/>
    </row>
    <row r="251" spans="7:12">
      <c r="G251" s="1"/>
      <c r="H251" s="1"/>
      <c r="I251" s="1"/>
      <c r="J251" s="1"/>
      <c r="K251" s="1"/>
      <c r="L251" s="1"/>
    </row>
    <row r="252" spans="7:12">
      <c r="G252" s="1"/>
      <c r="H252" s="1"/>
      <c r="I252" s="1"/>
      <c r="J252" s="1"/>
      <c r="K252" s="1"/>
      <c r="L252" s="1"/>
    </row>
    <row r="253" spans="7:12">
      <c r="G253" s="1"/>
      <c r="H253" s="1"/>
      <c r="I253" s="1"/>
      <c r="J253" s="1"/>
      <c r="K253" s="1"/>
      <c r="L253" s="1"/>
    </row>
    <row r="254" spans="7:12">
      <c r="G254" s="1"/>
      <c r="H254" s="1"/>
      <c r="I254" s="1"/>
      <c r="J254" s="1"/>
      <c r="K254" s="1"/>
      <c r="L254" s="1"/>
    </row>
    <row r="255" spans="7:12">
      <c r="G255" s="1"/>
      <c r="H255" s="1"/>
      <c r="I255" s="1"/>
      <c r="J255" s="1"/>
      <c r="K255" s="1"/>
      <c r="L255" s="1"/>
    </row>
    <row r="256" spans="7:12">
      <c r="G256" s="1"/>
      <c r="H256" s="1"/>
      <c r="I256" s="1"/>
      <c r="J256" s="1"/>
      <c r="K256" s="1"/>
      <c r="L256" s="1"/>
    </row>
    <row r="257" spans="7:12">
      <c r="G257" s="1"/>
      <c r="H257" s="1"/>
      <c r="I257" s="1"/>
      <c r="J257" s="1"/>
      <c r="K257" s="1"/>
      <c r="L257" s="1"/>
    </row>
    <row r="258" spans="7:12">
      <c r="G258" s="1"/>
      <c r="H258" s="1"/>
      <c r="I258" s="1"/>
      <c r="J258" s="1"/>
      <c r="K258" s="1"/>
      <c r="L258" s="1"/>
    </row>
    <row r="259" spans="7:12">
      <c r="G259" s="1"/>
      <c r="H259" s="1"/>
      <c r="I259" s="1"/>
      <c r="J259" s="1"/>
      <c r="K259" s="1"/>
      <c r="L259" s="1"/>
    </row>
    <row r="260" spans="7:12">
      <c r="G260" s="1"/>
      <c r="H260" s="1"/>
      <c r="I260" s="1"/>
      <c r="J260" s="1"/>
      <c r="K260" s="1"/>
      <c r="L260" s="1"/>
    </row>
    <row r="261" spans="7:12">
      <c r="G261" s="1"/>
      <c r="H261" s="1"/>
      <c r="I261" s="1"/>
      <c r="J261" s="1"/>
      <c r="K261" s="1"/>
      <c r="L261" s="1"/>
    </row>
    <row r="262" spans="7:12">
      <c r="G262" s="1"/>
      <c r="H262" s="1"/>
      <c r="I262" s="1"/>
      <c r="J262" s="1"/>
      <c r="K262" s="1"/>
      <c r="L262" s="1"/>
    </row>
    <row r="263" spans="7:12">
      <c r="G263" s="1"/>
      <c r="H263" s="1"/>
      <c r="I263" s="1"/>
      <c r="J263" s="1"/>
      <c r="K263" s="1"/>
      <c r="L263" s="1"/>
    </row>
    <row r="264" spans="7:12">
      <c r="G264" s="1"/>
      <c r="H264" s="1"/>
      <c r="I264" s="1"/>
      <c r="J264" s="1"/>
      <c r="K264" s="1"/>
      <c r="L264" s="1"/>
    </row>
    <row r="265" spans="7:12">
      <c r="G265" s="1"/>
      <c r="H265" s="1"/>
      <c r="I265" s="1"/>
      <c r="J265" s="1"/>
      <c r="K265" s="1"/>
      <c r="L265" s="1"/>
    </row>
    <row r="266" spans="7:12">
      <c r="G266" s="1"/>
      <c r="H266" s="1"/>
      <c r="I266" s="1"/>
      <c r="J266" s="1"/>
      <c r="K266" s="1"/>
      <c r="L266" s="1"/>
    </row>
    <row r="267" spans="7:12">
      <c r="G267" s="1"/>
      <c r="H267" s="1"/>
      <c r="I267" s="1"/>
      <c r="J267" s="1"/>
      <c r="K267" s="1"/>
      <c r="L267" s="1"/>
    </row>
    <row r="268" spans="7:12">
      <c r="G268" s="1"/>
      <c r="H268" s="1"/>
      <c r="I268" s="1"/>
      <c r="J268" s="1"/>
      <c r="K268" s="1"/>
      <c r="L268" s="1"/>
    </row>
    <row r="269" spans="7:12">
      <c r="G269" s="1"/>
      <c r="H269" s="1"/>
      <c r="I269" s="1"/>
      <c r="J269" s="1"/>
      <c r="K269" s="1"/>
      <c r="L269" s="1"/>
    </row>
    <row r="270" spans="7:12">
      <c r="G270" s="1"/>
      <c r="H270" s="1"/>
      <c r="I270" s="1"/>
      <c r="J270" s="1"/>
      <c r="K270" s="1"/>
      <c r="L270" s="1"/>
    </row>
    <row r="271" spans="7:12">
      <c r="G271" s="1"/>
      <c r="H271" s="1"/>
      <c r="I271" s="1"/>
      <c r="J271" s="1"/>
      <c r="K271" s="1"/>
      <c r="L271" s="1"/>
    </row>
    <row r="272" spans="7:12">
      <c r="G272" s="1"/>
      <c r="H272" s="1"/>
      <c r="I272" s="1"/>
      <c r="J272" s="1"/>
      <c r="K272" s="1"/>
      <c r="L272" s="1"/>
    </row>
    <row r="273" spans="7:12">
      <c r="G273" s="1"/>
      <c r="H273" s="1"/>
      <c r="I273" s="1"/>
      <c r="J273" s="1"/>
      <c r="K273" s="1"/>
      <c r="L273" s="1"/>
    </row>
    <row r="274" spans="7:12">
      <c r="G274" s="1"/>
      <c r="H274" s="1"/>
      <c r="I274" s="1"/>
      <c r="J274" s="1"/>
      <c r="K274" s="1"/>
      <c r="L274" s="1"/>
    </row>
    <row r="275" spans="7:12">
      <c r="G275" s="1"/>
      <c r="H275" s="1"/>
      <c r="I275" s="1"/>
      <c r="J275" s="1"/>
      <c r="K275" s="1"/>
      <c r="L275" s="1"/>
    </row>
    <row r="276" spans="7:12">
      <c r="G276" s="1"/>
      <c r="H276" s="1"/>
      <c r="I276" s="1"/>
      <c r="J276" s="1"/>
      <c r="K276" s="1"/>
      <c r="L276" s="1"/>
    </row>
    <row r="277" spans="7:12">
      <c r="G277" s="1"/>
      <c r="H277" s="1"/>
      <c r="I277" s="1"/>
      <c r="J277" s="1"/>
      <c r="K277" s="1"/>
      <c r="L277" s="1"/>
    </row>
    <row r="278" spans="7:12">
      <c r="G278" s="1"/>
      <c r="H278" s="1"/>
      <c r="I278" s="1"/>
      <c r="J278" s="1"/>
      <c r="K278" s="1"/>
      <c r="L278" s="1"/>
    </row>
    <row r="279" spans="7:12">
      <c r="G279" s="1"/>
      <c r="H279" s="1"/>
      <c r="I279" s="1"/>
      <c r="J279" s="1"/>
      <c r="K279" s="1"/>
      <c r="L279" s="1"/>
    </row>
    <row r="280" spans="7:12">
      <c r="G280" s="1"/>
      <c r="H280" s="1"/>
      <c r="I280" s="1"/>
      <c r="J280" s="1"/>
      <c r="K280" s="1"/>
      <c r="L280" s="1"/>
    </row>
    <row r="281" spans="7:12">
      <c r="G281" s="1"/>
      <c r="H281" s="1"/>
      <c r="I281" s="1"/>
      <c r="J281" s="1"/>
      <c r="K281" s="1"/>
      <c r="L281" s="1"/>
    </row>
    <row r="282" spans="7:12">
      <c r="G282" s="1"/>
      <c r="H282" s="1"/>
      <c r="I282" s="1"/>
      <c r="J282" s="1"/>
      <c r="K282" s="1"/>
      <c r="L282" s="1"/>
    </row>
    <row r="283" spans="7:12">
      <c r="G283" s="1"/>
      <c r="H283" s="1"/>
      <c r="I283" s="1"/>
      <c r="J283" s="1"/>
      <c r="K283" s="1"/>
      <c r="L283" s="1"/>
    </row>
    <row r="284" spans="7:12">
      <c r="G284" s="1"/>
      <c r="H284" s="1"/>
      <c r="I284" s="1"/>
      <c r="J284" s="1"/>
      <c r="K284" s="1"/>
      <c r="L284" s="1"/>
    </row>
    <row r="285" spans="7:12">
      <c r="G285" s="1"/>
      <c r="H285" s="1"/>
      <c r="I285" s="1"/>
      <c r="J285" s="1"/>
      <c r="K285" s="1"/>
      <c r="L285" s="1"/>
    </row>
    <row r="286" spans="7:12">
      <c r="G286" s="1"/>
      <c r="H286" s="1"/>
      <c r="I286" s="1"/>
      <c r="J286" s="1"/>
      <c r="K286" s="1"/>
      <c r="L286" s="1"/>
    </row>
    <row r="287" spans="7:12">
      <c r="G287" s="1"/>
      <c r="H287" s="1"/>
      <c r="I287" s="1"/>
      <c r="J287" s="1"/>
      <c r="K287" s="1"/>
      <c r="L287" s="1"/>
    </row>
    <row r="288" spans="7:12">
      <c r="G288" s="1"/>
      <c r="H288" s="1"/>
      <c r="I288" s="1"/>
      <c r="J288" s="1"/>
      <c r="K288" s="1"/>
      <c r="L288" s="1"/>
    </row>
    <row r="289" spans="7:12">
      <c r="G289" s="1"/>
      <c r="H289" s="1"/>
      <c r="I289" s="1"/>
      <c r="J289" s="1"/>
      <c r="K289" s="1"/>
      <c r="L289" s="1"/>
    </row>
    <row r="290" spans="7:12">
      <c r="G290" s="1"/>
      <c r="H290" s="1"/>
      <c r="I290" s="1"/>
      <c r="J290" s="1"/>
      <c r="K290" s="1"/>
      <c r="L290" s="1"/>
    </row>
    <row r="291" spans="7:12">
      <c r="G291" s="1"/>
      <c r="H291" s="1"/>
      <c r="I291" s="1"/>
      <c r="J291" s="1"/>
      <c r="K291" s="1"/>
      <c r="L291" s="1"/>
    </row>
    <row r="292" spans="7:12">
      <c r="G292" s="1"/>
      <c r="H292" s="1"/>
      <c r="I292" s="1"/>
      <c r="J292" s="1"/>
      <c r="K292" s="1"/>
      <c r="L292" s="1"/>
    </row>
    <row r="293" spans="7:12">
      <c r="G293" s="1"/>
      <c r="H293" s="1"/>
      <c r="I293" s="1"/>
      <c r="J293" s="1"/>
      <c r="K293" s="1"/>
      <c r="L293" s="1"/>
    </row>
    <row r="294" spans="7:12">
      <c r="G294" s="1"/>
      <c r="H294" s="1"/>
      <c r="I294" s="1"/>
      <c r="J294" s="1"/>
      <c r="K294" s="1"/>
      <c r="L294" s="1"/>
    </row>
    <row r="295" spans="7:12">
      <c r="G295" s="1"/>
      <c r="H295" s="1"/>
      <c r="I295" s="1"/>
      <c r="J295" s="1"/>
      <c r="K295" s="1"/>
      <c r="L295" s="1"/>
    </row>
    <row r="296" spans="7:12">
      <c r="G296" s="1"/>
      <c r="H296" s="1"/>
      <c r="I296" s="1"/>
      <c r="J296" s="1"/>
      <c r="K296" s="1"/>
      <c r="L296" s="1"/>
    </row>
    <row r="297" spans="7:12">
      <c r="G297" s="1"/>
      <c r="H297" s="1"/>
      <c r="I297" s="1"/>
      <c r="J297" s="1"/>
      <c r="K297" s="1"/>
      <c r="L297" s="1"/>
    </row>
    <row r="298" spans="7:12">
      <c r="G298" s="1"/>
      <c r="H298" s="1"/>
      <c r="I298" s="1"/>
      <c r="J298" s="1"/>
      <c r="K298" s="1"/>
      <c r="L298" s="1"/>
    </row>
    <row r="299" spans="7:12">
      <c r="G299" s="1"/>
      <c r="H299" s="1"/>
      <c r="I299" s="1"/>
      <c r="J299" s="1"/>
      <c r="K299" s="1"/>
      <c r="L299" s="1"/>
    </row>
    <row r="300" spans="7:12">
      <c r="G300" s="1"/>
      <c r="H300" s="1"/>
      <c r="I300" s="1"/>
      <c r="J300" s="1"/>
      <c r="K300" s="1"/>
      <c r="L300" s="1"/>
    </row>
    <row r="301" spans="7:12">
      <c r="G301" s="1"/>
      <c r="H301" s="1"/>
      <c r="I301" s="1"/>
      <c r="J301" s="1"/>
      <c r="K301" s="1"/>
      <c r="L301" s="1"/>
    </row>
    <row r="302" spans="7:12">
      <c r="G302" s="1"/>
      <c r="H302" s="1"/>
      <c r="I302" s="1"/>
      <c r="J302" s="1"/>
      <c r="K302" s="1"/>
      <c r="L302" s="1"/>
    </row>
    <row r="303" spans="7:12">
      <c r="G303" s="1"/>
      <c r="H303" s="1"/>
      <c r="I303" s="1"/>
      <c r="J303" s="1"/>
      <c r="K303" s="1"/>
      <c r="L303" s="1"/>
    </row>
    <row r="304" spans="7:12">
      <c r="G304" s="1"/>
      <c r="H304" s="1"/>
      <c r="I304" s="1"/>
      <c r="J304" s="1"/>
      <c r="K304" s="1"/>
      <c r="L304" s="1"/>
    </row>
    <row r="305" spans="7:12">
      <c r="G305" s="1"/>
      <c r="H305" s="1"/>
      <c r="I305" s="1"/>
      <c r="J305" s="1"/>
      <c r="K305" s="1"/>
      <c r="L305" s="1"/>
    </row>
    <row r="306" spans="7:12">
      <c r="G306" s="1"/>
      <c r="H306" s="1"/>
      <c r="I306" s="1"/>
      <c r="J306" s="1"/>
      <c r="K306" s="1"/>
      <c r="L306" s="1"/>
    </row>
    <row r="307" spans="7:12">
      <c r="G307" s="1"/>
      <c r="H307" s="1"/>
      <c r="I307" s="1"/>
      <c r="J307" s="1"/>
      <c r="K307" s="1"/>
      <c r="L307" s="1"/>
    </row>
    <row r="308" spans="7:12">
      <c r="G308" s="1"/>
      <c r="H308" s="1"/>
      <c r="I308" s="1"/>
      <c r="J308" s="1"/>
      <c r="K308" s="1"/>
      <c r="L308" s="1"/>
    </row>
    <row r="309" spans="7:12">
      <c r="G309" s="1"/>
      <c r="H309" s="1"/>
      <c r="I309" s="1"/>
      <c r="J309" s="1"/>
      <c r="K309" s="1"/>
      <c r="L309" s="1"/>
    </row>
    <row r="310" spans="7:12">
      <c r="G310" s="1"/>
      <c r="H310" s="1"/>
      <c r="I310" s="1"/>
      <c r="J310" s="1"/>
      <c r="K310" s="1"/>
      <c r="L310" s="1"/>
    </row>
    <row r="311" spans="7:12">
      <c r="G311" s="1"/>
      <c r="H311" s="1"/>
      <c r="I311" s="1"/>
      <c r="J311" s="1"/>
      <c r="K311" s="1"/>
      <c r="L311" s="1"/>
    </row>
    <row r="312" spans="7:12">
      <c r="G312" s="1"/>
      <c r="H312" s="1"/>
      <c r="I312" s="1"/>
      <c r="J312" s="1"/>
      <c r="K312" s="1"/>
      <c r="L312" s="1"/>
    </row>
    <row r="313" spans="7:12">
      <c r="G313" s="1"/>
      <c r="H313" s="1"/>
      <c r="I313" s="1"/>
      <c r="J313" s="1"/>
      <c r="K313" s="1"/>
      <c r="L313" s="1"/>
    </row>
    <row r="314" spans="7:12">
      <c r="G314" s="1"/>
      <c r="H314" s="1"/>
      <c r="I314" s="1"/>
      <c r="J314" s="1"/>
      <c r="K314" s="1"/>
      <c r="L314" s="1"/>
    </row>
    <row r="315" spans="7:12">
      <c r="G315" s="1"/>
      <c r="H315" s="1"/>
      <c r="I315" s="1"/>
      <c r="J315" s="1"/>
      <c r="K315" s="1"/>
      <c r="L315" s="1"/>
    </row>
    <row r="316" spans="7:12">
      <c r="G316" s="1"/>
      <c r="H316" s="1"/>
      <c r="I316" s="1"/>
      <c r="J316" s="1"/>
      <c r="K316" s="1"/>
      <c r="L316" s="1"/>
    </row>
    <row r="317" spans="7:12">
      <c r="G317" s="1"/>
      <c r="H317" s="1"/>
      <c r="I317" s="1"/>
      <c r="J317" s="1"/>
      <c r="K317" s="1"/>
      <c r="L317" s="1"/>
    </row>
    <row r="318" spans="7:12">
      <c r="G318" s="1"/>
      <c r="H318" s="1"/>
      <c r="I318" s="1"/>
      <c r="J318" s="1"/>
      <c r="K318" s="1"/>
      <c r="L318" s="1"/>
    </row>
    <row r="319" spans="7:12">
      <c r="G319" s="1"/>
      <c r="H319" s="1"/>
      <c r="I319" s="1"/>
      <c r="J319" s="1"/>
      <c r="K319" s="1"/>
      <c r="L319" s="1"/>
    </row>
    <row r="320" spans="7:12">
      <c r="G320" s="1"/>
      <c r="H320" s="1"/>
      <c r="I320" s="1"/>
      <c r="J320" s="1"/>
      <c r="K320" s="1"/>
      <c r="L320" s="1"/>
    </row>
    <row r="321" spans="7:12">
      <c r="G321" s="1"/>
      <c r="H321" s="1"/>
      <c r="I321" s="1"/>
      <c r="J321" s="1"/>
      <c r="K321" s="1"/>
      <c r="L321" s="1"/>
    </row>
    <row r="322" spans="7:12">
      <c r="G322" s="1"/>
      <c r="H322" s="1"/>
      <c r="I322" s="1"/>
      <c r="J322" s="1"/>
      <c r="K322" s="1"/>
      <c r="L322" s="1"/>
    </row>
    <row r="323" spans="7:12">
      <c r="G323" s="1"/>
      <c r="H323" s="1"/>
      <c r="I323" s="1"/>
      <c r="J323" s="1"/>
      <c r="K323" s="1"/>
      <c r="L323" s="1"/>
    </row>
    <row r="324" spans="7:12">
      <c r="G324" s="1"/>
      <c r="H324" s="1"/>
      <c r="I324" s="1"/>
      <c r="J324" s="1"/>
      <c r="K324" s="1"/>
      <c r="L324" s="1"/>
    </row>
    <row r="325" spans="7:12">
      <c r="G325" s="1"/>
      <c r="H325" s="1"/>
      <c r="I325" s="1"/>
      <c r="J325" s="1"/>
      <c r="K325" s="1"/>
      <c r="L325" s="1"/>
    </row>
    <row r="326" spans="7:12">
      <c r="G326" s="1"/>
      <c r="H326" s="1"/>
      <c r="I326" s="1"/>
      <c r="J326" s="1"/>
      <c r="K326" s="1"/>
      <c r="L326" s="1"/>
    </row>
    <row r="327" spans="7:12">
      <c r="G327" s="1"/>
      <c r="H327" s="1"/>
      <c r="I327" s="1"/>
      <c r="J327" s="1"/>
      <c r="K327" s="1"/>
      <c r="L327" s="1"/>
    </row>
    <row r="328" spans="7:12">
      <c r="G328" s="1"/>
      <c r="H328" s="1"/>
      <c r="I328" s="1"/>
      <c r="J328" s="1"/>
      <c r="K328" s="1"/>
      <c r="L328" s="1"/>
    </row>
    <row r="329" spans="7:12">
      <c r="G329" s="1"/>
      <c r="H329" s="1"/>
      <c r="I329" s="1"/>
      <c r="J329" s="1"/>
      <c r="K329" s="1"/>
      <c r="L329" s="1"/>
    </row>
    <row r="330" spans="7:12">
      <c r="G330" s="1"/>
      <c r="H330" s="1"/>
      <c r="I330" s="1"/>
      <c r="J330" s="1"/>
      <c r="K330" s="1"/>
      <c r="L330" s="1"/>
    </row>
    <row r="331" spans="7:12">
      <c r="G331" s="1"/>
      <c r="H331" s="1"/>
      <c r="I331" s="1"/>
      <c r="J331" s="1"/>
      <c r="K331" s="1"/>
      <c r="L331" s="1"/>
    </row>
    <row r="332" spans="7:12">
      <c r="G332" s="1"/>
      <c r="H332" s="1"/>
      <c r="I332" s="1"/>
      <c r="J332" s="1"/>
      <c r="K332" s="1"/>
      <c r="L332" s="1"/>
    </row>
    <row r="333" spans="7:12">
      <c r="G333" s="1"/>
      <c r="H333" s="1"/>
      <c r="I333" s="1"/>
      <c r="J333" s="1"/>
      <c r="K333" s="1"/>
      <c r="L333" s="1"/>
    </row>
    <row r="334" spans="7:12">
      <c r="G334" s="1"/>
      <c r="H334" s="1"/>
      <c r="I334" s="1"/>
      <c r="J334" s="1"/>
      <c r="K334" s="1"/>
      <c r="L334" s="1"/>
    </row>
    <row r="335" spans="7:12">
      <c r="G335" s="1"/>
      <c r="H335" s="1"/>
      <c r="I335" s="1"/>
      <c r="J335" s="1"/>
      <c r="K335" s="1"/>
      <c r="L335" s="1"/>
    </row>
    <row r="336" spans="7:12">
      <c r="G336" s="1"/>
      <c r="H336" s="1"/>
      <c r="I336" s="1"/>
      <c r="J336" s="1"/>
      <c r="K336" s="1"/>
      <c r="L336" s="1"/>
    </row>
    <row r="337" spans="7:12">
      <c r="G337" s="1"/>
      <c r="H337" s="1"/>
      <c r="I337" s="1"/>
      <c r="J337" s="1"/>
      <c r="K337" s="1"/>
      <c r="L337" s="1"/>
    </row>
    <row r="338" spans="7:12">
      <c r="G338" s="1"/>
      <c r="H338" s="1"/>
      <c r="I338" s="1"/>
      <c r="J338" s="1"/>
      <c r="K338" s="1"/>
      <c r="L338" s="1"/>
    </row>
    <row r="339" spans="7:12">
      <c r="G339" s="1"/>
      <c r="H339" s="1"/>
      <c r="I339" s="1"/>
      <c r="J339" s="1"/>
      <c r="K339" s="1"/>
      <c r="L339" s="1"/>
    </row>
    <row r="340" spans="7:12">
      <c r="G340" s="1"/>
      <c r="H340" s="1"/>
      <c r="I340" s="1"/>
      <c r="J340" s="1"/>
      <c r="K340" s="1"/>
      <c r="L340" s="1"/>
    </row>
    <row r="341" spans="7:12">
      <c r="G341" s="1"/>
      <c r="H341" s="1"/>
      <c r="I341" s="1"/>
      <c r="J341" s="1"/>
      <c r="K341" s="1"/>
      <c r="L341" s="1"/>
    </row>
    <row r="342" spans="7:12">
      <c r="G342" s="1"/>
      <c r="H342" s="1"/>
      <c r="I342" s="1"/>
      <c r="J342" s="1"/>
      <c r="K342" s="1"/>
      <c r="L342" s="1"/>
    </row>
    <row r="343" spans="7:12">
      <c r="G343" s="1"/>
      <c r="H343" s="1"/>
      <c r="I343" s="1"/>
      <c r="J343" s="1"/>
      <c r="K343" s="1"/>
      <c r="L343" s="1"/>
    </row>
    <row r="344" spans="7:12">
      <c r="G344" s="1"/>
      <c r="H344" s="1"/>
      <c r="I344" s="1"/>
      <c r="J344" s="1"/>
      <c r="K344" s="1"/>
      <c r="L344" s="1"/>
    </row>
    <row r="345" spans="7:12">
      <c r="G345" s="1"/>
      <c r="H345" s="1"/>
      <c r="I345" s="1"/>
      <c r="J345" s="1"/>
      <c r="K345" s="1"/>
      <c r="L345" s="1"/>
    </row>
    <row r="346" spans="7:12">
      <c r="G346" s="1"/>
      <c r="H346" s="1"/>
      <c r="I346" s="1"/>
      <c r="J346" s="1"/>
      <c r="K346" s="1"/>
      <c r="L346" s="1"/>
    </row>
    <row r="347" spans="7:12">
      <c r="G347" s="1"/>
      <c r="H347" s="1"/>
      <c r="I347" s="1"/>
      <c r="J347" s="1"/>
      <c r="K347" s="1"/>
      <c r="L347" s="1"/>
    </row>
    <row r="348" spans="7:12">
      <c r="G348" s="1"/>
      <c r="H348" s="1"/>
      <c r="I348" s="1"/>
      <c r="J348" s="1"/>
      <c r="K348" s="1"/>
      <c r="L348" s="1"/>
    </row>
    <row r="349" spans="7:12">
      <c r="G349" s="1"/>
      <c r="H349" s="1"/>
      <c r="I349" s="1"/>
      <c r="J349" s="1"/>
      <c r="K349" s="1"/>
      <c r="L349" s="1"/>
    </row>
    <row r="350" spans="7:12">
      <c r="G350" s="1"/>
      <c r="H350" s="1"/>
      <c r="I350" s="1"/>
      <c r="J350" s="1"/>
      <c r="K350" s="1"/>
      <c r="L350" s="1"/>
    </row>
    <row r="351" spans="7:12">
      <c r="G351" s="1"/>
      <c r="H351" s="1"/>
      <c r="I351" s="1"/>
      <c r="J351" s="1"/>
      <c r="K351" s="1"/>
      <c r="L351" s="1"/>
    </row>
    <row r="352" spans="7:12">
      <c r="G352" s="1"/>
      <c r="H352" s="1"/>
      <c r="I352" s="1"/>
      <c r="J352" s="1"/>
      <c r="K352" s="1"/>
      <c r="L352" s="1"/>
    </row>
    <row r="353" spans="7:12">
      <c r="G353" s="1"/>
      <c r="H353" s="1"/>
      <c r="I353" s="1"/>
      <c r="J353" s="1"/>
      <c r="K353" s="1"/>
      <c r="L353" s="1"/>
    </row>
    <row r="354" spans="7:12">
      <c r="G354" s="1"/>
      <c r="H354" s="1"/>
      <c r="I354" s="1"/>
      <c r="J354" s="1"/>
      <c r="K354" s="1"/>
      <c r="L354" s="1"/>
    </row>
    <row r="355" spans="7:12">
      <c r="G355" s="1"/>
      <c r="H355" s="1"/>
      <c r="I355" s="1"/>
      <c r="J355" s="1"/>
      <c r="K355" s="1"/>
      <c r="L355" s="1"/>
    </row>
    <row r="356" spans="7:12">
      <c r="G356" s="1"/>
      <c r="H356" s="1"/>
      <c r="I356" s="1"/>
      <c r="J356" s="1"/>
      <c r="K356" s="1"/>
      <c r="L356" s="1"/>
    </row>
    <row r="357" spans="7:12">
      <c r="G357" s="1"/>
      <c r="H357" s="1"/>
      <c r="I357" s="1"/>
      <c r="J357" s="1"/>
      <c r="K357" s="1"/>
      <c r="L357" s="1"/>
    </row>
    <row r="358" spans="7:12">
      <c r="G358" s="1"/>
      <c r="H358" s="1"/>
      <c r="I358" s="1"/>
      <c r="J358" s="1"/>
      <c r="K358" s="1"/>
      <c r="L358" s="1"/>
    </row>
    <row r="359" spans="7:12">
      <c r="G359" s="1"/>
      <c r="H359" s="1"/>
      <c r="I359" s="1"/>
      <c r="J359" s="1"/>
      <c r="K359" s="1"/>
      <c r="L359" s="1"/>
    </row>
    <row r="360" spans="7:12">
      <c r="G360" s="1"/>
      <c r="H360" s="1"/>
      <c r="I360" s="1"/>
      <c r="J360" s="1"/>
      <c r="K360" s="1"/>
      <c r="L360" s="1"/>
    </row>
    <row r="361" spans="7:12">
      <c r="G361" s="1"/>
      <c r="H361" s="1"/>
      <c r="I361" s="1"/>
      <c r="J361" s="1"/>
      <c r="K361" s="1"/>
      <c r="L361" s="1"/>
    </row>
    <row r="362" spans="7:12">
      <c r="G362" s="1"/>
      <c r="H362" s="1"/>
      <c r="I362" s="1"/>
      <c r="J362" s="1"/>
      <c r="K362" s="1"/>
      <c r="L362" s="1"/>
    </row>
    <row r="363" spans="7:12">
      <c r="G363" s="1"/>
      <c r="H363" s="1"/>
      <c r="I363" s="1"/>
      <c r="J363" s="1"/>
      <c r="K363" s="1"/>
      <c r="L363" s="1"/>
    </row>
    <row r="364" spans="7:12">
      <c r="G364" s="1"/>
      <c r="H364" s="1"/>
      <c r="I364" s="1"/>
      <c r="J364" s="1"/>
      <c r="K364" s="1"/>
      <c r="L364" s="1"/>
    </row>
    <row r="365" spans="7:12">
      <c r="G365" s="1"/>
      <c r="H365" s="1"/>
      <c r="I365" s="1"/>
      <c r="J365" s="1"/>
      <c r="K365" s="1"/>
      <c r="L365" s="1"/>
    </row>
    <row r="366" spans="7:12">
      <c r="G366" s="1"/>
      <c r="H366" s="1"/>
      <c r="I366" s="1"/>
      <c r="J366" s="1"/>
      <c r="K366" s="1"/>
      <c r="L366" s="1"/>
    </row>
    <row r="367" spans="7:12">
      <c r="G367" s="1"/>
      <c r="H367" s="1"/>
      <c r="I367" s="1"/>
      <c r="J367" s="1"/>
      <c r="K367" s="1"/>
      <c r="L367" s="1"/>
    </row>
    <row r="368" spans="7:12">
      <c r="G368" s="1"/>
      <c r="H368" s="1"/>
      <c r="I368" s="1"/>
      <c r="J368" s="1"/>
      <c r="K368" s="1"/>
      <c r="L368" s="1"/>
    </row>
    <row r="369" spans="7:12">
      <c r="G369" s="1"/>
      <c r="H369" s="1"/>
      <c r="I369" s="1"/>
      <c r="J369" s="1"/>
      <c r="K369" s="1"/>
      <c r="L369" s="1"/>
    </row>
    <row r="370" spans="7:12">
      <c r="G370" s="1"/>
      <c r="H370" s="1"/>
      <c r="I370" s="1"/>
      <c r="J370" s="1"/>
      <c r="K370" s="1"/>
      <c r="L370" s="1"/>
    </row>
    <row r="371" spans="7:12">
      <c r="G371" s="1"/>
      <c r="H371" s="1"/>
      <c r="I371" s="1"/>
      <c r="J371" s="1"/>
      <c r="K371" s="1"/>
      <c r="L371" s="1"/>
    </row>
    <row r="372" spans="7:12">
      <c r="G372" s="1"/>
      <c r="H372" s="1"/>
      <c r="I372" s="1"/>
      <c r="J372" s="1"/>
      <c r="K372" s="1"/>
      <c r="L372" s="1"/>
    </row>
    <row r="373" spans="7:12">
      <c r="G373" s="1"/>
      <c r="H373" s="1"/>
      <c r="I373" s="1"/>
      <c r="J373" s="1"/>
      <c r="K373" s="1"/>
      <c r="L373" s="1"/>
    </row>
    <row r="374" spans="7:12">
      <c r="G374" s="1"/>
      <c r="H374" s="1"/>
      <c r="I374" s="1"/>
      <c r="J374" s="1"/>
      <c r="K374" s="1"/>
      <c r="L374" s="1"/>
    </row>
    <row r="375" spans="7:12">
      <c r="G375" s="1"/>
      <c r="H375" s="1"/>
      <c r="I375" s="1"/>
      <c r="J375" s="1"/>
      <c r="K375" s="1"/>
      <c r="L375" s="1"/>
    </row>
    <row r="376" spans="7:12">
      <c r="G376" s="1"/>
      <c r="H376" s="1"/>
      <c r="I376" s="1"/>
      <c r="J376" s="1"/>
      <c r="K376" s="1"/>
      <c r="L376" s="1"/>
    </row>
    <row r="377" spans="7:12">
      <c r="G377" s="1"/>
      <c r="H377" s="1"/>
      <c r="I377" s="1"/>
      <c r="J377" s="1"/>
      <c r="K377" s="1"/>
      <c r="L377" s="1"/>
    </row>
    <row r="378" spans="7:12">
      <c r="G378" s="1"/>
      <c r="H378" s="1"/>
      <c r="I378" s="1"/>
      <c r="J378" s="1"/>
      <c r="K378" s="1"/>
      <c r="L378" s="1"/>
    </row>
    <row r="379" spans="7:12">
      <c r="G379" s="1"/>
      <c r="H379" s="1"/>
      <c r="I379" s="1"/>
      <c r="J379" s="1"/>
      <c r="K379" s="1"/>
      <c r="L379" s="1"/>
    </row>
    <row r="380" spans="7:12">
      <c r="G380" s="1"/>
      <c r="H380" s="1"/>
      <c r="I380" s="1"/>
      <c r="J380" s="1"/>
      <c r="K380" s="1"/>
      <c r="L380" s="1"/>
    </row>
    <row r="381" spans="7:12">
      <c r="G381" s="1"/>
      <c r="H381" s="1"/>
      <c r="I381" s="1"/>
      <c r="J381" s="1"/>
      <c r="K381" s="1"/>
      <c r="L381" s="1"/>
    </row>
    <row r="382" spans="7:12">
      <c r="G382" s="1"/>
      <c r="H382" s="1"/>
      <c r="I382" s="1"/>
      <c r="J382" s="1"/>
      <c r="K382" s="1"/>
      <c r="L382" s="1"/>
    </row>
    <row r="383" spans="7:12">
      <c r="G383" s="1"/>
      <c r="H383" s="1"/>
      <c r="I383" s="1"/>
      <c r="J383" s="1"/>
      <c r="K383" s="1"/>
      <c r="L383" s="1"/>
    </row>
    <row r="384" spans="7:12">
      <c r="G384" s="1"/>
      <c r="H384" s="1"/>
      <c r="I384" s="1"/>
      <c r="J384" s="1"/>
      <c r="K384" s="1"/>
      <c r="L384" s="1"/>
    </row>
    <row r="385" spans="7:12">
      <c r="G385" s="1"/>
      <c r="H385" s="1"/>
      <c r="I385" s="1"/>
      <c r="J385" s="1"/>
      <c r="K385" s="1"/>
      <c r="L385" s="1"/>
    </row>
    <row r="386" spans="7:12">
      <c r="G386" s="1"/>
      <c r="H386" s="1"/>
      <c r="I386" s="1"/>
      <c r="J386" s="1"/>
      <c r="K386" s="1"/>
      <c r="L386" s="1"/>
    </row>
    <row r="387" spans="7:12">
      <c r="G387" s="1"/>
      <c r="H387" s="1"/>
      <c r="I387" s="1"/>
      <c r="J387" s="1"/>
      <c r="K387" s="1"/>
      <c r="L387" s="1"/>
    </row>
    <row r="388" spans="7:12">
      <c r="G388" s="1"/>
      <c r="H388" s="1"/>
      <c r="I388" s="1"/>
      <c r="J388" s="1"/>
      <c r="K388" s="1"/>
      <c r="L388" s="1"/>
    </row>
    <row r="389" spans="7:12">
      <c r="G389" s="1"/>
      <c r="H389" s="1"/>
      <c r="I389" s="1"/>
      <c r="J389" s="1"/>
      <c r="K389" s="1"/>
      <c r="L389" s="1"/>
    </row>
    <row r="390" spans="7:12">
      <c r="G390" s="1"/>
      <c r="H390" s="1"/>
      <c r="I390" s="1"/>
      <c r="J390" s="1"/>
      <c r="K390" s="1"/>
      <c r="L390" s="1"/>
    </row>
    <row r="391" spans="7:12">
      <c r="G391" s="1"/>
      <c r="H391" s="1"/>
      <c r="I391" s="1"/>
      <c r="J391" s="1"/>
      <c r="K391" s="1"/>
      <c r="L391" s="1"/>
    </row>
    <row r="392" spans="7:12">
      <c r="G392" s="1"/>
      <c r="H392" s="1"/>
      <c r="I392" s="1"/>
      <c r="J392" s="1"/>
      <c r="K392" s="1"/>
      <c r="L392" s="1"/>
    </row>
    <row r="393" spans="7:12">
      <c r="G393" s="1"/>
      <c r="H393" s="1"/>
      <c r="I393" s="1"/>
      <c r="J393" s="1"/>
      <c r="K393" s="1"/>
      <c r="L393" s="1"/>
    </row>
    <row r="394" spans="7:12">
      <c r="G394" s="1"/>
      <c r="H394" s="1"/>
      <c r="I394" s="1"/>
      <c r="J394" s="1"/>
      <c r="K394" s="1"/>
      <c r="L394" s="1"/>
    </row>
    <row r="395" spans="7:12">
      <c r="G395" s="1"/>
      <c r="H395" s="1"/>
      <c r="I395" s="1"/>
      <c r="J395" s="1"/>
      <c r="K395" s="1"/>
      <c r="L395" s="1"/>
    </row>
    <row r="396" spans="7:12">
      <c r="G396" s="1"/>
      <c r="H396" s="1"/>
      <c r="I396" s="1"/>
      <c r="J396" s="1"/>
      <c r="K396" s="1"/>
      <c r="L396" s="1"/>
    </row>
    <row r="397" spans="7:12">
      <c r="G397" s="1"/>
      <c r="H397" s="1"/>
      <c r="I397" s="1"/>
      <c r="J397" s="1"/>
      <c r="K397" s="1"/>
      <c r="L397" s="1"/>
    </row>
    <row r="398" spans="7:12">
      <c r="G398" s="1"/>
      <c r="H398" s="1"/>
      <c r="I398" s="1"/>
      <c r="J398" s="1"/>
      <c r="K398" s="1"/>
      <c r="L398" s="1"/>
    </row>
    <row r="399" spans="7:12">
      <c r="G399" s="1"/>
      <c r="H399" s="1"/>
      <c r="I399" s="1"/>
      <c r="J399" s="1"/>
      <c r="K399" s="1"/>
      <c r="L399" s="1"/>
    </row>
    <row r="400" spans="7:12">
      <c r="G400" s="1"/>
      <c r="H400" s="1"/>
      <c r="I400" s="1"/>
      <c r="J400" s="1"/>
      <c r="K400" s="1"/>
      <c r="L400" s="1"/>
    </row>
    <row r="401" spans="7:12">
      <c r="G401" s="1"/>
      <c r="H401" s="1"/>
      <c r="I401" s="1"/>
      <c r="J401" s="1"/>
      <c r="K401" s="1"/>
      <c r="L401" s="1"/>
    </row>
    <row r="402" spans="7:12">
      <c r="G402" s="1"/>
      <c r="H402" s="1"/>
      <c r="I402" s="1"/>
      <c r="J402" s="1"/>
      <c r="K402" s="1"/>
      <c r="L402" s="1"/>
    </row>
    <row r="403" spans="7:12">
      <c r="G403" s="1"/>
      <c r="H403" s="1"/>
      <c r="I403" s="1"/>
      <c r="J403" s="1"/>
      <c r="K403" s="1"/>
      <c r="L403" s="1"/>
    </row>
    <row r="404" spans="7:12">
      <c r="G404" s="1"/>
      <c r="H404" s="1"/>
      <c r="I404" s="1"/>
      <c r="J404" s="1"/>
      <c r="K404" s="1"/>
      <c r="L404" s="1"/>
    </row>
    <row r="405" spans="7:12">
      <c r="G405" s="1"/>
      <c r="H405" s="1"/>
      <c r="I405" s="1"/>
      <c r="J405" s="1"/>
      <c r="K405" s="1"/>
      <c r="L405" s="1"/>
    </row>
    <row r="406" spans="7:12">
      <c r="G406" s="1"/>
      <c r="H406" s="1"/>
      <c r="I406" s="1"/>
      <c r="J406" s="1"/>
      <c r="K406" s="1"/>
      <c r="L406" s="1"/>
    </row>
    <row r="407" spans="7:12">
      <c r="G407" s="1"/>
      <c r="H407" s="1"/>
      <c r="I407" s="1"/>
      <c r="J407" s="1"/>
      <c r="K407" s="1"/>
      <c r="L407" s="1"/>
    </row>
    <row r="408" spans="7:12">
      <c r="G408" s="1"/>
      <c r="H408" s="1"/>
      <c r="I408" s="1"/>
      <c r="J408" s="1"/>
      <c r="K408" s="1"/>
      <c r="L408" s="1"/>
    </row>
    <row r="409" spans="7:12">
      <c r="G409" s="1"/>
      <c r="H409" s="1"/>
      <c r="I409" s="1"/>
      <c r="J409" s="1"/>
      <c r="K409" s="1"/>
      <c r="L409" s="1"/>
    </row>
    <row r="410" spans="7:12">
      <c r="G410" s="1"/>
      <c r="H410" s="1"/>
      <c r="I410" s="1"/>
      <c r="J410" s="1"/>
      <c r="K410" s="1"/>
      <c r="L410" s="1"/>
    </row>
    <row r="411" spans="7:12">
      <c r="G411" s="1"/>
      <c r="H411" s="1"/>
      <c r="I411" s="1"/>
      <c r="J411" s="1"/>
      <c r="K411" s="1"/>
      <c r="L411" s="1"/>
    </row>
    <row r="412" spans="7:12">
      <c r="G412" s="1"/>
      <c r="H412" s="1"/>
      <c r="I412" s="1"/>
      <c r="J412" s="1"/>
      <c r="K412" s="1"/>
      <c r="L412" s="1"/>
    </row>
    <row r="413" spans="7:12">
      <c r="G413" s="1"/>
      <c r="H413" s="1"/>
      <c r="I413" s="1"/>
      <c r="J413" s="1"/>
      <c r="K413" s="1"/>
      <c r="L413" s="1"/>
    </row>
    <row r="414" spans="7:12">
      <c r="G414" s="1"/>
      <c r="H414" s="1"/>
      <c r="I414" s="1"/>
      <c r="J414" s="1"/>
      <c r="K414" s="1"/>
      <c r="L414" s="1"/>
    </row>
    <row r="415" spans="7:12">
      <c r="G415" s="1"/>
      <c r="H415" s="1"/>
      <c r="I415" s="1"/>
      <c r="J415" s="1"/>
      <c r="K415" s="1"/>
      <c r="L415" s="1"/>
    </row>
    <row r="416" spans="7:12">
      <c r="G416" s="1"/>
      <c r="H416" s="1"/>
      <c r="I416" s="1"/>
      <c r="J416" s="1"/>
      <c r="K416" s="1"/>
      <c r="L416" s="1"/>
    </row>
    <row r="417" spans="7:12">
      <c r="G417" s="1"/>
      <c r="H417" s="1"/>
      <c r="I417" s="1"/>
      <c r="J417" s="1"/>
      <c r="K417" s="1"/>
      <c r="L417" s="1"/>
    </row>
    <row r="418" spans="7:12">
      <c r="G418" s="1"/>
      <c r="H418" s="1"/>
      <c r="I418" s="1"/>
      <c r="J418" s="1"/>
      <c r="K418" s="1"/>
      <c r="L418" s="1"/>
    </row>
    <row r="419" spans="7:12">
      <c r="G419" s="1"/>
      <c r="H419" s="1"/>
      <c r="I419" s="1"/>
      <c r="J419" s="1"/>
      <c r="K419" s="1"/>
      <c r="L419" s="1"/>
    </row>
    <row r="420" spans="7:12">
      <c r="G420" s="1"/>
      <c r="H420" s="1"/>
      <c r="I420" s="1"/>
      <c r="J420" s="1"/>
      <c r="K420" s="1"/>
      <c r="L420" s="1"/>
    </row>
    <row r="421" spans="7:12">
      <c r="G421" s="1"/>
      <c r="H421" s="1"/>
      <c r="I421" s="1"/>
      <c r="J421" s="1"/>
      <c r="K421" s="1"/>
      <c r="L421" s="1"/>
    </row>
    <row r="422" spans="7:12">
      <c r="G422" s="1"/>
      <c r="H422" s="1"/>
      <c r="I422" s="1"/>
      <c r="J422" s="1"/>
      <c r="K422" s="1"/>
      <c r="L422" s="1"/>
    </row>
    <row r="423" spans="7:12">
      <c r="G423" s="1"/>
      <c r="H423" s="1"/>
      <c r="I423" s="1"/>
      <c r="J423" s="1"/>
      <c r="K423" s="1"/>
      <c r="L423" s="1"/>
    </row>
    <row r="424" spans="7:12">
      <c r="G424" s="1"/>
      <c r="H424" s="1"/>
      <c r="I424" s="1"/>
      <c r="J424" s="1"/>
      <c r="K424" s="1"/>
      <c r="L424" s="1"/>
    </row>
    <row r="425" spans="7:12">
      <c r="G425" s="1"/>
      <c r="H425" s="1"/>
      <c r="I425" s="1"/>
      <c r="J425" s="1"/>
      <c r="K425" s="1"/>
      <c r="L425" s="1"/>
    </row>
    <row r="426" spans="7:12">
      <c r="G426" s="1"/>
      <c r="H426" s="1"/>
      <c r="I426" s="1"/>
      <c r="J426" s="1"/>
      <c r="K426" s="1"/>
      <c r="L426" s="1"/>
    </row>
    <row r="427" spans="7:12">
      <c r="G427" s="1"/>
      <c r="H427" s="1"/>
      <c r="I427" s="1"/>
      <c r="J427" s="1"/>
      <c r="K427" s="1"/>
      <c r="L427" s="1"/>
    </row>
    <row r="428" spans="7:12">
      <c r="G428" s="1"/>
      <c r="H428" s="1"/>
      <c r="I428" s="1"/>
      <c r="J428" s="1"/>
      <c r="K428" s="1"/>
      <c r="L428" s="1"/>
    </row>
    <row r="429" spans="7:12">
      <c r="G429" s="1"/>
      <c r="H429" s="1"/>
      <c r="I429" s="1"/>
      <c r="J429" s="1"/>
      <c r="K429" s="1"/>
      <c r="L429" s="1"/>
    </row>
    <row r="430" spans="7:12">
      <c r="G430" s="1"/>
      <c r="H430" s="1"/>
      <c r="I430" s="1"/>
      <c r="J430" s="1"/>
      <c r="K430" s="1"/>
      <c r="L430" s="1"/>
    </row>
    <row r="431" spans="7:12">
      <c r="G431" s="1"/>
      <c r="H431" s="1"/>
      <c r="I431" s="1"/>
      <c r="J431" s="1"/>
      <c r="K431" s="1"/>
      <c r="L431" s="1"/>
    </row>
    <row r="432" spans="7:12">
      <c r="G432" s="1"/>
      <c r="H432" s="1"/>
      <c r="I432" s="1"/>
      <c r="J432" s="1"/>
      <c r="K432" s="1"/>
      <c r="L432" s="1"/>
    </row>
    <row r="433" spans="7:12">
      <c r="G433" s="1"/>
      <c r="H433" s="1"/>
      <c r="I433" s="1"/>
      <c r="J433" s="1"/>
      <c r="K433" s="1"/>
      <c r="L433" s="1"/>
    </row>
    <row r="434" spans="7:12">
      <c r="G434" s="1"/>
      <c r="H434" s="1"/>
      <c r="I434" s="1"/>
      <c r="J434" s="1"/>
      <c r="K434" s="1"/>
      <c r="L434" s="1"/>
    </row>
    <row r="435" spans="7:12">
      <c r="G435" s="1"/>
      <c r="H435" s="1"/>
      <c r="I435" s="1"/>
      <c r="J435" s="1"/>
      <c r="K435" s="1"/>
      <c r="L435" s="1"/>
    </row>
    <row r="436" spans="7:12">
      <c r="G436" s="1"/>
      <c r="H436" s="1"/>
      <c r="I436" s="1"/>
      <c r="J436" s="1"/>
      <c r="K436" s="1"/>
      <c r="L436" s="1"/>
    </row>
    <row r="437" spans="7:12">
      <c r="G437" s="1"/>
      <c r="H437" s="1"/>
      <c r="I437" s="1"/>
      <c r="J437" s="1"/>
      <c r="K437" s="1"/>
      <c r="L437" s="1"/>
    </row>
    <row r="438" spans="7:12">
      <c r="G438" s="1"/>
      <c r="H438" s="1"/>
      <c r="I438" s="1"/>
      <c r="J438" s="1"/>
      <c r="K438" s="1"/>
      <c r="L438" s="1"/>
    </row>
    <row r="439" spans="7:12">
      <c r="G439" s="1"/>
      <c r="H439" s="1"/>
      <c r="I439" s="1"/>
      <c r="J439" s="1"/>
      <c r="K439" s="1"/>
      <c r="L439" s="1"/>
    </row>
    <row r="440" spans="7:12">
      <c r="G440" s="1"/>
      <c r="H440" s="1"/>
      <c r="I440" s="1"/>
      <c r="J440" s="1"/>
      <c r="K440" s="1"/>
      <c r="L440" s="1"/>
    </row>
    <row r="441" spans="7:12">
      <c r="G441" s="1"/>
      <c r="H441" s="1"/>
      <c r="I441" s="1"/>
      <c r="J441" s="1"/>
      <c r="K441" s="1"/>
      <c r="L441" s="1"/>
    </row>
    <row r="442" spans="7:12">
      <c r="G442" s="1"/>
      <c r="H442" s="1"/>
      <c r="I442" s="1"/>
      <c r="J442" s="1"/>
      <c r="K442" s="1"/>
      <c r="L442" s="1"/>
    </row>
    <row r="443" spans="7:12">
      <c r="G443" s="1"/>
      <c r="H443" s="1"/>
      <c r="I443" s="1"/>
      <c r="J443" s="1"/>
      <c r="K443" s="1"/>
      <c r="L443" s="1"/>
    </row>
    <row r="444" spans="7:12">
      <c r="G444" s="1"/>
      <c r="H444" s="1"/>
      <c r="I444" s="1"/>
      <c r="J444" s="1"/>
      <c r="K444" s="1"/>
      <c r="L444" s="1"/>
    </row>
    <row r="445" spans="7:12">
      <c r="G445" s="1"/>
      <c r="H445" s="1"/>
      <c r="I445" s="1"/>
      <c r="J445" s="1"/>
      <c r="K445" s="1"/>
      <c r="L445" s="1"/>
    </row>
    <row r="446" spans="7:12">
      <c r="G446" s="1"/>
      <c r="H446" s="1"/>
      <c r="I446" s="1"/>
      <c r="J446" s="1"/>
      <c r="K446" s="1"/>
      <c r="L446" s="1"/>
    </row>
    <row r="447" spans="7:12">
      <c r="G447" s="1"/>
      <c r="H447" s="1"/>
      <c r="I447" s="1"/>
      <c r="J447" s="1"/>
      <c r="K447" s="1"/>
      <c r="L447" s="1"/>
    </row>
    <row r="448" spans="7:12">
      <c r="G448" s="1"/>
      <c r="H448" s="1"/>
      <c r="I448" s="1"/>
      <c r="J448" s="1"/>
      <c r="K448" s="1"/>
      <c r="L448" s="1"/>
    </row>
    <row r="449" spans="7:12">
      <c r="G449" s="1"/>
      <c r="H449" s="1"/>
      <c r="I449" s="1"/>
      <c r="J449" s="1"/>
      <c r="K449" s="1"/>
      <c r="L449" s="1"/>
    </row>
    <row r="450" spans="7:12">
      <c r="G450" s="1"/>
      <c r="H450" s="1"/>
      <c r="I450" s="1"/>
      <c r="J450" s="1"/>
      <c r="K450" s="1"/>
      <c r="L450" s="1"/>
    </row>
    <row r="451" spans="7:12">
      <c r="G451" s="1"/>
      <c r="H451" s="1"/>
      <c r="I451" s="1"/>
      <c r="J451" s="1"/>
      <c r="K451" s="1"/>
      <c r="L451" s="1"/>
    </row>
    <row r="452" spans="7:12">
      <c r="G452" s="1"/>
      <c r="H452" s="1"/>
      <c r="I452" s="1"/>
      <c r="J452" s="1"/>
      <c r="K452" s="1"/>
      <c r="L452" s="1"/>
    </row>
    <row r="453" spans="7:12">
      <c r="G453" s="1"/>
      <c r="H453" s="1"/>
      <c r="I453" s="1"/>
      <c r="J453" s="1"/>
      <c r="K453" s="1"/>
      <c r="L453" s="1"/>
    </row>
    <row r="454" spans="7:12">
      <c r="G454" s="1"/>
      <c r="H454" s="1"/>
      <c r="I454" s="1"/>
      <c r="J454" s="1"/>
      <c r="K454" s="1"/>
      <c r="L454" s="1"/>
    </row>
    <row r="455" spans="7:12">
      <c r="G455" s="1"/>
      <c r="H455" s="1"/>
      <c r="I455" s="1"/>
      <c r="J455" s="1"/>
      <c r="K455" s="1"/>
      <c r="L455" s="1"/>
    </row>
    <row r="456" spans="7:12">
      <c r="G456" s="1"/>
      <c r="H456" s="1"/>
      <c r="I456" s="1"/>
      <c r="J456" s="1"/>
      <c r="K456" s="1"/>
      <c r="L456" s="1"/>
    </row>
    <row r="457" spans="7:12">
      <c r="G457" s="1"/>
      <c r="H457" s="1"/>
      <c r="I457" s="1"/>
      <c r="J457" s="1"/>
      <c r="K457" s="1"/>
      <c r="L457" s="1"/>
    </row>
    <row r="458" spans="7:12">
      <c r="G458" s="1"/>
      <c r="H458" s="1"/>
      <c r="I458" s="1"/>
      <c r="J458" s="1"/>
      <c r="K458" s="1"/>
      <c r="L458" s="1"/>
    </row>
    <row r="459" spans="7:12">
      <c r="G459" s="1"/>
      <c r="H459" s="1"/>
      <c r="I459" s="1"/>
      <c r="J459" s="1"/>
      <c r="K459" s="1"/>
      <c r="L459" s="1"/>
    </row>
    <row r="460" spans="7:12">
      <c r="G460" s="1"/>
      <c r="H460" s="1"/>
      <c r="I460" s="1"/>
      <c r="J460" s="1"/>
      <c r="K460" s="1"/>
      <c r="L460" s="1"/>
    </row>
    <row r="461" spans="7:12">
      <c r="G461" s="1"/>
      <c r="H461" s="1"/>
      <c r="I461" s="1"/>
      <c r="J461" s="1"/>
      <c r="K461" s="1"/>
      <c r="L461" s="1"/>
    </row>
    <row r="462" spans="7:12">
      <c r="G462" s="1"/>
      <c r="H462" s="1"/>
      <c r="I462" s="1"/>
      <c r="J462" s="1"/>
      <c r="K462" s="1"/>
      <c r="L462" s="1"/>
    </row>
    <row r="463" spans="7:12">
      <c r="G463" s="1"/>
      <c r="H463" s="1"/>
      <c r="I463" s="1"/>
      <c r="J463" s="1"/>
      <c r="K463" s="1"/>
      <c r="L463" s="1"/>
    </row>
    <row r="464" spans="7:12">
      <c r="G464" s="1"/>
      <c r="H464" s="1"/>
      <c r="I464" s="1"/>
      <c r="J464" s="1"/>
      <c r="K464" s="1"/>
      <c r="L464" s="1"/>
    </row>
    <row r="465" spans="7:12">
      <c r="G465" s="1"/>
      <c r="H465" s="1"/>
      <c r="I465" s="1"/>
      <c r="J465" s="1"/>
      <c r="K465" s="1"/>
      <c r="L465" s="1"/>
    </row>
    <row r="466" spans="7:12">
      <c r="G466" s="1"/>
      <c r="H466" s="1"/>
      <c r="I466" s="1"/>
      <c r="J466" s="1"/>
      <c r="K466" s="1"/>
      <c r="L466" s="1"/>
    </row>
    <row r="467" spans="7:12">
      <c r="G467" s="1"/>
      <c r="H467" s="1"/>
      <c r="I467" s="1"/>
      <c r="J467" s="1"/>
      <c r="K467" s="1"/>
      <c r="L467" s="1"/>
    </row>
    <row r="468" spans="7:12">
      <c r="G468" s="1"/>
      <c r="H468" s="1"/>
      <c r="I468" s="1"/>
      <c r="J468" s="1"/>
      <c r="K468" s="1"/>
      <c r="L468" s="1"/>
    </row>
    <row r="469" spans="7:12">
      <c r="G469" s="1"/>
      <c r="H469" s="1"/>
      <c r="I469" s="1"/>
      <c r="J469" s="1"/>
      <c r="K469" s="1"/>
      <c r="L469" s="1"/>
    </row>
    <row r="470" spans="7:12">
      <c r="G470" s="1"/>
      <c r="H470" s="1"/>
      <c r="I470" s="1"/>
      <c r="J470" s="1"/>
      <c r="K470" s="1"/>
      <c r="L470" s="1"/>
    </row>
    <row r="471" spans="7:12">
      <c r="G471" s="1"/>
      <c r="H471" s="1"/>
      <c r="I471" s="1"/>
      <c r="J471" s="1"/>
      <c r="K471" s="1"/>
      <c r="L471" s="1"/>
    </row>
    <row r="472" spans="7:12">
      <c r="G472" s="1"/>
      <c r="H472" s="1"/>
      <c r="I472" s="1"/>
      <c r="J472" s="1"/>
      <c r="K472" s="1"/>
      <c r="L472" s="1"/>
    </row>
    <row r="473" spans="7:12">
      <c r="G473" s="1"/>
      <c r="H473" s="1"/>
      <c r="I473" s="1"/>
      <c r="J473" s="1"/>
      <c r="K473" s="1"/>
      <c r="L473" s="1"/>
    </row>
    <row r="474" spans="7:12">
      <c r="G474" s="1"/>
      <c r="H474" s="1"/>
      <c r="I474" s="1"/>
      <c r="J474" s="1"/>
      <c r="K474" s="1"/>
      <c r="L474" s="1"/>
    </row>
    <row r="475" spans="7:12">
      <c r="G475" s="1"/>
      <c r="H475" s="1"/>
      <c r="I475" s="1"/>
      <c r="J475" s="1"/>
      <c r="K475" s="1"/>
      <c r="L475" s="1"/>
    </row>
    <row r="476" spans="7:12">
      <c r="G476" s="1"/>
      <c r="H476" s="1"/>
      <c r="I476" s="1"/>
      <c r="J476" s="1"/>
      <c r="K476" s="1"/>
      <c r="L476" s="1"/>
    </row>
    <row r="477" spans="7:12">
      <c r="G477" s="1"/>
      <c r="H477" s="1"/>
      <c r="I477" s="1"/>
      <c r="J477" s="1"/>
      <c r="K477" s="1"/>
      <c r="L477" s="1"/>
    </row>
    <row r="478" spans="7:12">
      <c r="G478" s="1"/>
      <c r="H478" s="1"/>
      <c r="I478" s="1"/>
      <c r="J478" s="1"/>
      <c r="K478" s="1"/>
      <c r="L478" s="1"/>
    </row>
    <row r="479" spans="7:12">
      <c r="G479" s="1"/>
      <c r="H479" s="1"/>
      <c r="I479" s="1"/>
      <c r="J479" s="1"/>
      <c r="K479" s="1"/>
      <c r="L479" s="1"/>
    </row>
    <row r="480" spans="7:12">
      <c r="G480" s="1"/>
      <c r="H480" s="1"/>
      <c r="I480" s="1"/>
      <c r="J480" s="1"/>
      <c r="K480" s="1"/>
      <c r="L480" s="1"/>
    </row>
    <row r="481" spans="7:12">
      <c r="G481" s="1"/>
      <c r="H481" s="1"/>
      <c r="I481" s="1"/>
      <c r="J481" s="1"/>
      <c r="K481" s="1"/>
      <c r="L481" s="1"/>
    </row>
    <row r="482" spans="7:12">
      <c r="G482" s="1"/>
      <c r="H482" s="1"/>
      <c r="I482" s="1"/>
      <c r="J482" s="1"/>
      <c r="K482" s="1"/>
      <c r="L482" s="1"/>
    </row>
    <row r="483" spans="7:12">
      <c r="G483" s="1"/>
      <c r="H483" s="1"/>
      <c r="I483" s="1"/>
      <c r="J483" s="1"/>
      <c r="K483" s="1"/>
      <c r="L483" s="1"/>
    </row>
    <row r="484" spans="7:12">
      <c r="G484" s="1"/>
      <c r="H484" s="1"/>
      <c r="I484" s="1"/>
      <c r="J484" s="1"/>
      <c r="K484" s="1"/>
      <c r="L484" s="1"/>
    </row>
    <row r="485" spans="7:12">
      <c r="G485" s="1"/>
      <c r="H485" s="1"/>
      <c r="I485" s="1"/>
      <c r="J485" s="1"/>
      <c r="K485" s="1"/>
      <c r="L485" s="1"/>
    </row>
    <row r="486" spans="7:12">
      <c r="G486" s="1"/>
      <c r="H486" s="1"/>
      <c r="I486" s="1"/>
      <c r="J486" s="1"/>
      <c r="K486" s="1"/>
      <c r="L486" s="1"/>
    </row>
    <row r="487" spans="7:12">
      <c r="G487" s="1"/>
      <c r="H487" s="1"/>
      <c r="I487" s="1"/>
      <c r="J487" s="1"/>
      <c r="K487" s="1"/>
      <c r="L487" s="1"/>
    </row>
    <row r="488" spans="7:12">
      <c r="G488" s="1"/>
      <c r="H488" s="1"/>
      <c r="I488" s="1"/>
      <c r="J488" s="1"/>
      <c r="K488" s="1"/>
      <c r="L488" s="1"/>
    </row>
    <row r="489" spans="7:12">
      <c r="G489" s="1"/>
      <c r="H489" s="1"/>
      <c r="I489" s="1"/>
      <c r="J489" s="1"/>
      <c r="K489" s="1"/>
      <c r="L489" s="1"/>
    </row>
    <row r="490" spans="7:12">
      <c r="G490" s="1"/>
      <c r="H490" s="1"/>
      <c r="I490" s="1"/>
      <c r="J490" s="1"/>
      <c r="K490" s="1"/>
      <c r="L490" s="1"/>
    </row>
    <row r="491" spans="7:12">
      <c r="G491" s="1"/>
      <c r="H491" s="1"/>
      <c r="I491" s="1"/>
      <c r="J491" s="1"/>
      <c r="K491" s="1"/>
      <c r="L491" s="1"/>
    </row>
    <row r="492" spans="7:12">
      <c r="G492" s="1"/>
      <c r="H492" s="1"/>
      <c r="I492" s="1"/>
      <c r="J492" s="1"/>
      <c r="K492" s="1"/>
      <c r="L492" s="1"/>
    </row>
    <row r="493" spans="7:12">
      <c r="G493" s="1"/>
      <c r="H493" s="1"/>
      <c r="I493" s="1"/>
      <c r="J493" s="1"/>
      <c r="K493" s="1"/>
      <c r="L493" s="1"/>
    </row>
    <row r="494" spans="7:12">
      <c r="G494" s="1"/>
      <c r="H494" s="1"/>
      <c r="I494" s="1"/>
      <c r="J494" s="1"/>
      <c r="K494" s="1"/>
      <c r="L494" s="1"/>
    </row>
    <row r="495" spans="7:12">
      <c r="G495" s="1"/>
      <c r="H495" s="1"/>
      <c r="I495" s="1"/>
      <c r="J495" s="1"/>
      <c r="K495" s="1"/>
      <c r="L495" s="1"/>
    </row>
    <row r="496" spans="7:12">
      <c r="G496" s="1"/>
      <c r="H496" s="1"/>
      <c r="I496" s="1"/>
      <c r="J496" s="1"/>
      <c r="K496" s="1"/>
      <c r="L496" s="1"/>
    </row>
    <row r="497" spans="7:12">
      <c r="G497" s="1"/>
      <c r="H497" s="1"/>
      <c r="I497" s="1"/>
      <c r="J497" s="1"/>
      <c r="K497" s="1"/>
      <c r="L497" s="1"/>
    </row>
    <row r="498" spans="7:12">
      <c r="G498" s="1"/>
      <c r="H498" s="1"/>
      <c r="I498" s="1"/>
      <c r="J498" s="1"/>
      <c r="K498" s="1"/>
      <c r="L498" s="1"/>
    </row>
    <row r="499" spans="7:12">
      <c r="G499" s="1"/>
      <c r="H499" s="1"/>
      <c r="I499" s="1"/>
      <c r="J499" s="1"/>
      <c r="K499" s="1"/>
      <c r="L499" s="1"/>
    </row>
    <row r="500" spans="7:12">
      <c r="G500" s="1"/>
      <c r="H500" s="1"/>
      <c r="I500" s="1"/>
      <c r="J500" s="1"/>
      <c r="K500" s="1"/>
      <c r="L500" s="1"/>
    </row>
    <row r="501" spans="7:12">
      <c r="G501" s="1"/>
      <c r="H501" s="1"/>
      <c r="I501" s="1"/>
      <c r="J501" s="1"/>
      <c r="K501" s="1"/>
      <c r="L501" s="1"/>
    </row>
    <row r="502" spans="7:12">
      <c r="G502" s="1"/>
      <c r="H502" s="1"/>
      <c r="I502" s="1"/>
      <c r="J502" s="1"/>
      <c r="K502" s="1"/>
      <c r="L502" s="1"/>
    </row>
    <row r="503" spans="7:12">
      <c r="G503" s="1"/>
      <c r="H503" s="1"/>
      <c r="I503" s="1"/>
      <c r="J503" s="1"/>
      <c r="K503" s="1"/>
      <c r="L503" s="1"/>
    </row>
    <row r="504" spans="7:12">
      <c r="G504" s="1"/>
      <c r="H504" s="1"/>
      <c r="I504" s="1"/>
      <c r="J504" s="1"/>
      <c r="K504" s="1"/>
      <c r="L504" s="1"/>
    </row>
    <row r="505" spans="7:12">
      <c r="G505" s="1"/>
      <c r="H505" s="1"/>
      <c r="I505" s="1"/>
      <c r="J505" s="1"/>
      <c r="K505" s="1"/>
      <c r="L505" s="1"/>
    </row>
    <row r="506" spans="7:12">
      <c r="G506" s="1"/>
      <c r="H506" s="1"/>
      <c r="I506" s="1"/>
      <c r="J506" s="1"/>
      <c r="K506" s="1"/>
      <c r="L506" s="1"/>
    </row>
    <row r="507" spans="7:12">
      <c r="G507" s="1"/>
      <c r="H507" s="1"/>
      <c r="I507" s="1"/>
      <c r="J507" s="1"/>
      <c r="K507" s="1"/>
      <c r="L507" s="1"/>
    </row>
    <row r="508" spans="7:12">
      <c r="G508" s="1"/>
      <c r="H508" s="1"/>
      <c r="I508" s="1"/>
      <c r="J508" s="1"/>
      <c r="K508" s="1"/>
      <c r="L508" s="1"/>
    </row>
    <row r="509" spans="7:12">
      <c r="G509" s="1"/>
      <c r="H509" s="1"/>
      <c r="I509" s="1"/>
      <c r="J509" s="1"/>
      <c r="K509" s="1"/>
      <c r="L509" s="1"/>
    </row>
    <row r="510" spans="7:12">
      <c r="G510" s="1"/>
      <c r="H510" s="1"/>
      <c r="I510" s="1"/>
      <c r="J510" s="1"/>
      <c r="K510" s="1"/>
      <c r="L510" s="1"/>
    </row>
    <row r="511" spans="7:12">
      <c r="G511" s="1"/>
      <c r="H511" s="1"/>
      <c r="I511" s="1"/>
      <c r="J511" s="1"/>
      <c r="K511" s="1"/>
      <c r="L511" s="1"/>
    </row>
    <row r="512" spans="7:12">
      <c r="G512" s="1"/>
      <c r="H512" s="1"/>
      <c r="I512" s="1"/>
      <c r="J512" s="1"/>
      <c r="K512" s="1"/>
      <c r="L512" s="1"/>
    </row>
    <row r="513" spans="7:12">
      <c r="G513" s="1"/>
      <c r="H513" s="1"/>
      <c r="I513" s="1"/>
      <c r="J513" s="1"/>
      <c r="K513" s="1"/>
      <c r="L513" s="1"/>
    </row>
    <row r="514" spans="7:12">
      <c r="G514" s="1"/>
      <c r="H514" s="1"/>
      <c r="I514" s="1"/>
      <c r="J514" s="1"/>
      <c r="K514" s="1"/>
      <c r="L514" s="1"/>
    </row>
    <row r="515" spans="7:12">
      <c r="G515" s="1"/>
      <c r="H515" s="1"/>
      <c r="I515" s="1"/>
      <c r="J515" s="1"/>
      <c r="K515" s="1"/>
      <c r="L515" s="1"/>
    </row>
    <row r="516" spans="7:12">
      <c r="G516" s="1"/>
      <c r="H516" s="1"/>
      <c r="I516" s="1"/>
      <c r="J516" s="1"/>
      <c r="K516" s="1"/>
      <c r="L516" s="1"/>
    </row>
    <row r="517" spans="7:12">
      <c r="G517" s="1"/>
      <c r="H517" s="1"/>
      <c r="I517" s="1"/>
      <c r="J517" s="1"/>
      <c r="K517" s="1"/>
      <c r="L517" s="1"/>
    </row>
    <row r="518" spans="7:12">
      <c r="G518" s="1"/>
      <c r="H518" s="1"/>
      <c r="I518" s="1"/>
      <c r="J518" s="1"/>
      <c r="K518" s="1"/>
      <c r="L518" s="1"/>
    </row>
    <row r="519" spans="7:12">
      <c r="G519" s="1"/>
      <c r="H519" s="1"/>
      <c r="I519" s="1"/>
      <c r="J519" s="1"/>
      <c r="K519" s="1"/>
      <c r="L519" s="1"/>
    </row>
    <row r="520" spans="7:12">
      <c r="G520" s="1"/>
      <c r="H520" s="1"/>
      <c r="I520" s="1"/>
      <c r="J520" s="1"/>
      <c r="K520" s="1"/>
      <c r="L520" s="1"/>
    </row>
    <row r="521" spans="7:12">
      <c r="G521" s="1"/>
      <c r="H521" s="1"/>
      <c r="I521" s="1"/>
      <c r="J521" s="1"/>
      <c r="K521" s="1"/>
      <c r="L521" s="1"/>
    </row>
    <row r="522" spans="7:12">
      <c r="G522" s="1"/>
      <c r="H522" s="1"/>
      <c r="I522" s="1"/>
      <c r="J522" s="1"/>
      <c r="K522" s="1"/>
      <c r="L522" s="1"/>
    </row>
    <row r="523" spans="7:12">
      <c r="G523" s="1"/>
      <c r="H523" s="1"/>
      <c r="I523" s="1"/>
      <c r="J523" s="1"/>
      <c r="K523" s="1"/>
      <c r="L523" s="1"/>
    </row>
    <row r="524" spans="7:12">
      <c r="G524" s="1"/>
      <c r="H524" s="1"/>
      <c r="I524" s="1"/>
      <c r="J524" s="1"/>
      <c r="K524" s="1"/>
      <c r="L524" s="1"/>
    </row>
    <row r="525" spans="7:12">
      <c r="G525" s="1"/>
      <c r="H525" s="1"/>
      <c r="I525" s="1"/>
      <c r="J525" s="1"/>
      <c r="K525" s="1"/>
      <c r="L525" s="1"/>
    </row>
    <row r="526" spans="7:12">
      <c r="G526" s="1"/>
      <c r="H526" s="1"/>
      <c r="I526" s="1"/>
      <c r="J526" s="1"/>
      <c r="K526" s="1"/>
      <c r="L526" s="1"/>
    </row>
    <row r="527" spans="7:12">
      <c r="G527" s="1"/>
      <c r="H527" s="1"/>
      <c r="I527" s="1"/>
      <c r="J527" s="1"/>
      <c r="K527" s="1"/>
      <c r="L527" s="1"/>
    </row>
    <row r="528" spans="7:12">
      <c r="G528" s="1"/>
      <c r="H528" s="1"/>
      <c r="I528" s="1"/>
      <c r="J528" s="1"/>
      <c r="K528" s="1"/>
      <c r="L528" s="1"/>
    </row>
    <row r="529" spans="7:12">
      <c r="G529" s="1"/>
      <c r="H529" s="1"/>
      <c r="I529" s="1"/>
      <c r="J529" s="1"/>
      <c r="K529" s="1"/>
      <c r="L529" s="1"/>
    </row>
    <row r="530" spans="7:12">
      <c r="G530" s="1"/>
      <c r="H530" s="1"/>
      <c r="I530" s="1"/>
      <c r="J530" s="1"/>
      <c r="K530" s="1"/>
      <c r="L530" s="1"/>
    </row>
    <row r="531" spans="7:12">
      <c r="G531" s="1"/>
      <c r="H531" s="1"/>
      <c r="I531" s="1"/>
      <c r="J531" s="1"/>
      <c r="K531" s="1"/>
      <c r="L531" s="1"/>
    </row>
    <row r="532" spans="7:12">
      <c r="G532" s="1"/>
      <c r="H532" s="1"/>
      <c r="I532" s="1"/>
      <c r="J532" s="1"/>
      <c r="K532" s="1"/>
      <c r="L532" s="1"/>
    </row>
    <row r="533" spans="7:12">
      <c r="G533" s="1"/>
      <c r="H533" s="1"/>
      <c r="I533" s="1"/>
      <c r="J533" s="1"/>
      <c r="K533" s="1"/>
      <c r="L533" s="1"/>
    </row>
    <row r="534" spans="7:12">
      <c r="G534" s="1"/>
      <c r="H534" s="1"/>
      <c r="I534" s="1"/>
      <c r="J534" s="1"/>
      <c r="K534" s="1"/>
      <c r="L534" s="1"/>
    </row>
    <row r="535" spans="7:12">
      <c r="G535" s="1"/>
      <c r="H535" s="1"/>
      <c r="I535" s="1"/>
      <c r="J535" s="1"/>
      <c r="K535" s="1"/>
      <c r="L535" s="1"/>
    </row>
    <row r="536" spans="7:12">
      <c r="G536" s="1"/>
      <c r="H536" s="1"/>
      <c r="I536" s="1"/>
      <c r="J536" s="1"/>
      <c r="K536" s="1"/>
      <c r="L536" s="1"/>
    </row>
    <row r="537" spans="7:12">
      <c r="G537" s="1"/>
      <c r="H537" s="1"/>
      <c r="I537" s="1"/>
      <c r="J537" s="1"/>
      <c r="K537" s="1"/>
      <c r="L537" s="1"/>
    </row>
    <row r="538" spans="7:12">
      <c r="G538" s="1"/>
      <c r="H538" s="1"/>
      <c r="I538" s="1"/>
      <c r="J538" s="1"/>
      <c r="K538" s="1"/>
      <c r="L538" s="1"/>
    </row>
    <row r="539" spans="7:12">
      <c r="G539" s="1"/>
      <c r="H539" s="1"/>
      <c r="I539" s="1"/>
      <c r="J539" s="1"/>
      <c r="K539" s="1"/>
      <c r="L539" s="1"/>
    </row>
    <row r="540" spans="7:12">
      <c r="G540" s="1"/>
      <c r="H540" s="1"/>
      <c r="I540" s="1"/>
      <c r="J540" s="1"/>
      <c r="K540" s="1"/>
      <c r="L540" s="1"/>
    </row>
    <row r="541" spans="7:12">
      <c r="G541" s="1"/>
      <c r="H541" s="1"/>
      <c r="I541" s="1"/>
      <c r="J541" s="1"/>
      <c r="K541" s="1"/>
      <c r="L541" s="1"/>
    </row>
    <row r="542" spans="7:12">
      <c r="G542" s="1"/>
      <c r="H542" s="1"/>
      <c r="I542" s="1"/>
      <c r="J542" s="1"/>
      <c r="K542" s="1"/>
      <c r="L542" s="1"/>
    </row>
    <row r="543" spans="7:12">
      <c r="G543" s="1"/>
      <c r="H543" s="1"/>
      <c r="I543" s="1"/>
      <c r="J543" s="1"/>
      <c r="K543" s="1"/>
      <c r="L543" s="1"/>
    </row>
    <row r="544" spans="7:12">
      <c r="G544" s="1"/>
      <c r="H544" s="1"/>
      <c r="I544" s="1"/>
      <c r="J544" s="1"/>
      <c r="K544" s="1"/>
      <c r="L544" s="1"/>
    </row>
    <row r="545" spans="7:12">
      <c r="G545" s="1"/>
      <c r="H545" s="1"/>
      <c r="I545" s="1"/>
      <c r="J545" s="1"/>
      <c r="K545" s="1"/>
      <c r="L545" s="1"/>
    </row>
    <row r="546" spans="7:12">
      <c r="G546" s="1"/>
      <c r="H546" s="1"/>
      <c r="I546" s="1"/>
      <c r="J546" s="1"/>
      <c r="K546" s="1"/>
      <c r="L546" s="1"/>
    </row>
    <row r="547" spans="7:12">
      <c r="G547" s="1"/>
      <c r="H547" s="1"/>
      <c r="I547" s="1"/>
      <c r="J547" s="1"/>
      <c r="K547" s="1"/>
      <c r="L547" s="1"/>
    </row>
    <row r="548" spans="7:12">
      <c r="G548" s="1"/>
      <c r="H548" s="1"/>
      <c r="I548" s="1"/>
      <c r="J548" s="1"/>
      <c r="K548" s="1"/>
      <c r="L548" s="1"/>
    </row>
    <row r="549" spans="7:12">
      <c r="G549" s="1"/>
      <c r="H549" s="1"/>
      <c r="I549" s="1"/>
      <c r="J549" s="1"/>
      <c r="K549" s="1"/>
      <c r="L549" s="1"/>
    </row>
    <row r="550" spans="7:12">
      <c r="G550" s="1"/>
      <c r="H550" s="1"/>
      <c r="I550" s="1"/>
      <c r="J550" s="1"/>
      <c r="K550" s="1"/>
      <c r="L550" s="1"/>
    </row>
    <row r="551" spans="7:12">
      <c r="G551" s="1"/>
      <c r="H551" s="1"/>
      <c r="I551" s="1"/>
      <c r="J551" s="1"/>
      <c r="K551" s="1"/>
      <c r="L551" s="1"/>
    </row>
    <row r="552" spans="7:12">
      <c r="G552" s="1"/>
      <c r="H552" s="1"/>
      <c r="I552" s="1"/>
      <c r="J552" s="1"/>
      <c r="K552" s="1"/>
      <c r="L552" s="1"/>
    </row>
    <row r="553" spans="7:12">
      <c r="G553" s="1"/>
      <c r="H553" s="1"/>
      <c r="I553" s="1"/>
      <c r="J553" s="1"/>
      <c r="K553" s="1"/>
      <c r="L553" s="1"/>
    </row>
    <row r="554" spans="7:12">
      <c r="G554" s="1"/>
      <c r="H554" s="1"/>
      <c r="I554" s="1"/>
      <c r="J554" s="1"/>
      <c r="K554" s="1"/>
      <c r="L554" s="1"/>
    </row>
    <row r="555" spans="7:12">
      <c r="G555" s="1"/>
      <c r="H555" s="1"/>
      <c r="I555" s="1"/>
      <c r="J555" s="1"/>
      <c r="K555" s="1"/>
      <c r="L555" s="1"/>
    </row>
    <row r="556" spans="7:12">
      <c r="G556" s="1"/>
      <c r="H556" s="1"/>
      <c r="I556" s="1"/>
      <c r="J556" s="1"/>
      <c r="K556" s="1"/>
      <c r="L556" s="1"/>
    </row>
    <row r="557" spans="7:12">
      <c r="G557" s="1"/>
      <c r="H557" s="1"/>
      <c r="I557" s="1"/>
      <c r="J557" s="1"/>
      <c r="K557" s="1"/>
      <c r="L557" s="1"/>
    </row>
    <row r="558" spans="7:12">
      <c r="G558" s="1"/>
      <c r="H558" s="1"/>
      <c r="I558" s="1"/>
      <c r="J558" s="1"/>
      <c r="K558" s="1"/>
      <c r="L558" s="1"/>
    </row>
    <row r="559" spans="7:12">
      <c r="G559" s="1"/>
      <c r="H559" s="1"/>
      <c r="I559" s="1"/>
      <c r="J559" s="1"/>
      <c r="K559" s="1"/>
      <c r="L559" s="1"/>
    </row>
    <row r="560" spans="7:12">
      <c r="G560" s="1"/>
      <c r="H560" s="1"/>
      <c r="I560" s="1"/>
      <c r="J560" s="1"/>
      <c r="K560" s="1"/>
      <c r="L560" s="1"/>
    </row>
    <row r="561" spans="7:12">
      <c r="G561" s="1"/>
      <c r="H561" s="1"/>
      <c r="I561" s="1"/>
      <c r="J561" s="1"/>
      <c r="K561" s="1"/>
      <c r="L561" s="1"/>
    </row>
    <row r="562" spans="7:12">
      <c r="G562" s="1"/>
      <c r="H562" s="1"/>
      <c r="I562" s="1"/>
      <c r="J562" s="1"/>
      <c r="K562" s="1"/>
      <c r="L562" s="1"/>
    </row>
    <row r="563" spans="7:12">
      <c r="G563" s="1"/>
      <c r="H563" s="1"/>
      <c r="I563" s="1"/>
      <c r="J563" s="1"/>
      <c r="K563" s="1"/>
      <c r="L563" s="1"/>
    </row>
    <row r="564" spans="7:12">
      <c r="G564" s="1"/>
      <c r="H564" s="1"/>
      <c r="I564" s="1"/>
      <c r="J564" s="1"/>
      <c r="K564" s="1"/>
      <c r="L564" s="1"/>
    </row>
    <row r="565" spans="7:12">
      <c r="G565" s="1"/>
      <c r="H565" s="1"/>
      <c r="I565" s="1"/>
      <c r="J565" s="1"/>
      <c r="K565" s="1"/>
      <c r="L565" s="1"/>
    </row>
    <row r="566" spans="7:12">
      <c r="G566" s="1"/>
      <c r="H566" s="1"/>
      <c r="I566" s="1"/>
      <c r="J566" s="1"/>
      <c r="K566" s="1"/>
      <c r="L566" s="1"/>
    </row>
    <row r="567" spans="7:12">
      <c r="G567" s="1"/>
      <c r="H567" s="1"/>
      <c r="I567" s="1"/>
      <c r="J567" s="1"/>
      <c r="K567" s="1"/>
      <c r="L567" s="1"/>
    </row>
    <row r="568" spans="7:12">
      <c r="G568" s="1"/>
      <c r="H568" s="1"/>
      <c r="I568" s="1"/>
      <c r="J568" s="1"/>
      <c r="K568" s="1"/>
      <c r="L568" s="1"/>
    </row>
    <row r="569" spans="7:12">
      <c r="G569" s="1"/>
      <c r="H569" s="1"/>
      <c r="I569" s="1"/>
      <c r="J569" s="1"/>
      <c r="K569" s="1"/>
      <c r="L569" s="1"/>
    </row>
    <row r="570" spans="7:12">
      <c r="G570" s="1"/>
      <c r="H570" s="1"/>
      <c r="I570" s="1"/>
      <c r="J570" s="1"/>
      <c r="K570" s="1"/>
      <c r="L570" s="1"/>
    </row>
    <row r="571" spans="7:12">
      <c r="G571" s="1"/>
      <c r="H571" s="1"/>
      <c r="I571" s="1"/>
      <c r="J571" s="1"/>
      <c r="K571" s="1"/>
      <c r="L571" s="1"/>
    </row>
    <row r="572" spans="7:12">
      <c r="G572" s="1"/>
      <c r="H572" s="1"/>
      <c r="I572" s="1"/>
      <c r="J572" s="1"/>
      <c r="K572" s="1"/>
      <c r="L572" s="1"/>
    </row>
    <row r="573" spans="7:12">
      <c r="G573" s="1"/>
      <c r="H573" s="1"/>
      <c r="I573" s="1"/>
      <c r="J573" s="1"/>
      <c r="K573" s="1"/>
      <c r="L573" s="1"/>
    </row>
    <row r="574" spans="7:12">
      <c r="G574" s="1"/>
      <c r="H574" s="1"/>
      <c r="I574" s="1"/>
      <c r="J574" s="1"/>
      <c r="K574" s="1"/>
      <c r="L574" s="1"/>
    </row>
    <row r="575" spans="7:12">
      <c r="G575" s="1"/>
      <c r="H575" s="1"/>
      <c r="I575" s="1"/>
      <c r="J575" s="1"/>
      <c r="K575" s="1"/>
      <c r="L575" s="1"/>
    </row>
    <row r="576" spans="7:12">
      <c r="G576" s="1"/>
      <c r="H576" s="1"/>
      <c r="I576" s="1"/>
      <c r="J576" s="1"/>
      <c r="K576" s="1"/>
      <c r="L576" s="1"/>
    </row>
    <row r="577" spans="7:12">
      <c r="G577" s="1"/>
      <c r="H577" s="1"/>
      <c r="I577" s="1"/>
      <c r="J577" s="1"/>
      <c r="K577" s="1"/>
      <c r="L577" s="1"/>
    </row>
    <row r="578" spans="7:12">
      <c r="G578" s="1"/>
      <c r="H578" s="1"/>
      <c r="I578" s="1"/>
      <c r="J578" s="1"/>
      <c r="K578" s="1"/>
      <c r="L578" s="1"/>
    </row>
    <row r="579" spans="7:12">
      <c r="G579" s="1"/>
      <c r="H579" s="1"/>
      <c r="I579" s="1"/>
      <c r="J579" s="1"/>
      <c r="K579" s="1"/>
      <c r="L579" s="1"/>
    </row>
    <row r="580" spans="7:12">
      <c r="G580" s="1"/>
      <c r="H580" s="1"/>
      <c r="I580" s="1"/>
      <c r="J580" s="1"/>
      <c r="K580" s="1"/>
      <c r="L580" s="1"/>
    </row>
    <row r="581" spans="7:12">
      <c r="G581" s="1"/>
      <c r="H581" s="1"/>
      <c r="I581" s="1"/>
      <c r="J581" s="1"/>
      <c r="K581" s="1"/>
      <c r="L581" s="1"/>
    </row>
    <row r="582" spans="7:12">
      <c r="G582" s="1"/>
      <c r="H582" s="1"/>
      <c r="I582" s="1"/>
      <c r="J582" s="1"/>
      <c r="K582" s="1"/>
      <c r="L582" s="1"/>
    </row>
    <row r="583" spans="7:12">
      <c r="G583" s="1"/>
      <c r="H583" s="1"/>
      <c r="I583" s="1"/>
      <c r="J583" s="1"/>
      <c r="K583" s="1"/>
      <c r="L583" s="1"/>
    </row>
    <row r="584" spans="7:12">
      <c r="G584" s="1"/>
      <c r="H584" s="1"/>
      <c r="I584" s="1"/>
      <c r="J584" s="1"/>
      <c r="K584" s="1"/>
      <c r="L584" s="1"/>
    </row>
    <row r="585" spans="7:12">
      <c r="G585" s="1"/>
      <c r="H585" s="1"/>
      <c r="I585" s="1"/>
      <c r="J585" s="1"/>
      <c r="K585" s="1"/>
      <c r="L585" s="1"/>
    </row>
    <row r="586" spans="7:12">
      <c r="G586" s="1"/>
      <c r="H586" s="1"/>
      <c r="I586" s="1"/>
      <c r="J586" s="1"/>
      <c r="K586" s="1"/>
      <c r="L586" s="1"/>
    </row>
    <row r="587" spans="7:12">
      <c r="G587" s="1"/>
      <c r="H587" s="1"/>
      <c r="I587" s="1"/>
      <c r="J587" s="1"/>
      <c r="K587" s="1"/>
      <c r="L587" s="1"/>
    </row>
    <row r="588" spans="7:12">
      <c r="G588" s="1"/>
      <c r="H588" s="1"/>
      <c r="I588" s="1"/>
      <c r="J588" s="1"/>
      <c r="K588" s="1"/>
      <c r="L588" s="1"/>
    </row>
    <row r="589" spans="7:12">
      <c r="G589" s="1"/>
      <c r="H589" s="1"/>
      <c r="I589" s="1"/>
      <c r="J589" s="1"/>
      <c r="K589" s="1"/>
      <c r="L589" s="1"/>
    </row>
    <row r="590" spans="7:12">
      <c r="G590" s="1"/>
      <c r="H590" s="1"/>
      <c r="I590" s="1"/>
      <c r="J590" s="1"/>
      <c r="K590" s="1"/>
      <c r="L590" s="1"/>
    </row>
    <row r="591" spans="7:12">
      <c r="G591" s="1"/>
      <c r="H591" s="1"/>
      <c r="I591" s="1"/>
      <c r="J591" s="1"/>
      <c r="K591" s="1"/>
      <c r="L591" s="1"/>
    </row>
    <row r="592" spans="7:12">
      <c r="G592" s="1"/>
      <c r="H592" s="1"/>
      <c r="I592" s="1"/>
      <c r="J592" s="1"/>
      <c r="K592" s="1"/>
      <c r="L592" s="1"/>
    </row>
    <row r="593" spans="7:12">
      <c r="G593" s="1"/>
      <c r="H593" s="1"/>
      <c r="I593" s="1"/>
      <c r="J593" s="1"/>
      <c r="K593" s="1"/>
      <c r="L593" s="1"/>
    </row>
    <row r="594" spans="7:12">
      <c r="G594" s="1"/>
      <c r="H594" s="1"/>
      <c r="I594" s="1"/>
      <c r="J594" s="1"/>
      <c r="K594" s="1"/>
      <c r="L594" s="1"/>
    </row>
    <row r="595" spans="7:12">
      <c r="G595" s="1"/>
      <c r="H595" s="1"/>
      <c r="I595" s="1"/>
      <c r="J595" s="1"/>
      <c r="K595" s="1"/>
      <c r="L595" s="1"/>
    </row>
    <row r="596" spans="7:12">
      <c r="G596" s="1"/>
      <c r="H596" s="1"/>
      <c r="I596" s="1"/>
      <c r="J596" s="1"/>
      <c r="K596" s="1"/>
      <c r="L596" s="1"/>
    </row>
    <row r="597" spans="7:12">
      <c r="G597" s="1"/>
      <c r="H597" s="1"/>
      <c r="I597" s="1"/>
      <c r="J597" s="1"/>
      <c r="K597" s="1"/>
      <c r="L597" s="1"/>
    </row>
    <row r="598" spans="7:12">
      <c r="G598" s="1"/>
      <c r="H598" s="1"/>
      <c r="I598" s="1"/>
      <c r="J598" s="1"/>
      <c r="K598" s="1"/>
      <c r="L598" s="1"/>
    </row>
    <row r="599" spans="7:12">
      <c r="G599" s="1"/>
      <c r="H599" s="1"/>
      <c r="I599" s="1"/>
      <c r="J599" s="1"/>
      <c r="K599" s="1"/>
      <c r="L599" s="1"/>
    </row>
    <row r="600" spans="7:12">
      <c r="G600" s="1"/>
      <c r="H600" s="1"/>
      <c r="I600" s="1"/>
      <c r="J600" s="1"/>
      <c r="K600" s="1"/>
      <c r="L600" s="1"/>
    </row>
    <row r="601" spans="7:12">
      <c r="G601" s="1"/>
      <c r="H601" s="1"/>
      <c r="I601" s="1"/>
      <c r="J601" s="1"/>
      <c r="K601" s="1"/>
      <c r="L601" s="1"/>
    </row>
    <row r="602" spans="7:12">
      <c r="G602" s="1"/>
      <c r="H602" s="1"/>
      <c r="I602" s="1"/>
      <c r="J602" s="1"/>
      <c r="K602" s="1"/>
      <c r="L602" s="1"/>
    </row>
    <row r="603" spans="7:12">
      <c r="G603" s="1"/>
      <c r="H603" s="1"/>
      <c r="I603" s="1"/>
      <c r="J603" s="1"/>
      <c r="K603" s="1"/>
      <c r="L603" s="1"/>
    </row>
    <row r="604" spans="7:12">
      <c r="G604" s="1"/>
      <c r="H604" s="1"/>
      <c r="I604" s="1"/>
      <c r="J604" s="1"/>
      <c r="K604" s="1"/>
      <c r="L604" s="1"/>
    </row>
    <row r="605" spans="7:12">
      <c r="G605" s="1"/>
      <c r="H605" s="1"/>
      <c r="I605" s="1"/>
      <c r="J605" s="1"/>
      <c r="K605" s="1"/>
      <c r="L605" s="1"/>
    </row>
    <row r="606" spans="7:12">
      <c r="G606" s="1"/>
      <c r="H606" s="1"/>
      <c r="I606" s="1"/>
      <c r="J606" s="1"/>
      <c r="K606" s="1"/>
      <c r="L606" s="1"/>
    </row>
    <row r="607" spans="7:12">
      <c r="G607" s="1"/>
      <c r="H607" s="1"/>
      <c r="I607" s="1"/>
      <c r="J607" s="1"/>
      <c r="K607" s="1"/>
      <c r="L607" s="1"/>
    </row>
    <row r="608" spans="7:12">
      <c r="G608" s="1"/>
      <c r="H608" s="1"/>
      <c r="I608" s="1"/>
      <c r="J608" s="1"/>
      <c r="K608" s="1"/>
      <c r="L608" s="1"/>
    </row>
    <row r="609" spans="7:12">
      <c r="G609" s="1"/>
      <c r="H609" s="1"/>
      <c r="I609" s="1"/>
      <c r="J609" s="1"/>
      <c r="K609" s="1"/>
      <c r="L609" s="1"/>
    </row>
    <row r="610" spans="7:12">
      <c r="G610" s="1"/>
      <c r="H610" s="1"/>
      <c r="I610" s="1"/>
      <c r="J610" s="1"/>
      <c r="K610" s="1"/>
      <c r="L610" s="1"/>
    </row>
    <row r="611" spans="7:12">
      <c r="G611" s="1"/>
      <c r="H611" s="1"/>
      <c r="I611" s="1"/>
      <c r="J611" s="1"/>
      <c r="K611" s="1"/>
      <c r="L611" s="1"/>
    </row>
    <row r="612" spans="7:12">
      <c r="G612" s="1"/>
      <c r="H612" s="1"/>
      <c r="I612" s="1"/>
      <c r="J612" s="1"/>
      <c r="K612" s="1"/>
      <c r="L612" s="1"/>
    </row>
    <row r="613" spans="7:12">
      <c r="G613" s="1"/>
      <c r="H613" s="1"/>
      <c r="I613" s="1"/>
      <c r="J613" s="1"/>
      <c r="K613" s="1"/>
      <c r="L613" s="1"/>
    </row>
    <row r="614" spans="7:12">
      <c r="G614" s="1"/>
      <c r="H614" s="1"/>
      <c r="I614" s="1"/>
      <c r="J614" s="1"/>
      <c r="K614" s="1"/>
      <c r="L614" s="1"/>
    </row>
    <row r="615" spans="7:12">
      <c r="G615" s="1"/>
      <c r="H615" s="1"/>
      <c r="I615" s="1"/>
      <c r="J615" s="1"/>
      <c r="K615" s="1"/>
      <c r="L615" s="1"/>
    </row>
    <row r="616" spans="7:12">
      <c r="G616" s="1"/>
      <c r="H616" s="1"/>
      <c r="I616" s="1"/>
      <c r="J616" s="1"/>
      <c r="K616" s="1"/>
      <c r="L616" s="1"/>
    </row>
    <row r="617" spans="7:12">
      <c r="G617" s="1"/>
      <c r="H617" s="1"/>
      <c r="I617" s="1"/>
      <c r="J617" s="1"/>
      <c r="K617" s="1"/>
      <c r="L617" s="1"/>
    </row>
    <row r="618" spans="7:12">
      <c r="G618" s="1"/>
      <c r="H618" s="1"/>
      <c r="I618" s="1"/>
      <c r="J618" s="1"/>
      <c r="K618" s="1"/>
      <c r="L618" s="1"/>
    </row>
    <row r="619" spans="7:12">
      <c r="G619" s="1"/>
      <c r="H619" s="1"/>
      <c r="I619" s="1"/>
      <c r="J619" s="1"/>
      <c r="K619" s="1"/>
      <c r="L619" s="1"/>
    </row>
    <row r="620" spans="7:12">
      <c r="G620" s="1"/>
      <c r="H620" s="1"/>
      <c r="I620" s="1"/>
      <c r="J620" s="1"/>
      <c r="K620" s="1"/>
      <c r="L620" s="1"/>
    </row>
    <row r="621" spans="7:12">
      <c r="G621" s="1"/>
      <c r="H621" s="1"/>
      <c r="I621" s="1"/>
      <c r="J621" s="1"/>
      <c r="K621" s="1"/>
      <c r="L621" s="1"/>
    </row>
    <row r="622" spans="7:12">
      <c r="G622" s="1"/>
      <c r="H622" s="1"/>
      <c r="I622" s="1"/>
      <c r="J622" s="1"/>
      <c r="K622" s="1"/>
      <c r="L622" s="1"/>
    </row>
    <row r="623" spans="7:12">
      <c r="G623" s="1"/>
      <c r="H623" s="1"/>
      <c r="I623" s="1"/>
      <c r="J623" s="1"/>
      <c r="K623" s="1"/>
      <c r="L623" s="1"/>
    </row>
    <row r="624" spans="7:12">
      <c r="G624" s="1"/>
      <c r="H624" s="1"/>
      <c r="I624" s="1"/>
      <c r="J624" s="1"/>
      <c r="K624" s="1"/>
      <c r="L624" s="1"/>
    </row>
    <row r="625" spans="7:12">
      <c r="G625" s="1"/>
      <c r="H625" s="1"/>
      <c r="I625" s="1"/>
      <c r="J625" s="1"/>
      <c r="K625" s="1"/>
      <c r="L625" s="1"/>
    </row>
    <row r="626" spans="7:12">
      <c r="G626" s="1"/>
      <c r="H626" s="1"/>
      <c r="I626" s="1"/>
      <c r="J626" s="1"/>
      <c r="K626" s="1"/>
      <c r="L626" s="1"/>
    </row>
    <row r="627" spans="7:12">
      <c r="G627" s="1"/>
      <c r="H627" s="1"/>
      <c r="I627" s="1"/>
      <c r="J627" s="1"/>
      <c r="K627" s="1"/>
      <c r="L627" s="1"/>
    </row>
    <row r="628" spans="7:12">
      <c r="G628" s="1"/>
      <c r="H628" s="1"/>
      <c r="I628" s="1"/>
      <c r="J628" s="1"/>
      <c r="K628" s="1"/>
      <c r="L628" s="1"/>
    </row>
    <row r="629" spans="7:12">
      <c r="G629" s="1"/>
      <c r="H629" s="1"/>
      <c r="I629" s="1"/>
      <c r="J629" s="1"/>
      <c r="K629" s="1"/>
      <c r="L629" s="1"/>
    </row>
    <row r="630" spans="7:12">
      <c r="G630" s="1"/>
      <c r="H630" s="1"/>
      <c r="I630" s="1"/>
      <c r="J630" s="1"/>
      <c r="K630" s="1"/>
      <c r="L630" s="1"/>
    </row>
    <row r="631" spans="7:12">
      <c r="G631" s="1"/>
      <c r="H631" s="1"/>
      <c r="I631" s="1"/>
      <c r="J631" s="1"/>
      <c r="K631" s="1"/>
      <c r="L631" s="1"/>
    </row>
    <row r="632" spans="7:12">
      <c r="G632" s="1"/>
      <c r="H632" s="1"/>
      <c r="I632" s="1"/>
      <c r="J632" s="1"/>
      <c r="K632" s="1"/>
      <c r="L632" s="1"/>
    </row>
    <row r="633" spans="7:12">
      <c r="G633" s="1"/>
      <c r="H633" s="1"/>
      <c r="I633" s="1"/>
      <c r="J633" s="1"/>
      <c r="K633" s="1"/>
      <c r="L633" s="1"/>
    </row>
    <row r="634" spans="7:12">
      <c r="G634" s="1"/>
      <c r="H634" s="1"/>
      <c r="I634" s="1"/>
      <c r="J634" s="1"/>
      <c r="K634" s="1"/>
      <c r="L634" s="1"/>
    </row>
    <row r="635" spans="7:12">
      <c r="G635" s="1"/>
      <c r="H635" s="1"/>
      <c r="I635" s="1"/>
      <c r="J635" s="1"/>
      <c r="K635" s="1"/>
      <c r="L635" s="1"/>
    </row>
    <row r="636" spans="7:12">
      <c r="G636" s="1"/>
      <c r="H636" s="1"/>
      <c r="I636" s="1"/>
      <c r="J636" s="1"/>
      <c r="K636" s="1"/>
      <c r="L636" s="1"/>
    </row>
    <row r="637" spans="7:12">
      <c r="G637" s="1"/>
      <c r="H637" s="1"/>
      <c r="I637" s="1"/>
      <c r="J637" s="1"/>
      <c r="K637" s="1"/>
      <c r="L637" s="1"/>
    </row>
    <row r="638" spans="7:12">
      <c r="G638" s="1"/>
      <c r="H638" s="1"/>
      <c r="I638" s="1"/>
      <c r="J638" s="1"/>
      <c r="K638" s="1"/>
      <c r="L638" s="1"/>
    </row>
    <row r="639" spans="7:12">
      <c r="G639" s="1"/>
      <c r="H639" s="1"/>
      <c r="I639" s="1"/>
      <c r="J639" s="1"/>
      <c r="K639" s="1"/>
      <c r="L639" s="1"/>
    </row>
    <row r="640" spans="7:12">
      <c r="G640" s="1"/>
      <c r="H640" s="1"/>
      <c r="I640" s="1"/>
      <c r="J640" s="1"/>
      <c r="K640" s="1"/>
      <c r="L640" s="1"/>
    </row>
    <row r="641" spans="7:12">
      <c r="G641" s="1"/>
      <c r="H641" s="1"/>
      <c r="I641" s="1"/>
      <c r="J641" s="1"/>
      <c r="K641" s="1"/>
      <c r="L641" s="1"/>
    </row>
    <row r="642" spans="7:12">
      <c r="G642" s="1"/>
      <c r="H642" s="1"/>
      <c r="I642" s="1"/>
      <c r="J642" s="1"/>
      <c r="K642" s="1"/>
      <c r="L642" s="1"/>
    </row>
    <row r="643" spans="7:12">
      <c r="G643" s="1"/>
      <c r="H643" s="1"/>
      <c r="I643" s="1"/>
      <c r="J643" s="1"/>
      <c r="K643" s="1"/>
      <c r="L643" s="1"/>
    </row>
    <row r="644" spans="7:12">
      <c r="G644" s="1"/>
      <c r="H644" s="1"/>
      <c r="I644" s="1"/>
      <c r="J644" s="1"/>
      <c r="K644" s="1"/>
      <c r="L644" s="1"/>
    </row>
    <row r="645" spans="7:12">
      <c r="G645" s="1"/>
      <c r="H645" s="1"/>
      <c r="I645" s="1"/>
      <c r="J645" s="1"/>
      <c r="K645" s="1"/>
      <c r="L645" s="1"/>
    </row>
    <row r="646" spans="7:12">
      <c r="G646" s="1"/>
      <c r="H646" s="1"/>
      <c r="I646" s="1"/>
      <c r="J646" s="1"/>
      <c r="K646" s="1"/>
      <c r="L646" s="1"/>
    </row>
    <row r="647" spans="7:12">
      <c r="G647" s="1"/>
      <c r="H647" s="1"/>
      <c r="I647" s="1"/>
      <c r="J647" s="1"/>
      <c r="K647" s="1"/>
      <c r="L647" s="1"/>
    </row>
    <row r="648" spans="7:12">
      <c r="G648" s="1"/>
      <c r="H648" s="1"/>
      <c r="I648" s="1"/>
      <c r="J648" s="1"/>
      <c r="K648" s="1"/>
      <c r="L648" s="1"/>
    </row>
    <row r="649" spans="7:12">
      <c r="G649" s="1"/>
      <c r="H649" s="1"/>
      <c r="I649" s="1"/>
      <c r="J649" s="1"/>
      <c r="K649" s="1"/>
      <c r="L649" s="1"/>
    </row>
    <row r="650" spans="7:12">
      <c r="G650" s="1"/>
      <c r="H650" s="1"/>
      <c r="I650" s="1"/>
      <c r="J650" s="1"/>
      <c r="K650" s="1"/>
      <c r="L650" s="1"/>
    </row>
    <row r="651" spans="7:12">
      <c r="G651" s="1"/>
      <c r="H651" s="1"/>
      <c r="I651" s="1"/>
      <c r="J651" s="1"/>
      <c r="K651" s="1"/>
      <c r="L651" s="1"/>
    </row>
    <row r="652" spans="7:12">
      <c r="G652" s="1"/>
      <c r="H652" s="1"/>
      <c r="I652" s="1"/>
      <c r="J652" s="1"/>
      <c r="K652" s="1"/>
      <c r="L652" s="1"/>
    </row>
    <row r="653" spans="7:12">
      <c r="G653" s="1"/>
      <c r="H653" s="1"/>
      <c r="I653" s="1"/>
      <c r="J653" s="1"/>
      <c r="K653" s="1"/>
      <c r="L653" s="1"/>
    </row>
    <row r="654" spans="7:12">
      <c r="G654" s="1"/>
      <c r="H654" s="1"/>
      <c r="I654" s="1"/>
      <c r="J654" s="1"/>
      <c r="K654" s="1"/>
      <c r="L654" s="1"/>
    </row>
    <row r="655" spans="7:12">
      <c r="G655" s="1"/>
      <c r="H655" s="1"/>
      <c r="I655" s="1"/>
      <c r="J655" s="1"/>
      <c r="K655" s="1"/>
      <c r="L655" s="1"/>
    </row>
    <row r="656" spans="7:12">
      <c r="G656" s="1"/>
      <c r="H656" s="1"/>
      <c r="I656" s="1"/>
      <c r="J656" s="1"/>
      <c r="K656" s="1"/>
      <c r="L656" s="1"/>
    </row>
    <row r="657" spans="7:12">
      <c r="G657" s="1"/>
      <c r="H657" s="1"/>
      <c r="I657" s="1"/>
      <c r="J657" s="1"/>
      <c r="K657" s="1"/>
      <c r="L657" s="1"/>
    </row>
    <row r="658" spans="7:12">
      <c r="G658" s="1"/>
      <c r="H658" s="1"/>
      <c r="I658" s="1"/>
      <c r="J658" s="1"/>
      <c r="K658" s="1"/>
      <c r="L658" s="1"/>
    </row>
    <row r="659" spans="7:12">
      <c r="G659" s="1"/>
      <c r="H659" s="1"/>
      <c r="I659" s="1"/>
      <c r="J659" s="1"/>
      <c r="K659" s="1"/>
      <c r="L659" s="1"/>
    </row>
    <row r="660" spans="7:12">
      <c r="G660" s="1"/>
      <c r="H660" s="1"/>
      <c r="I660" s="1"/>
      <c r="J660" s="1"/>
      <c r="K660" s="1"/>
      <c r="L660" s="1"/>
    </row>
    <row r="661" spans="7:12">
      <c r="G661" s="1"/>
      <c r="H661" s="1"/>
      <c r="I661" s="1"/>
      <c r="J661" s="1"/>
      <c r="K661" s="1"/>
      <c r="L661" s="1"/>
    </row>
    <row r="662" spans="7:12">
      <c r="G662" s="1"/>
      <c r="H662" s="1"/>
      <c r="I662" s="1"/>
      <c r="J662" s="1"/>
      <c r="K662" s="1"/>
      <c r="L662" s="1"/>
    </row>
    <row r="663" spans="7:12">
      <c r="G663" s="1"/>
      <c r="H663" s="1"/>
      <c r="I663" s="1"/>
      <c r="J663" s="1"/>
      <c r="K663" s="1"/>
      <c r="L663" s="1"/>
    </row>
    <row r="664" spans="7:12">
      <c r="G664" s="1"/>
      <c r="H664" s="1"/>
      <c r="I664" s="1"/>
      <c r="J664" s="1"/>
      <c r="K664" s="1"/>
      <c r="L664" s="1"/>
    </row>
    <row r="665" spans="7:12">
      <c r="G665" s="1"/>
      <c r="H665" s="1"/>
      <c r="I665" s="1"/>
      <c r="J665" s="1"/>
      <c r="K665" s="1"/>
      <c r="L665" s="1"/>
    </row>
    <row r="666" spans="7:12">
      <c r="G666" s="1"/>
      <c r="H666" s="1"/>
      <c r="I666" s="1"/>
      <c r="J666" s="1"/>
      <c r="K666" s="1"/>
      <c r="L666" s="1"/>
    </row>
    <row r="667" spans="7:12">
      <c r="G667" s="1"/>
      <c r="H667" s="1"/>
      <c r="I667" s="1"/>
      <c r="J667" s="1"/>
      <c r="K667" s="1"/>
      <c r="L667" s="1"/>
    </row>
    <row r="668" spans="7:12">
      <c r="G668" s="1"/>
      <c r="H668" s="1"/>
      <c r="I668" s="1"/>
      <c r="J668" s="1"/>
      <c r="K668" s="1"/>
      <c r="L668" s="1"/>
    </row>
    <row r="669" spans="7:12">
      <c r="G669" s="1"/>
      <c r="H669" s="1"/>
      <c r="I669" s="1"/>
      <c r="J669" s="1"/>
      <c r="K669" s="1"/>
      <c r="L669" s="1"/>
    </row>
    <row r="670" spans="7:12">
      <c r="G670" s="1"/>
      <c r="H670" s="1"/>
      <c r="I670" s="1"/>
      <c r="J670" s="1"/>
      <c r="K670" s="1"/>
      <c r="L670" s="1"/>
    </row>
    <row r="671" spans="7:12">
      <c r="G671" s="1"/>
      <c r="H671" s="1"/>
      <c r="I671" s="1"/>
      <c r="J671" s="1"/>
      <c r="K671" s="1"/>
      <c r="L671" s="1"/>
    </row>
    <row r="672" spans="7:12">
      <c r="G672" s="1"/>
      <c r="H672" s="1"/>
      <c r="I672" s="1"/>
      <c r="J672" s="1"/>
      <c r="K672" s="1"/>
      <c r="L672" s="1"/>
    </row>
    <row r="673" spans="7:12">
      <c r="G673" s="1"/>
      <c r="H673" s="1"/>
      <c r="I673" s="1"/>
      <c r="J673" s="1"/>
      <c r="K673" s="1"/>
      <c r="L673" s="1"/>
    </row>
    <row r="674" spans="7:12">
      <c r="G674" s="1"/>
      <c r="H674" s="1"/>
      <c r="I674" s="1"/>
      <c r="J674" s="1"/>
      <c r="K674" s="1"/>
      <c r="L674" s="1"/>
    </row>
    <row r="675" spans="7:12">
      <c r="G675" s="1"/>
      <c r="H675" s="1"/>
      <c r="I675" s="1"/>
      <c r="J675" s="1"/>
      <c r="K675" s="1"/>
      <c r="L675" s="1"/>
    </row>
    <row r="676" spans="7:12">
      <c r="G676" s="1"/>
      <c r="H676" s="1"/>
      <c r="I676" s="1"/>
      <c r="J676" s="1"/>
      <c r="K676" s="1"/>
      <c r="L676" s="1"/>
    </row>
    <row r="677" spans="7:12">
      <c r="G677" s="1"/>
      <c r="H677" s="1"/>
      <c r="I677" s="1"/>
      <c r="J677" s="1"/>
      <c r="K677" s="1"/>
      <c r="L677" s="1"/>
    </row>
    <row r="678" spans="7:12">
      <c r="G678" s="1"/>
      <c r="H678" s="1"/>
      <c r="I678" s="1"/>
      <c r="J678" s="1"/>
      <c r="K678" s="1"/>
      <c r="L678" s="1"/>
    </row>
    <row r="679" spans="7:12">
      <c r="G679" s="1"/>
      <c r="H679" s="1"/>
      <c r="I679" s="1"/>
      <c r="J679" s="1"/>
      <c r="K679" s="1"/>
      <c r="L679" s="1"/>
    </row>
    <row r="680" spans="7:12">
      <c r="G680" s="1"/>
      <c r="H680" s="1"/>
      <c r="I680" s="1"/>
      <c r="J680" s="1"/>
      <c r="K680" s="1"/>
      <c r="L680" s="1"/>
    </row>
    <row r="681" spans="7:12">
      <c r="G681" s="1"/>
      <c r="H681" s="1"/>
      <c r="I681" s="1"/>
      <c r="J681" s="1"/>
      <c r="K681" s="1"/>
      <c r="L681" s="1"/>
    </row>
    <row r="682" spans="7:12">
      <c r="G682" s="1"/>
      <c r="H682" s="1"/>
      <c r="I682" s="1"/>
      <c r="J682" s="1"/>
      <c r="K682" s="1"/>
      <c r="L682" s="1"/>
    </row>
    <row r="683" spans="7:12">
      <c r="G683" s="1"/>
      <c r="H683" s="1"/>
      <c r="I683" s="1"/>
      <c r="J683" s="1"/>
      <c r="K683" s="1"/>
      <c r="L683" s="1"/>
    </row>
    <row r="684" spans="7:12">
      <c r="G684" s="1"/>
      <c r="H684" s="1"/>
      <c r="I684" s="1"/>
      <c r="J684" s="1"/>
      <c r="K684" s="1"/>
      <c r="L684" s="1"/>
    </row>
    <row r="685" spans="7:12">
      <c r="G685" s="1"/>
      <c r="H685" s="1"/>
      <c r="I685" s="1"/>
      <c r="J685" s="1"/>
      <c r="K685" s="1"/>
      <c r="L685" s="1"/>
    </row>
    <row r="686" spans="7:12">
      <c r="G686" s="1"/>
      <c r="H686" s="1"/>
      <c r="I686" s="1"/>
      <c r="J686" s="1"/>
      <c r="K686" s="1"/>
      <c r="L686" s="1"/>
    </row>
    <row r="687" spans="7:12">
      <c r="G687" s="1"/>
      <c r="H687" s="1"/>
      <c r="I687" s="1"/>
      <c r="J687" s="1"/>
      <c r="K687" s="1"/>
      <c r="L687" s="1"/>
    </row>
    <row r="688" spans="7:12">
      <c r="G688" s="1"/>
      <c r="H688" s="1"/>
      <c r="I688" s="1"/>
      <c r="J688" s="1"/>
      <c r="K688" s="1"/>
      <c r="L688" s="1"/>
    </row>
    <row r="689" spans="7:12">
      <c r="G689" s="1"/>
      <c r="H689" s="1"/>
      <c r="I689" s="1"/>
      <c r="J689" s="1"/>
      <c r="K689" s="1"/>
      <c r="L689" s="1"/>
    </row>
    <row r="690" spans="7:12">
      <c r="G690" s="1"/>
      <c r="H690" s="1"/>
      <c r="I690" s="1"/>
      <c r="J690" s="1"/>
      <c r="K690" s="1"/>
      <c r="L690" s="1"/>
    </row>
    <row r="691" spans="7:12">
      <c r="G691" s="1"/>
      <c r="H691" s="1"/>
      <c r="I691" s="1"/>
      <c r="J691" s="1"/>
      <c r="K691" s="1"/>
      <c r="L691" s="1"/>
    </row>
    <row r="692" spans="7:12">
      <c r="G692" s="1"/>
      <c r="H692" s="1"/>
      <c r="I692" s="1"/>
      <c r="J692" s="1"/>
      <c r="K692" s="1"/>
      <c r="L692" s="1"/>
    </row>
    <row r="693" spans="7:12">
      <c r="G693" s="1"/>
      <c r="H693" s="1"/>
      <c r="I693" s="1"/>
      <c r="J693" s="1"/>
      <c r="K693" s="1"/>
      <c r="L693" s="1"/>
    </row>
    <row r="694" spans="7:12">
      <c r="G694" s="1"/>
      <c r="H694" s="1"/>
      <c r="I694" s="1"/>
      <c r="J694" s="1"/>
      <c r="K694" s="1"/>
      <c r="L694" s="1"/>
    </row>
    <row r="695" spans="7:12">
      <c r="G695" s="1"/>
      <c r="H695" s="1"/>
      <c r="I695" s="1"/>
      <c r="J695" s="1"/>
      <c r="K695" s="1"/>
      <c r="L695" s="1"/>
    </row>
    <row r="696" spans="7:12">
      <c r="G696" s="1"/>
      <c r="H696" s="1"/>
      <c r="I696" s="1"/>
      <c r="J696" s="1"/>
      <c r="K696" s="1"/>
      <c r="L696" s="1"/>
    </row>
    <row r="697" spans="7:12">
      <c r="G697" s="1"/>
      <c r="H697" s="1"/>
      <c r="I697" s="1"/>
      <c r="J697" s="1"/>
      <c r="K697" s="1"/>
      <c r="L697" s="1"/>
    </row>
    <row r="698" spans="7:12">
      <c r="G698" s="1"/>
      <c r="H698" s="1"/>
      <c r="I698" s="1"/>
      <c r="J698" s="1"/>
      <c r="K698" s="1"/>
      <c r="L698" s="1"/>
    </row>
    <row r="699" spans="7:12">
      <c r="G699" s="1"/>
      <c r="H699" s="1"/>
      <c r="I699" s="1"/>
      <c r="J699" s="1"/>
      <c r="K699" s="1"/>
      <c r="L699" s="1"/>
    </row>
    <row r="700" spans="7:12">
      <c r="G700" s="1"/>
      <c r="H700" s="1"/>
      <c r="I700" s="1"/>
      <c r="J700" s="1"/>
      <c r="K700" s="1"/>
      <c r="L700" s="1"/>
    </row>
    <row r="701" spans="7:12">
      <c r="G701" s="1"/>
      <c r="H701" s="1"/>
      <c r="I701" s="1"/>
      <c r="J701" s="1"/>
      <c r="K701" s="1"/>
      <c r="L701" s="1"/>
    </row>
    <row r="702" spans="7:12">
      <c r="G702" s="1"/>
      <c r="H702" s="1"/>
      <c r="I702" s="1"/>
      <c r="J702" s="1"/>
      <c r="K702" s="1"/>
      <c r="L702" s="1"/>
    </row>
    <row r="703" spans="7:12">
      <c r="G703" s="1"/>
      <c r="H703" s="1"/>
      <c r="I703" s="1"/>
      <c r="J703" s="1"/>
      <c r="K703" s="1"/>
      <c r="L703" s="1"/>
    </row>
    <row r="704" spans="7:12">
      <c r="G704" s="1"/>
      <c r="H704" s="1"/>
      <c r="I704" s="1"/>
      <c r="J704" s="1"/>
      <c r="K704" s="1"/>
      <c r="L704" s="1"/>
    </row>
    <row r="705" spans="7:12">
      <c r="G705" s="1"/>
      <c r="H705" s="1"/>
      <c r="I705" s="1"/>
      <c r="J705" s="1"/>
      <c r="K705" s="1"/>
      <c r="L705" s="1"/>
    </row>
    <row r="706" spans="7:12">
      <c r="G706" s="1"/>
      <c r="H706" s="1"/>
      <c r="I706" s="1"/>
      <c r="J706" s="1"/>
      <c r="K706" s="1"/>
      <c r="L706" s="1"/>
    </row>
    <row r="707" spans="7:12">
      <c r="G707" s="1"/>
      <c r="H707" s="1"/>
      <c r="I707" s="1"/>
      <c r="J707" s="1"/>
      <c r="K707" s="1"/>
      <c r="L707" s="1"/>
    </row>
    <row r="708" spans="7:12">
      <c r="G708" s="1"/>
      <c r="H708" s="1"/>
      <c r="I708" s="1"/>
      <c r="J708" s="1"/>
      <c r="K708" s="1"/>
      <c r="L708" s="1"/>
    </row>
    <row r="709" spans="7:12">
      <c r="G709" s="1"/>
      <c r="H709" s="1"/>
      <c r="I709" s="1"/>
      <c r="J709" s="1"/>
      <c r="K709" s="1"/>
      <c r="L709" s="1"/>
    </row>
    <row r="710" spans="7:12">
      <c r="G710" s="1"/>
      <c r="H710" s="1"/>
      <c r="I710" s="1"/>
      <c r="J710" s="1"/>
      <c r="K710" s="1"/>
      <c r="L710" s="1"/>
    </row>
    <row r="711" spans="7:12">
      <c r="G711" s="1"/>
      <c r="H711" s="1"/>
      <c r="I711" s="1"/>
      <c r="J711" s="1"/>
      <c r="K711" s="1"/>
      <c r="L711" s="1"/>
    </row>
    <row r="712" spans="7:12">
      <c r="G712" s="1"/>
      <c r="H712" s="1"/>
      <c r="I712" s="1"/>
      <c r="J712" s="1"/>
      <c r="K712" s="1"/>
      <c r="L712" s="1"/>
    </row>
    <row r="713" spans="7:12">
      <c r="G713" s="1"/>
      <c r="H713" s="1"/>
      <c r="I713" s="1"/>
      <c r="J713" s="1"/>
      <c r="K713" s="1"/>
      <c r="L713" s="1"/>
    </row>
    <row r="714" spans="7:12">
      <c r="G714" s="1"/>
      <c r="H714" s="1"/>
      <c r="I714" s="1"/>
      <c r="J714" s="1"/>
      <c r="K714" s="1"/>
      <c r="L714" s="1"/>
    </row>
    <row r="715" spans="7:12">
      <c r="G715" s="1"/>
      <c r="H715" s="1"/>
      <c r="I715" s="1"/>
      <c r="J715" s="1"/>
      <c r="K715" s="1"/>
      <c r="L715" s="1"/>
    </row>
    <row r="716" spans="7:12">
      <c r="G716" s="1"/>
      <c r="H716" s="1"/>
      <c r="I716" s="1"/>
      <c r="J716" s="1"/>
      <c r="K716" s="1"/>
      <c r="L716" s="1"/>
    </row>
    <row r="717" spans="7:12">
      <c r="G717" s="1"/>
      <c r="H717" s="1"/>
      <c r="I717" s="1"/>
      <c r="J717" s="1"/>
      <c r="K717" s="1"/>
      <c r="L717" s="1"/>
    </row>
    <row r="718" spans="7:12">
      <c r="G718" s="1"/>
      <c r="H718" s="1"/>
      <c r="I718" s="1"/>
      <c r="J718" s="1"/>
      <c r="K718" s="1"/>
      <c r="L718" s="1"/>
    </row>
    <row r="719" spans="7:12">
      <c r="G719" s="1"/>
      <c r="H719" s="1"/>
      <c r="I719" s="1"/>
      <c r="J719" s="1"/>
      <c r="K719" s="1"/>
      <c r="L719" s="1"/>
    </row>
    <row r="720" spans="7:12">
      <c r="G720" s="1"/>
      <c r="H720" s="1"/>
      <c r="I720" s="1"/>
      <c r="J720" s="1"/>
      <c r="K720" s="1"/>
      <c r="L720" s="1"/>
    </row>
    <row r="721" spans="7:12">
      <c r="G721" s="1"/>
      <c r="H721" s="1"/>
      <c r="I721" s="1"/>
      <c r="J721" s="1"/>
      <c r="K721" s="1"/>
      <c r="L721" s="1"/>
    </row>
    <row r="722" spans="7:12">
      <c r="G722" s="1"/>
      <c r="H722" s="1"/>
      <c r="I722" s="1"/>
      <c r="J722" s="1"/>
      <c r="K722" s="1"/>
      <c r="L722" s="1"/>
    </row>
    <row r="723" spans="7:12">
      <c r="G723" s="1"/>
      <c r="H723" s="1"/>
      <c r="I723" s="1"/>
      <c r="J723" s="1"/>
      <c r="K723" s="1"/>
      <c r="L723" s="1"/>
    </row>
    <row r="724" spans="7:12">
      <c r="G724" s="1"/>
      <c r="H724" s="1"/>
      <c r="I724" s="1"/>
      <c r="J724" s="1"/>
      <c r="K724" s="1"/>
      <c r="L724" s="1"/>
    </row>
    <row r="725" spans="7:12">
      <c r="G725" s="1"/>
      <c r="H725" s="1"/>
      <c r="I725" s="1"/>
      <c r="J725" s="1"/>
      <c r="K725" s="1"/>
      <c r="L725" s="1"/>
    </row>
    <row r="726" spans="7:12">
      <c r="G726" s="1"/>
      <c r="H726" s="1"/>
      <c r="I726" s="1"/>
      <c r="J726" s="1"/>
      <c r="K726" s="1"/>
      <c r="L726" s="1"/>
    </row>
    <row r="727" spans="7:12">
      <c r="G727" s="1"/>
      <c r="H727" s="1"/>
      <c r="I727" s="1"/>
      <c r="J727" s="1"/>
      <c r="K727" s="1"/>
      <c r="L727" s="1"/>
    </row>
    <row r="728" spans="7:12">
      <c r="G728" s="1"/>
      <c r="H728" s="1"/>
      <c r="I728" s="1"/>
      <c r="J728" s="1"/>
      <c r="K728" s="1"/>
      <c r="L728" s="1"/>
    </row>
    <row r="729" spans="7:12">
      <c r="G729" s="1"/>
      <c r="H729" s="1"/>
      <c r="I729" s="1"/>
      <c r="J729" s="1"/>
      <c r="K729" s="1"/>
      <c r="L729" s="1"/>
    </row>
    <row r="730" spans="7:12">
      <c r="G730" s="1"/>
      <c r="H730" s="1"/>
      <c r="I730" s="1"/>
      <c r="J730" s="1"/>
      <c r="K730" s="1"/>
      <c r="L730" s="1"/>
    </row>
    <row r="731" spans="7:12">
      <c r="G731" s="1"/>
      <c r="H731" s="1"/>
      <c r="I731" s="1"/>
      <c r="J731" s="1"/>
      <c r="K731" s="1"/>
      <c r="L731" s="1"/>
    </row>
    <row r="732" spans="7:12">
      <c r="G732" s="1"/>
      <c r="H732" s="1"/>
      <c r="I732" s="1"/>
      <c r="J732" s="1"/>
      <c r="K732" s="1"/>
      <c r="L732" s="1"/>
    </row>
    <row r="733" spans="7:12">
      <c r="G733" s="1"/>
      <c r="H733" s="1"/>
      <c r="I733" s="1"/>
      <c r="J733" s="1"/>
      <c r="K733" s="1"/>
      <c r="L733" s="1"/>
    </row>
    <row r="734" spans="7:12">
      <c r="G734" s="1"/>
      <c r="H734" s="1"/>
      <c r="I734" s="1"/>
      <c r="J734" s="1"/>
      <c r="K734" s="1"/>
      <c r="L734" s="1"/>
    </row>
    <row r="735" spans="7:12">
      <c r="G735" s="1"/>
      <c r="H735" s="1"/>
      <c r="I735" s="1"/>
      <c r="J735" s="1"/>
      <c r="K735" s="1"/>
      <c r="L735" s="1"/>
    </row>
    <row r="736" spans="7:12">
      <c r="G736" s="1"/>
      <c r="H736" s="1"/>
      <c r="I736" s="1"/>
      <c r="J736" s="1"/>
      <c r="K736" s="1"/>
      <c r="L736" s="1"/>
    </row>
    <row r="737" spans="7:12">
      <c r="G737" s="1"/>
      <c r="H737" s="1"/>
      <c r="I737" s="1"/>
      <c r="J737" s="1"/>
      <c r="K737" s="1"/>
      <c r="L737" s="1"/>
    </row>
    <row r="738" spans="7:12">
      <c r="G738" s="1"/>
      <c r="H738" s="1"/>
      <c r="I738" s="1"/>
      <c r="J738" s="1"/>
      <c r="K738" s="1"/>
      <c r="L738" s="1"/>
    </row>
    <row r="739" spans="7:12">
      <c r="G739" s="1"/>
      <c r="H739" s="1"/>
      <c r="I739" s="1"/>
      <c r="J739" s="1"/>
      <c r="K739" s="1"/>
      <c r="L739" s="1"/>
    </row>
    <row r="740" spans="7:12">
      <c r="G740" s="1"/>
      <c r="H740" s="1"/>
      <c r="I740" s="1"/>
      <c r="J740" s="1"/>
      <c r="K740" s="1"/>
      <c r="L740" s="1"/>
    </row>
    <row r="741" spans="7:12">
      <c r="G741" s="1"/>
      <c r="H741" s="1"/>
      <c r="I741" s="1"/>
      <c r="J741" s="1"/>
      <c r="K741" s="1"/>
      <c r="L741" s="1"/>
    </row>
    <row r="742" spans="7:12">
      <c r="G742" s="1"/>
      <c r="H742" s="1"/>
      <c r="I742" s="1"/>
      <c r="J742" s="1"/>
      <c r="K742" s="1"/>
      <c r="L742" s="1"/>
    </row>
    <row r="743" spans="7:12">
      <c r="G743" s="1"/>
      <c r="H743" s="1"/>
      <c r="I743" s="1"/>
      <c r="J743" s="1"/>
      <c r="K743" s="1"/>
      <c r="L743" s="1"/>
    </row>
    <row r="744" spans="7:12">
      <c r="G744" s="1"/>
      <c r="H744" s="1"/>
      <c r="I744" s="1"/>
      <c r="J744" s="1"/>
      <c r="K744" s="1"/>
      <c r="L744" s="1"/>
    </row>
    <row r="745" spans="7:12">
      <c r="G745" s="1"/>
      <c r="H745" s="1"/>
      <c r="I745" s="1"/>
      <c r="J745" s="1"/>
      <c r="K745" s="1"/>
      <c r="L745" s="1"/>
    </row>
    <row r="746" spans="7:12">
      <c r="G746" s="1"/>
      <c r="H746" s="1"/>
      <c r="I746" s="1"/>
      <c r="J746" s="1"/>
      <c r="K746" s="1"/>
      <c r="L746" s="1"/>
    </row>
    <row r="747" spans="7:12">
      <c r="G747" s="1"/>
      <c r="H747" s="1"/>
      <c r="I747" s="1"/>
      <c r="J747" s="1"/>
      <c r="K747" s="1"/>
      <c r="L747" s="1"/>
    </row>
    <row r="748" spans="7:12">
      <c r="G748" s="1"/>
      <c r="H748" s="1"/>
      <c r="I748" s="1"/>
      <c r="J748" s="1"/>
      <c r="K748" s="1"/>
      <c r="L748" s="1"/>
    </row>
    <row r="749" spans="7:12">
      <c r="G749" s="1"/>
      <c r="H749" s="1"/>
      <c r="I749" s="1"/>
      <c r="J749" s="1"/>
      <c r="K749" s="1"/>
      <c r="L749" s="1"/>
    </row>
    <row r="750" spans="7:12">
      <c r="G750" s="1"/>
      <c r="H750" s="1"/>
      <c r="I750" s="1"/>
      <c r="J750" s="1"/>
      <c r="K750" s="1"/>
      <c r="L750" s="1"/>
    </row>
    <row r="751" spans="7:12">
      <c r="G751" s="1"/>
      <c r="H751" s="1"/>
      <c r="I751" s="1"/>
      <c r="J751" s="1"/>
      <c r="K751" s="1"/>
      <c r="L751" s="1"/>
    </row>
    <row r="752" spans="7:12">
      <c r="G752" s="1"/>
      <c r="H752" s="1"/>
      <c r="I752" s="1"/>
      <c r="J752" s="1"/>
      <c r="K752" s="1"/>
      <c r="L752" s="1"/>
    </row>
    <row r="753" spans="7:12">
      <c r="G753" s="1"/>
      <c r="H753" s="1"/>
      <c r="I753" s="1"/>
      <c r="J753" s="1"/>
      <c r="K753" s="1"/>
      <c r="L753" s="1"/>
    </row>
    <row r="754" spans="7:12">
      <c r="G754" s="1"/>
      <c r="H754" s="1"/>
      <c r="I754" s="1"/>
      <c r="J754" s="1"/>
      <c r="K754" s="1"/>
      <c r="L754" s="1"/>
    </row>
    <row r="755" spans="7:12">
      <c r="G755" s="1"/>
      <c r="H755" s="1"/>
      <c r="I755" s="1"/>
      <c r="J755" s="1"/>
      <c r="K755" s="1"/>
      <c r="L755" s="1"/>
    </row>
    <row r="756" spans="7:12">
      <c r="G756" s="1"/>
      <c r="H756" s="1"/>
      <c r="I756" s="1"/>
      <c r="J756" s="1"/>
      <c r="K756" s="1"/>
      <c r="L756" s="1"/>
    </row>
    <row r="757" spans="7:12">
      <c r="G757" s="1"/>
      <c r="H757" s="1"/>
      <c r="I757" s="1"/>
      <c r="J757" s="1"/>
      <c r="K757" s="1"/>
      <c r="L757" s="1"/>
    </row>
    <row r="758" spans="7:12">
      <c r="G758" s="1"/>
      <c r="H758" s="1"/>
      <c r="I758" s="1"/>
      <c r="J758" s="1"/>
      <c r="K758" s="1"/>
      <c r="L758" s="1"/>
    </row>
    <row r="759" spans="7:12">
      <c r="G759" s="1"/>
      <c r="H759" s="1"/>
      <c r="I759" s="1"/>
      <c r="J759" s="1"/>
      <c r="K759" s="1"/>
      <c r="L759" s="1"/>
    </row>
    <row r="760" spans="7:12">
      <c r="G760" s="1"/>
      <c r="H760" s="1"/>
      <c r="I760" s="1"/>
      <c r="J760" s="1"/>
      <c r="K760" s="1"/>
      <c r="L760" s="1"/>
    </row>
    <row r="761" spans="7:12">
      <c r="G761" s="1"/>
      <c r="H761" s="1"/>
      <c r="I761" s="1"/>
      <c r="J761" s="1"/>
      <c r="K761" s="1"/>
      <c r="L761" s="1"/>
    </row>
    <row r="762" spans="7:12">
      <c r="G762" s="1"/>
      <c r="H762" s="1"/>
      <c r="I762" s="1"/>
      <c r="J762" s="1"/>
      <c r="K762" s="1"/>
      <c r="L762" s="1"/>
    </row>
    <row r="763" spans="7:12">
      <c r="G763" s="1"/>
      <c r="H763" s="1"/>
      <c r="I763" s="1"/>
      <c r="J763" s="1"/>
      <c r="K763" s="1"/>
      <c r="L763" s="1"/>
    </row>
    <row r="764" spans="7:12">
      <c r="G764" s="1"/>
      <c r="H764" s="1"/>
      <c r="I764" s="1"/>
      <c r="J764" s="1"/>
      <c r="K764" s="1"/>
      <c r="L764" s="1"/>
    </row>
    <row r="765" spans="7:12">
      <c r="G765" s="1"/>
      <c r="H765" s="1"/>
      <c r="I765" s="1"/>
      <c r="J765" s="1"/>
      <c r="K765" s="1"/>
      <c r="L765" s="1"/>
    </row>
    <row r="766" spans="7:12">
      <c r="G766" s="1"/>
      <c r="H766" s="1"/>
      <c r="I766" s="1"/>
      <c r="J766" s="1"/>
      <c r="K766" s="1"/>
      <c r="L766" s="1"/>
    </row>
    <row r="767" spans="7:12">
      <c r="G767" s="1"/>
      <c r="H767" s="1"/>
      <c r="I767" s="1"/>
      <c r="J767" s="1"/>
      <c r="K767" s="1"/>
      <c r="L767" s="1"/>
    </row>
    <row r="768" spans="7:12">
      <c r="G768" s="1"/>
      <c r="H768" s="1"/>
      <c r="I768" s="1"/>
      <c r="J768" s="1"/>
      <c r="K768" s="1"/>
      <c r="L768" s="1"/>
    </row>
    <row r="769" spans="7:12">
      <c r="G769" s="1"/>
      <c r="H769" s="1"/>
      <c r="I769" s="1"/>
      <c r="J769" s="1"/>
      <c r="K769" s="1"/>
      <c r="L769" s="1"/>
    </row>
    <row r="770" spans="7:12">
      <c r="G770" s="1"/>
      <c r="H770" s="1"/>
      <c r="I770" s="1"/>
      <c r="J770" s="1"/>
      <c r="K770" s="1"/>
      <c r="L770" s="1"/>
    </row>
    <row r="771" spans="7:12">
      <c r="G771" s="1"/>
      <c r="H771" s="1"/>
      <c r="I771" s="1"/>
      <c r="J771" s="1"/>
      <c r="K771" s="1"/>
      <c r="L771" s="1"/>
    </row>
    <row r="772" spans="7:12">
      <c r="G772" s="1"/>
      <c r="H772" s="1"/>
      <c r="I772" s="1"/>
      <c r="J772" s="1"/>
      <c r="K772" s="1"/>
      <c r="L772" s="1"/>
    </row>
    <row r="773" spans="7:12">
      <c r="G773" s="1"/>
      <c r="H773" s="1"/>
      <c r="I773" s="1"/>
      <c r="J773" s="1"/>
      <c r="K773" s="1"/>
      <c r="L773" s="1"/>
    </row>
    <row r="774" spans="7:12">
      <c r="G774" s="1"/>
      <c r="H774" s="1"/>
      <c r="I774" s="1"/>
      <c r="J774" s="1"/>
      <c r="K774" s="1"/>
      <c r="L774" s="1"/>
    </row>
    <row r="775" spans="7:12">
      <c r="G775" s="1"/>
      <c r="H775" s="1"/>
      <c r="I775" s="1"/>
      <c r="J775" s="1"/>
      <c r="K775" s="1"/>
      <c r="L775" s="1"/>
    </row>
    <row r="776" spans="7:12">
      <c r="G776" s="1"/>
      <c r="H776" s="1"/>
      <c r="I776" s="1"/>
      <c r="J776" s="1"/>
      <c r="K776" s="1"/>
      <c r="L776" s="1"/>
    </row>
    <row r="777" spans="7:12">
      <c r="G777" s="1"/>
      <c r="H777" s="1"/>
      <c r="I777" s="1"/>
      <c r="J777" s="1"/>
      <c r="K777" s="1"/>
      <c r="L777" s="1"/>
    </row>
    <row r="778" spans="7:12">
      <c r="G778" s="1"/>
      <c r="H778" s="1"/>
      <c r="I778" s="1"/>
      <c r="J778" s="1"/>
      <c r="K778" s="1"/>
      <c r="L778" s="1"/>
    </row>
    <row r="779" spans="7:12">
      <c r="G779" s="1"/>
      <c r="H779" s="1"/>
      <c r="I779" s="1"/>
      <c r="J779" s="1"/>
      <c r="K779" s="1"/>
      <c r="L779" s="1"/>
    </row>
    <row r="780" spans="7:12">
      <c r="G780" s="1"/>
      <c r="H780" s="1"/>
      <c r="I780" s="1"/>
      <c r="J780" s="1"/>
      <c r="K780" s="1"/>
      <c r="L780" s="1"/>
    </row>
    <row r="781" spans="7:12">
      <c r="G781" s="1"/>
      <c r="H781" s="1"/>
      <c r="I781" s="1"/>
      <c r="J781" s="1"/>
      <c r="K781" s="1"/>
      <c r="L781" s="1"/>
    </row>
    <row r="782" spans="7:12">
      <c r="G782" s="1"/>
      <c r="H782" s="1"/>
      <c r="I782" s="1"/>
      <c r="J782" s="1"/>
      <c r="K782" s="1"/>
      <c r="L782" s="1"/>
    </row>
    <row r="783" spans="7:12">
      <c r="G783" s="1"/>
      <c r="H783" s="1"/>
      <c r="I783" s="1"/>
      <c r="J783" s="1"/>
      <c r="K783" s="1"/>
      <c r="L783" s="1"/>
    </row>
    <row r="784" spans="7:12">
      <c r="G784" s="1"/>
      <c r="H784" s="1"/>
      <c r="I784" s="1"/>
      <c r="J784" s="1"/>
      <c r="K784" s="1"/>
      <c r="L784" s="1"/>
    </row>
    <row r="785" spans="7:12">
      <c r="G785" s="1"/>
      <c r="H785" s="1"/>
      <c r="I785" s="1"/>
      <c r="J785" s="1"/>
      <c r="K785" s="1"/>
      <c r="L785" s="1"/>
    </row>
    <row r="786" spans="7:12">
      <c r="G786" s="1"/>
      <c r="H786" s="1"/>
      <c r="I786" s="1"/>
      <c r="J786" s="1"/>
      <c r="K786" s="1"/>
      <c r="L786" s="1"/>
    </row>
    <row r="787" spans="7:12">
      <c r="G787" s="1"/>
      <c r="H787" s="1"/>
      <c r="I787" s="1"/>
      <c r="J787" s="1"/>
      <c r="K787" s="1"/>
      <c r="L787" s="1"/>
    </row>
    <row r="788" spans="7:12">
      <c r="G788" s="1"/>
      <c r="H788" s="1"/>
      <c r="I788" s="1"/>
      <c r="J788" s="1"/>
      <c r="K788" s="1"/>
      <c r="L788" s="1"/>
    </row>
    <row r="789" spans="7:12">
      <c r="G789" s="1"/>
      <c r="H789" s="1"/>
      <c r="I789" s="1"/>
      <c r="J789" s="1"/>
      <c r="K789" s="1"/>
      <c r="L789" s="1"/>
    </row>
    <row r="790" spans="7:12">
      <c r="G790" s="1"/>
      <c r="H790" s="1"/>
      <c r="I790" s="1"/>
      <c r="J790" s="1"/>
      <c r="K790" s="1"/>
      <c r="L790" s="1"/>
    </row>
    <row r="791" spans="7:12">
      <c r="G791" s="1"/>
      <c r="H791" s="1"/>
      <c r="I791" s="1"/>
      <c r="J791" s="1"/>
      <c r="K791" s="1"/>
      <c r="L791" s="1"/>
    </row>
    <row r="792" spans="7:12">
      <c r="G792" s="1"/>
      <c r="H792" s="1"/>
      <c r="I792" s="1"/>
      <c r="J792" s="1"/>
      <c r="K792" s="1"/>
      <c r="L792" s="1"/>
    </row>
    <row r="793" spans="7:12">
      <c r="G793" s="1"/>
      <c r="H793" s="1"/>
      <c r="I793" s="1"/>
      <c r="J793" s="1"/>
      <c r="K793" s="1"/>
      <c r="L793" s="1"/>
    </row>
    <row r="794" spans="7:12">
      <c r="G794" s="1"/>
      <c r="H794" s="1"/>
      <c r="I794" s="1"/>
      <c r="J794" s="1"/>
      <c r="K794" s="1"/>
      <c r="L794" s="1"/>
    </row>
    <row r="795" spans="7:12">
      <c r="G795" s="1"/>
      <c r="H795" s="1"/>
      <c r="I795" s="1"/>
      <c r="J795" s="1"/>
      <c r="K795" s="1"/>
      <c r="L795" s="1"/>
    </row>
    <row r="796" spans="7:12">
      <c r="G796" s="1"/>
      <c r="H796" s="1"/>
      <c r="I796" s="1"/>
      <c r="J796" s="1"/>
      <c r="K796" s="1"/>
      <c r="L796" s="1"/>
    </row>
    <row r="797" spans="7:12">
      <c r="G797" s="1"/>
      <c r="H797" s="1"/>
      <c r="I797" s="1"/>
      <c r="J797" s="1"/>
      <c r="K797" s="1"/>
      <c r="L797" s="1"/>
    </row>
    <row r="798" spans="7:12">
      <c r="G798" s="1"/>
      <c r="H798" s="1"/>
      <c r="I798" s="1"/>
      <c r="J798" s="1"/>
      <c r="K798" s="1"/>
      <c r="L798" s="1"/>
    </row>
    <row r="799" spans="7:12">
      <c r="G799" s="1"/>
      <c r="H799" s="1"/>
      <c r="I799" s="1"/>
      <c r="J799" s="1"/>
      <c r="K799" s="1"/>
      <c r="L799" s="1"/>
    </row>
    <row r="800" spans="7:12">
      <c r="G800" s="1"/>
      <c r="H800" s="1"/>
      <c r="I800" s="1"/>
      <c r="J800" s="1"/>
      <c r="K800" s="1"/>
      <c r="L800" s="1"/>
    </row>
    <row r="801" spans="7:12">
      <c r="G801" s="1"/>
      <c r="H801" s="1"/>
      <c r="I801" s="1"/>
      <c r="J801" s="1"/>
      <c r="K801" s="1"/>
      <c r="L801" s="1"/>
    </row>
    <row r="802" spans="7:12">
      <c r="G802" s="1"/>
      <c r="H802" s="1"/>
      <c r="I802" s="1"/>
      <c r="J802" s="1"/>
      <c r="K802" s="1"/>
      <c r="L802" s="1"/>
    </row>
    <row r="803" spans="7:12">
      <c r="G803" s="1"/>
      <c r="H803" s="1"/>
      <c r="I803" s="1"/>
      <c r="J803" s="1"/>
      <c r="K803" s="1"/>
      <c r="L803" s="1"/>
    </row>
    <row r="804" spans="7:12">
      <c r="G804" s="1"/>
      <c r="H804" s="1"/>
      <c r="I804" s="1"/>
      <c r="J804" s="1"/>
      <c r="K804" s="1"/>
      <c r="L804" s="1"/>
    </row>
    <row r="805" spans="7:12">
      <c r="G805" s="1"/>
      <c r="H805" s="1"/>
      <c r="I805" s="1"/>
      <c r="J805" s="1"/>
      <c r="K805" s="1"/>
      <c r="L805" s="1"/>
    </row>
    <row r="806" spans="7:12">
      <c r="G806" s="1"/>
      <c r="H806" s="1"/>
      <c r="I806" s="1"/>
      <c r="J806" s="1"/>
      <c r="K806" s="1"/>
      <c r="L806" s="1"/>
    </row>
    <row r="807" spans="7:12">
      <c r="G807" s="1"/>
      <c r="H807" s="1"/>
      <c r="I807" s="1"/>
      <c r="J807" s="1"/>
      <c r="K807" s="1"/>
      <c r="L807" s="1"/>
    </row>
    <row r="808" spans="7:12">
      <c r="G808" s="1"/>
      <c r="H808" s="1"/>
      <c r="I808" s="1"/>
      <c r="J808" s="1"/>
      <c r="K808" s="1"/>
      <c r="L808" s="1"/>
    </row>
    <row r="809" spans="7:12">
      <c r="G809" s="1"/>
      <c r="H809" s="1"/>
      <c r="I809" s="1"/>
      <c r="J809" s="1"/>
      <c r="K809" s="1"/>
      <c r="L809" s="1"/>
    </row>
    <row r="810" spans="7:12">
      <c r="G810" s="1"/>
      <c r="H810" s="1"/>
      <c r="I810" s="1"/>
      <c r="J810" s="1"/>
      <c r="K810" s="1"/>
      <c r="L810" s="1"/>
    </row>
    <row r="811" spans="7:12">
      <c r="G811" s="1"/>
      <c r="H811" s="1"/>
      <c r="I811" s="1"/>
      <c r="J811" s="1"/>
      <c r="K811" s="1"/>
      <c r="L811" s="1"/>
    </row>
    <row r="812" spans="7:12">
      <c r="G812" s="1"/>
      <c r="H812" s="1"/>
      <c r="I812" s="1"/>
      <c r="J812" s="1"/>
      <c r="K812" s="1"/>
      <c r="L812" s="1"/>
    </row>
    <row r="813" spans="7:12">
      <c r="G813" s="1"/>
      <c r="H813" s="1"/>
      <c r="I813" s="1"/>
      <c r="J813" s="1"/>
      <c r="K813" s="1"/>
      <c r="L813" s="1"/>
    </row>
    <row r="814" spans="7:12">
      <c r="G814" s="1"/>
      <c r="H814" s="1"/>
      <c r="I814" s="1"/>
      <c r="J814" s="1"/>
      <c r="K814" s="1"/>
      <c r="L814" s="1"/>
    </row>
    <row r="815" spans="7:12">
      <c r="G815" s="1"/>
      <c r="H815" s="1"/>
      <c r="I815" s="1"/>
      <c r="J815" s="1"/>
      <c r="K815" s="1"/>
      <c r="L815" s="1"/>
    </row>
    <row r="816" spans="7:12">
      <c r="G816" s="1"/>
      <c r="H816" s="1"/>
      <c r="I816" s="1"/>
      <c r="J816" s="1"/>
      <c r="K816" s="1"/>
      <c r="L816" s="1"/>
    </row>
    <row r="817" spans="7:12">
      <c r="G817" s="1"/>
      <c r="H817" s="1"/>
      <c r="I817" s="1"/>
      <c r="J817" s="1"/>
      <c r="K817" s="1"/>
      <c r="L817" s="1"/>
    </row>
    <row r="818" spans="7:12">
      <c r="G818" s="1"/>
      <c r="H818" s="1"/>
      <c r="I818" s="1"/>
      <c r="J818" s="1"/>
      <c r="K818" s="1"/>
      <c r="L818" s="1"/>
    </row>
    <row r="819" spans="7:12">
      <c r="G819" s="1"/>
      <c r="H819" s="1"/>
      <c r="I819" s="1"/>
      <c r="J819" s="1"/>
      <c r="K819" s="1"/>
      <c r="L819" s="1"/>
    </row>
    <row r="820" spans="7:12">
      <c r="G820" s="1"/>
      <c r="H820" s="1"/>
      <c r="I820" s="1"/>
      <c r="J820" s="1"/>
      <c r="K820" s="1"/>
      <c r="L820" s="1"/>
    </row>
    <row r="821" spans="7:12">
      <c r="G821" s="1"/>
      <c r="H821" s="1"/>
      <c r="I821" s="1"/>
      <c r="J821" s="1"/>
      <c r="K821" s="1"/>
      <c r="L821" s="1"/>
    </row>
    <row r="822" spans="7:12">
      <c r="G822" s="1"/>
      <c r="H822" s="1"/>
      <c r="I822" s="1"/>
      <c r="J822" s="1"/>
      <c r="K822" s="1"/>
      <c r="L822" s="1"/>
    </row>
    <row r="823" spans="7:12">
      <c r="G823" s="1"/>
      <c r="H823" s="1"/>
      <c r="I823" s="1"/>
      <c r="J823" s="1"/>
      <c r="K823" s="1"/>
      <c r="L823" s="1"/>
    </row>
    <row r="824" spans="7:12">
      <c r="G824" s="1"/>
      <c r="H824" s="1"/>
      <c r="I824" s="1"/>
      <c r="J824" s="1"/>
      <c r="K824" s="1"/>
      <c r="L824" s="1"/>
    </row>
    <row r="825" spans="7:12">
      <c r="G825" s="1"/>
      <c r="H825" s="1"/>
      <c r="I825" s="1"/>
      <c r="J825" s="1"/>
      <c r="K825" s="1"/>
      <c r="L825" s="1"/>
    </row>
    <row r="826" spans="7:12">
      <c r="G826" s="1"/>
      <c r="H826" s="1"/>
      <c r="I826" s="1"/>
      <c r="J826" s="1"/>
      <c r="K826" s="1"/>
      <c r="L826" s="1"/>
    </row>
    <row r="827" spans="7:12">
      <c r="G827" s="1"/>
      <c r="H827" s="1"/>
      <c r="I827" s="1"/>
      <c r="J827" s="1"/>
      <c r="K827" s="1"/>
      <c r="L827" s="1"/>
    </row>
    <row r="828" spans="7:12">
      <c r="G828" s="1"/>
      <c r="H828" s="1"/>
      <c r="I828" s="1"/>
      <c r="J828" s="1"/>
      <c r="K828" s="1"/>
      <c r="L828" s="1"/>
    </row>
    <row r="829" spans="7:12">
      <c r="G829" s="1"/>
      <c r="H829" s="1"/>
      <c r="I829" s="1"/>
      <c r="J829" s="1"/>
      <c r="K829" s="1"/>
      <c r="L829" s="1"/>
    </row>
    <row r="830" spans="7:12">
      <c r="G830" s="1"/>
      <c r="H830" s="1"/>
      <c r="I830" s="1"/>
      <c r="J830" s="1"/>
      <c r="K830" s="1"/>
      <c r="L830" s="1"/>
    </row>
    <row r="831" spans="7:12">
      <c r="G831" s="1"/>
      <c r="H831" s="1"/>
      <c r="I831" s="1"/>
      <c r="J831" s="1"/>
      <c r="K831" s="1"/>
      <c r="L831" s="1"/>
    </row>
    <row r="832" spans="7:12">
      <c r="G832" s="1"/>
      <c r="H832" s="1"/>
      <c r="I832" s="1"/>
      <c r="J832" s="1"/>
      <c r="K832" s="1"/>
      <c r="L832" s="1"/>
    </row>
    <row r="833" spans="7:12">
      <c r="G833" s="1"/>
      <c r="H833" s="1"/>
      <c r="I833" s="1"/>
      <c r="J833" s="1"/>
      <c r="K833" s="1"/>
      <c r="L833" s="1"/>
    </row>
    <row r="834" spans="7:12">
      <c r="G834" s="1"/>
      <c r="H834" s="1"/>
      <c r="I834" s="1"/>
      <c r="J834" s="1"/>
      <c r="K834" s="1"/>
      <c r="L834" s="1"/>
    </row>
    <row r="835" spans="7:12">
      <c r="G835" s="1"/>
      <c r="H835" s="1"/>
      <c r="I835" s="1"/>
      <c r="J835" s="1"/>
      <c r="K835" s="1"/>
      <c r="L835" s="1"/>
    </row>
    <row r="836" spans="7:12">
      <c r="G836" s="1"/>
      <c r="H836" s="1"/>
      <c r="I836" s="1"/>
      <c r="J836" s="1"/>
      <c r="K836" s="1"/>
      <c r="L836" s="1"/>
    </row>
    <row r="837" spans="7:12">
      <c r="G837" s="1"/>
      <c r="H837" s="1"/>
      <c r="I837" s="1"/>
      <c r="J837" s="1"/>
      <c r="K837" s="1"/>
      <c r="L837" s="1"/>
    </row>
    <row r="838" spans="7:12">
      <c r="G838" s="1"/>
      <c r="H838" s="1"/>
      <c r="I838" s="1"/>
      <c r="J838" s="1"/>
      <c r="K838" s="1"/>
      <c r="L838" s="1"/>
    </row>
    <row r="839" spans="7:12">
      <c r="G839" s="1"/>
      <c r="H839" s="1"/>
      <c r="I839" s="1"/>
      <c r="J839" s="1"/>
      <c r="K839" s="1"/>
      <c r="L839" s="1"/>
    </row>
    <row r="840" spans="7:12">
      <c r="G840" s="1"/>
      <c r="H840" s="1"/>
      <c r="I840" s="1"/>
      <c r="J840" s="1"/>
      <c r="K840" s="1"/>
      <c r="L840" s="1"/>
    </row>
    <row r="841" spans="7:12">
      <c r="G841" s="1"/>
      <c r="H841" s="1"/>
      <c r="I841" s="1"/>
      <c r="J841" s="1"/>
      <c r="K841" s="1"/>
      <c r="L841" s="1"/>
    </row>
    <row r="842" spans="7:12">
      <c r="G842" s="1"/>
      <c r="H842" s="1"/>
      <c r="I842" s="1"/>
      <c r="J842" s="1"/>
      <c r="K842" s="1"/>
      <c r="L842" s="1"/>
    </row>
    <row r="843" spans="7:12">
      <c r="G843" s="1"/>
      <c r="H843" s="1"/>
      <c r="I843" s="1"/>
      <c r="J843" s="1"/>
      <c r="K843" s="1"/>
      <c r="L843" s="1"/>
    </row>
    <row r="844" spans="7:12">
      <c r="G844" s="1"/>
      <c r="H844" s="1"/>
      <c r="I844" s="1"/>
      <c r="J844" s="1"/>
      <c r="K844" s="1"/>
      <c r="L844" s="1"/>
    </row>
    <row r="845" spans="7:12">
      <c r="G845" s="1"/>
      <c r="H845" s="1"/>
      <c r="I845" s="1"/>
      <c r="J845" s="1"/>
      <c r="K845" s="1"/>
      <c r="L845" s="1"/>
    </row>
    <row r="846" spans="7:12">
      <c r="G846" s="1"/>
      <c r="H846" s="1"/>
      <c r="I846" s="1"/>
      <c r="J846" s="1"/>
      <c r="K846" s="1"/>
      <c r="L846" s="1"/>
    </row>
    <row r="847" spans="7:12">
      <c r="G847" s="1"/>
      <c r="H847" s="1"/>
      <c r="I847" s="1"/>
      <c r="J847" s="1"/>
      <c r="K847" s="1"/>
      <c r="L847" s="1"/>
    </row>
    <row r="848" spans="7:12">
      <c r="G848" s="1"/>
      <c r="H848" s="1"/>
      <c r="I848" s="1"/>
      <c r="J848" s="1"/>
      <c r="K848" s="1"/>
      <c r="L848" s="1"/>
    </row>
    <row r="849" spans="7:12">
      <c r="G849" s="1"/>
      <c r="H849" s="1"/>
      <c r="I849" s="1"/>
      <c r="J849" s="1"/>
      <c r="K849" s="1"/>
      <c r="L849" s="1"/>
    </row>
    <row r="850" spans="7:12">
      <c r="G850" s="1"/>
      <c r="H850" s="1"/>
      <c r="I850" s="1"/>
      <c r="J850" s="1"/>
      <c r="K850" s="1"/>
      <c r="L850" s="1"/>
    </row>
    <row r="851" spans="7:12">
      <c r="G851" s="1"/>
      <c r="H851" s="1"/>
      <c r="I851" s="1"/>
      <c r="J851" s="1"/>
      <c r="K851" s="1"/>
      <c r="L851" s="1"/>
    </row>
    <row r="852" spans="7:12">
      <c r="G852" s="1"/>
      <c r="H852" s="1"/>
      <c r="I852" s="1"/>
      <c r="J852" s="1"/>
      <c r="K852" s="1"/>
      <c r="L852" s="1"/>
    </row>
    <row r="853" spans="7:12">
      <c r="G853" s="1"/>
      <c r="H853" s="1"/>
      <c r="I853" s="1"/>
      <c r="J853" s="1"/>
      <c r="K853" s="1"/>
      <c r="L853" s="1"/>
    </row>
    <row r="854" spans="7:12">
      <c r="G854" s="1"/>
      <c r="H854" s="1"/>
      <c r="I854" s="1"/>
      <c r="J854" s="1"/>
      <c r="K854" s="1"/>
      <c r="L854" s="1"/>
    </row>
    <row r="855" spans="7:12">
      <c r="G855" s="1"/>
      <c r="H855" s="1"/>
      <c r="I855" s="1"/>
      <c r="J855" s="1"/>
      <c r="K855" s="1"/>
      <c r="L855" s="1"/>
    </row>
    <row r="856" spans="7:12">
      <c r="G856" s="1"/>
      <c r="H856" s="1"/>
      <c r="I856" s="1"/>
      <c r="J856" s="1"/>
      <c r="K856" s="1"/>
      <c r="L856" s="1"/>
    </row>
    <row r="857" spans="7:12">
      <c r="G857" s="1"/>
      <c r="H857" s="1"/>
      <c r="I857" s="1"/>
      <c r="J857" s="1"/>
      <c r="K857" s="1"/>
      <c r="L857" s="1"/>
    </row>
    <row r="858" spans="7:12">
      <c r="G858" s="1"/>
      <c r="H858" s="1"/>
      <c r="I858" s="1"/>
      <c r="J858" s="1"/>
      <c r="K858" s="1"/>
      <c r="L858" s="1"/>
    </row>
    <row r="859" spans="7:12">
      <c r="G859" s="1"/>
      <c r="H859" s="1"/>
      <c r="I859" s="1"/>
      <c r="J859" s="1"/>
      <c r="K859" s="1"/>
      <c r="L859" s="1"/>
    </row>
    <row r="860" spans="7:12">
      <c r="G860" s="1"/>
      <c r="H860" s="1"/>
      <c r="I860" s="1"/>
      <c r="J860" s="1"/>
      <c r="K860" s="1"/>
      <c r="L860" s="1"/>
    </row>
    <row r="861" spans="7:12">
      <c r="G861" s="1"/>
      <c r="H861" s="1"/>
      <c r="I861" s="1"/>
      <c r="J861" s="1"/>
      <c r="K861" s="1"/>
      <c r="L861" s="1"/>
    </row>
    <row r="862" spans="7:12">
      <c r="G862" s="1"/>
      <c r="H862" s="1"/>
      <c r="I862" s="1"/>
      <c r="J862" s="1"/>
      <c r="K862" s="1"/>
      <c r="L862" s="1"/>
    </row>
    <row r="863" spans="7:12">
      <c r="G863" s="1"/>
      <c r="H863" s="1"/>
      <c r="I863" s="1"/>
      <c r="J863" s="1"/>
      <c r="K863" s="1"/>
      <c r="L863" s="1"/>
    </row>
    <row r="864" spans="7:12">
      <c r="G864" s="1"/>
      <c r="H864" s="1"/>
      <c r="I864" s="1"/>
      <c r="J864" s="1"/>
      <c r="K864" s="1"/>
      <c r="L864" s="1"/>
    </row>
    <row r="865" spans="7:12">
      <c r="G865" s="1"/>
      <c r="H865" s="1"/>
      <c r="I865" s="1"/>
      <c r="J865" s="1"/>
      <c r="K865" s="1"/>
      <c r="L865" s="1"/>
    </row>
    <row r="866" spans="7:12">
      <c r="G866" s="1"/>
      <c r="H866" s="1"/>
      <c r="I866" s="1"/>
      <c r="J866" s="1"/>
      <c r="K866" s="1"/>
      <c r="L866" s="1"/>
    </row>
    <row r="867" spans="7:12">
      <c r="G867" s="1"/>
      <c r="H867" s="1"/>
      <c r="I867" s="1"/>
      <c r="J867" s="1"/>
      <c r="K867" s="1"/>
      <c r="L867" s="1"/>
    </row>
    <row r="868" spans="7:12">
      <c r="G868" s="1"/>
      <c r="H868" s="1"/>
      <c r="I868" s="1"/>
      <c r="J868" s="1"/>
      <c r="K868" s="1"/>
      <c r="L868" s="1"/>
    </row>
    <row r="869" spans="7:12">
      <c r="G869" s="1"/>
      <c r="H869" s="1"/>
      <c r="I869" s="1"/>
      <c r="J869" s="1"/>
      <c r="K869" s="1"/>
      <c r="L869" s="1"/>
    </row>
    <row r="870" spans="7:12">
      <c r="G870" s="1"/>
      <c r="H870" s="1"/>
      <c r="I870" s="1"/>
      <c r="J870" s="1"/>
      <c r="K870" s="1"/>
      <c r="L870" s="1"/>
    </row>
    <row r="871" spans="7:12">
      <c r="G871" s="1"/>
      <c r="H871" s="1"/>
      <c r="I871" s="1"/>
      <c r="J871" s="1"/>
      <c r="K871" s="1"/>
      <c r="L871" s="1"/>
    </row>
    <row r="872" spans="7:12">
      <c r="G872" s="1"/>
      <c r="H872" s="1"/>
      <c r="I872" s="1"/>
      <c r="J872" s="1"/>
      <c r="K872" s="1"/>
      <c r="L872" s="1"/>
    </row>
    <row r="873" spans="7:12">
      <c r="G873" s="1"/>
      <c r="H873" s="1"/>
      <c r="I873" s="1"/>
      <c r="J873" s="1"/>
      <c r="K873" s="1"/>
      <c r="L873" s="1"/>
    </row>
    <row r="874" spans="7:12">
      <c r="G874" s="1"/>
      <c r="H874" s="1"/>
      <c r="I874" s="1"/>
      <c r="J874" s="1"/>
      <c r="K874" s="1"/>
      <c r="L874" s="1"/>
    </row>
    <row r="875" spans="7:12">
      <c r="G875" s="1"/>
      <c r="H875" s="1"/>
      <c r="I875" s="1"/>
      <c r="J875" s="1"/>
      <c r="K875" s="1"/>
      <c r="L875" s="1"/>
    </row>
    <row r="876" spans="7:12">
      <c r="G876" s="1"/>
      <c r="H876" s="1"/>
      <c r="I876" s="1"/>
      <c r="J876" s="1"/>
      <c r="K876" s="1"/>
      <c r="L876" s="1"/>
    </row>
    <row r="877" spans="7:12">
      <c r="G877" s="1"/>
      <c r="H877" s="1"/>
      <c r="I877" s="1"/>
      <c r="J877" s="1"/>
      <c r="K877" s="1"/>
      <c r="L877" s="1"/>
    </row>
    <row r="878" spans="7:12">
      <c r="G878" s="1"/>
      <c r="H878" s="1"/>
      <c r="I878" s="1"/>
      <c r="J878" s="1"/>
      <c r="K878" s="1"/>
      <c r="L878" s="1"/>
    </row>
    <row r="879" spans="7:12">
      <c r="G879" s="1"/>
      <c r="H879" s="1"/>
      <c r="I879" s="1"/>
      <c r="J879" s="1"/>
      <c r="K879" s="1"/>
      <c r="L879" s="1"/>
    </row>
    <row r="880" spans="7:12">
      <c r="G880" s="1"/>
      <c r="H880" s="1"/>
      <c r="I880" s="1"/>
      <c r="J880" s="1"/>
      <c r="K880" s="1"/>
      <c r="L880" s="1"/>
    </row>
    <row r="881" spans="7:12">
      <c r="G881" s="1"/>
      <c r="H881" s="1"/>
      <c r="I881" s="1"/>
      <c r="J881" s="1"/>
      <c r="K881" s="1"/>
      <c r="L881" s="1"/>
    </row>
    <row r="882" spans="7:12">
      <c r="G882" s="1"/>
      <c r="H882" s="1"/>
      <c r="I882" s="1"/>
      <c r="J882" s="1"/>
      <c r="K882" s="1"/>
      <c r="L882" s="1"/>
    </row>
    <row r="883" spans="7:12">
      <c r="G883" s="1"/>
      <c r="H883" s="1"/>
      <c r="I883" s="1"/>
      <c r="J883" s="1"/>
      <c r="K883" s="1"/>
      <c r="L883" s="1"/>
    </row>
    <row r="884" spans="7:12">
      <c r="G884" s="1"/>
      <c r="H884" s="1"/>
      <c r="I884" s="1"/>
      <c r="J884" s="1"/>
      <c r="K884" s="1"/>
      <c r="L884" s="1"/>
    </row>
    <row r="885" spans="7:12">
      <c r="G885" s="1"/>
      <c r="H885" s="1"/>
      <c r="I885" s="1"/>
      <c r="J885" s="1"/>
      <c r="K885" s="1"/>
      <c r="L885" s="1"/>
    </row>
    <row r="886" spans="7:12">
      <c r="G886" s="1"/>
      <c r="H886" s="1"/>
      <c r="I886" s="1"/>
      <c r="J886" s="1"/>
      <c r="K886" s="1"/>
      <c r="L886" s="1"/>
    </row>
    <row r="887" spans="7:12">
      <c r="G887" s="1"/>
      <c r="H887" s="1"/>
      <c r="I887" s="1"/>
      <c r="J887" s="1"/>
      <c r="K887" s="1"/>
      <c r="L887" s="1"/>
    </row>
    <row r="888" spans="7:12">
      <c r="G888" s="1"/>
      <c r="H888" s="1"/>
      <c r="I888" s="1"/>
      <c r="J888" s="1"/>
      <c r="K888" s="1"/>
      <c r="L888" s="1"/>
    </row>
    <row r="889" spans="7:12">
      <c r="G889" s="1"/>
      <c r="H889" s="1"/>
      <c r="I889" s="1"/>
      <c r="J889" s="1"/>
      <c r="K889" s="1"/>
      <c r="L889" s="1"/>
    </row>
    <row r="890" spans="7:12">
      <c r="G890" s="1"/>
      <c r="H890" s="1"/>
      <c r="I890" s="1"/>
      <c r="J890" s="1"/>
      <c r="K890" s="1"/>
      <c r="L890" s="1"/>
    </row>
    <row r="891" spans="7:12">
      <c r="G891" s="1"/>
      <c r="H891" s="1"/>
      <c r="I891" s="1"/>
      <c r="J891" s="1"/>
      <c r="K891" s="1"/>
      <c r="L891" s="1"/>
    </row>
    <row r="892" spans="7:12">
      <c r="G892" s="1"/>
      <c r="H892" s="1"/>
      <c r="I892" s="1"/>
      <c r="J892" s="1"/>
      <c r="K892" s="1"/>
      <c r="L892" s="1"/>
    </row>
    <row r="893" spans="7:12">
      <c r="G893" s="1"/>
      <c r="H893" s="1"/>
      <c r="I893" s="1"/>
      <c r="J893" s="1"/>
      <c r="K893" s="1"/>
      <c r="L893" s="1"/>
    </row>
    <row r="894" spans="7:12">
      <c r="G894" s="1"/>
      <c r="H894" s="1"/>
      <c r="I894" s="1"/>
      <c r="J894" s="1"/>
      <c r="K894" s="1"/>
      <c r="L894" s="1"/>
    </row>
    <row r="895" spans="7:12">
      <c r="G895" s="1"/>
      <c r="H895" s="1"/>
      <c r="I895" s="1"/>
      <c r="J895" s="1"/>
      <c r="K895" s="1"/>
      <c r="L895" s="1"/>
    </row>
    <row r="896" spans="7:12">
      <c r="G896" s="1"/>
      <c r="H896" s="1"/>
      <c r="I896" s="1"/>
      <c r="J896" s="1"/>
      <c r="K896" s="1"/>
      <c r="L896" s="1"/>
    </row>
    <row r="897" spans="7:12">
      <c r="G897" s="1"/>
      <c r="H897" s="1"/>
      <c r="I897" s="1"/>
      <c r="J897" s="1"/>
      <c r="K897" s="1"/>
      <c r="L897" s="1"/>
    </row>
    <row r="898" spans="7:12">
      <c r="G898" s="1"/>
      <c r="H898" s="1"/>
      <c r="I898" s="1"/>
      <c r="J898" s="1"/>
      <c r="K898" s="1"/>
      <c r="L898" s="1"/>
    </row>
    <row r="899" spans="7:12">
      <c r="G899" s="1"/>
      <c r="H899" s="1"/>
      <c r="I899" s="1"/>
      <c r="J899" s="1"/>
      <c r="K899" s="1"/>
      <c r="L899" s="1"/>
    </row>
    <row r="900" spans="7:12">
      <c r="G900" s="1"/>
      <c r="H900" s="1"/>
      <c r="I900" s="1"/>
      <c r="J900" s="1"/>
      <c r="K900" s="1"/>
      <c r="L900" s="1"/>
    </row>
    <row r="901" spans="7:12">
      <c r="G901" s="1"/>
      <c r="H901" s="1"/>
      <c r="I901" s="1"/>
      <c r="J901" s="1"/>
      <c r="K901" s="1"/>
      <c r="L901" s="1"/>
    </row>
    <row r="902" spans="7:12">
      <c r="G902" s="1"/>
      <c r="H902" s="1"/>
      <c r="I902" s="1"/>
      <c r="J902" s="1"/>
      <c r="K902" s="1"/>
      <c r="L902" s="1"/>
    </row>
    <row r="903" spans="7:12">
      <c r="G903" s="1"/>
      <c r="H903" s="1"/>
      <c r="I903" s="1"/>
      <c r="J903" s="1"/>
      <c r="K903" s="1"/>
      <c r="L903" s="1"/>
    </row>
    <row r="904" spans="7:12">
      <c r="G904" s="1"/>
      <c r="H904" s="1"/>
      <c r="I904" s="1"/>
      <c r="J904" s="1"/>
      <c r="K904" s="1"/>
      <c r="L904" s="1"/>
    </row>
    <row r="905" spans="7:12">
      <c r="G905" s="1"/>
      <c r="H905" s="1"/>
      <c r="I905" s="1"/>
      <c r="J905" s="1"/>
      <c r="K905" s="1"/>
      <c r="L905" s="1"/>
    </row>
    <row r="906" spans="7:12">
      <c r="G906" s="1"/>
      <c r="H906" s="1"/>
      <c r="I906" s="1"/>
      <c r="J906" s="1"/>
      <c r="K906" s="1"/>
      <c r="L906" s="1"/>
    </row>
    <row r="907" spans="7:12">
      <c r="G907" s="1"/>
      <c r="H907" s="1"/>
      <c r="I907" s="1"/>
      <c r="J907" s="1"/>
      <c r="K907" s="1"/>
      <c r="L907" s="1"/>
    </row>
    <row r="908" spans="7:12">
      <c r="G908" s="1"/>
      <c r="H908" s="1"/>
      <c r="I908" s="1"/>
      <c r="J908" s="1"/>
      <c r="K908" s="1"/>
      <c r="L908" s="1"/>
    </row>
    <row r="909" spans="7:12">
      <c r="G909" s="1"/>
      <c r="H909" s="1"/>
      <c r="I909" s="1"/>
      <c r="J909" s="1"/>
      <c r="K909" s="1"/>
      <c r="L909" s="1"/>
    </row>
    <row r="910" spans="7:12">
      <c r="G910" s="1"/>
      <c r="H910" s="1"/>
      <c r="I910" s="1"/>
      <c r="J910" s="1"/>
      <c r="K910" s="1"/>
      <c r="L910" s="1"/>
    </row>
    <row r="911" spans="7:12">
      <c r="G911" s="1"/>
      <c r="H911" s="1"/>
      <c r="I911" s="1"/>
      <c r="J911" s="1"/>
      <c r="K911" s="1"/>
      <c r="L911" s="1"/>
    </row>
    <row r="912" spans="7:12">
      <c r="G912" s="1"/>
      <c r="H912" s="1"/>
      <c r="I912" s="1"/>
      <c r="J912" s="1"/>
      <c r="K912" s="1"/>
      <c r="L912" s="1"/>
    </row>
    <row r="913" spans="7:12">
      <c r="G913" s="1"/>
      <c r="H913" s="1"/>
      <c r="I913" s="1"/>
      <c r="J913" s="1"/>
      <c r="K913" s="1"/>
      <c r="L913" s="1"/>
    </row>
    <row r="914" spans="7:12">
      <c r="G914" s="1"/>
      <c r="H914" s="1"/>
      <c r="I914" s="1"/>
      <c r="J914" s="1"/>
      <c r="K914" s="1"/>
      <c r="L914" s="1"/>
    </row>
    <row r="915" spans="7:12">
      <c r="G915" s="1"/>
      <c r="H915" s="1"/>
      <c r="I915" s="1"/>
      <c r="J915" s="1"/>
      <c r="K915" s="1"/>
      <c r="L915" s="1"/>
    </row>
    <row r="916" spans="7:12">
      <c r="G916" s="1"/>
      <c r="H916" s="1"/>
      <c r="I916" s="1"/>
      <c r="J916" s="1"/>
      <c r="K916" s="1"/>
      <c r="L916" s="1"/>
    </row>
    <row r="917" spans="7:12">
      <c r="G917" s="1"/>
      <c r="H917" s="1"/>
      <c r="I917" s="1"/>
      <c r="J917" s="1"/>
      <c r="K917" s="1"/>
      <c r="L917" s="1"/>
    </row>
    <row r="918" spans="7:12">
      <c r="G918" s="1"/>
      <c r="H918" s="1"/>
      <c r="I918" s="1"/>
      <c r="J918" s="1"/>
      <c r="K918" s="1"/>
      <c r="L918" s="1"/>
    </row>
    <row r="919" spans="7:12">
      <c r="G919" s="1"/>
      <c r="H919" s="1"/>
      <c r="I919" s="1"/>
      <c r="J919" s="1"/>
      <c r="K919" s="1"/>
      <c r="L919" s="1"/>
    </row>
    <row r="920" spans="7:12">
      <c r="G920" s="1"/>
      <c r="H920" s="1"/>
      <c r="I920" s="1"/>
      <c r="J920" s="1"/>
      <c r="K920" s="1"/>
      <c r="L920" s="1"/>
    </row>
    <row r="921" spans="7:12">
      <c r="G921" s="1"/>
      <c r="H921" s="1"/>
      <c r="I921" s="1"/>
      <c r="J921" s="1"/>
      <c r="K921" s="1"/>
      <c r="L921" s="1"/>
    </row>
    <row r="922" spans="7:12">
      <c r="G922" s="1"/>
      <c r="H922" s="1"/>
      <c r="I922" s="1"/>
      <c r="J922" s="1"/>
      <c r="K922" s="1"/>
      <c r="L922" s="1"/>
    </row>
    <row r="923" spans="7:12">
      <c r="G923" s="1"/>
      <c r="H923" s="1"/>
      <c r="I923" s="1"/>
      <c r="J923" s="1"/>
      <c r="K923" s="1"/>
      <c r="L923" s="1"/>
    </row>
    <row r="924" spans="7:12">
      <c r="G924" s="1"/>
      <c r="H924" s="1"/>
      <c r="I924" s="1"/>
      <c r="J924" s="1"/>
      <c r="K924" s="1"/>
      <c r="L924" s="1"/>
    </row>
    <row r="925" spans="7:12">
      <c r="G925" s="1"/>
      <c r="H925" s="1"/>
      <c r="I925" s="1"/>
      <c r="J925" s="1"/>
      <c r="K925" s="1"/>
      <c r="L925" s="1"/>
    </row>
    <row r="926" spans="7:12">
      <c r="G926" s="1"/>
      <c r="H926" s="1"/>
      <c r="I926" s="1"/>
      <c r="J926" s="1"/>
      <c r="K926" s="1"/>
      <c r="L926" s="1"/>
    </row>
    <row r="927" spans="7:12">
      <c r="G927" s="1"/>
      <c r="H927" s="1"/>
      <c r="I927" s="1"/>
      <c r="J927" s="1"/>
      <c r="K927" s="1"/>
      <c r="L927" s="1"/>
    </row>
    <row r="928" spans="7:12">
      <c r="G928" s="1"/>
      <c r="H928" s="1"/>
      <c r="I928" s="1"/>
      <c r="J928" s="1"/>
      <c r="K928" s="1"/>
      <c r="L928" s="1"/>
    </row>
    <row r="929" spans="7:12">
      <c r="G929" s="1"/>
      <c r="H929" s="1"/>
      <c r="I929" s="1"/>
      <c r="J929" s="1"/>
      <c r="K929" s="1"/>
      <c r="L929" s="1"/>
    </row>
    <row r="930" spans="7:12">
      <c r="G930" s="1"/>
      <c r="H930" s="1"/>
      <c r="I930" s="1"/>
      <c r="J930" s="1"/>
      <c r="K930" s="1"/>
      <c r="L930" s="1"/>
    </row>
    <row r="931" spans="7:12">
      <c r="G931" s="1"/>
      <c r="H931" s="1"/>
      <c r="I931" s="1"/>
      <c r="J931" s="1"/>
      <c r="K931" s="1"/>
      <c r="L931" s="1"/>
    </row>
    <row r="932" spans="7:12">
      <c r="G932" s="1"/>
      <c r="H932" s="1"/>
      <c r="I932" s="1"/>
      <c r="J932" s="1"/>
      <c r="K932" s="1"/>
      <c r="L932" s="1"/>
    </row>
    <row r="933" spans="7:12">
      <c r="G933" s="1"/>
      <c r="H933" s="1"/>
      <c r="I933" s="1"/>
      <c r="J933" s="1"/>
      <c r="K933" s="1"/>
      <c r="L933" s="1"/>
    </row>
    <row r="934" spans="7:12">
      <c r="G934" s="1"/>
      <c r="H934" s="1"/>
      <c r="I934" s="1"/>
      <c r="J934" s="1"/>
      <c r="K934" s="1"/>
      <c r="L934" s="1"/>
    </row>
    <row r="935" spans="7:12">
      <c r="G935" s="1"/>
      <c r="H935" s="1"/>
      <c r="I935" s="1"/>
      <c r="J935" s="1"/>
      <c r="K935" s="1"/>
      <c r="L935" s="1"/>
    </row>
    <row r="936" spans="7:12">
      <c r="G936" s="1"/>
      <c r="H936" s="1"/>
      <c r="I936" s="1"/>
      <c r="J936" s="1"/>
      <c r="K936" s="1"/>
      <c r="L936" s="1"/>
    </row>
    <row r="937" spans="7:12">
      <c r="G937" s="1"/>
      <c r="H937" s="1"/>
      <c r="I937" s="1"/>
      <c r="J937" s="1"/>
      <c r="K937" s="1"/>
      <c r="L937" s="1"/>
    </row>
    <row r="938" spans="7:12">
      <c r="G938" s="1"/>
      <c r="H938" s="1"/>
      <c r="I938" s="1"/>
      <c r="J938" s="1"/>
      <c r="K938" s="1"/>
      <c r="L938" s="1"/>
    </row>
    <row r="939" spans="7:12">
      <c r="G939" s="1"/>
      <c r="H939" s="1"/>
      <c r="I939" s="1"/>
      <c r="J939" s="1"/>
      <c r="K939" s="1"/>
      <c r="L939" s="1"/>
    </row>
    <row r="940" spans="7:12">
      <c r="G940" s="1"/>
      <c r="H940" s="1"/>
      <c r="I940" s="1"/>
      <c r="J940" s="1"/>
      <c r="K940" s="1"/>
      <c r="L940" s="1"/>
    </row>
    <row r="941" spans="7:12">
      <c r="G941" s="1"/>
      <c r="H941" s="1"/>
      <c r="I941" s="1"/>
      <c r="J941" s="1"/>
      <c r="K941" s="1"/>
      <c r="L941" s="1"/>
    </row>
    <row r="942" spans="7:12">
      <c r="G942" s="1"/>
      <c r="H942" s="1"/>
      <c r="I942" s="1"/>
      <c r="J942" s="1"/>
      <c r="K942" s="1"/>
      <c r="L942" s="1"/>
    </row>
    <row r="943" spans="7:12">
      <c r="G943" s="1"/>
      <c r="H943" s="1"/>
      <c r="I943" s="1"/>
      <c r="J943" s="1"/>
      <c r="K943" s="1"/>
      <c r="L943" s="1"/>
    </row>
    <row r="944" spans="7:12">
      <c r="G944" s="1"/>
      <c r="H944" s="1"/>
      <c r="I944" s="1"/>
      <c r="J944" s="1"/>
      <c r="K944" s="1"/>
      <c r="L944" s="1"/>
    </row>
    <row r="945" spans="7:12">
      <c r="G945" s="1"/>
      <c r="H945" s="1"/>
      <c r="I945" s="1"/>
      <c r="J945" s="1"/>
      <c r="K945" s="1"/>
      <c r="L945" s="1"/>
    </row>
    <row r="946" spans="7:12">
      <c r="G946" s="1"/>
      <c r="H946" s="1"/>
      <c r="I946" s="1"/>
      <c r="J946" s="1"/>
      <c r="K946" s="1"/>
      <c r="L946" s="1"/>
    </row>
    <row r="947" spans="7:12">
      <c r="G947" s="1"/>
      <c r="H947" s="1"/>
      <c r="I947" s="1"/>
      <c r="J947" s="1"/>
      <c r="K947" s="1"/>
      <c r="L947" s="1"/>
    </row>
    <row r="948" spans="7:12">
      <c r="G948" s="1"/>
      <c r="H948" s="1"/>
      <c r="I948" s="1"/>
      <c r="J948" s="1"/>
      <c r="K948" s="1"/>
      <c r="L948" s="1"/>
    </row>
    <row r="949" spans="7:12">
      <c r="G949" s="1"/>
      <c r="H949" s="1"/>
      <c r="I949" s="1"/>
      <c r="J949" s="1"/>
      <c r="K949" s="1"/>
      <c r="L949" s="1"/>
    </row>
    <row r="950" spans="7:12">
      <c r="G950" s="1"/>
      <c r="H950" s="1"/>
      <c r="I950" s="1"/>
      <c r="J950" s="1"/>
      <c r="K950" s="1"/>
      <c r="L950" s="1"/>
    </row>
    <row r="951" spans="7:12">
      <c r="G951" s="1"/>
      <c r="H951" s="1"/>
      <c r="I951" s="1"/>
      <c r="J951" s="1"/>
      <c r="K951" s="1"/>
      <c r="L951" s="1"/>
    </row>
    <row r="952" spans="7:12">
      <c r="G952" s="1"/>
      <c r="H952" s="1"/>
      <c r="I952" s="1"/>
      <c r="J952" s="1"/>
      <c r="K952" s="1"/>
      <c r="L952" s="1"/>
    </row>
    <row r="953" spans="7:12">
      <c r="G953" s="1"/>
      <c r="H953" s="1"/>
      <c r="I953" s="1"/>
      <c r="J953" s="1"/>
      <c r="K953" s="1"/>
      <c r="L953" s="1"/>
    </row>
    <row r="954" spans="7:12">
      <c r="G954" s="1"/>
      <c r="H954" s="1"/>
      <c r="I954" s="1"/>
      <c r="J954" s="1"/>
      <c r="K954" s="1"/>
      <c r="L954" s="1"/>
    </row>
    <row r="955" spans="7:12">
      <c r="G955" s="1"/>
      <c r="H955" s="1"/>
      <c r="I955" s="1"/>
      <c r="J955" s="1"/>
      <c r="K955" s="1"/>
      <c r="L955" s="1"/>
    </row>
    <row r="956" spans="7:12">
      <c r="G956" s="1"/>
      <c r="H956" s="1"/>
      <c r="I956" s="1"/>
      <c r="J956" s="1"/>
      <c r="K956" s="1"/>
      <c r="L956" s="1"/>
    </row>
    <row r="957" spans="7:12">
      <c r="G957" s="1"/>
      <c r="H957" s="1"/>
      <c r="I957" s="1"/>
      <c r="J957" s="1"/>
      <c r="K957" s="1"/>
      <c r="L957" s="1"/>
    </row>
    <row r="958" spans="7:12">
      <c r="G958" s="1"/>
      <c r="H958" s="1"/>
      <c r="I958" s="1"/>
      <c r="J958" s="1"/>
      <c r="K958" s="1"/>
      <c r="L958" s="1"/>
    </row>
    <row r="959" spans="7:12">
      <c r="G959" s="1"/>
      <c r="H959" s="1"/>
      <c r="I959" s="1"/>
      <c r="J959" s="1"/>
      <c r="K959" s="1"/>
      <c r="L959" s="1"/>
    </row>
    <row r="960" spans="7:12">
      <c r="G960" s="1"/>
      <c r="H960" s="1"/>
      <c r="I960" s="1"/>
      <c r="J960" s="1"/>
      <c r="K960" s="1"/>
      <c r="L960" s="1"/>
    </row>
    <row r="961" spans="7:12">
      <c r="G961" s="1"/>
      <c r="H961" s="1"/>
      <c r="I961" s="1"/>
      <c r="J961" s="1"/>
      <c r="K961" s="1"/>
      <c r="L961" s="1"/>
    </row>
    <row r="962" spans="7:12">
      <c r="G962" s="1"/>
      <c r="H962" s="1"/>
      <c r="I962" s="1"/>
      <c r="J962" s="1"/>
      <c r="K962" s="1"/>
      <c r="L962" s="1"/>
    </row>
    <row r="963" spans="7:12">
      <c r="G963" s="1"/>
      <c r="H963" s="1"/>
      <c r="I963" s="1"/>
      <c r="J963" s="1"/>
      <c r="K963" s="1"/>
      <c r="L963" s="1"/>
    </row>
    <row r="964" spans="7:12">
      <c r="G964" s="1"/>
      <c r="H964" s="1"/>
      <c r="I964" s="1"/>
      <c r="J964" s="1"/>
      <c r="K964" s="1"/>
      <c r="L964" s="1"/>
    </row>
    <row r="965" spans="7:12">
      <c r="G965" s="1"/>
      <c r="H965" s="1"/>
      <c r="I965" s="1"/>
      <c r="J965" s="1"/>
      <c r="K965" s="1"/>
      <c r="L965" s="1"/>
    </row>
    <row r="966" spans="7:12">
      <c r="G966" s="1"/>
      <c r="H966" s="1"/>
      <c r="I966" s="1"/>
      <c r="J966" s="1"/>
      <c r="K966" s="1"/>
      <c r="L966" s="1"/>
    </row>
    <row r="967" spans="7:12">
      <c r="G967" s="1"/>
      <c r="H967" s="1"/>
      <c r="I967" s="1"/>
      <c r="J967" s="1"/>
      <c r="K967" s="1"/>
      <c r="L967" s="1"/>
    </row>
    <row r="968" spans="7:12">
      <c r="G968" s="1"/>
      <c r="H968" s="1"/>
      <c r="I968" s="1"/>
      <c r="J968" s="1"/>
      <c r="K968" s="1"/>
      <c r="L968" s="1"/>
    </row>
    <row r="969" spans="7:12">
      <c r="G969" s="1"/>
      <c r="H969" s="1"/>
      <c r="I969" s="1"/>
      <c r="J969" s="1"/>
      <c r="K969" s="1"/>
      <c r="L969" s="1"/>
    </row>
    <row r="970" spans="7:12">
      <c r="G970" s="1"/>
      <c r="H970" s="1"/>
      <c r="I970" s="1"/>
      <c r="J970" s="1"/>
      <c r="K970" s="1"/>
      <c r="L970" s="1"/>
    </row>
    <row r="971" spans="7:12">
      <c r="G971" s="1"/>
      <c r="H971" s="1"/>
      <c r="I971" s="1"/>
      <c r="J971" s="1"/>
      <c r="K971" s="1"/>
      <c r="L971" s="1"/>
    </row>
    <row r="972" spans="7:12">
      <c r="G972" s="1"/>
      <c r="H972" s="1"/>
      <c r="I972" s="1"/>
      <c r="J972" s="1"/>
      <c r="K972" s="1"/>
      <c r="L972" s="1"/>
    </row>
    <row r="973" spans="7:12">
      <c r="G973" s="1"/>
      <c r="H973" s="1"/>
      <c r="I973" s="1"/>
      <c r="J973" s="1"/>
      <c r="K973" s="1"/>
      <c r="L973" s="1"/>
    </row>
    <row r="974" spans="7:12">
      <c r="G974" s="1"/>
      <c r="H974" s="1"/>
      <c r="I974" s="1"/>
      <c r="J974" s="1"/>
      <c r="K974" s="1"/>
      <c r="L974" s="1"/>
    </row>
    <row r="975" spans="7:12">
      <c r="G975" s="1"/>
      <c r="H975" s="1"/>
      <c r="I975" s="1"/>
      <c r="J975" s="1"/>
      <c r="K975" s="1"/>
      <c r="L975" s="1"/>
    </row>
    <row r="976" spans="7:12">
      <c r="G976" s="1"/>
      <c r="H976" s="1"/>
      <c r="I976" s="1"/>
      <c r="J976" s="1"/>
      <c r="K976" s="1"/>
      <c r="L976" s="1"/>
    </row>
    <row r="977" spans="7:12">
      <c r="G977" s="1"/>
      <c r="H977" s="1"/>
      <c r="I977" s="1"/>
      <c r="J977" s="1"/>
      <c r="K977" s="1"/>
      <c r="L977" s="1"/>
    </row>
    <row r="978" spans="7:12">
      <c r="G978" s="1"/>
      <c r="H978" s="1"/>
      <c r="I978" s="1"/>
      <c r="J978" s="1"/>
      <c r="K978" s="1"/>
      <c r="L978" s="1"/>
    </row>
    <row r="979" spans="7:12">
      <c r="G979" s="1"/>
      <c r="H979" s="1"/>
      <c r="I979" s="1"/>
      <c r="J979" s="1"/>
      <c r="K979" s="1"/>
      <c r="L979" s="1"/>
    </row>
    <row r="980" spans="7:12">
      <c r="G980" s="1"/>
      <c r="H980" s="1"/>
      <c r="I980" s="1"/>
      <c r="J980" s="1"/>
      <c r="K980" s="1"/>
      <c r="L980" s="1"/>
    </row>
    <row r="981" spans="7:12">
      <c r="G981" s="1"/>
      <c r="H981" s="1"/>
      <c r="I981" s="1"/>
      <c r="J981" s="1"/>
      <c r="K981" s="1"/>
      <c r="L981" s="1"/>
    </row>
    <row r="982" spans="7:12">
      <c r="G982" s="1"/>
      <c r="H982" s="1"/>
      <c r="I982" s="1"/>
      <c r="J982" s="1"/>
      <c r="K982" s="1"/>
      <c r="L982" s="1"/>
    </row>
    <row r="983" spans="7:12">
      <c r="G983" s="1"/>
      <c r="H983" s="1"/>
      <c r="I983" s="1"/>
      <c r="J983" s="1"/>
      <c r="K983" s="1"/>
      <c r="L983" s="1"/>
    </row>
    <row r="984" spans="7:12">
      <c r="G984" s="1"/>
      <c r="H984" s="1"/>
      <c r="I984" s="1"/>
      <c r="J984" s="1"/>
      <c r="K984" s="1"/>
      <c r="L984" s="1"/>
    </row>
    <row r="985" spans="7:12">
      <c r="G985" s="1"/>
      <c r="H985" s="1"/>
      <c r="I985" s="1"/>
      <c r="J985" s="1"/>
      <c r="K985" s="1"/>
      <c r="L985" s="1"/>
    </row>
    <row r="986" spans="7:12">
      <c r="G986" s="1"/>
      <c r="H986" s="1"/>
      <c r="I986" s="1"/>
      <c r="J986" s="1"/>
      <c r="K986" s="1"/>
      <c r="L986" s="1"/>
    </row>
    <row r="987" spans="7:12">
      <c r="G987" s="1"/>
      <c r="H987" s="1"/>
      <c r="I987" s="1"/>
      <c r="J987" s="1"/>
      <c r="K987" s="1"/>
      <c r="L987" s="1"/>
    </row>
    <row r="988" spans="7:12">
      <c r="G988" s="1"/>
      <c r="H988" s="1"/>
      <c r="I988" s="1"/>
      <c r="J988" s="1"/>
      <c r="K988" s="1"/>
      <c r="L988" s="1"/>
    </row>
    <row r="989" spans="7:12">
      <c r="G989" s="1"/>
      <c r="H989" s="1"/>
      <c r="I989" s="1"/>
      <c r="J989" s="1"/>
      <c r="K989" s="1"/>
      <c r="L989" s="1"/>
    </row>
    <row r="990" spans="7:12">
      <c r="G990" s="1"/>
      <c r="H990" s="1"/>
      <c r="I990" s="1"/>
      <c r="J990" s="1"/>
      <c r="K990" s="1"/>
      <c r="L990" s="1"/>
    </row>
    <row r="991" spans="7:12">
      <c r="G991" s="1"/>
      <c r="H991" s="1"/>
      <c r="I991" s="1"/>
      <c r="J991" s="1"/>
      <c r="K991" s="1"/>
      <c r="L991" s="1"/>
    </row>
    <row r="992" spans="7:12">
      <c r="G992" s="1"/>
      <c r="H992" s="1"/>
      <c r="I992" s="1"/>
      <c r="J992" s="1"/>
      <c r="K992" s="1"/>
      <c r="L992" s="1"/>
    </row>
    <row r="993" spans="7:12">
      <c r="G993" s="1"/>
      <c r="H993" s="1"/>
      <c r="I993" s="1"/>
      <c r="J993" s="1"/>
      <c r="K993" s="1"/>
      <c r="L993" s="1"/>
    </row>
    <row r="994" spans="7:12">
      <c r="G994" s="1"/>
      <c r="H994" s="1"/>
      <c r="I994" s="1"/>
      <c r="J994" s="1"/>
      <c r="K994" s="1"/>
      <c r="L994" s="1"/>
    </row>
    <row r="995" spans="7:12">
      <c r="G995" s="1"/>
      <c r="H995" s="1"/>
      <c r="I995" s="1"/>
      <c r="J995" s="1"/>
      <c r="K995" s="1"/>
      <c r="L995" s="1"/>
    </row>
    <row r="996" spans="7:12">
      <c r="G996" s="1"/>
      <c r="H996" s="1"/>
      <c r="I996" s="1"/>
      <c r="J996" s="1"/>
      <c r="K996" s="1"/>
      <c r="L996" s="1"/>
    </row>
    <row r="997" spans="7:12">
      <c r="G997" s="1"/>
      <c r="H997" s="1"/>
      <c r="I997" s="1"/>
      <c r="J997" s="1"/>
      <c r="K997" s="1"/>
      <c r="L997" s="1"/>
    </row>
    <row r="998" spans="7:12">
      <c r="G998" s="1"/>
      <c r="H998" s="1"/>
      <c r="I998" s="1"/>
      <c r="J998" s="1"/>
      <c r="K998" s="1"/>
      <c r="L998" s="1"/>
    </row>
    <row r="999" spans="7:12">
      <c r="G999" s="1"/>
      <c r="H999" s="1"/>
      <c r="I999" s="1"/>
      <c r="J999" s="1"/>
      <c r="K999" s="1"/>
      <c r="L999" s="1"/>
    </row>
    <row r="1000" spans="7:12">
      <c r="G1000" s="1"/>
      <c r="H1000" s="1"/>
      <c r="I1000" s="1"/>
      <c r="J1000" s="1"/>
      <c r="K1000" s="1"/>
      <c r="L1000" s="1"/>
    </row>
    <row r="1001" spans="7:12">
      <c r="G1001" s="1"/>
      <c r="H1001" s="1"/>
      <c r="I1001" s="1"/>
      <c r="J1001" s="1"/>
      <c r="K1001" s="1"/>
      <c r="L1001" s="1"/>
    </row>
    <row r="1002" spans="7:12">
      <c r="G1002" s="1"/>
      <c r="H1002" s="1"/>
      <c r="I1002" s="1"/>
      <c r="J1002" s="1"/>
      <c r="K1002" s="1"/>
      <c r="L1002" s="1"/>
    </row>
    <row r="1003" spans="7:12">
      <c r="G1003" s="1"/>
      <c r="H1003" s="1"/>
      <c r="I1003" s="1"/>
      <c r="J1003" s="1"/>
      <c r="K1003" s="1"/>
      <c r="L1003" s="1"/>
    </row>
    <row r="1004" spans="7:12">
      <c r="G1004" s="1"/>
      <c r="H1004" s="1"/>
      <c r="I1004" s="1"/>
      <c r="J1004" s="1"/>
      <c r="K1004" s="1"/>
      <c r="L1004" s="1"/>
    </row>
    <row r="1005" spans="7:12">
      <c r="G1005" s="1"/>
      <c r="H1005" s="1"/>
      <c r="I1005" s="1"/>
      <c r="J1005" s="1"/>
      <c r="K1005" s="1"/>
      <c r="L1005" s="1"/>
    </row>
    <row r="1006" spans="7:12">
      <c r="G1006" s="1"/>
      <c r="H1006" s="1"/>
      <c r="I1006" s="1"/>
      <c r="J1006" s="1"/>
      <c r="K1006" s="1"/>
      <c r="L1006" s="1"/>
    </row>
    <row r="1007" spans="7:12">
      <c r="G1007" s="1"/>
      <c r="H1007" s="1"/>
      <c r="I1007" s="1"/>
      <c r="J1007" s="1"/>
      <c r="K1007" s="1"/>
      <c r="L1007" s="1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G271"/>
  <sheetViews>
    <sheetView workbookViewId="0"/>
  </sheetViews>
  <sheetFormatPr defaultRowHeight="11.25"/>
  <cols>
    <col min="1" max="1" width="3.1640625" customWidth="1"/>
    <col min="2" max="2" width="25" bestFit="1" customWidth="1"/>
    <col min="3" max="3" width="26.33203125" bestFit="1" customWidth="1"/>
    <col min="4" max="4" width="3.6640625" customWidth="1"/>
    <col min="5" max="5" width="23.83203125" bestFit="1" customWidth="1"/>
    <col min="6" max="7" width="20.1640625" bestFit="1" customWidth="1"/>
    <col min="8" max="8" width="3" customWidth="1"/>
    <col min="10" max="10" width="23.1640625" customWidth="1"/>
    <col min="11" max="11" width="19" bestFit="1" customWidth="1"/>
  </cols>
  <sheetData>
    <row r="1" spans="1:189" s="23" customFormat="1" ht="12" thickBot="1">
      <c r="A1" s="24"/>
      <c r="B1" s="24"/>
      <c r="C1" s="24"/>
      <c r="D1" s="24"/>
      <c r="E1" s="24"/>
      <c r="H1" s="24"/>
      <c r="I1" s="24"/>
      <c r="J1" s="24"/>
      <c r="K1" s="24"/>
      <c r="L1" s="24"/>
      <c r="M1" s="24"/>
      <c r="N1" s="24"/>
    </row>
    <row r="2" spans="1:189" s="24" customFormat="1" ht="12" thickBot="1">
      <c r="B2" s="48">
        <f>MIN(E5:E271)</f>
        <v>41106</v>
      </c>
      <c r="C2" s="48">
        <f>MAX(E5:E271)</f>
        <v>41485</v>
      </c>
      <c r="D2" s="25"/>
      <c r="E2" s="52" t="str">
        <f>_xll.RHistory(F2:G2,B13:C13,C3,,"CH:In;Fd TSREPEAT:N SORT:"&amp;C7,E3)</f>
        <v>Retrieving...</v>
      </c>
      <c r="F2" s="49" t="str">
        <f>'Time Series'!D4</f>
        <v>EURIBOR3MD=</v>
      </c>
      <c r="G2" s="34" t="str">
        <f>'Time Series'!D5</f>
        <v>EURIBOR6MD=</v>
      </c>
      <c r="H2" s="28"/>
      <c r="O2" s="26"/>
      <c r="P2" s="29"/>
      <c r="Q2" s="27"/>
      <c r="R2" s="26"/>
      <c r="S2" s="29"/>
      <c r="T2" s="27"/>
      <c r="U2" s="26"/>
      <c r="V2" s="29"/>
      <c r="W2" s="27"/>
      <c r="X2" s="26"/>
      <c r="Y2" s="29"/>
      <c r="Z2" s="27"/>
      <c r="AA2" s="26"/>
      <c r="AB2" s="29"/>
      <c r="AC2" s="27"/>
      <c r="AD2" s="26"/>
      <c r="AE2" s="29"/>
      <c r="AF2" s="27"/>
      <c r="AG2" s="26"/>
      <c r="AH2" s="29"/>
      <c r="AI2" s="27"/>
      <c r="AJ2" s="26"/>
      <c r="AK2" s="29"/>
      <c r="AL2" s="27"/>
      <c r="AM2" s="26"/>
      <c r="AN2" s="29"/>
      <c r="AO2" s="27"/>
      <c r="AP2" s="26"/>
      <c r="AQ2" s="29"/>
      <c r="AR2" s="27"/>
      <c r="AS2" s="26"/>
      <c r="AT2" s="29"/>
      <c r="AU2" s="27"/>
      <c r="AV2" s="26"/>
      <c r="AW2" s="29"/>
      <c r="AX2" s="27"/>
      <c r="AY2" s="26"/>
      <c r="AZ2" s="29"/>
      <c r="BA2" s="27"/>
      <c r="BB2" s="26"/>
      <c r="BC2" s="29"/>
      <c r="BD2" s="27"/>
      <c r="BE2" s="26"/>
      <c r="BF2" s="29"/>
      <c r="BG2" s="27"/>
      <c r="BH2" s="26"/>
      <c r="BI2" s="29"/>
      <c r="BJ2" s="27"/>
      <c r="BK2" s="26"/>
      <c r="BL2" s="29"/>
      <c r="BM2" s="27"/>
      <c r="BN2" s="26"/>
      <c r="BO2" s="29"/>
      <c r="BP2" s="27"/>
      <c r="BQ2" s="26"/>
      <c r="BR2" s="29"/>
      <c r="BS2" s="27"/>
      <c r="BT2" s="26"/>
      <c r="BU2" s="29"/>
      <c r="BV2" s="27"/>
      <c r="BW2" s="26"/>
      <c r="BX2" s="29"/>
      <c r="BY2" s="27"/>
      <c r="BZ2" s="26"/>
      <c r="CA2" s="29"/>
      <c r="CB2" s="27"/>
      <c r="CC2" s="26"/>
      <c r="CD2" s="29"/>
      <c r="CE2" s="27"/>
      <c r="CF2" s="26"/>
      <c r="CG2" s="29"/>
      <c r="CH2" s="27"/>
      <c r="CI2" s="26"/>
      <c r="CJ2" s="29"/>
      <c r="CK2" s="27"/>
      <c r="CL2" s="26"/>
      <c r="CM2" s="29"/>
      <c r="CN2" s="27"/>
      <c r="CO2" s="26"/>
      <c r="CP2" s="29"/>
      <c r="CQ2" s="27"/>
      <c r="CR2" s="26"/>
      <c r="CS2" s="29"/>
      <c r="CT2" s="27"/>
      <c r="CU2" s="26"/>
      <c r="CV2" s="29"/>
      <c r="CW2" s="27"/>
      <c r="CX2" s="26"/>
      <c r="CY2" s="29"/>
      <c r="CZ2" s="27"/>
      <c r="DA2" s="26"/>
      <c r="DB2" s="29"/>
      <c r="DC2" s="27"/>
      <c r="DD2" s="26"/>
      <c r="DE2" s="29"/>
      <c r="DF2" s="27"/>
      <c r="DG2" s="26"/>
      <c r="DH2" s="29"/>
      <c r="DI2" s="27"/>
      <c r="DJ2" s="26"/>
      <c r="DK2" s="29"/>
      <c r="DL2" s="27"/>
      <c r="DM2" s="26"/>
      <c r="DN2" s="29"/>
      <c r="DO2" s="27"/>
      <c r="DP2" s="26"/>
      <c r="DQ2" s="29"/>
      <c r="DR2" s="27"/>
      <c r="DS2" s="26"/>
      <c r="DT2" s="29"/>
      <c r="DU2" s="27"/>
      <c r="DV2" s="26"/>
      <c r="DW2" s="29"/>
      <c r="DX2" s="27"/>
      <c r="DY2" s="26"/>
      <c r="DZ2" s="29"/>
      <c r="EA2" s="27"/>
      <c r="EB2" s="26"/>
      <c r="EC2" s="29"/>
      <c r="ED2" s="27"/>
      <c r="EE2" s="26"/>
      <c r="EF2" s="29"/>
      <c r="EG2" s="27"/>
      <c r="EH2" s="26"/>
      <c r="EI2" s="29"/>
      <c r="EJ2" s="27"/>
      <c r="EK2" s="26"/>
      <c r="EL2" s="29"/>
      <c r="EM2" s="27"/>
      <c r="EN2" s="26"/>
      <c r="EO2" s="29"/>
      <c r="EP2" s="27"/>
      <c r="EQ2" s="26"/>
      <c r="ER2" s="29"/>
      <c r="ES2" s="27"/>
      <c r="ET2" s="26"/>
      <c r="EU2" s="29"/>
      <c r="EV2" s="27"/>
      <c r="EW2" s="26"/>
      <c r="EX2" s="29"/>
      <c r="EY2" s="27"/>
      <c r="EZ2" s="26"/>
      <c r="FA2" s="29"/>
      <c r="FB2" s="27"/>
      <c r="FC2" s="26"/>
      <c r="FD2" s="29"/>
      <c r="FE2" s="27"/>
      <c r="FF2" s="26"/>
      <c r="FG2" s="29"/>
      <c r="FH2" s="27"/>
      <c r="FI2" s="26"/>
      <c r="FJ2" s="29"/>
      <c r="FK2" s="27"/>
      <c r="FL2" s="26"/>
      <c r="FM2" s="29"/>
      <c r="FN2" s="27"/>
      <c r="FO2" s="26"/>
      <c r="FP2" s="29"/>
      <c r="FQ2" s="27"/>
      <c r="FR2" s="26"/>
      <c r="FS2" s="29"/>
      <c r="FT2" s="27"/>
      <c r="FU2" s="26"/>
      <c r="FV2" s="29"/>
      <c r="FW2" s="27"/>
      <c r="FX2" s="26"/>
      <c r="FY2" s="29"/>
      <c r="FZ2" s="27"/>
      <c r="GA2" s="26"/>
      <c r="GB2" s="29"/>
      <c r="GC2" s="27"/>
      <c r="GD2" s="26"/>
      <c r="GE2" s="29"/>
      <c r="GF2" s="27"/>
      <c r="GG2" s="26"/>
    </row>
    <row r="3" spans="1:189" s="24" customFormat="1" ht="23.25" thickBot="1">
      <c r="B3" s="30" t="s">
        <v>11</v>
      </c>
      <c r="C3" s="31" t="str">
        <f>"START:"&amp;C4&amp; " END:"&amp;C5&amp;" INTERVAL:1D"</f>
        <v>START:41105 END:41485 INTERVAL:1D</v>
      </c>
      <c r="D3" s="32"/>
      <c r="E3" s="33"/>
      <c r="F3" s="43" t="s">
        <v>42</v>
      </c>
      <c r="G3" s="43" t="s">
        <v>43</v>
      </c>
      <c r="H3" s="35"/>
    </row>
    <row r="4" spans="1:189" s="24" customFormat="1">
      <c r="B4" s="36" t="s">
        <v>12</v>
      </c>
      <c r="C4" s="50">
        <f>StartDate</f>
        <v>41105</v>
      </c>
      <c r="D4" s="32"/>
      <c r="E4" s="38" t="s">
        <v>39</v>
      </c>
      <c r="F4" s="38" t="s">
        <v>40</v>
      </c>
      <c r="G4" s="38" t="s">
        <v>40</v>
      </c>
      <c r="H4" s="35"/>
    </row>
    <row r="5" spans="1:189" s="24" customFormat="1">
      <c r="B5" s="36" t="s">
        <v>13</v>
      </c>
      <c r="C5" s="50">
        <f>EndDate</f>
        <v>41485</v>
      </c>
      <c r="D5" s="32"/>
      <c r="E5" s="39">
        <v>41485</v>
      </c>
      <c r="F5" s="51">
        <v>0.22700000000000001</v>
      </c>
      <c r="G5" s="51">
        <v>0.34100000000000003</v>
      </c>
      <c r="H5" s="35"/>
    </row>
    <row r="6" spans="1:189" s="24" customFormat="1">
      <c r="D6" s="41"/>
      <c r="E6" s="39">
        <v>41484</v>
      </c>
      <c r="F6" s="51">
        <v>0.22600000000000001</v>
      </c>
      <c r="G6" s="51">
        <v>0.34200000000000003</v>
      </c>
      <c r="H6" s="35"/>
    </row>
    <row r="7" spans="1:189" s="24" customFormat="1">
      <c r="B7" s="36" t="s">
        <v>10</v>
      </c>
      <c r="C7" s="42" t="s">
        <v>36</v>
      </c>
      <c r="E7" s="39">
        <v>41481</v>
      </c>
      <c r="F7" s="51">
        <v>0.22600000000000001</v>
      </c>
      <c r="G7" s="51">
        <v>0.34300000000000003</v>
      </c>
      <c r="H7" s="35"/>
    </row>
    <row r="8" spans="1:189" s="24" customFormat="1">
      <c r="B8" s="43"/>
      <c r="C8" s="43"/>
      <c r="E8" s="39">
        <v>41480</v>
      </c>
      <c r="F8" s="51">
        <v>0.22500000000000001</v>
      </c>
      <c r="G8" s="51">
        <v>0.34399999999999997</v>
      </c>
      <c r="H8" s="35"/>
    </row>
    <row r="9" spans="1:189" s="24" customFormat="1" ht="12" thickBot="1">
      <c r="B9" s="43"/>
      <c r="C9" s="43"/>
      <c r="E9" s="39">
        <v>41479</v>
      </c>
      <c r="F9" s="51">
        <v>0.22500000000000001</v>
      </c>
      <c r="G9" s="51">
        <v>0.34300000000000003</v>
      </c>
      <c r="H9" s="35"/>
    </row>
    <row r="10" spans="1:189" s="24" customFormat="1">
      <c r="B10" s="44" t="s">
        <v>15</v>
      </c>
      <c r="C10" s="45"/>
      <c r="E10" s="39">
        <v>41478</v>
      </c>
      <c r="F10" s="51">
        <v>0.224</v>
      </c>
      <c r="G10" s="51">
        <v>0.34</v>
      </c>
      <c r="H10" s="35"/>
    </row>
    <row r="11" spans="1:189" s="24" customFormat="1" ht="12" thickBot="1">
      <c r="B11" s="46" t="s">
        <v>16</v>
      </c>
      <c r="C11" s="47"/>
      <c r="E11" s="39">
        <v>41477</v>
      </c>
      <c r="F11" s="51">
        <v>0.221</v>
      </c>
      <c r="G11" s="51">
        <v>0.33400000000000002</v>
      </c>
      <c r="H11" s="35"/>
    </row>
    <row r="12" spans="1:189" s="24" customFormat="1">
      <c r="E12" s="39">
        <v>41474</v>
      </c>
      <c r="F12" s="51">
        <v>0.22</v>
      </c>
      <c r="G12" s="51">
        <v>0.33</v>
      </c>
      <c r="H12" s="35"/>
    </row>
    <row r="13" spans="1:189" s="24" customFormat="1" ht="11.25" customHeight="1">
      <c r="B13" s="26" t="s">
        <v>37</v>
      </c>
      <c r="C13" s="29" t="s">
        <v>38</v>
      </c>
      <c r="E13" s="39">
        <v>41473</v>
      </c>
      <c r="F13" s="51">
        <v>0.22</v>
      </c>
      <c r="G13" s="51">
        <v>0.32900000000000001</v>
      </c>
      <c r="H13" s="35"/>
    </row>
    <row r="14" spans="1:189" s="24" customFormat="1">
      <c r="B14" s="43"/>
      <c r="C14" s="43"/>
      <c r="E14" s="39">
        <v>41472</v>
      </c>
      <c r="F14" s="51">
        <v>0.22</v>
      </c>
      <c r="G14" s="51">
        <v>0.33100000000000002</v>
      </c>
      <c r="H14" s="35"/>
    </row>
    <row r="15" spans="1:189" s="24" customFormat="1">
      <c r="E15" s="39">
        <v>41471</v>
      </c>
      <c r="F15" s="51">
        <v>0.219</v>
      </c>
      <c r="G15" s="51">
        <v>0.33200000000000002</v>
      </c>
      <c r="H15" s="35"/>
    </row>
    <row r="16" spans="1:189" s="24" customFormat="1">
      <c r="E16" s="39">
        <v>41470</v>
      </c>
      <c r="F16" s="51">
        <v>0.219</v>
      </c>
      <c r="G16" s="51">
        <v>0.33200000000000002</v>
      </c>
      <c r="H16" s="35"/>
    </row>
    <row r="17" spans="5:8" s="24" customFormat="1">
      <c r="E17" s="39">
        <v>41467</v>
      </c>
      <c r="F17" s="51">
        <v>0.22</v>
      </c>
      <c r="G17" s="51">
        <v>0.33100000000000002</v>
      </c>
      <c r="H17" s="35"/>
    </row>
    <row r="18" spans="5:8" s="24" customFormat="1">
      <c r="E18" s="39">
        <v>41466</v>
      </c>
      <c r="F18" s="51">
        <v>0.218</v>
      </c>
      <c r="G18" s="51">
        <v>0.33</v>
      </c>
      <c r="H18" s="35"/>
    </row>
    <row r="19" spans="5:8" s="24" customFormat="1">
      <c r="E19" s="39">
        <v>41465</v>
      </c>
      <c r="F19" s="51">
        <v>0.217</v>
      </c>
      <c r="G19" s="51">
        <v>0.33</v>
      </c>
      <c r="H19" s="35"/>
    </row>
    <row r="20" spans="5:8" s="24" customFormat="1">
      <c r="E20" s="39">
        <v>41464</v>
      </c>
      <c r="F20" s="51">
        <v>0.217</v>
      </c>
      <c r="G20" s="51">
        <v>0.32800000000000001</v>
      </c>
      <c r="H20" s="35"/>
    </row>
    <row r="21" spans="5:8" s="24" customFormat="1">
      <c r="E21" s="39">
        <v>41463</v>
      </c>
      <c r="F21" s="51">
        <v>0.217</v>
      </c>
      <c r="G21" s="51">
        <v>0.32800000000000001</v>
      </c>
      <c r="H21" s="35"/>
    </row>
    <row r="22" spans="5:8" s="24" customFormat="1">
      <c r="E22" s="39">
        <v>41460</v>
      </c>
      <c r="F22" s="51">
        <v>0.217</v>
      </c>
      <c r="G22" s="51">
        <v>0.33</v>
      </c>
      <c r="H22" s="35"/>
    </row>
    <row r="23" spans="5:8" s="24" customFormat="1">
      <c r="E23" s="39">
        <v>41459</v>
      </c>
      <c r="F23" s="51">
        <v>0.222</v>
      </c>
      <c r="G23" s="51">
        <v>0.34200000000000003</v>
      </c>
      <c r="H23" s="35"/>
    </row>
    <row r="24" spans="5:8" s="24" customFormat="1">
      <c r="E24" s="39">
        <v>41458</v>
      </c>
      <c r="F24" s="51">
        <v>0.222</v>
      </c>
      <c r="G24" s="51">
        <v>0.34200000000000003</v>
      </c>
      <c r="H24" s="35"/>
    </row>
    <row r="25" spans="5:8" s="24" customFormat="1">
      <c r="E25" s="39">
        <v>41457</v>
      </c>
      <c r="F25" s="51">
        <v>0.221</v>
      </c>
      <c r="G25" s="51">
        <v>0.34100000000000003</v>
      </c>
      <c r="H25" s="35"/>
    </row>
    <row r="26" spans="5:8" s="24" customFormat="1">
      <c r="E26" s="39">
        <v>41456</v>
      </c>
      <c r="F26" s="51">
        <v>0.222</v>
      </c>
      <c r="G26" s="51">
        <v>0.34</v>
      </c>
      <c r="H26" s="35"/>
    </row>
    <row r="27" spans="5:8" s="24" customFormat="1">
      <c r="E27" s="39">
        <v>41453</v>
      </c>
      <c r="F27" s="51">
        <v>0.218</v>
      </c>
      <c r="G27" s="51">
        <v>0.33500000000000002</v>
      </c>
      <c r="H27" s="35"/>
    </row>
    <row r="28" spans="5:8" s="24" customFormat="1">
      <c r="E28" s="39">
        <v>41452</v>
      </c>
      <c r="F28" s="51">
        <v>0.219</v>
      </c>
      <c r="G28" s="51">
        <v>0.33700000000000002</v>
      </c>
      <c r="H28" s="35"/>
    </row>
    <row r="29" spans="5:8" s="24" customFormat="1">
      <c r="E29" s="39">
        <v>41451</v>
      </c>
      <c r="F29" s="51">
        <v>0.222</v>
      </c>
      <c r="G29" s="51">
        <v>0.34300000000000003</v>
      </c>
      <c r="H29" s="35"/>
    </row>
    <row r="30" spans="5:8" s="24" customFormat="1">
      <c r="E30" s="39">
        <v>41450</v>
      </c>
      <c r="F30" s="51">
        <v>0.22500000000000001</v>
      </c>
      <c r="G30" s="51">
        <v>0.34499999999999997</v>
      </c>
      <c r="H30" s="35"/>
    </row>
    <row r="31" spans="5:8" s="24" customFormat="1">
      <c r="E31" s="39">
        <v>41449</v>
      </c>
      <c r="F31" s="51">
        <v>0.221</v>
      </c>
      <c r="G31" s="51">
        <v>0.34100000000000003</v>
      </c>
      <c r="H31" s="35"/>
    </row>
    <row r="32" spans="5:8" s="24" customFormat="1">
      <c r="E32" s="39">
        <v>41446</v>
      </c>
      <c r="F32" s="51">
        <v>0.216</v>
      </c>
      <c r="G32" s="51">
        <v>0.33300000000000002</v>
      </c>
      <c r="H32" s="35"/>
    </row>
    <row r="33" spans="5:8" s="24" customFormat="1">
      <c r="E33" s="39">
        <v>41445</v>
      </c>
      <c r="F33" s="51">
        <v>0.214</v>
      </c>
      <c r="G33" s="51">
        <v>0.32900000000000001</v>
      </c>
      <c r="H33" s="35"/>
    </row>
    <row r="34" spans="5:8" s="24" customFormat="1">
      <c r="E34" s="39">
        <v>41444</v>
      </c>
      <c r="F34" s="51">
        <v>0.21199999999999999</v>
      </c>
      <c r="G34" s="51">
        <v>0.32300000000000001</v>
      </c>
      <c r="H34" s="35"/>
    </row>
    <row r="35" spans="5:8" s="24" customFormat="1">
      <c r="E35" s="39">
        <v>41443</v>
      </c>
      <c r="F35" s="51">
        <v>0.21</v>
      </c>
      <c r="G35" s="51">
        <v>0.32</v>
      </c>
      <c r="H35" s="35"/>
    </row>
    <row r="36" spans="5:8" s="24" customFormat="1">
      <c r="E36" s="39">
        <v>41442</v>
      </c>
      <c r="F36" s="51">
        <v>0.21</v>
      </c>
      <c r="G36" s="51">
        <v>0.31900000000000001</v>
      </c>
      <c r="H36" s="35"/>
    </row>
    <row r="37" spans="5:8" s="24" customFormat="1">
      <c r="E37" s="39">
        <v>41439</v>
      </c>
      <c r="F37" s="51">
        <v>0.20899999999999999</v>
      </c>
      <c r="G37" s="51">
        <v>0.31900000000000001</v>
      </c>
      <c r="H37" s="35"/>
    </row>
    <row r="38" spans="5:8" s="24" customFormat="1">
      <c r="E38" s="39">
        <v>41438</v>
      </c>
      <c r="F38" s="51">
        <v>0.20899999999999999</v>
      </c>
      <c r="G38" s="51">
        <v>0.32</v>
      </c>
      <c r="H38" s="35"/>
    </row>
    <row r="39" spans="5:8" s="24" customFormat="1">
      <c r="E39" s="39">
        <v>41437</v>
      </c>
      <c r="F39" s="51">
        <v>0.20799999999999999</v>
      </c>
      <c r="G39" s="51">
        <v>0.31900000000000001</v>
      </c>
      <c r="H39" s="35"/>
    </row>
    <row r="40" spans="5:8" s="24" customFormat="1">
      <c r="E40" s="39">
        <v>41436</v>
      </c>
      <c r="F40" s="51">
        <v>0.20499999999999999</v>
      </c>
      <c r="G40" s="51">
        <v>0.315</v>
      </c>
      <c r="H40" s="35"/>
    </row>
    <row r="41" spans="5:8" s="24" customFormat="1">
      <c r="E41" s="39">
        <v>41435</v>
      </c>
      <c r="F41" s="51">
        <v>0.20399999999999999</v>
      </c>
      <c r="G41" s="51">
        <v>0.312</v>
      </c>
      <c r="H41" s="35"/>
    </row>
    <row r="42" spans="5:8" s="24" customFormat="1">
      <c r="E42" s="39">
        <v>41432</v>
      </c>
      <c r="F42" s="51">
        <v>0.20300000000000001</v>
      </c>
      <c r="G42" s="51">
        <v>0.308</v>
      </c>
      <c r="H42" s="35"/>
    </row>
    <row r="43" spans="5:8" s="24" customFormat="1">
      <c r="E43" s="39">
        <v>41431</v>
      </c>
      <c r="F43" s="51">
        <v>0.2</v>
      </c>
      <c r="G43" s="51">
        <v>0.3</v>
      </c>
      <c r="H43" s="35"/>
    </row>
    <row r="44" spans="5:8" s="24" customFormat="1">
      <c r="E44" s="39">
        <v>41430</v>
      </c>
      <c r="F44" s="51">
        <v>0.2</v>
      </c>
      <c r="G44" s="51">
        <v>0.3</v>
      </c>
      <c r="H44" s="35"/>
    </row>
    <row r="45" spans="5:8" s="24" customFormat="1">
      <c r="E45" s="39">
        <v>41429</v>
      </c>
      <c r="F45" s="51">
        <v>0.2</v>
      </c>
      <c r="G45" s="51">
        <v>0.3</v>
      </c>
      <c r="H45" s="35"/>
    </row>
    <row r="46" spans="5:8" s="24" customFormat="1">
      <c r="E46" s="39">
        <v>41428</v>
      </c>
      <c r="F46" s="51">
        <v>0.2</v>
      </c>
      <c r="G46" s="51">
        <v>0.29899999999999999</v>
      </c>
      <c r="H46" s="35"/>
    </row>
    <row r="47" spans="5:8" s="24" customFormat="1">
      <c r="E47" s="39">
        <v>41425</v>
      </c>
      <c r="F47" s="51">
        <v>0.2</v>
      </c>
      <c r="G47" s="51">
        <v>0.29799999999999999</v>
      </c>
      <c r="H47" s="35"/>
    </row>
    <row r="48" spans="5:8" s="24" customFormat="1">
      <c r="E48" s="39">
        <v>41424</v>
      </c>
      <c r="F48" s="51">
        <v>0.2</v>
      </c>
      <c r="G48" s="51">
        <v>0.29899999999999999</v>
      </c>
      <c r="H48" s="35"/>
    </row>
    <row r="49" spans="2:8" s="24" customFormat="1">
      <c r="E49" s="39">
        <v>41423</v>
      </c>
      <c r="F49" s="51">
        <v>0.2</v>
      </c>
      <c r="G49" s="51">
        <v>0.29799999999999999</v>
      </c>
      <c r="H49" s="35"/>
    </row>
    <row r="50" spans="2:8" s="24" customFormat="1">
      <c r="E50" s="39">
        <v>41422</v>
      </c>
      <c r="F50" s="51">
        <v>0.19900000000000001</v>
      </c>
      <c r="G50" s="51">
        <v>0.29699999999999999</v>
      </c>
      <c r="H50" s="35"/>
    </row>
    <row r="51" spans="2:8" s="24" customFormat="1">
      <c r="E51" s="39">
        <v>41421</v>
      </c>
      <c r="F51" s="51">
        <v>0.20100000000000001</v>
      </c>
      <c r="G51" s="51">
        <v>0.29499999999999998</v>
      </c>
      <c r="H51" s="35"/>
    </row>
    <row r="52" spans="2:8" s="24" customFormat="1">
      <c r="E52" s="39">
        <v>41418</v>
      </c>
      <c r="F52" s="51">
        <v>0.2</v>
      </c>
      <c r="G52" s="51">
        <v>0.29399999999999998</v>
      </c>
      <c r="H52" s="35"/>
    </row>
    <row r="53" spans="2:8" s="24" customFormat="1">
      <c r="E53" s="39">
        <v>41417</v>
      </c>
      <c r="F53" s="51">
        <v>0.19900000000000001</v>
      </c>
      <c r="G53" s="51">
        <v>0.29299999999999998</v>
      </c>
      <c r="H53" s="35"/>
    </row>
    <row r="54" spans="2:8" s="24" customFormat="1">
      <c r="B54" s="25"/>
      <c r="C54" s="25"/>
      <c r="E54" s="39">
        <v>41416</v>
      </c>
      <c r="F54" s="51">
        <v>0.19900000000000001</v>
      </c>
      <c r="G54" s="51">
        <v>0.29299999999999998</v>
      </c>
      <c r="H54" s="35"/>
    </row>
    <row r="55" spans="2:8" s="24" customFormat="1">
      <c r="B55" s="43"/>
      <c r="C55" s="43"/>
      <c r="E55" s="39">
        <v>41415</v>
      </c>
      <c r="F55" s="51">
        <v>0.19800000000000001</v>
      </c>
      <c r="G55" s="51">
        <v>0.29299999999999998</v>
      </c>
      <c r="H55" s="35"/>
    </row>
    <row r="56" spans="2:8" s="24" customFormat="1">
      <c r="B56" s="43"/>
      <c r="C56" s="43"/>
      <c r="E56" s="39">
        <v>41414</v>
      </c>
      <c r="F56" s="51">
        <v>0.19900000000000001</v>
      </c>
      <c r="G56" s="51">
        <v>0.29399999999999998</v>
      </c>
      <c r="H56" s="35"/>
    </row>
    <row r="57" spans="2:8" s="25" customFormat="1">
      <c r="B57" s="43"/>
      <c r="C57" s="43"/>
      <c r="E57" s="39">
        <v>41411</v>
      </c>
      <c r="F57" s="51">
        <v>0.2</v>
      </c>
      <c r="G57" s="51">
        <v>0.29699999999999999</v>
      </c>
      <c r="H57" s="35"/>
    </row>
    <row r="58" spans="2:8" s="43" customFormat="1">
      <c r="E58" s="39">
        <v>41410</v>
      </c>
      <c r="F58" s="51">
        <v>0.20200000000000001</v>
      </c>
      <c r="G58" s="51">
        <v>0.30099999999999999</v>
      </c>
      <c r="H58" s="35"/>
    </row>
    <row r="59" spans="2:8" s="43" customFormat="1">
      <c r="E59" s="39">
        <v>41409</v>
      </c>
      <c r="F59" s="51">
        <v>0.20300000000000001</v>
      </c>
      <c r="G59" s="51">
        <v>0.30299999999999999</v>
      </c>
      <c r="H59" s="35"/>
    </row>
    <row r="60" spans="2:8" s="43" customFormat="1">
      <c r="E60" s="39">
        <v>41408</v>
      </c>
      <c r="F60" s="51">
        <v>0.20300000000000001</v>
      </c>
      <c r="G60" s="51">
        <v>0.30299999999999999</v>
      </c>
      <c r="H60" s="35"/>
    </row>
    <row r="61" spans="2:8" s="43" customFormat="1">
      <c r="E61" s="39">
        <v>41407</v>
      </c>
      <c r="F61" s="51">
        <v>0.20300000000000001</v>
      </c>
      <c r="G61" s="51">
        <v>0.30299999999999999</v>
      </c>
      <c r="H61" s="35"/>
    </row>
    <row r="62" spans="2:8" s="43" customFormat="1">
      <c r="E62" s="39">
        <v>41404</v>
      </c>
      <c r="F62" s="51">
        <v>0.20300000000000001</v>
      </c>
      <c r="G62" s="51">
        <v>0.30299999999999999</v>
      </c>
      <c r="H62" s="35"/>
    </row>
    <row r="63" spans="2:8" s="43" customFormat="1">
      <c r="E63" s="39">
        <v>41403</v>
      </c>
      <c r="F63" s="51">
        <v>0.20300000000000001</v>
      </c>
      <c r="G63" s="51">
        <v>0.30199999999999999</v>
      </c>
      <c r="H63" s="35"/>
    </row>
    <row r="64" spans="2:8" s="43" customFormat="1">
      <c r="E64" s="39">
        <v>41402</v>
      </c>
      <c r="F64" s="51">
        <v>0.20300000000000001</v>
      </c>
      <c r="G64" s="51">
        <v>0.30299999999999999</v>
      </c>
      <c r="H64" s="35"/>
    </row>
    <row r="65" spans="5:8" s="43" customFormat="1">
      <c r="E65" s="39">
        <v>41401</v>
      </c>
      <c r="F65" s="51">
        <v>0.20200000000000001</v>
      </c>
      <c r="G65" s="51">
        <v>0.30199999999999999</v>
      </c>
      <c r="H65" s="35"/>
    </row>
    <row r="66" spans="5:8" s="43" customFormat="1">
      <c r="E66" s="39">
        <v>41400</v>
      </c>
      <c r="F66" s="51">
        <v>0.20200000000000001</v>
      </c>
      <c r="G66" s="51">
        <v>0.30199999999999999</v>
      </c>
      <c r="H66" s="35"/>
    </row>
    <row r="67" spans="5:8" s="43" customFormat="1">
      <c r="E67" s="39">
        <v>41397</v>
      </c>
      <c r="F67" s="51">
        <v>0.20100000000000001</v>
      </c>
      <c r="G67" s="51">
        <v>0.30199999999999999</v>
      </c>
      <c r="H67" s="35"/>
    </row>
    <row r="68" spans="5:8" s="43" customFormat="1">
      <c r="E68" s="39">
        <v>41396</v>
      </c>
      <c r="F68" s="51">
        <v>0.20699999999999999</v>
      </c>
      <c r="G68" s="51">
        <v>0.313</v>
      </c>
      <c r="H68" s="35"/>
    </row>
    <row r="69" spans="5:8" s="43" customFormat="1">
      <c r="E69" s="39">
        <v>41394</v>
      </c>
      <c r="F69" s="51">
        <v>0.20699999999999999</v>
      </c>
      <c r="G69" s="51">
        <v>0.315</v>
      </c>
      <c r="H69" s="35"/>
    </row>
    <row r="70" spans="5:8" s="43" customFormat="1">
      <c r="E70" s="39">
        <v>41393</v>
      </c>
      <c r="F70" s="51">
        <v>0.20699999999999999</v>
      </c>
      <c r="G70" s="51">
        <v>0.317</v>
      </c>
      <c r="H70" s="35"/>
    </row>
    <row r="71" spans="5:8" s="43" customFormat="1">
      <c r="E71" s="39">
        <v>41390</v>
      </c>
      <c r="F71" s="51">
        <v>0.20699999999999999</v>
      </c>
      <c r="G71" s="51">
        <v>0.318</v>
      </c>
      <c r="H71" s="35"/>
    </row>
    <row r="72" spans="5:8" s="43" customFormat="1">
      <c r="E72" s="39">
        <v>41389</v>
      </c>
      <c r="F72" s="51">
        <v>0.20599999999999999</v>
      </c>
      <c r="G72" s="51">
        <v>0.318</v>
      </c>
      <c r="H72" s="35"/>
    </row>
    <row r="73" spans="5:8" s="43" customFormat="1">
      <c r="E73" s="39">
        <v>41388</v>
      </c>
      <c r="F73" s="51">
        <v>0.20599999999999999</v>
      </c>
      <c r="G73" s="51">
        <v>0.31900000000000001</v>
      </c>
      <c r="H73" s="35"/>
    </row>
    <row r="74" spans="5:8" s="43" customFormat="1">
      <c r="E74" s="39">
        <v>41387</v>
      </c>
      <c r="F74" s="51">
        <v>0.20699999999999999</v>
      </c>
      <c r="G74" s="51">
        <v>0.32</v>
      </c>
      <c r="H74" s="35"/>
    </row>
    <row r="75" spans="5:8" s="43" customFormat="1">
      <c r="E75" s="39">
        <v>41386</v>
      </c>
      <c r="F75" s="51">
        <v>0.20799999999999999</v>
      </c>
      <c r="G75" s="51">
        <v>0.32200000000000001</v>
      </c>
      <c r="H75" s="35"/>
    </row>
    <row r="76" spans="5:8" s="43" customFormat="1">
      <c r="E76" s="39">
        <v>41383</v>
      </c>
      <c r="F76" s="51">
        <v>0.20799999999999999</v>
      </c>
      <c r="G76" s="51">
        <v>0.32200000000000001</v>
      </c>
      <c r="H76" s="35"/>
    </row>
    <row r="77" spans="5:8" s="43" customFormat="1">
      <c r="E77" s="39">
        <v>41382</v>
      </c>
      <c r="F77" s="51">
        <v>0.20799999999999999</v>
      </c>
      <c r="G77" s="51">
        <v>0.32200000000000001</v>
      </c>
      <c r="H77" s="35"/>
    </row>
    <row r="78" spans="5:8" s="43" customFormat="1">
      <c r="E78" s="39">
        <v>41381</v>
      </c>
      <c r="F78" s="51">
        <v>0.21</v>
      </c>
      <c r="G78" s="51">
        <v>0.32500000000000001</v>
      </c>
      <c r="H78" s="35"/>
    </row>
    <row r="79" spans="5:8" s="43" customFormat="1">
      <c r="E79" s="39">
        <v>41380</v>
      </c>
      <c r="F79" s="51">
        <v>0.21</v>
      </c>
      <c r="G79" s="51">
        <v>0.32600000000000001</v>
      </c>
      <c r="H79" s="35"/>
    </row>
    <row r="80" spans="5:8" s="43" customFormat="1">
      <c r="E80" s="39">
        <v>41379</v>
      </c>
      <c r="F80" s="51">
        <v>0.21</v>
      </c>
      <c r="G80" s="51">
        <v>0.32700000000000001</v>
      </c>
      <c r="H80" s="35"/>
    </row>
    <row r="81" spans="5:8" s="43" customFormat="1">
      <c r="E81" s="39">
        <v>41376</v>
      </c>
      <c r="F81" s="51">
        <v>0.21</v>
      </c>
      <c r="G81" s="51">
        <v>0.32700000000000001</v>
      </c>
      <c r="H81" s="35"/>
    </row>
    <row r="82" spans="5:8" s="43" customFormat="1">
      <c r="E82" s="39">
        <v>41375</v>
      </c>
      <c r="F82" s="51">
        <v>0.21099999999999999</v>
      </c>
      <c r="G82" s="51">
        <v>0.32900000000000001</v>
      </c>
      <c r="H82" s="35"/>
    </row>
    <row r="83" spans="5:8" s="43" customFormat="1">
      <c r="E83" s="39">
        <v>41374</v>
      </c>
      <c r="F83" s="51">
        <v>0.21099999999999999</v>
      </c>
      <c r="G83" s="51">
        <v>0.32900000000000001</v>
      </c>
      <c r="H83" s="35"/>
    </row>
    <row r="84" spans="5:8" s="43" customFormat="1">
      <c r="E84" s="39">
        <v>41373</v>
      </c>
      <c r="F84" s="51">
        <v>0.21099999999999999</v>
      </c>
      <c r="G84" s="51">
        <v>0.32800000000000001</v>
      </c>
      <c r="H84" s="35"/>
    </row>
    <row r="85" spans="5:8" s="43" customFormat="1">
      <c r="E85" s="39">
        <v>41372</v>
      </c>
      <c r="F85" s="51">
        <v>0.21</v>
      </c>
      <c r="G85" s="51">
        <v>0.32700000000000001</v>
      </c>
      <c r="H85" s="35"/>
    </row>
    <row r="86" spans="5:8" s="43" customFormat="1">
      <c r="E86" s="39">
        <v>41369</v>
      </c>
      <c r="F86" s="51">
        <v>0.21</v>
      </c>
      <c r="G86" s="51">
        <v>0.32600000000000001</v>
      </c>
      <c r="H86" s="35"/>
    </row>
    <row r="87" spans="5:8" s="43" customFormat="1">
      <c r="E87" s="39">
        <v>41368</v>
      </c>
      <c r="F87" s="51">
        <v>0.21</v>
      </c>
      <c r="G87" s="51">
        <v>0.33</v>
      </c>
      <c r="H87" s="35"/>
    </row>
    <row r="88" spans="5:8" s="43" customFormat="1">
      <c r="E88" s="39">
        <v>41367</v>
      </c>
      <c r="F88" s="51">
        <v>0.21</v>
      </c>
      <c r="G88" s="51">
        <v>0.33100000000000002</v>
      </c>
      <c r="H88" s="35"/>
    </row>
    <row r="89" spans="5:8" s="43" customFormat="1">
      <c r="E89" s="39">
        <v>41366</v>
      </c>
      <c r="F89" s="51">
        <v>0.21</v>
      </c>
      <c r="G89" s="51">
        <v>0.33200000000000002</v>
      </c>
      <c r="H89" s="35"/>
    </row>
    <row r="90" spans="5:8" s="43" customFormat="1">
      <c r="E90" s="39">
        <v>41361</v>
      </c>
      <c r="F90" s="51">
        <v>0.21099999999999999</v>
      </c>
      <c r="G90" s="51">
        <v>0.33500000000000002</v>
      </c>
      <c r="H90" s="35"/>
    </row>
    <row r="91" spans="5:8" s="43" customFormat="1">
      <c r="E91" s="39">
        <v>41360</v>
      </c>
      <c r="F91" s="51">
        <v>0.21199999999999999</v>
      </c>
      <c r="G91" s="51">
        <v>0.33500000000000002</v>
      </c>
      <c r="H91" s="35"/>
    </row>
    <row r="92" spans="5:8" s="43" customFormat="1">
      <c r="E92" s="39">
        <v>41359</v>
      </c>
      <c r="F92" s="51">
        <v>0.21299999999999999</v>
      </c>
      <c r="G92" s="51">
        <v>0.33700000000000002</v>
      </c>
      <c r="H92" s="35"/>
    </row>
    <row r="93" spans="5:8" s="43" customFormat="1">
      <c r="E93" s="39">
        <v>41358</v>
      </c>
      <c r="F93" s="51">
        <v>0.214</v>
      </c>
      <c r="G93" s="51">
        <v>0.33600000000000002</v>
      </c>
      <c r="H93" s="35"/>
    </row>
    <row r="94" spans="5:8" s="43" customFormat="1">
      <c r="E94" s="39">
        <v>41355</v>
      </c>
      <c r="F94" s="51">
        <v>0.215</v>
      </c>
      <c r="G94" s="51">
        <v>0.33900000000000002</v>
      </c>
      <c r="H94" s="35"/>
    </row>
    <row r="95" spans="5:8" s="43" customFormat="1">
      <c r="E95" s="39">
        <v>41354</v>
      </c>
      <c r="F95" s="51">
        <v>0.21099999999999999</v>
      </c>
      <c r="G95" s="51">
        <v>0.33400000000000002</v>
      </c>
      <c r="H95" s="35"/>
    </row>
    <row r="96" spans="5:8" s="43" customFormat="1">
      <c r="E96" s="39">
        <v>41353</v>
      </c>
      <c r="F96" s="51">
        <v>0.21</v>
      </c>
      <c r="G96" s="51">
        <v>0.33500000000000002</v>
      </c>
      <c r="H96" s="35"/>
    </row>
    <row r="97" spans="5:8" s="43" customFormat="1">
      <c r="E97" s="39">
        <v>41352</v>
      </c>
      <c r="F97" s="51">
        <v>0.20699999999999999</v>
      </c>
      <c r="G97" s="51">
        <v>0.33</v>
      </c>
      <c r="H97" s="35"/>
    </row>
    <row r="98" spans="5:8" s="43" customFormat="1">
      <c r="E98" s="39">
        <v>41351</v>
      </c>
      <c r="F98" s="51">
        <v>0.20599999999999999</v>
      </c>
      <c r="G98" s="51">
        <v>0.32600000000000001</v>
      </c>
      <c r="H98" s="35"/>
    </row>
    <row r="99" spans="5:8" s="43" customFormat="1">
      <c r="E99" s="39">
        <v>41348</v>
      </c>
      <c r="F99" s="51">
        <v>0.20399999999999999</v>
      </c>
      <c r="G99" s="51">
        <v>0.32600000000000001</v>
      </c>
      <c r="H99" s="35"/>
    </row>
    <row r="100" spans="5:8" s="43" customFormat="1">
      <c r="E100" s="39">
        <v>41347</v>
      </c>
      <c r="F100" s="51">
        <v>0.20399999999999999</v>
      </c>
      <c r="G100" s="51">
        <v>0.32600000000000001</v>
      </c>
      <c r="H100" s="35"/>
    </row>
    <row r="101" spans="5:8" s="43" customFormat="1">
      <c r="E101" s="39">
        <v>41346</v>
      </c>
      <c r="F101" s="51">
        <v>0.20300000000000001</v>
      </c>
      <c r="G101" s="51">
        <v>0.32500000000000001</v>
      </c>
      <c r="H101" s="35"/>
    </row>
    <row r="102" spans="5:8" s="43" customFormat="1">
      <c r="E102" s="39">
        <v>41345</v>
      </c>
      <c r="F102" s="51">
        <v>0.20100000000000001</v>
      </c>
      <c r="G102" s="51">
        <v>0.32600000000000001</v>
      </c>
      <c r="H102" s="35"/>
    </row>
    <row r="103" spans="5:8" s="43" customFormat="1">
      <c r="E103" s="39">
        <v>41344</v>
      </c>
      <c r="F103" s="51">
        <v>0.20100000000000001</v>
      </c>
      <c r="G103" s="51">
        <v>0.32600000000000001</v>
      </c>
      <c r="H103" s="35"/>
    </row>
    <row r="104" spans="5:8" s="43" customFormat="1">
      <c r="E104" s="39">
        <v>41341</v>
      </c>
      <c r="F104" s="51">
        <v>0.20100000000000001</v>
      </c>
      <c r="G104" s="51">
        <v>0.32400000000000001</v>
      </c>
      <c r="H104" s="35"/>
    </row>
    <row r="105" spans="5:8" s="43" customFormat="1">
      <c r="E105" s="39">
        <v>41340</v>
      </c>
      <c r="F105" s="51">
        <v>0.2</v>
      </c>
      <c r="G105" s="51">
        <v>0.32100000000000001</v>
      </c>
      <c r="H105" s="35"/>
    </row>
    <row r="106" spans="5:8" s="43" customFormat="1">
      <c r="E106" s="39">
        <v>41339</v>
      </c>
      <c r="F106" s="51">
        <v>0.2</v>
      </c>
      <c r="G106" s="51">
        <v>0.32100000000000001</v>
      </c>
      <c r="H106" s="35"/>
    </row>
    <row r="107" spans="5:8" s="43" customFormat="1">
      <c r="E107" s="39">
        <v>41338</v>
      </c>
      <c r="F107" s="51">
        <v>0.2</v>
      </c>
      <c r="G107" s="51">
        <v>0.32200000000000001</v>
      </c>
      <c r="H107" s="35"/>
    </row>
    <row r="108" spans="5:8" s="43" customFormat="1">
      <c r="E108" s="39">
        <v>41337</v>
      </c>
      <c r="F108" s="51">
        <v>0.20200000000000001</v>
      </c>
      <c r="G108" s="51">
        <v>0.32400000000000001</v>
      </c>
      <c r="H108" s="35"/>
    </row>
    <row r="109" spans="5:8" s="43" customFormat="1">
      <c r="E109" s="39">
        <v>41334</v>
      </c>
      <c r="F109" s="51">
        <v>0.20599999999999999</v>
      </c>
      <c r="G109" s="51">
        <v>0.32800000000000001</v>
      </c>
      <c r="H109" s="35"/>
    </row>
    <row r="110" spans="5:8" s="43" customFormat="1">
      <c r="E110" s="39">
        <v>41333</v>
      </c>
      <c r="F110" s="51">
        <v>0.20899999999999999</v>
      </c>
      <c r="G110" s="51">
        <v>0.33400000000000002</v>
      </c>
      <c r="H110" s="35"/>
    </row>
    <row r="111" spans="5:8" s="43" customFormat="1">
      <c r="E111" s="39">
        <v>41332</v>
      </c>
      <c r="F111" s="51">
        <v>0.21</v>
      </c>
      <c r="G111" s="51">
        <v>0.33600000000000002</v>
      </c>
      <c r="H111" s="35"/>
    </row>
    <row r="112" spans="5:8" s="43" customFormat="1">
      <c r="E112" s="39">
        <v>41331</v>
      </c>
      <c r="F112" s="51">
        <v>0.21</v>
      </c>
      <c r="G112" s="51">
        <v>0.33800000000000002</v>
      </c>
      <c r="H112" s="35"/>
    </row>
    <row r="113" spans="5:8" s="43" customFormat="1">
      <c r="E113" s="39">
        <v>41330</v>
      </c>
      <c r="F113" s="51">
        <v>0.21299999999999999</v>
      </c>
      <c r="G113" s="51">
        <v>0.34300000000000003</v>
      </c>
      <c r="H113" s="35"/>
    </row>
    <row r="114" spans="5:8" s="43" customFormat="1">
      <c r="E114" s="39">
        <v>41327</v>
      </c>
      <c r="F114" s="51">
        <v>0.218</v>
      </c>
      <c r="G114" s="51">
        <v>0.35199999999999998</v>
      </c>
      <c r="H114" s="35"/>
    </row>
    <row r="115" spans="5:8" s="43" customFormat="1">
      <c r="E115" s="39">
        <v>41326</v>
      </c>
      <c r="F115" s="51">
        <v>0.22</v>
      </c>
      <c r="G115" s="51">
        <v>0.35399999999999998</v>
      </c>
      <c r="H115" s="35"/>
    </row>
    <row r="116" spans="5:8" s="43" customFormat="1">
      <c r="E116" s="39">
        <v>41325</v>
      </c>
      <c r="F116" s="51">
        <v>0.221</v>
      </c>
      <c r="G116" s="51">
        <v>0.35599999999999998</v>
      </c>
      <c r="H116" s="35"/>
    </row>
    <row r="117" spans="5:8" s="43" customFormat="1">
      <c r="E117" s="39">
        <v>41324</v>
      </c>
      <c r="F117" s="51">
        <v>0.221</v>
      </c>
      <c r="G117" s="51">
        <v>0.35699999999999998</v>
      </c>
      <c r="H117" s="35"/>
    </row>
    <row r="118" spans="5:8" s="43" customFormat="1">
      <c r="E118" s="39">
        <v>41323</v>
      </c>
      <c r="F118" s="51">
        <v>0.223</v>
      </c>
      <c r="G118" s="51">
        <v>0.35899999999999999</v>
      </c>
      <c r="H118" s="35"/>
    </row>
    <row r="119" spans="5:8" s="43" customFormat="1">
      <c r="E119" s="39">
        <v>41320</v>
      </c>
      <c r="F119" s="51">
        <v>0.22500000000000001</v>
      </c>
      <c r="G119" s="51">
        <v>0.36299999999999999</v>
      </c>
      <c r="H119" s="35"/>
    </row>
    <row r="120" spans="5:8" s="43" customFormat="1">
      <c r="E120" s="39">
        <v>41319</v>
      </c>
      <c r="F120" s="51">
        <v>0.22600000000000001</v>
      </c>
      <c r="G120" s="51">
        <v>0.36699999999999999</v>
      </c>
      <c r="H120" s="35"/>
    </row>
    <row r="121" spans="5:8" s="43" customFormat="1">
      <c r="E121" s="39">
        <v>41318</v>
      </c>
      <c r="F121" s="51">
        <v>0.22600000000000001</v>
      </c>
      <c r="G121" s="51">
        <v>0.36899999999999999</v>
      </c>
      <c r="H121" s="35"/>
    </row>
    <row r="122" spans="5:8" s="43" customFormat="1">
      <c r="E122" s="39">
        <v>41317</v>
      </c>
      <c r="F122" s="51">
        <v>0.22600000000000001</v>
      </c>
      <c r="G122" s="51">
        <v>0.36899999999999999</v>
      </c>
      <c r="H122" s="35"/>
    </row>
    <row r="123" spans="5:8" s="43" customFormat="1">
      <c r="E123" s="39">
        <v>41316</v>
      </c>
      <c r="F123" s="51">
        <v>0.22700000000000001</v>
      </c>
      <c r="G123" s="51">
        <v>0.371</v>
      </c>
      <c r="H123" s="35"/>
    </row>
    <row r="124" spans="5:8" s="43" customFormat="1">
      <c r="E124" s="39">
        <v>41313</v>
      </c>
      <c r="F124" s="51">
        <v>0.22700000000000001</v>
      </c>
      <c r="G124" s="51">
        <v>0.372</v>
      </c>
      <c r="H124" s="35"/>
    </row>
    <row r="125" spans="5:8" s="43" customFormat="1">
      <c r="E125" s="39">
        <v>41312</v>
      </c>
      <c r="F125" s="51">
        <v>0.23200000000000001</v>
      </c>
      <c r="G125" s="51">
        <v>0.378</v>
      </c>
      <c r="H125" s="35"/>
    </row>
    <row r="126" spans="5:8" s="43" customFormat="1">
      <c r="E126" s="39">
        <v>41311</v>
      </c>
      <c r="F126" s="51">
        <v>0.23300000000000001</v>
      </c>
      <c r="G126" s="51">
        <v>0.379</v>
      </c>
      <c r="H126" s="35"/>
    </row>
    <row r="127" spans="5:8" s="43" customFormat="1">
      <c r="E127" s="39">
        <v>41310</v>
      </c>
      <c r="F127" s="51">
        <v>0.23300000000000001</v>
      </c>
      <c r="G127" s="51">
        <v>0.38</v>
      </c>
      <c r="H127" s="35"/>
    </row>
    <row r="128" spans="5:8" s="43" customFormat="1">
      <c r="E128" s="39">
        <v>41309</v>
      </c>
      <c r="F128" s="51">
        <v>0.23300000000000001</v>
      </c>
      <c r="G128" s="51">
        <v>0.38</v>
      </c>
      <c r="H128" s="35"/>
    </row>
    <row r="129" spans="5:8" s="43" customFormat="1">
      <c r="E129" s="39">
        <v>41306</v>
      </c>
      <c r="F129" s="51">
        <v>0.23400000000000001</v>
      </c>
      <c r="G129" s="51">
        <v>0.38</v>
      </c>
      <c r="H129" s="35"/>
    </row>
    <row r="130" spans="5:8" s="43" customFormat="1">
      <c r="E130" s="39">
        <v>41305</v>
      </c>
      <c r="F130" s="51">
        <v>0.23200000000000001</v>
      </c>
      <c r="G130" s="51">
        <v>0.378</v>
      </c>
      <c r="H130" s="35"/>
    </row>
    <row r="131" spans="5:8" s="43" customFormat="1">
      <c r="E131" s="39">
        <v>41304</v>
      </c>
      <c r="F131" s="51">
        <v>0.23</v>
      </c>
      <c r="G131" s="51">
        <v>0.376</v>
      </c>
      <c r="H131" s="35"/>
    </row>
    <row r="132" spans="5:8" s="43" customFormat="1">
      <c r="E132" s="39">
        <v>41303</v>
      </c>
      <c r="F132" s="51">
        <v>0.22600000000000001</v>
      </c>
      <c r="G132" s="51">
        <v>0.373</v>
      </c>
      <c r="H132" s="35"/>
    </row>
    <row r="133" spans="5:8" s="43" customFormat="1">
      <c r="E133" s="39">
        <v>41302</v>
      </c>
      <c r="F133" s="51">
        <v>0.224</v>
      </c>
      <c r="G133" s="51">
        <v>0.37</v>
      </c>
      <c r="H133" s="35"/>
    </row>
    <row r="134" spans="5:8" s="43" customFormat="1">
      <c r="E134" s="39">
        <v>41299</v>
      </c>
      <c r="F134" s="51">
        <v>0.214</v>
      </c>
      <c r="G134" s="51">
        <v>0.35599999999999998</v>
      </c>
      <c r="H134" s="35"/>
    </row>
    <row r="135" spans="5:8" s="43" customFormat="1">
      <c r="E135" s="39">
        <v>41298</v>
      </c>
      <c r="F135" s="51">
        <v>0.21099999999999999</v>
      </c>
      <c r="G135" s="51">
        <v>0.35299999999999998</v>
      </c>
      <c r="H135" s="35"/>
    </row>
    <row r="136" spans="5:8" s="43" customFormat="1">
      <c r="E136" s="39">
        <v>41297</v>
      </c>
      <c r="F136" s="51">
        <v>0.20899999999999999</v>
      </c>
      <c r="G136" s="51">
        <v>0.35299999999999998</v>
      </c>
      <c r="H136" s="35"/>
    </row>
    <row r="137" spans="5:8" s="43" customFormat="1">
      <c r="E137" s="39">
        <v>41296</v>
      </c>
      <c r="F137" s="51">
        <v>0.20899999999999999</v>
      </c>
      <c r="G137" s="51">
        <v>0.35299999999999998</v>
      </c>
      <c r="H137" s="35"/>
    </row>
    <row r="138" spans="5:8" s="43" customFormat="1">
      <c r="E138" s="39">
        <v>41295</v>
      </c>
      <c r="F138" s="51">
        <v>0.20899999999999999</v>
      </c>
      <c r="G138" s="51">
        <v>0.35299999999999998</v>
      </c>
      <c r="H138" s="35"/>
    </row>
    <row r="139" spans="5:8" s="43" customFormat="1">
      <c r="E139" s="39">
        <v>41292</v>
      </c>
      <c r="F139" s="51">
        <v>0.20899999999999999</v>
      </c>
      <c r="G139" s="51">
        <v>0.35099999999999998</v>
      </c>
      <c r="H139" s="35"/>
    </row>
    <row r="140" spans="5:8" s="43" customFormat="1">
      <c r="E140" s="39">
        <v>41291</v>
      </c>
      <c r="F140" s="51">
        <v>0.20399999999999999</v>
      </c>
      <c r="G140" s="51">
        <v>0.34399999999999997</v>
      </c>
      <c r="H140" s="35"/>
    </row>
    <row r="141" spans="5:8" s="43" customFormat="1">
      <c r="E141" s="39">
        <v>41290</v>
      </c>
      <c r="F141" s="51">
        <v>0.20100000000000001</v>
      </c>
      <c r="G141" s="51">
        <v>0.34</v>
      </c>
      <c r="H141" s="35"/>
    </row>
    <row r="142" spans="5:8" s="43" customFormat="1">
      <c r="E142" s="39">
        <v>41289</v>
      </c>
      <c r="F142" s="51">
        <v>0.20200000000000001</v>
      </c>
      <c r="G142" s="51">
        <v>0.34100000000000003</v>
      </c>
      <c r="H142" s="35"/>
    </row>
    <row r="143" spans="5:8" s="43" customFormat="1">
      <c r="E143" s="39">
        <v>41288</v>
      </c>
      <c r="F143" s="51">
        <v>0.19900000000000001</v>
      </c>
      <c r="G143" s="51">
        <v>0.33700000000000002</v>
      </c>
      <c r="H143" s="35"/>
    </row>
    <row r="144" spans="5:8" s="43" customFormat="1">
      <c r="E144" s="39">
        <v>41285</v>
      </c>
      <c r="F144" s="51">
        <v>0.19500000000000001</v>
      </c>
      <c r="G144" s="51">
        <v>0.33100000000000002</v>
      </c>
      <c r="H144" s="35"/>
    </row>
    <row r="145" spans="5:8" s="43" customFormat="1">
      <c r="E145" s="39">
        <v>41284</v>
      </c>
      <c r="F145" s="51">
        <v>0.19</v>
      </c>
      <c r="G145" s="51">
        <v>0.32500000000000001</v>
      </c>
      <c r="H145" s="35"/>
    </row>
    <row r="146" spans="5:8" s="43" customFormat="1">
      <c r="E146" s="39">
        <v>41283</v>
      </c>
      <c r="F146" s="51">
        <v>0.192</v>
      </c>
      <c r="G146" s="51">
        <v>0.32600000000000001</v>
      </c>
      <c r="H146" s="35"/>
    </row>
    <row r="147" spans="5:8" s="43" customFormat="1">
      <c r="E147" s="39">
        <v>41282</v>
      </c>
      <c r="F147" s="51">
        <v>0.192</v>
      </c>
      <c r="G147" s="51">
        <v>0.32600000000000001</v>
      </c>
      <c r="H147" s="35"/>
    </row>
    <row r="148" spans="5:8" s="43" customFormat="1">
      <c r="E148" s="39">
        <v>41281</v>
      </c>
      <c r="F148" s="51">
        <v>0.192</v>
      </c>
      <c r="G148" s="51">
        <v>0.32500000000000001</v>
      </c>
      <c r="H148" s="35"/>
    </row>
    <row r="149" spans="5:8" s="43" customFormat="1">
      <c r="E149" s="39">
        <v>41278</v>
      </c>
      <c r="F149" s="51">
        <v>0.191</v>
      </c>
      <c r="G149" s="51">
        <v>0.32400000000000001</v>
      </c>
      <c r="H149" s="35"/>
    </row>
    <row r="150" spans="5:8" s="43" customFormat="1">
      <c r="E150" s="39">
        <v>41277</v>
      </c>
      <c r="F150" s="51">
        <v>0.189</v>
      </c>
      <c r="G150" s="51">
        <v>0.32</v>
      </c>
      <c r="H150" s="35"/>
    </row>
    <row r="151" spans="5:8" s="43" customFormat="1">
      <c r="E151" s="39">
        <v>41276</v>
      </c>
      <c r="F151" s="51">
        <v>0.188</v>
      </c>
      <c r="G151" s="51">
        <v>0.31900000000000001</v>
      </c>
      <c r="H151" s="35"/>
    </row>
    <row r="152" spans="5:8" s="43" customFormat="1">
      <c r="E152" s="39">
        <v>41274</v>
      </c>
      <c r="F152" s="51">
        <v>0.187</v>
      </c>
      <c r="G152" s="51">
        <v>0.32</v>
      </c>
      <c r="H152" s="35"/>
    </row>
    <row r="153" spans="5:8" s="43" customFormat="1">
      <c r="E153" s="39">
        <v>41271</v>
      </c>
      <c r="F153" s="51">
        <v>0.186</v>
      </c>
      <c r="G153" s="51">
        <v>0.32</v>
      </c>
      <c r="H153" s="35"/>
    </row>
    <row r="154" spans="5:8" s="43" customFormat="1">
      <c r="E154" s="39">
        <v>41270</v>
      </c>
      <c r="F154" s="51">
        <v>0.185</v>
      </c>
      <c r="G154" s="51">
        <v>0.31900000000000001</v>
      </c>
      <c r="H154" s="35"/>
    </row>
    <row r="155" spans="5:8" s="43" customFormat="1">
      <c r="E155" s="39">
        <v>41267</v>
      </c>
      <c r="F155" s="51">
        <v>0.186</v>
      </c>
      <c r="G155" s="51">
        <v>0.31900000000000001</v>
      </c>
      <c r="H155" s="35"/>
    </row>
    <row r="156" spans="5:8" s="43" customFormat="1">
      <c r="E156" s="39">
        <v>41264</v>
      </c>
      <c r="F156" s="51">
        <v>0.184</v>
      </c>
      <c r="G156" s="51">
        <v>0.318</v>
      </c>
      <c r="H156" s="35"/>
    </row>
    <row r="157" spans="5:8" s="43" customFormat="1">
      <c r="E157" s="39">
        <v>41263</v>
      </c>
      <c r="F157" s="51">
        <v>0.183</v>
      </c>
      <c r="G157" s="51">
        <v>0.318</v>
      </c>
      <c r="H157" s="35"/>
    </row>
    <row r="158" spans="5:8" s="43" customFormat="1">
      <c r="E158" s="39">
        <v>41262</v>
      </c>
      <c r="F158" s="51">
        <v>0.183</v>
      </c>
      <c r="G158" s="51">
        <v>0.318</v>
      </c>
      <c r="H158" s="35"/>
    </row>
    <row r="159" spans="5:8" s="43" customFormat="1">
      <c r="E159" s="39">
        <v>41261</v>
      </c>
      <c r="F159" s="51">
        <v>0.184</v>
      </c>
      <c r="G159" s="51">
        <v>0.318</v>
      </c>
      <c r="H159" s="35"/>
    </row>
    <row r="160" spans="5:8" s="43" customFormat="1">
      <c r="E160" s="39">
        <v>41260</v>
      </c>
      <c r="F160" s="51">
        <v>0.184</v>
      </c>
      <c r="G160" s="51">
        <v>0.317</v>
      </c>
      <c r="H160" s="35"/>
    </row>
    <row r="161" spans="5:8" s="43" customFormat="1">
      <c r="E161" s="39">
        <v>41257</v>
      </c>
      <c r="F161" s="51">
        <v>0.184</v>
      </c>
      <c r="G161" s="51">
        <v>0.316</v>
      </c>
      <c r="H161" s="35"/>
    </row>
    <row r="162" spans="5:8" s="43" customFormat="1">
      <c r="E162" s="39">
        <v>41256</v>
      </c>
      <c r="F162" s="51">
        <v>0.183</v>
      </c>
      <c r="G162" s="51">
        <v>0.317</v>
      </c>
      <c r="H162" s="35"/>
    </row>
    <row r="163" spans="5:8" s="43" customFormat="1">
      <c r="E163" s="39">
        <v>41255</v>
      </c>
      <c r="F163" s="51">
        <v>0.183</v>
      </c>
      <c r="G163" s="51">
        <v>0.318</v>
      </c>
      <c r="H163" s="35"/>
    </row>
    <row r="164" spans="5:8" s="43" customFormat="1">
      <c r="E164" s="39">
        <v>41254</v>
      </c>
      <c r="F164" s="51">
        <v>0.18099999999999999</v>
      </c>
      <c r="G164" s="51">
        <v>0.316</v>
      </c>
      <c r="H164" s="35"/>
    </row>
    <row r="165" spans="5:8" s="43" customFormat="1">
      <c r="E165" s="39">
        <v>41253</v>
      </c>
      <c r="F165" s="51">
        <v>0.183</v>
      </c>
      <c r="G165" s="51">
        <v>0.32200000000000001</v>
      </c>
      <c r="H165" s="35"/>
    </row>
    <row r="166" spans="5:8" s="43" customFormat="1">
      <c r="E166" s="39">
        <v>41250</v>
      </c>
      <c r="F166" s="51">
        <v>0.187</v>
      </c>
      <c r="G166" s="51">
        <v>0.33</v>
      </c>
      <c r="H166" s="35"/>
    </row>
    <row r="167" spans="5:8" s="43" customFormat="1">
      <c r="E167" s="39">
        <v>41249</v>
      </c>
      <c r="F167" s="51">
        <v>0.19</v>
      </c>
      <c r="G167" s="51">
        <v>0.33900000000000002</v>
      </c>
      <c r="H167" s="35"/>
    </row>
    <row r="168" spans="5:8" s="43" customFormat="1">
      <c r="E168" s="39">
        <v>41248</v>
      </c>
      <c r="F168" s="51">
        <v>0.19</v>
      </c>
      <c r="G168" s="51">
        <v>0.34</v>
      </c>
      <c r="H168" s="35"/>
    </row>
    <row r="169" spans="5:8" s="43" customFormat="1">
      <c r="E169" s="39">
        <v>41247</v>
      </c>
      <c r="F169" s="51">
        <v>0.191</v>
      </c>
      <c r="G169" s="51">
        <v>0.34100000000000003</v>
      </c>
      <c r="H169" s="35"/>
    </row>
    <row r="170" spans="5:8" s="43" customFormat="1">
      <c r="E170" s="39">
        <v>41246</v>
      </c>
      <c r="F170" s="51">
        <v>0.19</v>
      </c>
      <c r="G170" s="51">
        <v>0.34200000000000003</v>
      </c>
      <c r="H170" s="35"/>
    </row>
    <row r="171" spans="5:8" s="43" customFormat="1">
      <c r="E171" s="39">
        <v>41243</v>
      </c>
      <c r="F171" s="51">
        <v>0.191</v>
      </c>
      <c r="G171" s="51">
        <v>0.34399999999999997</v>
      </c>
      <c r="H171" s="35"/>
    </row>
    <row r="172" spans="5:8" s="43" customFormat="1">
      <c r="E172" s="39">
        <v>41242</v>
      </c>
      <c r="F172" s="51">
        <v>0.19</v>
      </c>
      <c r="G172" s="51">
        <v>0.34499999999999997</v>
      </c>
      <c r="H172" s="35"/>
    </row>
    <row r="173" spans="5:8" s="43" customFormat="1">
      <c r="E173" s="39">
        <v>41241</v>
      </c>
      <c r="F173" s="51">
        <v>0.188</v>
      </c>
      <c r="G173" s="51">
        <v>0.34699999999999998</v>
      </c>
      <c r="H173" s="35"/>
    </row>
    <row r="174" spans="5:8" s="43" customFormat="1">
      <c r="E174" s="39">
        <v>41240</v>
      </c>
      <c r="F174" s="51">
        <v>0.189</v>
      </c>
      <c r="G174" s="51">
        <v>0.34799999999999998</v>
      </c>
      <c r="H174" s="35"/>
    </row>
    <row r="175" spans="5:8" s="43" customFormat="1">
      <c r="E175" s="39">
        <v>41239</v>
      </c>
      <c r="F175" s="51">
        <v>0.189</v>
      </c>
      <c r="G175" s="51">
        <v>0.34899999999999998</v>
      </c>
      <c r="H175" s="35"/>
    </row>
    <row r="176" spans="5:8" s="43" customFormat="1">
      <c r="E176" s="39">
        <v>41236</v>
      </c>
      <c r="F176" s="51">
        <v>0.19</v>
      </c>
      <c r="G176" s="51">
        <v>0.35099999999999998</v>
      </c>
      <c r="H176" s="35"/>
    </row>
    <row r="177" spans="5:8" s="43" customFormat="1">
      <c r="E177" s="39">
        <v>41235</v>
      </c>
      <c r="F177" s="51">
        <v>0.19</v>
      </c>
      <c r="G177" s="51">
        <v>0.35099999999999998</v>
      </c>
      <c r="H177" s="35"/>
    </row>
    <row r="178" spans="5:8" s="43" customFormat="1">
      <c r="E178" s="39">
        <v>41234</v>
      </c>
      <c r="F178" s="51">
        <v>0.19</v>
      </c>
      <c r="G178" s="51">
        <v>0.35199999999999998</v>
      </c>
      <c r="H178" s="35"/>
    </row>
    <row r="179" spans="5:8" s="43" customFormat="1">
      <c r="E179" s="39">
        <v>41233</v>
      </c>
      <c r="F179" s="51">
        <v>0.19</v>
      </c>
      <c r="G179" s="51">
        <v>0.35199999999999998</v>
      </c>
      <c r="H179" s="35"/>
    </row>
    <row r="180" spans="5:8" s="43" customFormat="1">
      <c r="E180" s="39">
        <v>41232</v>
      </c>
      <c r="F180" s="51">
        <v>0.191</v>
      </c>
      <c r="G180" s="51">
        <v>0.35399999999999998</v>
      </c>
      <c r="H180" s="35"/>
    </row>
    <row r="181" spans="5:8" s="43" customFormat="1">
      <c r="E181" s="39">
        <v>41229</v>
      </c>
      <c r="F181" s="51">
        <v>0.191</v>
      </c>
      <c r="G181" s="51">
        <v>0.35599999999999998</v>
      </c>
      <c r="H181" s="35"/>
    </row>
    <row r="182" spans="5:8" s="43" customFormat="1">
      <c r="E182" s="39">
        <v>41228</v>
      </c>
      <c r="F182" s="51">
        <v>0.191</v>
      </c>
      <c r="G182" s="51">
        <v>0.35699999999999998</v>
      </c>
      <c r="H182" s="35"/>
    </row>
    <row r="183" spans="5:8" s="43" customFormat="1">
      <c r="E183" s="39">
        <v>41227</v>
      </c>
      <c r="F183" s="51">
        <v>0.191</v>
      </c>
      <c r="G183" s="51">
        <v>0.35799999999999998</v>
      </c>
      <c r="H183" s="35"/>
    </row>
    <row r="184" spans="5:8" s="43" customFormat="1">
      <c r="E184" s="39">
        <v>41226</v>
      </c>
      <c r="F184" s="51">
        <v>0.192</v>
      </c>
      <c r="G184" s="51">
        <v>0.36099999999999999</v>
      </c>
      <c r="H184" s="35"/>
    </row>
    <row r="185" spans="5:8" s="43" customFormat="1">
      <c r="E185" s="39">
        <v>41225</v>
      </c>
      <c r="F185" s="51">
        <v>0.192</v>
      </c>
      <c r="G185" s="51">
        <v>0.36299999999999999</v>
      </c>
      <c r="H185" s="35"/>
    </row>
    <row r="186" spans="5:8" s="43" customFormat="1">
      <c r="E186" s="39">
        <v>41222</v>
      </c>
      <c r="F186" s="51">
        <v>0.193</v>
      </c>
      <c r="G186" s="51">
        <v>0.36599999999999999</v>
      </c>
      <c r="H186" s="35"/>
    </row>
    <row r="187" spans="5:8" s="43" customFormat="1">
      <c r="E187" s="39">
        <v>41221</v>
      </c>
      <c r="F187" s="51">
        <v>0.19400000000000001</v>
      </c>
      <c r="G187" s="51">
        <v>0.37</v>
      </c>
      <c r="H187" s="35"/>
    </row>
    <row r="188" spans="5:8" s="43" customFormat="1">
      <c r="E188" s="39">
        <v>41220</v>
      </c>
      <c r="F188" s="51">
        <v>0.19600000000000001</v>
      </c>
      <c r="G188" s="51">
        <v>0.375</v>
      </c>
      <c r="H188" s="35"/>
    </row>
    <row r="189" spans="5:8" s="43" customFormat="1">
      <c r="E189" s="39">
        <v>41219</v>
      </c>
      <c r="F189" s="51">
        <v>0.19600000000000001</v>
      </c>
      <c r="G189" s="51">
        <v>0.377</v>
      </c>
      <c r="H189" s="35"/>
    </row>
    <row r="190" spans="5:8" s="43" customFormat="1">
      <c r="E190" s="39">
        <v>41218</v>
      </c>
      <c r="F190" s="51">
        <v>0.19600000000000001</v>
      </c>
      <c r="G190" s="51">
        <v>0.38100000000000001</v>
      </c>
      <c r="H190" s="35"/>
    </row>
    <row r="191" spans="5:8" s="43" customFormat="1">
      <c r="E191" s="39">
        <v>41215</v>
      </c>
      <c r="F191" s="51">
        <v>0.19700000000000001</v>
      </c>
      <c r="G191" s="51">
        <v>0.38500000000000001</v>
      </c>
      <c r="H191" s="35"/>
    </row>
    <row r="192" spans="5:8" s="43" customFormat="1">
      <c r="E192" s="39">
        <v>41214</v>
      </c>
      <c r="F192" s="51">
        <v>0.19700000000000001</v>
      </c>
      <c r="G192" s="51">
        <v>0.38700000000000001</v>
      </c>
      <c r="H192" s="35"/>
    </row>
    <row r="193" spans="5:8" s="43" customFormat="1">
      <c r="E193" s="39">
        <v>41213</v>
      </c>
      <c r="F193" s="51">
        <v>0.19700000000000001</v>
      </c>
      <c r="G193" s="51">
        <v>0.38900000000000001</v>
      </c>
      <c r="H193" s="35"/>
    </row>
    <row r="194" spans="5:8" s="43" customFormat="1">
      <c r="E194" s="39">
        <v>41212</v>
      </c>
      <c r="F194" s="51">
        <v>0.19800000000000001</v>
      </c>
      <c r="G194" s="51">
        <v>0.39100000000000001</v>
      </c>
      <c r="H194" s="35"/>
    </row>
    <row r="195" spans="5:8" s="43" customFormat="1">
      <c r="E195" s="39">
        <v>41211</v>
      </c>
      <c r="F195" s="51">
        <v>0.19600000000000001</v>
      </c>
      <c r="G195" s="51">
        <v>0.39400000000000002</v>
      </c>
      <c r="H195" s="35"/>
    </row>
    <row r="196" spans="5:8" s="43" customFormat="1">
      <c r="E196" s="39">
        <v>41208</v>
      </c>
      <c r="F196" s="51">
        <v>0.19900000000000001</v>
      </c>
      <c r="G196" s="51">
        <v>0.39600000000000002</v>
      </c>
      <c r="H196" s="35"/>
    </row>
    <row r="197" spans="5:8" s="43" customFormat="1">
      <c r="E197" s="39">
        <v>41207</v>
      </c>
      <c r="F197" s="51">
        <v>0.20100000000000001</v>
      </c>
      <c r="G197" s="51">
        <v>0.39800000000000002</v>
      </c>
      <c r="H197" s="35"/>
    </row>
    <row r="198" spans="5:8" s="43" customFormat="1">
      <c r="E198" s="39">
        <v>41206</v>
      </c>
      <c r="F198" s="51">
        <v>0.20200000000000001</v>
      </c>
      <c r="G198" s="51">
        <v>0.39900000000000002</v>
      </c>
      <c r="H198" s="35"/>
    </row>
    <row r="199" spans="5:8" s="43" customFormat="1">
      <c r="E199" s="39">
        <v>41205</v>
      </c>
      <c r="F199" s="51">
        <v>0.20300000000000001</v>
      </c>
      <c r="G199" s="51">
        <v>0.40200000000000002</v>
      </c>
      <c r="H199" s="35"/>
    </row>
    <row r="200" spans="5:8" s="43" customFormat="1">
      <c r="E200" s="39">
        <v>41204</v>
      </c>
      <c r="F200" s="51">
        <v>0.20399999999999999</v>
      </c>
      <c r="G200" s="51">
        <v>0.40500000000000003</v>
      </c>
      <c r="H200" s="35"/>
    </row>
    <row r="201" spans="5:8" s="43" customFormat="1">
      <c r="E201" s="39">
        <v>41201</v>
      </c>
      <c r="F201" s="51">
        <v>0.20399999999999999</v>
      </c>
      <c r="G201" s="51">
        <v>0.40500000000000003</v>
      </c>
      <c r="H201" s="35"/>
    </row>
    <row r="202" spans="5:8" s="43" customFormat="1">
      <c r="E202" s="39">
        <v>41200</v>
      </c>
      <c r="F202" s="51">
        <v>0.20499999999999999</v>
      </c>
      <c r="G202" s="51">
        <v>0.40600000000000003</v>
      </c>
      <c r="H202" s="35"/>
    </row>
    <row r="203" spans="5:8" s="43" customFormat="1">
      <c r="E203" s="39">
        <v>41199</v>
      </c>
      <c r="F203" s="51">
        <v>0.20699999999999999</v>
      </c>
      <c r="G203" s="51">
        <v>0.40899999999999997</v>
      </c>
      <c r="H203" s="35"/>
    </row>
    <row r="204" spans="5:8" s="43" customFormat="1">
      <c r="E204" s="39">
        <v>41198</v>
      </c>
      <c r="F204" s="51">
        <v>0.20799999999999999</v>
      </c>
      <c r="G204" s="51">
        <v>0.41299999999999998</v>
      </c>
      <c r="H204" s="35"/>
    </row>
    <row r="205" spans="5:8" s="43" customFormat="1">
      <c r="E205" s="39">
        <v>41197</v>
      </c>
      <c r="F205" s="51">
        <v>0.20899999999999999</v>
      </c>
      <c r="G205" s="51">
        <v>0.41399999999999998</v>
      </c>
      <c r="H205" s="35"/>
    </row>
    <row r="206" spans="5:8" s="43" customFormat="1">
      <c r="E206" s="39">
        <v>41194</v>
      </c>
      <c r="F206" s="51">
        <v>0.21</v>
      </c>
      <c r="G206" s="51">
        <v>0.41499999999999998</v>
      </c>
      <c r="H206" s="35"/>
    </row>
    <row r="207" spans="5:8" s="43" customFormat="1">
      <c r="E207" s="39">
        <v>41193</v>
      </c>
      <c r="F207" s="51">
        <v>0.21</v>
      </c>
      <c r="G207" s="51">
        <v>0.41599999999999998</v>
      </c>
      <c r="H207" s="35"/>
    </row>
    <row r="208" spans="5:8" s="43" customFormat="1">
      <c r="E208" s="39">
        <v>41192</v>
      </c>
      <c r="F208" s="51">
        <v>0.21099999999999999</v>
      </c>
      <c r="G208" s="51">
        <v>0.41699999999999998</v>
      </c>
      <c r="H208" s="35"/>
    </row>
    <row r="209" spans="5:8" s="43" customFormat="1">
      <c r="E209" s="39">
        <v>41191</v>
      </c>
      <c r="F209" s="51">
        <v>0.21199999999999999</v>
      </c>
      <c r="G209" s="51">
        <v>0.42099999999999999</v>
      </c>
      <c r="H209" s="35"/>
    </row>
    <row r="210" spans="5:8" s="43" customFormat="1">
      <c r="E210" s="39">
        <v>41190</v>
      </c>
      <c r="F210" s="51">
        <v>0.214</v>
      </c>
      <c r="G210" s="51">
        <v>0.42299999999999999</v>
      </c>
      <c r="H210" s="35"/>
    </row>
    <row r="211" spans="5:8" s="43" customFormat="1">
      <c r="E211" s="39">
        <v>41187</v>
      </c>
      <c r="F211" s="51">
        <v>0.215</v>
      </c>
      <c r="G211" s="51">
        <v>0.42499999999999999</v>
      </c>
      <c r="H211" s="35"/>
    </row>
    <row r="212" spans="5:8" s="43" customFormat="1">
      <c r="E212" s="39">
        <v>41186</v>
      </c>
      <c r="F212" s="51">
        <v>0.216</v>
      </c>
      <c r="G212" s="51">
        <v>0.42899999999999999</v>
      </c>
      <c r="H212" s="35"/>
    </row>
    <row r="213" spans="5:8" s="43" customFormat="1">
      <c r="E213" s="39">
        <v>41185</v>
      </c>
      <c r="F213" s="51">
        <v>0.218</v>
      </c>
      <c r="G213" s="51">
        <v>0.432</v>
      </c>
      <c r="H213" s="35"/>
    </row>
    <row r="214" spans="5:8" s="43" customFormat="1">
      <c r="E214" s="39">
        <v>41184</v>
      </c>
      <c r="F214" s="51">
        <v>0.22</v>
      </c>
      <c r="G214" s="51">
        <v>0.435</v>
      </c>
      <c r="H214" s="35"/>
    </row>
    <row r="215" spans="5:8" s="43" customFormat="1">
      <c r="E215" s="39">
        <v>41183</v>
      </c>
      <c r="F215" s="51">
        <v>0.223</v>
      </c>
      <c r="G215" s="51">
        <v>0.438</v>
      </c>
      <c r="H215" s="35"/>
    </row>
    <row r="216" spans="5:8" s="43" customFormat="1">
      <c r="E216" s="39">
        <v>41180</v>
      </c>
      <c r="F216" s="51">
        <v>0.22</v>
      </c>
      <c r="G216" s="51">
        <v>0.437</v>
      </c>
      <c r="H216" s="35"/>
    </row>
    <row r="217" spans="5:8" s="43" customFormat="1">
      <c r="E217" s="39">
        <v>41179</v>
      </c>
      <c r="F217" s="51">
        <v>0.221</v>
      </c>
      <c r="G217" s="51">
        <v>0.442</v>
      </c>
      <c r="H217" s="35"/>
    </row>
    <row r="218" spans="5:8" s="43" customFormat="1">
      <c r="E218" s="39">
        <v>41178</v>
      </c>
      <c r="F218" s="51">
        <v>0.222</v>
      </c>
      <c r="G218" s="51">
        <v>0.44600000000000001</v>
      </c>
      <c r="H218" s="35"/>
    </row>
    <row r="219" spans="5:8" s="43" customFormat="1">
      <c r="E219" s="39">
        <v>41177</v>
      </c>
      <c r="F219" s="51">
        <v>0.222</v>
      </c>
      <c r="G219" s="51">
        <v>0.44800000000000001</v>
      </c>
      <c r="H219" s="35"/>
    </row>
    <row r="220" spans="5:8" s="43" customFormat="1">
      <c r="E220" s="39">
        <v>41176</v>
      </c>
      <c r="F220" s="51">
        <v>0.22500000000000001</v>
      </c>
      <c r="G220" s="51">
        <v>0.45200000000000001</v>
      </c>
      <c r="H220" s="35"/>
    </row>
    <row r="221" spans="5:8" s="43" customFormat="1">
      <c r="E221" s="39">
        <v>41173</v>
      </c>
      <c r="F221" s="51">
        <v>0.22800000000000001</v>
      </c>
      <c r="G221" s="51">
        <v>0.45700000000000002</v>
      </c>
      <c r="H221" s="35"/>
    </row>
    <row r="222" spans="5:8" s="43" customFormat="1">
      <c r="E222" s="39">
        <v>41172</v>
      </c>
      <c r="F222" s="51">
        <v>0.23300000000000001</v>
      </c>
      <c r="G222" s="51">
        <v>0.46500000000000002</v>
      </c>
      <c r="H222" s="35"/>
    </row>
    <row r="223" spans="5:8" s="43" customFormat="1">
      <c r="E223" s="39">
        <v>41171</v>
      </c>
      <c r="F223" s="51">
        <v>0.23799999999999999</v>
      </c>
      <c r="G223" s="51">
        <v>0.47199999999999998</v>
      </c>
      <c r="H223" s="35"/>
    </row>
    <row r="224" spans="5:8" s="43" customFormat="1">
      <c r="E224" s="39">
        <v>41170</v>
      </c>
      <c r="F224" s="51">
        <v>0.24399999999999999</v>
      </c>
      <c r="G224" s="51">
        <v>0.47599999999999998</v>
      </c>
      <c r="H224" s="35"/>
    </row>
    <row r="225" spans="5:8" s="43" customFormat="1">
      <c r="E225" s="39">
        <v>41169</v>
      </c>
      <c r="F225" s="51">
        <v>0.248</v>
      </c>
      <c r="G225" s="51">
        <v>0.48199999999999998</v>
      </c>
      <c r="H225" s="35"/>
    </row>
    <row r="226" spans="5:8" s="43" customFormat="1">
      <c r="E226" s="39">
        <v>41166</v>
      </c>
      <c r="F226" s="51">
        <v>0.25</v>
      </c>
      <c r="G226" s="51">
        <v>0.48699999999999999</v>
      </c>
      <c r="H226" s="35"/>
    </row>
    <row r="227" spans="5:8" s="43" customFormat="1">
      <c r="E227" s="39">
        <v>41165</v>
      </c>
      <c r="F227" s="51">
        <v>0.252</v>
      </c>
      <c r="G227" s="51">
        <v>0.49299999999999999</v>
      </c>
      <c r="H227" s="35"/>
    </row>
    <row r="228" spans="5:8" s="43" customFormat="1">
      <c r="E228" s="39">
        <v>41164</v>
      </c>
      <c r="F228" s="51">
        <v>0.255</v>
      </c>
      <c r="G228" s="51">
        <v>0.496</v>
      </c>
      <c r="H228" s="35"/>
    </row>
    <row r="229" spans="5:8" s="43" customFormat="1">
      <c r="E229" s="39">
        <v>41163</v>
      </c>
      <c r="F229" s="51">
        <v>0.25800000000000001</v>
      </c>
      <c r="G229" s="51">
        <v>0.501</v>
      </c>
      <c r="H229" s="35"/>
    </row>
    <row r="230" spans="5:8" s="43" customFormat="1">
      <c r="E230" s="39">
        <v>41162</v>
      </c>
      <c r="F230" s="51">
        <v>0.26100000000000001</v>
      </c>
      <c r="G230" s="51">
        <v>0.50900000000000001</v>
      </c>
      <c r="H230" s="35"/>
    </row>
    <row r="231" spans="5:8" s="43" customFormat="1">
      <c r="E231" s="39">
        <v>41159</v>
      </c>
      <c r="F231" s="51">
        <v>0.26500000000000001</v>
      </c>
      <c r="G231" s="51">
        <v>0.51500000000000001</v>
      </c>
      <c r="H231" s="35"/>
    </row>
    <row r="232" spans="5:8" s="43" customFormat="1">
      <c r="E232" s="39">
        <v>41158</v>
      </c>
      <c r="F232" s="51">
        <v>0.26600000000000001</v>
      </c>
      <c r="G232" s="51">
        <v>0.51800000000000002</v>
      </c>
      <c r="H232" s="35"/>
    </row>
    <row r="233" spans="5:8" s="43" customFormat="1">
      <c r="E233" s="39">
        <v>41157</v>
      </c>
      <c r="F233" s="51">
        <v>0.26900000000000002</v>
      </c>
      <c r="G233" s="51">
        <v>0.52100000000000002</v>
      </c>
      <c r="H233" s="35"/>
    </row>
    <row r="234" spans="5:8" s="43" customFormat="1">
      <c r="E234" s="39">
        <v>41156</v>
      </c>
      <c r="F234" s="51">
        <v>0.27300000000000002</v>
      </c>
      <c r="G234" s="51">
        <v>0.52800000000000002</v>
      </c>
      <c r="H234" s="35"/>
    </row>
    <row r="235" spans="5:8" s="43" customFormat="1">
      <c r="E235" s="39">
        <v>41155</v>
      </c>
      <c r="F235" s="51">
        <v>0.27600000000000002</v>
      </c>
      <c r="G235" s="51">
        <v>0.53300000000000003</v>
      </c>
      <c r="H235" s="35"/>
    </row>
    <row r="236" spans="5:8" s="43" customFormat="1">
      <c r="E236" s="39">
        <v>41152</v>
      </c>
      <c r="F236" s="51">
        <v>0.27800000000000002</v>
      </c>
      <c r="G236" s="51">
        <v>0.53700000000000003</v>
      </c>
      <c r="H236" s="35"/>
    </row>
    <row r="237" spans="5:8" s="43" customFormat="1">
      <c r="E237" s="39">
        <v>41151</v>
      </c>
      <c r="F237" s="51">
        <v>0.28299999999999997</v>
      </c>
      <c r="G237" s="51">
        <v>0.54400000000000004</v>
      </c>
      <c r="H237" s="35"/>
    </row>
    <row r="238" spans="5:8" s="43" customFormat="1">
      <c r="E238" s="39">
        <v>41150</v>
      </c>
      <c r="F238" s="51">
        <v>0.28799999999999998</v>
      </c>
      <c r="G238" s="51">
        <v>0.54900000000000004</v>
      </c>
      <c r="H238" s="35"/>
    </row>
    <row r="239" spans="5:8" s="43" customFormat="1">
      <c r="E239" s="39">
        <v>41149</v>
      </c>
      <c r="F239" s="51">
        <v>0.28999999999999998</v>
      </c>
      <c r="G239" s="51">
        <v>0.55300000000000005</v>
      </c>
      <c r="H239" s="35"/>
    </row>
    <row r="240" spans="5:8" s="43" customFormat="1">
      <c r="E240" s="39">
        <v>41148</v>
      </c>
      <c r="F240" s="51">
        <v>0.29299999999999998</v>
      </c>
      <c r="G240" s="51">
        <v>0.55800000000000005</v>
      </c>
      <c r="H240" s="35"/>
    </row>
    <row r="241" spans="5:8" s="43" customFormat="1">
      <c r="E241" s="39">
        <v>41145</v>
      </c>
      <c r="F241" s="51">
        <v>0.29499999999999998</v>
      </c>
      <c r="G241" s="51">
        <v>0.56399999999999995</v>
      </c>
      <c r="H241" s="35"/>
    </row>
    <row r="242" spans="5:8" s="43" customFormat="1">
      <c r="E242" s="39">
        <v>41144</v>
      </c>
      <c r="F242" s="51">
        <v>0.30299999999999999</v>
      </c>
      <c r="G242" s="51">
        <v>0.57199999999999995</v>
      </c>
      <c r="H242" s="35"/>
    </row>
    <row r="243" spans="5:8" s="43" customFormat="1">
      <c r="E243" s="39">
        <v>41143</v>
      </c>
      <c r="F243" s="51">
        <v>0.31</v>
      </c>
      <c r="G243" s="51">
        <v>0.58199999999999996</v>
      </c>
      <c r="H243" s="35"/>
    </row>
    <row r="244" spans="5:8" s="43" customFormat="1">
      <c r="E244" s="39">
        <v>41142</v>
      </c>
      <c r="F244" s="51">
        <v>0.318</v>
      </c>
      <c r="G244" s="51">
        <v>0.59099999999999997</v>
      </c>
      <c r="H244" s="35"/>
    </row>
    <row r="245" spans="5:8" s="43" customFormat="1">
      <c r="E245" s="39">
        <v>41141</v>
      </c>
      <c r="F245" s="51">
        <v>0.32500000000000001</v>
      </c>
      <c r="G245" s="51">
        <v>0.6</v>
      </c>
      <c r="H245" s="35"/>
    </row>
    <row r="246" spans="5:8" s="43" customFormat="1">
      <c r="E246" s="39">
        <v>41138</v>
      </c>
      <c r="F246" s="51">
        <v>0.33400000000000002</v>
      </c>
      <c r="G246" s="51">
        <v>0.60699999999999998</v>
      </c>
      <c r="H246" s="35"/>
    </row>
    <row r="247" spans="5:8" s="43" customFormat="1">
      <c r="E247" s="39">
        <v>41137</v>
      </c>
      <c r="F247" s="51">
        <v>0.33900000000000002</v>
      </c>
      <c r="G247" s="51">
        <v>0.61299999999999999</v>
      </c>
      <c r="H247" s="35"/>
    </row>
    <row r="248" spans="5:8" s="43" customFormat="1">
      <c r="E248" s="39">
        <v>41136</v>
      </c>
      <c r="F248" s="51">
        <v>0.34100000000000003</v>
      </c>
      <c r="G248" s="51">
        <v>0.61499999999999999</v>
      </c>
      <c r="H248" s="35"/>
    </row>
    <row r="249" spans="5:8" s="43" customFormat="1">
      <c r="E249" s="39">
        <v>41135</v>
      </c>
      <c r="F249" s="51">
        <v>0.34499999999999997</v>
      </c>
      <c r="G249" s="51">
        <v>0.62</v>
      </c>
      <c r="H249" s="35"/>
    </row>
    <row r="250" spans="5:8" s="43" customFormat="1">
      <c r="E250" s="39">
        <v>41134</v>
      </c>
      <c r="F250" s="51">
        <v>0.34899999999999998</v>
      </c>
      <c r="G250" s="51">
        <v>0.625</v>
      </c>
      <c r="H250" s="35"/>
    </row>
    <row r="251" spans="5:8" s="43" customFormat="1">
      <c r="E251" s="39">
        <v>41131</v>
      </c>
      <c r="F251" s="51">
        <v>0.35299999999999998</v>
      </c>
      <c r="G251" s="51">
        <v>0.63100000000000001</v>
      </c>
      <c r="H251" s="35"/>
    </row>
    <row r="252" spans="5:8" s="43" customFormat="1">
      <c r="E252" s="39">
        <v>41130</v>
      </c>
      <c r="F252" s="51">
        <v>0.36</v>
      </c>
      <c r="G252" s="51">
        <v>0.64</v>
      </c>
      <c r="H252" s="35"/>
    </row>
    <row r="253" spans="5:8" s="43" customFormat="1">
      <c r="E253" s="39">
        <v>41129</v>
      </c>
      <c r="F253" s="51">
        <v>0.36599999999999999</v>
      </c>
      <c r="G253" s="51">
        <v>0.64800000000000002</v>
      </c>
      <c r="H253" s="35"/>
    </row>
    <row r="254" spans="5:8" s="43" customFormat="1">
      <c r="E254" s="39">
        <v>41128</v>
      </c>
      <c r="F254" s="51">
        <v>0.37</v>
      </c>
      <c r="G254" s="51">
        <v>0.65300000000000002</v>
      </c>
      <c r="H254" s="35"/>
    </row>
    <row r="255" spans="5:8" s="43" customFormat="1">
      <c r="E255" s="39">
        <v>41127</v>
      </c>
      <c r="F255" s="51">
        <v>0.374</v>
      </c>
      <c r="G255" s="51">
        <v>0.65800000000000003</v>
      </c>
      <c r="H255" s="35"/>
    </row>
    <row r="256" spans="5:8" s="43" customFormat="1">
      <c r="E256" s="39">
        <v>41124</v>
      </c>
      <c r="F256" s="51">
        <v>0.375</v>
      </c>
      <c r="G256" s="51">
        <v>0.65900000000000003</v>
      </c>
      <c r="H256" s="35"/>
    </row>
    <row r="257" spans="5:8" s="43" customFormat="1">
      <c r="E257" s="39">
        <v>41123</v>
      </c>
      <c r="F257" s="51">
        <v>0.375</v>
      </c>
      <c r="G257" s="51">
        <v>0.65700000000000003</v>
      </c>
      <c r="H257" s="35"/>
    </row>
    <row r="258" spans="5:8" s="43" customFormat="1">
      <c r="E258" s="39">
        <v>41122</v>
      </c>
      <c r="F258" s="51">
        <v>0.38100000000000001</v>
      </c>
      <c r="G258" s="51">
        <v>0.66400000000000003</v>
      </c>
      <c r="H258" s="35"/>
    </row>
    <row r="259" spans="5:8" s="43" customFormat="1">
      <c r="E259" s="39">
        <v>41121</v>
      </c>
      <c r="F259" s="51">
        <v>0.38900000000000001</v>
      </c>
      <c r="G259" s="51">
        <v>0.67100000000000004</v>
      </c>
      <c r="H259" s="35"/>
    </row>
    <row r="260" spans="5:8" s="43" customFormat="1">
      <c r="E260" s="39">
        <v>41120</v>
      </c>
      <c r="F260" s="51">
        <v>0.40100000000000002</v>
      </c>
      <c r="G260" s="51">
        <v>0.68</v>
      </c>
      <c r="H260" s="35"/>
    </row>
    <row r="261" spans="5:8" s="43" customFormat="1">
      <c r="E261" s="39">
        <v>41117</v>
      </c>
      <c r="F261" s="51">
        <v>0.41499999999999998</v>
      </c>
      <c r="G261" s="51">
        <v>0.69799999999999995</v>
      </c>
      <c r="H261" s="35"/>
    </row>
    <row r="262" spans="5:8" s="43" customFormat="1">
      <c r="E262" s="39">
        <v>41116</v>
      </c>
      <c r="F262" s="51">
        <v>0.42199999999999999</v>
      </c>
      <c r="G262" s="51">
        <v>0.70799999999999996</v>
      </c>
      <c r="H262" s="35"/>
    </row>
    <row r="263" spans="5:8" s="43" customFormat="1">
      <c r="E263" s="39">
        <v>41115</v>
      </c>
      <c r="F263" s="51">
        <v>0.42699999999999999</v>
      </c>
      <c r="G263" s="51">
        <v>0.71199999999999997</v>
      </c>
      <c r="H263" s="35"/>
    </row>
    <row r="264" spans="5:8" s="43" customFormat="1">
      <c r="E264" s="39">
        <v>41114</v>
      </c>
      <c r="F264" s="51">
        <v>0.435</v>
      </c>
      <c r="G264" s="51">
        <v>0.72099999999999997</v>
      </c>
      <c r="H264" s="35"/>
    </row>
    <row r="265" spans="5:8" s="43" customFormat="1">
      <c r="E265" s="39">
        <v>41113</v>
      </c>
      <c r="F265" s="51">
        <v>0.442</v>
      </c>
      <c r="G265" s="51">
        <v>0.72599999999999998</v>
      </c>
      <c r="H265" s="35"/>
    </row>
    <row r="266" spans="5:8" s="43" customFormat="1">
      <c r="E266" s="39">
        <v>41110</v>
      </c>
      <c r="F266" s="51">
        <v>0.45100000000000001</v>
      </c>
      <c r="G266" s="51">
        <v>0.73499999999999999</v>
      </c>
      <c r="H266" s="35"/>
    </row>
    <row r="267" spans="5:8" s="43" customFormat="1">
      <c r="E267" s="39">
        <v>41109</v>
      </c>
      <c r="F267" s="51">
        <v>0.45800000000000002</v>
      </c>
      <c r="G267" s="51">
        <v>0.74299999999999999</v>
      </c>
      <c r="H267" s="35"/>
    </row>
    <row r="268" spans="5:8" s="43" customFormat="1">
      <c r="E268" s="39">
        <v>41108</v>
      </c>
      <c r="F268" s="51">
        <v>0.46400000000000002</v>
      </c>
      <c r="G268" s="51">
        <v>0.748</v>
      </c>
      <c r="H268" s="35"/>
    </row>
    <row r="269" spans="5:8" s="43" customFormat="1">
      <c r="E269" s="39">
        <v>41107</v>
      </c>
      <c r="F269" s="51">
        <v>0.47</v>
      </c>
      <c r="G269" s="51">
        <v>0.754</v>
      </c>
      <c r="H269" s="35"/>
    </row>
    <row r="270" spans="5:8" s="43" customFormat="1">
      <c r="E270" s="39">
        <v>41106</v>
      </c>
      <c r="F270" s="51">
        <v>0.47699999999999998</v>
      </c>
      <c r="G270" s="51">
        <v>0.76</v>
      </c>
      <c r="H270" s="35"/>
    </row>
    <row r="271" spans="5:8" s="43" customFormat="1">
      <c r="E271" s="39"/>
      <c r="F271" s="51"/>
      <c r="G271" s="51"/>
      <c r="H271" s="35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L364"/>
  <sheetViews>
    <sheetView workbookViewId="0"/>
  </sheetViews>
  <sheetFormatPr defaultRowHeight="11.25"/>
  <cols>
    <col min="1" max="1" width="3.1640625" style="43" customWidth="1"/>
    <col min="2" max="2" width="21.33203125" style="43" bestFit="1" customWidth="1"/>
    <col min="3" max="3" width="26.33203125" style="43" bestFit="1" customWidth="1"/>
    <col min="4" max="4" width="3.6640625" style="43" customWidth="1"/>
    <col min="5" max="5" width="17.83203125" style="43" bestFit="1" customWidth="1"/>
    <col min="6" max="7" width="11.6640625" style="43" bestFit="1" customWidth="1"/>
    <col min="8" max="8" width="3" style="43" customWidth="1"/>
    <col min="9" max="16384" width="9.33203125" style="43"/>
  </cols>
  <sheetData>
    <row r="1" spans="1:194" s="23" customFormat="1">
      <c r="A1" s="21"/>
      <c r="B1" s="21"/>
      <c r="C1" s="21"/>
      <c r="D1" s="21"/>
      <c r="E1" s="21"/>
      <c r="F1" s="21"/>
      <c r="G1" s="21"/>
      <c r="H1" s="22"/>
    </row>
    <row r="2" spans="1:194" s="24" customFormat="1" ht="44.25" customHeight="1" thickBot="1">
      <c r="D2" s="25"/>
      <c r="E2" s="26"/>
      <c r="F2" s="27"/>
      <c r="G2" s="27"/>
      <c r="H2" s="28"/>
      <c r="I2" s="29"/>
      <c r="J2" s="27"/>
      <c r="K2" s="26"/>
      <c r="L2" s="29"/>
      <c r="M2" s="27"/>
      <c r="N2" s="26"/>
      <c r="O2" s="29"/>
      <c r="P2" s="27"/>
      <c r="Q2" s="26"/>
      <c r="R2" s="29"/>
      <c r="S2" s="27"/>
      <c r="T2" s="26"/>
      <c r="U2" s="29"/>
      <c r="V2" s="27"/>
      <c r="W2" s="26"/>
      <c r="X2" s="29"/>
      <c r="Y2" s="27"/>
      <c r="Z2" s="26"/>
      <c r="AA2" s="29"/>
      <c r="AB2" s="27"/>
      <c r="AC2" s="26"/>
      <c r="AD2" s="29"/>
      <c r="AE2" s="27"/>
      <c r="AF2" s="26"/>
      <c r="AG2" s="29"/>
      <c r="AH2" s="27"/>
      <c r="AI2" s="26"/>
      <c r="AJ2" s="29"/>
      <c r="AK2" s="27"/>
      <c r="AL2" s="26"/>
      <c r="AM2" s="29"/>
      <c r="AN2" s="27"/>
      <c r="AO2" s="26"/>
      <c r="AP2" s="29"/>
      <c r="AQ2" s="27"/>
      <c r="AR2" s="26"/>
      <c r="AS2" s="29"/>
      <c r="AT2" s="27"/>
      <c r="AU2" s="26"/>
      <c r="AV2" s="29"/>
      <c r="AW2" s="27"/>
      <c r="AX2" s="26"/>
      <c r="AY2" s="29"/>
      <c r="AZ2" s="27"/>
      <c r="BA2" s="26"/>
      <c r="BB2" s="29"/>
      <c r="BC2" s="27"/>
      <c r="BD2" s="26"/>
      <c r="BE2" s="29"/>
      <c r="BF2" s="27"/>
      <c r="BG2" s="26"/>
      <c r="BH2" s="29"/>
      <c r="BI2" s="27"/>
      <c r="BJ2" s="26"/>
      <c r="BK2" s="29"/>
      <c r="BL2" s="27"/>
      <c r="BM2" s="26"/>
      <c r="BN2" s="29"/>
      <c r="BO2" s="27"/>
      <c r="BP2" s="26"/>
      <c r="BQ2" s="29"/>
      <c r="BR2" s="27"/>
      <c r="BS2" s="26"/>
      <c r="BT2" s="29"/>
      <c r="BU2" s="27"/>
      <c r="BV2" s="26"/>
      <c r="BW2" s="29"/>
      <c r="BX2" s="27"/>
      <c r="BY2" s="26"/>
      <c r="BZ2" s="29"/>
      <c r="CA2" s="27"/>
      <c r="CB2" s="26"/>
      <c r="CC2" s="29"/>
      <c r="CD2" s="27"/>
      <c r="CE2" s="26"/>
      <c r="CF2" s="29"/>
      <c r="CG2" s="27"/>
      <c r="CH2" s="26"/>
      <c r="CI2" s="29"/>
      <c r="CJ2" s="27"/>
      <c r="CK2" s="26"/>
      <c r="CL2" s="29"/>
      <c r="CM2" s="27"/>
      <c r="CN2" s="26"/>
      <c r="CO2" s="29"/>
      <c r="CP2" s="27"/>
      <c r="CQ2" s="26"/>
      <c r="CR2" s="29"/>
      <c r="CS2" s="27"/>
      <c r="CT2" s="26"/>
      <c r="CU2" s="29"/>
      <c r="CV2" s="27"/>
      <c r="CW2" s="26"/>
      <c r="CX2" s="29"/>
      <c r="CY2" s="27"/>
      <c r="CZ2" s="26"/>
      <c r="DA2" s="29"/>
      <c r="DB2" s="27"/>
      <c r="DC2" s="26"/>
      <c r="DD2" s="29"/>
      <c r="DE2" s="27"/>
      <c r="DF2" s="26"/>
      <c r="DG2" s="29"/>
      <c r="DH2" s="27"/>
      <c r="DI2" s="26"/>
      <c r="DJ2" s="29"/>
      <c r="DK2" s="27"/>
      <c r="DL2" s="26"/>
      <c r="DM2" s="29"/>
      <c r="DN2" s="27"/>
      <c r="DO2" s="26"/>
      <c r="DP2" s="29"/>
      <c r="DQ2" s="27"/>
      <c r="DR2" s="26"/>
      <c r="DS2" s="29"/>
      <c r="DT2" s="27"/>
      <c r="DU2" s="26"/>
      <c r="DV2" s="29"/>
      <c r="DW2" s="27"/>
      <c r="DX2" s="26"/>
      <c r="DY2" s="29"/>
      <c r="DZ2" s="27"/>
      <c r="EA2" s="26"/>
      <c r="EB2" s="29"/>
      <c r="EC2" s="27"/>
      <c r="ED2" s="26"/>
      <c r="EE2" s="29"/>
      <c r="EF2" s="27"/>
      <c r="EG2" s="26"/>
      <c r="EH2" s="29"/>
      <c r="EI2" s="27"/>
      <c r="EJ2" s="26"/>
      <c r="EK2" s="29"/>
      <c r="EL2" s="27"/>
      <c r="EM2" s="26"/>
      <c r="EN2" s="29"/>
      <c r="EO2" s="27"/>
      <c r="EP2" s="26"/>
      <c r="EQ2" s="29"/>
      <c r="ER2" s="27"/>
      <c r="ES2" s="26"/>
      <c r="ET2" s="29"/>
      <c r="EU2" s="27"/>
      <c r="EV2" s="26"/>
      <c r="EW2" s="29"/>
      <c r="EX2" s="27"/>
      <c r="EY2" s="26"/>
      <c r="EZ2" s="29"/>
      <c r="FA2" s="27"/>
      <c r="FB2" s="26"/>
      <c r="FC2" s="29"/>
      <c r="FD2" s="27"/>
      <c r="FE2" s="26"/>
      <c r="FF2" s="29"/>
      <c r="FG2" s="27"/>
      <c r="FH2" s="26"/>
      <c r="FI2" s="29"/>
      <c r="FJ2" s="27"/>
      <c r="FK2" s="26"/>
      <c r="FL2" s="29"/>
      <c r="FM2" s="27"/>
      <c r="FN2" s="26"/>
      <c r="FO2" s="29"/>
      <c r="FP2" s="27"/>
      <c r="FQ2" s="26"/>
      <c r="FR2" s="29"/>
      <c r="FS2" s="27"/>
      <c r="FT2" s="26"/>
      <c r="FU2" s="29"/>
      <c r="FV2" s="27"/>
      <c r="FW2" s="26"/>
      <c r="FX2" s="29"/>
      <c r="FY2" s="27"/>
      <c r="FZ2" s="26"/>
      <c r="GA2" s="29"/>
      <c r="GB2" s="27"/>
      <c r="GC2" s="26"/>
      <c r="GD2" s="29"/>
      <c r="GE2" s="27"/>
      <c r="GF2" s="26"/>
      <c r="GG2" s="29"/>
      <c r="GH2" s="27"/>
      <c r="GI2" s="26"/>
      <c r="GJ2" s="29"/>
      <c r="GK2" s="27"/>
      <c r="GL2" s="26"/>
    </row>
    <row r="3" spans="1:194" s="24" customFormat="1" ht="23.25" thickBot="1">
      <c r="B3" s="30" t="s">
        <v>11</v>
      </c>
      <c r="C3" s="31" t="str">
        <f>'Raw Feed'!C3</f>
        <v>START:41105 END:41485 INTERVAL:1D</v>
      </c>
      <c r="D3" s="32"/>
      <c r="E3" s="33"/>
      <c r="F3" s="34" t="str">
        <f>'Raw Feed'!F2</f>
        <v>EURIBOR3MD=</v>
      </c>
      <c r="G3" s="34" t="str">
        <f>'Raw Feed'!G2</f>
        <v>EURIBOR6MD=</v>
      </c>
      <c r="H3" s="35"/>
    </row>
    <row r="4" spans="1:194" s="24" customFormat="1">
      <c r="B4" s="36" t="s">
        <v>12</v>
      </c>
      <c r="C4" s="37">
        <f>'Raw Feed'!C4</f>
        <v>41105</v>
      </c>
      <c r="D4" s="32"/>
      <c r="E4" s="38" t="s">
        <v>7</v>
      </c>
      <c r="F4" s="38" t="s">
        <v>8</v>
      </c>
      <c r="G4" s="38" t="s">
        <v>8</v>
      </c>
      <c r="H4" s="35"/>
    </row>
    <row r="5" spans="1:194" s="24" customFormat="1">
      <c r="B5" s="36" t="s">
        <v>13</v>
      </c>
      <c r="C5" s="37">
        <f>'Raw Feed'!C5</f>
        <v>41485</v>
      </c>
      <c r="D5" s="32"/>
      <c r="E5" s="39">
        <f>IF(ISNUMBER('Raw Feed'!E5), 'Raw Feed'!E5, NA())</f>
        <v>41485</v>
      </c>
      <c r="F5" s="40">
        <f>IF(ISNUMBER('Raw Feed'!F5), 'Raw Feed'!F5/100, IF(ISNUMBER($E5),0,NA()))</f>
        <v>2.2699999999999999E-3</v>
      </c>
      <c r="G5" s="40">
        <f>IF(ISNUMBER('Raw Feed'!G5), 'Raw Feed'!G5/100, IF(ISNUMBER($E5),0,NA()))</f>
        <v>3.4100000000000003E-3</v>
      </c>
      <c r="H5" s="35"/>
    </row>
    <row r="6" spans="1:194" s="24" customFormat="1">
      <c r="D6" s="41"/>
      <c r="E6" s="39">
        <f>IF(ISNUMBER('Raw Feed'!E6), 'Raw Feed'!E6, NA())</f>
        <v>41484</v>
      </c>
      <c r="F6" s="40">
        <f>IF(ISNUMBER('Raw Feed'!F6), 'Raw Feed'!F6/100, IF(ISNUMBER($E6),0,NA()))</f>
        <v>2.2599999999999999E-3</v>
      </c>
      <c r="G6" s="40">
        <f>IF(ISNUMBER('Raw Feed'!G6), 'Raw Feed'!G6/100, IF(ISNUMBER($E6),0,NA()))</f>
        <v>3.4200000000000003E-3</v>
      </c>
      <c r="H6" s="35"/>
    </row>
    <row r="7" spans="1:194" s="24" customFormat="1">
      <c r="B7" s="36" t="s">
        <v>10</v>
      </c>
      <c r="C7" s="42" t="str">
        <f>'Raw Feed'!C7</f>
        <v>DESC</v>
      </c>
      <c r="E7" s="39">
        <f>IF(ISNUMBER('Raw Feed'!E7), 'Raw Feed'!E7, NA())</f>
        <v>41481</v>
      </c>
      <c r="F7" s="40">
        <f>IF(ISNUMBER('Raw Feed'!F7), 'Raw Feed'!F7/100, IF(ISNUMBER($E7),0,NA()))</f>
        <v>2.2599999999999999E-3</v>
      </c>
      <c r="G7" s="40">
        <f>IF(ISNUMBER('Raw Feed'!G7), 'Raw Feed'!G7/100, IF(ISNUMBER($E7),0,NA()))</f>
        <v>3.4300000000000003E-3</v>
      </c>
      <c r="H7" s="35"/>
    </row>
    <row r="8" spans="1:194" s="24" customFormat="1">
      <c r="B8" s="43"/>
      <c r="C8" s="43"/>
      <c r="E8" s="39">
        <f>IF(ISNUMBER('Raw Feed'!E8), 'Raw Feed'!E8, NA())</f>
        <v>41480</v>
      </c>
      <c r="F8" s="40">
        <f>IF(ISNUMBER('Raw Feed'!F8), 'Raw Feed'!F8/100, IF(ISNUMBER($E8),0,NA()))</f>
        <v>2.2500000000000003E-3</v>
      </c>
      <c r="G8" s="40">
        <f>IF(ISNUMBER('Raw Feed'!G8), 'Raw Feed'!G8/100, IF(ISNUMBER($E8),0,NA()))</f>
        <v>3.4399999999999999E-3</v>
      </c>
      <c r="H8" s="35"/>
    </row>
    <row r="9" spans="1:194" s="24" customFormat="1" ht="12" thickBot="1">
      <c r="B9" s="43"/>
      <c r="C9" s="43"/>
      <c r="E9" s="39">
        <f>IF(ISNUMBER('Raw Feed'!E9), 'Raw Feed'!E9, NA())</f>
        <v>41479</v>
      </c>
      <c r="F9" s="40">
        <f>IF(ISNUMBER('Raw Feed'!F9), 'Raw Feed'!F9/100, IF(ISNUMBER($E9),0,NA()))</f>
        <v>2.2500000000000003E-3</v>
      </c>
      <c r="G9" s="40">
        <f>IF(ISNUMBER('Raw Feed'!G9), 'Raw Feed'!G9/100, IF(ISNUMBER($E9),0,NA()))</f>
        <v>3.4300000000000003E-3</v>
      </c>
      <c r="H9" s="35"/>
    </row>
    <row r="10" spans="1:194" s="24" customFormat="1">
      <c r="B10" s="44" t="s">
        <v>15</v>
      </c>
      <c r="C10" s="45"/>
      <c r="E10" s="39">
        <f>IF(ISNUMBER('Raw Feed'!E10), 'Raw Feed'!E10, NA())</f>
        <v>41478</v>
      </c>
      <c r="F10" s="40">
        <f>IF(ISNUMBER('Raw Feed'!F10), 'Raw Feed'!F10/100, IF(ISNUMBER($E10),0,NA()))</f>
        <v>2.2400000000000002E-3</v>
      </c>
      <c r="G10" s="40">
        <f>IF(ISNUMBER('Raw Feed'!G10), 'Raw Feed'!G10/100, IF(ISNUMBER($E10),0,NA()))</f>
        <v>3.4000000000000002E-3</v>
      </c>
      <c r="H10" s="35"/>
    </row>
    <row r="11" spans="1:194" s="24" customFormat="1" ht="12" thickBot="1">
      <c r="B11" s="46" t="s">
        <v>16</v>
      </c>
      <c r="C11" s="47"/>
      <c r="E11" s="39">
        <f>IF(ISNUMBER('Raw Feed'!E11), 'Raw Feed'!E11, NA())</f>
        <v>41477</v>
      </c>
      <c r="F11" s="40">
        <f>IF(ISNUMBER('Raw Feed'!F11), 'Raw Feed'!F11/100, IF(ISNUMBER($E11),0,NA()))</f>
        <v>2.2100000000000002E-3</v>
      </c>
      <c r="G11" s="40">
        <f>IF(ISNUMBER('Raw Feed'!G11), 'Raw Feed'!G11/100, IF(ISNUMBER($E11),0,NA()))</f>
        <v>3.3400000000000001E-3</v>
      </c>
      <c r="H11" s="35"/>
    </row>
    <row r="12" spans="1:194" s="24" customFormat="1">
      <c r="E12" s="39">
        <f>IF(ISNUMBER('Raw Feed'!E12), 'Raw Feed'!E12, NA())</f>
        <v>41474</v>
      </c>
      <c r="F12" s="40">
        <f>IF(ISNUMBER('Raw Feed'!F12), 'Raw Feed'!F12/100, IF(ISNUMBER($E12),0,NA()))</f>
        <v>2.2000000000000001E-3</v>
      </c>
      <c r="G12" s="40">
        <f>IF(ISNUMBER('Raw Feed'!G12), 'Raw Feed'!G12/100, IF(ISNUMBER($E12),0,NA()))</f>
        <v>3.3E-3</v>
      </c>
      <c r="H12" s="35"/>
    </row>
    <row r="13" spans="1:194" s="24" customFormat="1">
      <c r="E13" s="39">
        <f>IF(ISNUMBER('Raw Feed'!E13), 'Raw Feed'!E13, NA())</f>
        <v>41473</v>
      </c>
      <c r="F13" s="40">
        <f>IF(ISNUMBER('Raw Feed'!F13), 'Raw Feed'!F13/100, IF(ISNUMBER($E13),0,NA()))</f>
        <v>2.2000000000000001E-3</v>
      </c>
      <c r="G13" s="40">
        <f>IF(ISNUMBER('Raw Feed'!G13), 'Raw Feed'!G13/100, IF(ISNUMBER($E13),0,NA()))</f>
        <v>3.29E-3</v>
      </c>
      <c r="H13" s="35"/>
    </row>
    <row r="14" spans="1:194" s="24" customFormat="1">
      <c r="E14" s="39">
        <f>IF(ISNUMBER('Raw Feed'!E14), 'Raw Feed'!E14, NA())</f>
        <v>41472</v>
      </c>
      <c r="F14" s="40">
        <f>IF(ISNUMBER('Raw Feed'!F14), 'Raw Feed'!F14/100, IF(ISNUMBER($E14),0,NA()))</f>
        <v>2.2000000000000001E-3</v>
      </c>
      <c r="G14" s="40">
        <f>IF(ISNUMBER('Raw Feed'!G14), 'Raw Feed'!G14/100, IF(ISNUMBER($E14),0,NA()))</f>
        <v>3.31E-3</v>
      </c>
      <c r="H14" s="35"/>
    </row>
    <row r="15" spans="1:194" s="24" customFormat="1">
      <c r="E15" s="39">
        <f>IF(ISNUMBER('Raw Feed'!E15), 'Raw Feed'!E15, NA())</f>
        <v>41471</v>
      </c>
      <c r="F15" s="40">
        <f>IF(ISNUMBER('Raw Feed'!F15), 'Raw Feed'!F15/100, IF(ISNUMBER($E15),0,NA()))</f>
        <v>2.1900000000000001E-3</v>
      </c>
      <c r="G15" s="40">
        <f>IF(ISNUMBER('Raw Feed'!G15), 'Raw Feed'!G15/100, IF(ISNUMBER($E15),0,NA()))</f>
        <v>3.32E-3</v>
      </c>
      <c r="H15" s="35"/>
    </row>
    <row r="16" spans="1:194" s="24" customFormat="1">
      <c r="E16" s="39">
        <f>IF(ISNUMBER('Raw Feed'!E16), 'Raw Feed'!E16, NA())</f>
        <v>41470</v>
      </c>
      <c r="F16" s="40">
        <f>IF(ISNUMBER('Raw Feed'!F16), 'Raw Feed'!F16/100, IF(ISNUMBER($E16),0,NA()))</f>
        <v>2.1900000000000001E-3</v>
      </c>
      <c r="G16" s="40">
        <f>IF(ISNUMBER('Raw Feed'!G16), 'Raw Feed'!G16/100, IF(ISNUMBER($E16),0,NA()))</f>
        <v>3.32E-3</v>
      </c>
      <c r="H16" s="35"/>
    </row>
    <row r="17" spans="5:8" s="24" customFormat="1">
      <c r="E17" s="39">
        <f>IF(ISNUMBER('Raw Feed'!E17), 'Raw Feed'!E17, NA())</f>
        <v>41467</v>
      </c>
      <c r="F17" s="40">
        <f>IF(ISNUMBER('Raw Feed'!F17), 'Raw Feed'!F17/100, IF(ISNUMBER($E17),0,NA()))</f>
        <v>2.2000000000000001E-3</v>
      </c>
      <c r="G17" s="40">
        <f>IF(ISNUMBER('Raw Feed'!G17), 'Raw Feed'!G17/100, IF(ISNUMBER($E17),0,NA()))</f>
        <v>3.31E-3</v>
      </c>
      <c r="H17" s="35"/>
    </row>
    <row r="18" spans="5:8" s="24" customFormat="1">
      <c r="E18" s="39">
        <f>IF(ISNUMBER('Raw Feed'!E18), 'Raw Feed'!E18, NA())</f>
        <v>41466</v>
      </c>
      <c r="F18" s="40">
        <f>IF(ISNUMBER('Raw Feed'!F18), 'Raw Feed'!F18/100, IF(ISNUMBER($E18),0,NA()))</f>
        <v>2.1800000000000001E-3</v>
      </c>
      <c r="G18" s="40">
        <f>IF(ISNUMBER('Raw Feed'!G18), 'Raw Feed'!G18/100, IF(ISNUMBER($E18),0,NA()))</f>
        <v>3.3E-3</v>
      </c>
      <c r="H18" s="35"/>
    </row>
    <row r="19" spans="5:8" s="24" customFormat="1">
      <c r="E19" s="39">
        <f>IF(ISNUMBER('Raw Feed'!E19), 'Raw Feed'!E19, NA())</f>
        <v>41465</v>
      </c>
      <c r="F19" s="40">
        <f>IF(ISNUMBER('Raw Feed'!F19), 'Raw Feed'!F19/100, IF(ISNUMBER($E19),0,NA()))</f>
        <v>2.1700000000000001E-3</v>
      </c>
      <c r="G19" s="40">
        <f>IF(ISNUMBER('Raw Feed'!G19), 'Raw Feed'!G19/100, IF(ISNUMBER($E19),0,NA()))</f>
        <v>3.3E-3</v>
      </c>
      <c r="H19" s="35"/>
    </row>
    <row r="20" spans="5:8" s="24" customFormat="1">
      <c r="E20" s="39">
        <f>IF(ISNUMBER('Raw Feed'!E20), 'Raw Feed'!E20, NA())</f>
        <v>41464</v>
      </c>
      <c r="F20" s="40">
        <f>IF(ISNUMBER('Raw Feed'!F20), 'Raw Feed'!F20/100, IF(ISNUMBER($E20),0,NA()))</f>
        <v>2.1700000000000001E-3</v>
      </c>
      <c r="G20" s="40">
        <f>IF(ISNUMBER('Raw Feed'!G20), 'Raw Feed'!G20/100, IF(ISNUMBER($E20),0,NA()))</f>
        <v>3.2799999999999999E-3</v>
      </c>
      <c r="H20" s="35"/>
    </row>
    <row r="21" spans="5:8" s="24" customFormat="1">
      <c r="E21" s="39">
        <f>IF(ISNUMBER('Raw Feed'!E21), 'Raw Feed'!E21, NA())</f>
        <v>41463</v>
      </c>
      <c r="F21" s="40">
        <f>IF(ISNUMBER('Raw Feed'!F21), 'Raw Feed'!F21/100, IF(ISNUMBER($E21),0,NA()))</f>
        <v>2.1700000000000001E-3</v>
      </c>
      <c r="G21" s="40">
        <f>IF(ISNUMBER('Raw Feed'!G21), 'Raw Feed'!G21/100, IF(ISNUMBER($E21),0,NA()))</f>
        <v>3.2799999999999999E-3</v>
      </c>
      <c r="H21" s="35"/>
    </row>
    <row r="22" spans="5:8" s="24" customFormat="1">
      <c r="E22" s="39">
        <f>IF(ISNUMBER('Raw Feed'!E22), 'Raw Feed'!E22, NA())</f>
        <v>41460</v>
      </c>
      <c r="F22" s="40">
        <f>IF(ISNUMBER('Raw Feed'!F22), 'Raw Feed'!F22/100, IF(ISNUMBER($E22),0,NA()))</f>
        <v>2.1700000000000001E-3</v>
      </c>
      <c r="G22" s="40">
        <f>IF(ISNUMBER('Raw Feed'!G22), 'Raw Feed'!G22/100, IF(ISNUMBER($E22),0,NA()))</f>
        <v>3.3E-3</v>
      </c>
      <c r="H22" s="35"/>
    </row>
    <row r="23" spans="5:8" s="24" customFormat="1">
      <c r="E23" s="39">
        <f>IF(ISNUMBER('Raw Feed'!E23), 'Raw Feed'!E23, NA())</f>
        <v>41459</v>
      </c>
      <c r="F23" s="40">
        <f>IF(ISNUMBER('Raw Feed'!F23), 'Raw Feed'!F23/100, IF(ISNUMBER($E23),0,NA()))</f>
        <v>2.2200000000000002E-3</v>
      </c>
      <c r="G23" s="40">
        <f>IF(ISNUMBER('Raw Feed'!G23), 'Raw Feed'!G23/100, IF(ISNUMBER($E23),0,NA()))</f>
        <v>3.4200000000000003E-3</v>
      </c>
      <c r="H23" s="35"/>
    </row>
    <row r="24" spans="5:8" s="24" customFormat="1">
      <c r="E24" s="39">
        <f>IF(ISNUMBER('Raw Feed'!E24), 'Raw Feed'!E24, NA())</f>
        <v>41458</v>
      </c>
      <c r="F24" s="40">
        <f>IF(ISNUMBER('Raw Feed'!F24), 'Raw Feed'!F24/100, IF(ISNUMBER($E24),0,NA()))</f>
        <v>2.2200000000000002E-3</v>
      </c>
      <c r="G24" s="40">
        <f>IF(ISNUMBER('Raw Feed'!G24), 'Raw Feed'!G24/100, IF(ISNUMBER($E24),0,NA()))</f>
        <v>3.4200000000000003E-3</v>
      </c>
      <c r="H24" s="35"/>
    </row>
    <row r="25" spans="5:8" s="24" customFormat="1">
      <c r="E25" s="39">
        <f>IF(ISNUMBER('Raw Feed'!E25), 'Raw Feed'!E25, NA())</f>
        <v>41457</v>
      </c>
      <c r="F25" s="40">
        <f>IF(ISNUMBER('Raw Feed'!F25), 'Raw Feed'!F25/100, IF(ISNUMBER($E25),0,NA()))</f>
        <v>2.2100000000000002E-3</v>
      </c>
      <c r="G25" s="40">
        <f>IF(ISNUMBER('Raw Feed'!G25), 'Raw Feed'!G25/100, IF(ISNUMBER($E25),0,NA()))</f>
        <v>3.4100000000000003E-3</v>
      </c>
      <c r="H25" s="35"/>
    </row>
    <row r="26" spans="5:8" s="24" customFormat="1">
      <c r="E26" s="39">
        <f>IF(ISNUMBER('Raw Feed'!E26), 'Raw Feed'!E26, NA())</f>
        <v>41456</v>
      </c>
      <c r="F26" s="40">
        <f>IF(ISNUMBER('Raw Feed'!F26), 'Raw Feed'!F26/100, IF(ISNUMBER($E26),0,NA()))</f>
        <v>2.2200000000000002E-3</v>
      </c>
      <c r="G26" s="40">
        <f>IF(ISNUMBER('Raw Feed'!G26), 'Raw Feed'!G26/100, IF(ISNUMBER($E26),0,NA()))</f>
        <v>3.4000000000000002E-3</v>
      </c>
      <c r="H26" s="35"/>
    </row>
    <row r="27" spans="5:8" s="24" customFormat="1">
      <c r="E27" s="39">
        <f>IF(ISNUMBER('Raw Feed'!E27), 'Raw Feed'!E27, NA())</f>
        <v>41453</v>
      </c>
      <c r="F27" s="40">
        <f>IF(ISNUMBER('Raw Feed'!F27), 'Raw Feed'!F27/100, IF(ISNUMBER($E27),0,NA()))</f>
        <v>2.1800000000000001E-3</v>
      </c>
      <c r="G27" s="40">
        <f>IF(ISNUMBER('Raw Feed'!G27), 'Raw Feed'!G27/100, IF(ISNUMBER($E27),0,NA()))</f>
        <v>3.3500000000000001E-3</v>
      </c>
      <c r="H27" s="35"/>
    </row>
    <row r="28" spans="5:8" s="24" customFormat="1">
      <c r="E28" s="39">
        <f>IF(ISNUMBER('Raw Feed'!E28), 'Raw Feed'!E28, NA())</f>
        <v>41452</v>
      </c>
      <c r="F28" s="40">
        <f>IF(ISNUMBER('Raw Feed'!F28), 'Raw Feed'!F28/100, IF(ISNUMBER($E28),0,NA()))</f>
        <v>2.1900000000000001E-3</v>
      </c>
      <c r="G28" s="40">
        <f>IF(ISNUMBER('Raw Feed'!G28), 'Raw Feed'!G28/100, IF(ISNUMBER($E28),0,NA()))</f>
        <v>3.3700000000000002E-3</v>
      </c>
      <c r="H28" s="35"/>
    </row>
    <row r="29" spans="5:8" s="24" customFormat="1">
      <c r="E29" s="39">
        <f>IF(ISNUMBER('Raw Feed'!E29), 'Raw Feed'!E29, NA())</f>
        <v>41451</v>
      </c>
      <c r="F29" s="40">
        <f>IF(ISNUMBER('Raw Feed'!F29), 'Raw Feed'!F29/100, IF(ISNUMBER($E29),0,NA()))</f>
        <v>2.2200000000000002E-3</v>
      </c>
      <c r="G29" s="40">
        <f>IF(ISNUMBER('Raw Feed'!G29), 'Raw Feed'!G29/100, IF(ISNUMBER($E29),0,NA()))</f>
        <v>3.4300000000000003E-3</v>
      </c>
      <c r="H29" s="35"/>
    </row>
    <row r="30" spans="5:8" s="24" customFormat="1">
      <c r="E30" s="39">
        <f>IF(ISNUMBER('Raw Feed'!E30), 'Raw Feed'!E30, NA())</f>
        <v>41450</v>
      </c>
      <c r="F30" s="40">
        <f>IF(ISNUMBER('Raw Feed'!F30), 'Raw Feed'!F30/100, IF(ISNUMBER($E30),0,NA()))</f>
        <v>2.2500000000000003E-3</v>
      </c>
      <c r="G30" s="40">
        <f>IF(ISNUMBER('Raw Feed'!G30), 'Raw Feed'!G30/100, IF(ISNUMBER($E30),0,NA()))</f>
        <v>3.4499999999999999E-3</v>
      </c>
      <c r="H30" s="35"/>
    </row>
    <row r="31" spans="5:8" s="24" customFormat="1">
      <c r="E31" s="39">
        <f>IF(ISNUMBER('Raw Feed'!E31), 'Raw Feed'!E31, NA())</f>
        <v>41449</v>
      </c>
      <c r="F31" s="40">
        <f>IF(ISNUMBER('Raw Feed'!F31), 'Raw Feed'!F31/100, IF(ISNUMBER($E31),0,NA()))</f>
        <v>2.2100000000000002E-3</v>
      </c>
      <c r="G31" s="40">
        <f>IF(ISNUMBER('Raw Feed'!G31), 'Raw Feed'!G31/100, IF(ISNUMBER($E31),0,NA()))</f>
        <v>3.4100000000000003E-3</v>
      </c>
      <c r="H31" s="35"/>
    </row>
    <row r="32" spans="5:8" s="24" customFormat="1">
      <c r="E32" s="39">
        <f>IF(ISNUMBER('Raw Feed'!E32), 'Raw Feed'!E32, NA())</f>
        <v>41446</v>
      </c>
      <c r="F32" s="40">
        <f>IF(ISNUMBER('Raw Feed'!F32), 'Raw Feed'!F32/100, IF(ISNUMBER($E32),0,NA()))</f>
        <v>2.16E-3</v>
      </c>
      <c r="G32" s="40">
        <f>IF(ISNUMBER('Raw Feed'!G32), 'Raw Feed'!G32/100, IF(ISNUMBER($E32),0,NA()))</f>
        <v>3.3300000000000001E-3</v>
      </c>
      <c r="H32" s="35"/>
    </row>
    <row r="33" spans="5:8" s="24" customFormat="1">
      <c r="E33" s="39">
        <f>IF(ISNUMBER('Raw Feed'!E33), 'Raw Feed'!E33, NA())</f>
        <v>41445</v>
      </c>
      <c r="F33" s="40">
        <f>IF(ISNUMBER('Raw Feed'!F33), 'Raw Feed'!F33/100, IF(ISNUMBER($E33),0,NA()))</f>
        <v>2.14E-3</v>
      </c>
      <c r="G33" s="40">
        <f>IF(ISNUMBER('Raw Feed'!G33), 'Raw Feed'!G33/100, IF(ISNUMBER($E33),0,NA()))</f>
        <v>3.29E-3</v>
      </c>
      <c r="H33" s="35"/>
    </row>
    <row r="34" spans="5:8" s="24" customFormat="1">
      <c r="E34" s="39">
        <f>IF(ISNUMBER('Raw Feed'!E34), 'Raw Feed'!E34, NA())</f>
        <v>41444</v>
      </c>
      <c r="F34" s="40">
        <f>IF(ISNUMBER('Raw Feed'!F34), 'Raw Feed'!F34/100, IF(ISNUMBER($E34),0,NA()))</f>
        <v>2.1199999999999999E-3</v>
      </c>
      <c r="G34" s="40">
        <f>IF(ISNUMBER('Raw Feed'!G34), 'Raw Feed'!G34/100, IF(ISNUMBER($E34),0,NA()))</f>
        <v>3.2300000000000002E-3</v>
      </c>
      <c r="H34" s="35"/>
    </row>
    <row r="35" spans="5:8" s="24" customFormat="1">
      <c r="E35" s="39">
        <f>IF(ISNUMBER('Raw Feed'!E35), 'Raw Feed'!E35, NA())</f>
        <v>41443</v>
      </c>
      <c r="F35" s="40">
        <f>IF(ISNUMBER('Raw Feed'!F35), 'Raw Feed'!F35/100, IF(ISNUMBER($E35),0,NA()))</f>
        <v>2.0999999999999999E-3</v>
      </c>
      <c r="G35" s="40">
        <f>IF(ISNUMBER('Raw Feed'!G35), 'Raw Feed'!G35/100, IF(ISNUMBER($E35),0,NA()))</f>
        <v>3.2000000000000002E-3</v>
      </c>
      <c r="H35" s="35"/>
    </row>
    <row r="36" spans="5:8" s="24" customFormat="1">
      <c r="E36" s="39">
        <f>IF(ISNUMBER('Raw Feed'!E36), 'Raw Feed'!E36, NA())</f>
        <v>41442</v>
      </c>
      <c r="F36" s="40">
        <f>IF(ISNUMBER('Raw Feed'!F36), 'Raw Feed'!F36/100, IF(ISNUMBER($E36),0,NA()))</f>
        <v>2.0999999999999999E-3</v>
      </c>
      <c r="G36" s="40">
        <f>IF(ISNUMBER('Raw Feed'!G36), 'Raw Feed'!G36/100, IF(ISNUMBER($E36),0,NA()))</f>
        <v>3.1900000000000001E-3</v>
      </c>
      <c r="H36" s="35"/>
    </row>
    <row r="37" spans="5:8" s="24" customFormat="1">
      <c r="E37" s="39">
        <f>IF(ISNUMBER('Raw Feed'!E37), 'Raw Feed'!E37, NA())</f>
        <v>41439</v>
      </c>
      <c r="F37" s="40">
        <f>IF(ISNUMBER('Raw Feed'!F37), 'Raw Feed'!F37/100, IF(ISNUMBER($E37),0,NA()))</f>
        <v>2.0899999999999998E-3</v>
      </c>
      <c r="G37" s="40">
        <f>IF(ISNUMBER('Raw Feed'!G37), 'Raw Feed'!G37/100, IF(ISNUMBER($E37),0,NA()))</f>
        <v>3.1900000000000001E-3</v>
      </c>
      <c r="H37" s="35"/>
    </row>
    <row r="38" spans="5:8" s="24" customFormat="1">
      <c r="E38" s="39">
        <f>IF(ISNUMBER('Raw Feed'!E38), 'Raw Feed'!E38, NA())</f>
        <v>41438</v>
      </c>
      <c r="F38" s="40">
        <f>IF(ISNUMBER('Raw Feed'!F38), 'Raw Feed'!F38/100, IF(ISNUMBER($E38),0,NA()))</f>
        <v>2.0899999999999998E-3</v>
      </c>
      <c r="G38" s="40">
        <f>IF(ISNUMBER('Raw Feed'!G38), 'Raw Feed'!G38/100, IF(ISNUMBER($E38),0,NA()))</f>
        <v>3.2000000000000002E-3</v>
      </c>
      <c r="H38" s="35"/>
    </row>
    <row r="39" spans="5:8" s="24" customFormat="1">
      <c r="E39" s="39">
        <f>IF(ISNUMBER('Raw Feed'!E39), 'Raw Feed'!E39, NA())</f>
        <v>41437</v>
      </c>
      <c r="F39" s="40">
        <f>IF(ISNUMBER('Raw Feed'!F39), 'Raw Feed'!F39/100, IF(ISNUMBER($E39),0,NA()))</f>
        <v>2.0799999999999998E-3</v>
      </c>
      <c r="G39" s="40">
        <f>IF(ISNUMBER('Raw Feed'!G39), 'Raw Feed'!G39/100, IF(ISNUMBER($E39),0,NA()))</f>
        <v>3.1900000000000001E-3</v>
      </c>
      <c r="H39" s="35"/>
    </row>
    <row r="40" spans="5:8" s="24" customFormat="1">
      <c r="E40" s="39">
        <f>IF(ISNUMBER('Raw Feed'!E40), 'Raw Feed'!E40, NA())</f>
        <v>41436</v>
      </c>
      <c r="F40" s="40">
        <f>IF(ISNUMBER('Raw Feed'!F40), 'Raw Feed'!F40/100, IF(ISNUMBER($E40),0,NA()))</f>
        <v>2.0499999999999997E-3</v>
      </c>
      <c r="G40" s="40">
        <f>IF(ISNUMBER('Raw Feed'!G40), 'Raw Feed'!G40/100, IF(ISNUMBER($E40),0,NA()))</f>
        <v>3.15E-3</v>
      </c>
      <c r="H40" s="35"/>
    </row>
    <row r="41" spans="5:8" s="24" customFormat="1">
      <c r="E41" s="39">
        <f>IF(ISNUMBER('Raw Feed'!E41), 'Raw Feed'!E41, NA())</f>
        <v>41435</v>
      </c>
      <c r="F41" s="40">
        <f>IF(ISNUMBER('Raw Feed'!F41), 'Raw Feed'!F41/100, IF(ISNUMBER($E41),0,NA()))</f>
        <v>2.0399999999999997E-3</v>
      </c>
      <c r="G41" s="40">
        <f>IF(ISNUMBER('Raw Feed'!G41), 'Raw Feed'!G41/100, IF(ISNUMBER($E41),0,NA()))</f>
        <v>3.1199999999999999E-3</v>
      </c>
      <c r="H41" s="35"/>
    </row>
    <row r="42" spans="5:8" s="24" customFormat="1">
      <c r="E42" s="39">
        <f>IF(ISNUMBER('Raw Feed'!E42), 'Raw Feed'!E42, NA())</f>
        <v>41432</v>
      </c>
      <c r="F42" s="40">
        <f>IF(ISNUMBER('Raw Feed'!F42), 'Raw Feed'!F42/100, IF(ISNUMBER($E42),0,NA()))</f>
        <v>2.0300000000000001E-3</v>
      </c>
      <c r="G42" s="40">
        <f>IF(ISNUMBER('Raw Feed'!G42), 'Raw Feed'!G42/100, IF(ISNUMBER($E42),0,NA()))</f>
        <v>3.0799999999999998E-3</v>
      </c>
      <c r="H42" s="35"/>
    </row>
    <row r="43" spans="5:8" s="24" customFormat="1">
      <c r="E43" s="39">
        <f>IF(ISNUMBER('Raw Feed'!E43), 'Raw Feed'!E43, NA())</f>
        <v>41431</v>
      </c>
      <c r="F43" s="40">
        <f>IF(ISNUMBER('Raw Feed'!F43), 'Raw Feed'!F43/100, IF(ISNUMBER($E43),0,NA()))</f>
        <v>2E-3</v>
      </c>
      <c r="G43" s="40">
        <f>IF(ISNUMBER('Raw Feed'!G43), 'Raw Feed'!G43/100, IF(ISNUMBER($E43),0,NA()))</f>
        <v>3.0000000000000001E-3</v>
      </c>
      <c r="H43" s="35"/>
    </row>
    <row r="44" spans="5:8" s="24" customFormat="1">
      <c r="E44" s="39">
        <f>IF(ISNUMBER('Raw Feed'!E44), 'Raw Feed'!E44, NA())</f>
        <v>41430</v>
      </c>
      <c r="F44" s="40">
        <f>IF(ISNUMBER('Raw Feed'!F44), 'Raw Feed'!F44/100, IF(ISNUMBER($E44),0,NA()))</f>
        <v>2E-3</v>
      </c>
      <c r="G44" s="40">
        <f>IF(ISNUMBER('Raw Feed'!G44), 'Raw Feed'!G44/100, IF(ISNUMBER($E44),0,NA()))</f>
        <v>3.0000000000000001E-3</v>
      </c>
      <c r="H44" s="35"/>
    </row>
    <row r="45" spans="5:8" s="24" customFormat="1">
      <c r="E45" s="39">
        <f>IF(ISNUMBER('Raw Feed'!E45), 'Raw Feed'!E45, NA())</f>
        <v>41429</v>
      </c>
      <c r="F45" s="40">
        <f>IF(ISNUMBER('Raw Feed'!F45), 'Raw Feed'!F45/100, IF(ISNUMBER($E45),0,NA()))</f>
        <v>2E-3</v>
      </c>
      <c r="G45" s="40">
        <f>IF(ISNUMBER('Raw Feed'!G45), 'Raw Feed'!G45/100, IF(ISNUMBER($E45),0,NA()))</f>
        <v>3.0000000000000001E-3</v>
      </c>
      <c r="H45" s="35"/>
    </row>
    <row r="46" spans="5:8" s="24" customFormat="1">
      <c r="E46" s="39">
        <f>IF(ISNUMBER('Raw Feed'!E46), 'Raw Feed'!E46, NA())</f>
        <v>41428</v>
      </c>
      <c r="F46" s="40">
        <f>IF(ISNUMBER('Raw Feed'!F46), 'Raw Feed'!F46/100, IF(ISNUMBER($E46),0,NA()))</f>
        <v>2E-3</v>
      </c>
      <c r="G46" s="40">
        <f>IF(ISNUMBER('Raw Feed'!G46), 'Raw Feed'!G46/100, IF(ISNUMBER($E46),0,NA()))</f>
        <v>2.99E-3</v>
      </c>
      <c r="H46" s="35"/>
    </row>
    <row r="47" spans="5:8" s="24" customFormat="1">
      <c r="E47" s="39">
        <f>IF(ISNUMBER('Raw Feed'!E47), 'Raw Feed'!E47, NA())</f>
        <v>41425</v>
      </c>
      <c r="F47" s="40">
        <f>IF(ISNUMBER('Raw Feed'!F47), 'Raw Feed'!F47/100, IF(ISNUMBER($E47),0,NA()))</f>
        <v>2E-3</v>
      </c>
      <c r="G47" s="40">
        <f>IF(ISNUMBER('Raw Feed'!G47), 'Raw Feed'!G47/100, IF(ISNUMBER($E47),0,NA()))</f>
        <v>2.98E-3</v>
      </c>
      <c r="H47" s="35"/>
    </row>
    <row r="48" spans="5:8" s="24" customFormat="1">
      <c r="E48" s="39">
        <f>IF(ISNUMBER('Raw Feed'!E48), 'Raw Feed'!E48, NA())</f>
        <v>41424</v>
      </c>
      <c r="F48" s="40">
        <f>IF(ISNUMBER('Raw Feed'!F48), 'Raw Feed'!F48/100, IF(ISNUMBER($E48),0,NA()))</f>
        <v>2E-3</v>
      </c>
      <c r="G48" s="40">
        <f>IF(ISNUMBER('Raw Feed'!G48), 'Raw Feed'!G48/100, IF(ISNUMBER($E48),0,NA()))</f>
        <v>2.99E-3</v>
      </c>
      <c r="H48" s="35"/>
    </row>
    <row r="49" spans="2:8" s="24" customFormat="1">
      <c r="E49" s="39">
        <f>IF(ISNUMBER('Raw Feed'!E49), 'Raw Feed'!E49, NA())</f>
        <v>41423</v>
      </c>
      <c r="F49" s="40">
        <f>IF(ISNUMBER('Raw Feed'!F49), 'Raw Feed'!F49/100, IF(ISNUMBER($E49),0,NA()))</f>
        <v>2E-3</v>
      </c>
      <c r="G49" s="40">
        <f>IF(ISNUMBER('Raw Feed'!G49), 'Raw Feed'!G49/100, IF(ISNUMBER($E49),0,NA()))</f>
        <v>2.98E-3</v>
      </c>
      <c r="H49" s="35"/>
    </row>
    <row r="50" spans="2:8" s="24" customFormat="1">
      <c r="E50" s="39">
        <f>IF(ISNUMBER('Raw Feed'!E50), 'Raw Feed'!E50, NA())</f>
        <v>41422</v>
      </c>
      <c r="F50" s="40">
        <f>IF(ISNUMBER('Raw Feed'!F50), 'Raw Feed'!F50/100, IF(ISNUMBER($E50),0,NA()))</f>
        <v>1.99E-3</v>
      </c>
      <c r="G50" s="40">
        <f>IF(ISNUMBER('Raw Feed'!G50), 'Raw Feed'!G50/100, IF(ISNUMBER($E50),0,NA()))</f>
        <v>2.97E-3</v>
      </c>
      <c r="H50" s="35"/>
    </row>
    <row r="51" spans="2:8" s="24" customFormat="1">
      <c r="E51" s="39">
        <f>IF(ISNUMBER('Raw Feed'!E51), 'Raw Feed'!E51, NA())</f>
        <v>41421</v>
      </c>
      <c r="F51" s="40">
        <f>IF(ISNUMBER('Raw Feed'!F51), 'Raw Feed'!F51/100, IF(ISNUMBER($E51),0,NA()))</f>
        <v>2.0100000000000001E-3</v>
      </c>
      <c r="G51" s="40">
        <f>IF(ISNUMBER('Raw Feed'!G51), 'Raw Feed'!G51/100, IF(ISNUMBER($E51),0,NA()))</f>
        <v>2.9499999999999999E-3</v>
      </c>
      <c r="H51" s="35"/>
    </row>
    <row r="52" spans="2:8" s="24" customFormat="1">
      <c r="E52" s="39">
        <f>IF(ISNUMBER('Raw Feed'!E52), 'Raw Feed'!E52, NA())</f>
        <v>41418</v>
      </c>
      <c r="F52" s="40">
        <f>IF(ISNUMBER('Raw Feed'!F52), 'Raw Feed'!F52/100, IF(ISNUMBER($E52),0,NA()))</f>
        <v>2E-3</v>
      </c>
      <c r="G52" s="40">
        <f>IF(ISNUMBER('Raw Feed'!G52), 'Raw Feed'!G52/100, IF(ISNUMBER($E52),0,NA()))</f>
        <v>2.9399999999999999E-3</v>
      </c>
      <c r="H52" s="35"/>
    </row>
    <row r="53" spans="2:8" s="24" customFormat="1">
      <c r="E53" s="39">
        <f>IF(ISNUMBER('Raw Feed'!E53), 'Raw Feed'!E53, NA())</f>
        <v>41417</v>
      </c>
      <c r="F53" s="40">
        <f>IF(ISNUMBER('Raw Feed'!F53), 'Raw Feed'!F53/100, IF(ISNUMBER($E53),0,NA()))</f>
        <v>1.99E-3</v>
      </c>
      <c r="G53" s="40">
        <f>IF(ISNUMBER('Raw Feed'!G53), 'Raw Feed'!G53/100, IF(ISNUMBER($E53),0,NA()))</f>
        <v>2.9299999999999999E-3</v>
      </c>
      <c r="H53" s="35"/>
    </row>
    <row r="54" spans="2:8" s="24" customFormat="1">
      <c r="B54" s="25"/>
      <c r="C54" s="25"/>
      <c r="E54" s="39">
        <f>IF(ISNUMBER('Raw Feed'!E54), 'Raw Feed'!E54, NA())</f>
        <v>41416</v>
      </c>
      <c r="F54" s="40">
        <f>IF(ISNUMBER('Raw Feed'!F54), 'Raw Feed'!F54/100, IF(ISNUMBER($E54),0,NA()))</f>
        <v>1.99E-3</v>
      </c>
      <c r="G54" s="40">
        <f>IF(ISNUMBER('Raw Feed'!G54), 'Raw Feed'!G54/100, IF(ISNUMBER($E54),0,NA()))</f>
        <v>2.9299999999999999E-3</v>
      </c>
      <c r="H54" s="35"/>
    </row>
    <row r="55" spans="2:8" s="24" customFormat="1">
      <c r="B55" s="43"/>
      <c r="C55" s="43"/>
      <c r="E55" s="39">
        <f>IF(ISNUMBER('Raw Feed'!E55), 'Raw Feed'!E55, NA())</f>
        <v>41415</v>
      </c>
      <c r="F55" s="40">
        <f>IF(ISNUMBER('Raw Feed'!F55), 'Raw Feed'!F55/100, IF(ISNUMBER($E55),0,NA()))</f>
        <v>1.98E-3</v>
      </c>
      <c r="G55" s="40">
        <f>IF(ISNUMBER('Raw Feed'!G55), 'Raw Feed'!G55/100, IF(ISNUMBER($E55),0,NA()))</f>
        <v>2.9299999999999999E-3</v>
      </c>
      <c r="H55" s="35"/>
    </row>
    <row r="56" spans="2:8" s="24" customFormat="1">
      <c r="B56" s="43"/>
      <c r="C56" s="43"/>
      <c r="E56" s="39">
        <f>IF(ISNUMBER('Raw Feed'!E56), 'Raw Feed'!E56, NA())</f>
        <v>41414</v>
      </c>
      <c r="F56" s="40">
        <f>IF(ISNUMBER('Raw Feed'!F56), 'Raw Feed'!F56/100, IF(ISNUMBER($E56),0,NA()))</f>
        <v>1.99E-3</v>
      </c>
      <c r="G56" s="40">
        <f>IF(ISNUMBER('Raw Feed'!G56), 'Raw Feed'!G56/100, IF(ISNUMBER($E56),0,NA()))</f>
        <v>2.9399999999999999E-3</v>
      </c>
      <c r="H56" s="35"/>
    </row>
    <row r="57" spans="2:8" s="25" customFormat="1">
      <c r="B57" s="43"/>
      <c r="C57" s="43"/>
      <c r="E57" s="39">
        <f>IF(ISNUMBER('Raw Feed'!E57), 'Raw Feed'!E57, NA())</f>
        <v>41411</v>
      </c>
      <c r="F57" s="40">
        <f>IF(ISNUMBER('Raw Feed'!F57), 'Raw Feed'!F57/100, IF(ISNUMBER($E57),0,NA()))</f>
        <v>2E-3</v>
      </c>
      <c r="G57" s="40">
        <f>IF(ISNUMBER('Raw Feed'!G57), 'Raw Feed'!G57/100, IF(ISNUMBER($E57),0,NA()))</f>
        <v>2.97E-3</v>
      </c>
      <c r="H57" s="35"/>
    </row>
    <row r="58" spans="2:8">
      <c r="E58" s="39">
        <f>IF(ISNUMBER('Raw Feed'!E58), 'Raw Feed'!E58, NA())</f>
        <v>41410</v>
      </c>
      <c r="F58" s="40">
        <f>IF(ISNUMBER('Raw Feed'!F58), 'Raw Feed'!F58/100, IF(ISNUMBER($E58),0,NA()))</f>
        <v>2.0200000000000001E-3</v>
      </c>
      <c r="G58" s="40">
        <f>IF(ISNUMBER('Raw Feed'!G58), 'Raw Feed'!G58/100, IF(ISNUMBER($E58),0,NA()))</f>
        <v>3.0100000000000001E-3</v>
      </c>
      <c r="H58" s="35"/>
    </row>
    <row r="59" spans="2:8">
      <c r="E59" s="39">
        <f>IF(ISNUMBER('Raw Feed'!E59), 'Raw Feed'!E59, NA())</f>
        <v>41409</v>
      </c>
      <c r="F59" s="40">
        <f>IF(ISNUMBER('Raw Feed'!F59), 'Raw Feed'!F59/100, IF(ISNUMBER($E59),0,NA()))</f>
        <v>2.0300000000000001E-3</v>
      </c>
      <c r="G59" s="40">
        <f>IF(ISNUMBER('Raw Feed'!G59), 'Raw Feed'!G59/100, IF(ISNUMBER($E59),0,NA()))</f>
        <v>3.0299999999999997E-3</v>
      </c>
      <c r="H59" s="35"/>
    </row>
    <row r="60" spans="2:8">
      <c r="E60" s="39">
        <f>IF(ISNUMBER('Raw Feed'!E60), 'Raw Feed'!E60, NA())</f>
        <v>41408</v>
      </c>
      <c r="F60" s="40">
        <f>IF(ISNUMBER('Raw Feed'!F60), 'Raw Feed'!F60/100, IF(ISNUMBER($E60),0,NA()))</f>
        <v>2.0300000000000001E-3</v>
      </c>
      <c r="G60" s="40">
        <f>IF(ISNUMBER('Raw Feed'!G60), 'Raw Feed'!G60/100, IF(ISNUMBER($E60),0,NA()))</f>
        <v>3.0299999999999997E-3</v>
      </c>
      <c r="H60" s="35"/>
    </row>
    <row r="61" spans="2:8">
      <c r="E61" s="39">
        <f>IF(ISNUMBER('Raw Feed'!E61), 'Raw Feed'!E61, NA())</f>
        <v>41407</v>
      </c>
      <c r="F61" s="40">
        <f>IF(ISNUMBER('Raw Feed'!F61), 'Raw Feed'!F61/100, IF(ISNUMBER($E61),0,NA()))</f>
        <v>2.0300000000000001E-3</v>
      </c>
      <c r="G61" s="40">
        <f>IF(ISNUMBER('Raw Feed'!G61), 'Raw Feed'!G61/100, IF(ISNUMBER($E61),0,NA()))</f>
        <v>3.0299999999999997E-3</v>
      </c>
      <c r="H61" s="35"/>
    </row>
    <row r="62" spans="2:8">
      <c r="E62" s="39">
        <f>IF(ISNUMBER('Raw Feed'!E62), 'Raw Feed'!E62, NA())</f>
        <v>41404</v>
      </c>
      <c r="F62" s="40">
        <f>IF(ISNUMBER('Raw Feed'!F62), 'Raw Feed'!F62/100, IF(ISNUMBER($E62),0,NA()))</f>
        <v>2.0300000000000001E-3</v>
      </c>
      <c r="G62" s="40">
        <f>IF(ISNUMBER('Raw Feed'!G62), 'Raw Feed'!G62/100, IF(ISNUMBER($E62),0,NA()))</f>
        <v>3.0299999999999997E-3</v>
      </c>
      <c r="H62" s="35"/>
    </row>
    <row r="63" spans="2:8">
      <c r="E63" s="39">
        <f>IF(ISNUMBER('Raw Feed'!E63), 'Raw Feed'!E63, NA())</f>
        <v>41403</v>
      </c>
      <c r="F63" s="40">
        <f>IF(ISNUMBER('Raw Feed'!F63), 'Raw Feed'!F63/100, IF(ISNUMBER($E63),0,NA()))</f>
        <v>2.0300000000000001E-3</v>
      </c>
      <c r="G63" s="40">
        <f>IF(ISNUMBER('Raw Feed'!G63), 'Raw Feed'!G63/100, IF(ISNUMBER($E63),0,NA()))</f>
        <v>3.0200000000000001E-3</v>
      </c>
      <c r="H63" s="35"/>
    </row>
    <row r="64" spans="2:8">
      <c r="E64" s="39">
        <f>IF(ISNUMBER('Raw Feed'!E64), 'Raw Feed'!E64, NA())</f>
        <v>41402</v>
      </c>
      <c r="F64" s="40">
        <f>IF(ISNUMBER('Raw Feed'!F64), 'Raw Feed'!F64/100, IF(ISNUMBER($E64),0,NA()))</f>
        <v>2.0300000000000001E-3</v>
      </c>
      <c r="G64" s="40">
        <f>IF(ISNUMBER('Raw Feed'!G64), 'Raw Feed'!G64/100, IF(ISNUMBER($E64),0,NA()))</f>
        <v>3.0299999999999997E-3</v>
      </c>
      <c r="H64" s="35"/>
    </row>
    <row r="65" spans="5:8">
      <c r="E65" s="39">
        <f>IF(ISNUMBER('Raw Feed'!E65), 'Raw Feed'!E65, NA())</f>
        <v>41401</v>
      </c>
      <c r="F65" s="40">
        <f>IF(ISNUMBER('Raw Feed'!F65), 'Raw Feed'!F65/100, IF(ISNUMBER($E65),0,NA()))</f>
        <v>2.0200000000000001E-3</v>
      </c>
      <c r="G65" s="40">
        <f>IF(ISNUMBER('Raw Feed'!G65), 'Raw Feed'!G65/100, IF(ISNUMBER($E65),0,NA()))</f>
        <v>3.0200000000000001E-3</v>
      </c>
      <c r="H65" s="35"/>
    </row>
    <row r="66" spans="5:8">
      <c r="E66" s="39">
        <f>IF(ISNUMBER('Raw Feed'!E66), 'Raw Feed'!E66, NA())</f>
        <v>41400</v>
      </c>
      <c r="F66" s="40">
        <f>IF(ISNUMBER('Raw Feed'!F66), 'Raw Feed'!F66/100, IF(ISNUMBER($E66),0,NA()))</f>
        <v>2.0200000000000001E-3</v>
      </c>
      <c r="G66" s="40">
        <f>IF(ISNUMBER('Raw Feed'!G66), 'Raw Feed'!G66/100, IF(ISNUMBER($E66),0,NA()))</f>
        <v>3.0200000000000001E-3</v>
      </c>
      <c r="H66" s="35"/>
    </row>
    <row r="67" spans="5:8">
      <c r="E67" s="39">
        <f>IF(ISNUMBER('Raw Feed'!E67), 'Raw Feed'!E67, NA())</f>
        <v>41397</v>
      </c>
      <c r="F67" s="40">
        <f>IF(ISNUMBER('Raw Feed'!F67), 'Raw Feed'!F67/100, IF(ISNUMBER($E67),0,NA()))</f>
        <v>2.0100000000000001E-3</v>
      </c>
      <c r="G67" s="40">
        <f>IF(ISNUMBER('Raw Feed'!G67), 'Raw Feed'!G67/100, IF(ISNUMBER($E67),0,NA()))</f>
        <v>3.0200000000000001E-3</v>
      </c>
      <c r="H67" s="35"/>
    </row>
    <row r="68" spans="5:8">
      <c r="E68" s="39">
        <f>IF(ISNUMBER('Raw Feed'!E68), 'Raw Feed'!E68, NA())</f>
        <v>41396</v>
      </c>
      <c r="F68" s="40">
        <f>IF(ISNUMBER('Raw Feed'!F68), 'Raw Feed'!F68/100, IF(ISNUMBER($E68),0,NA()))</f>
        <v>2.0699999999999998E-3</v>
      </c>
      <c r="G68" s="40">
        <f>IF(ISNUMBER('Raw Feed'!G68), 'Raw Feed'!G68/100, IF(ISNUMBER($E68),0,NA()))</f>
        <v>3.13E-3</v>
      </c>
      <c r="H68" s="35"/>
    </row>
    <row r="69" spans="5:8">
      <c r="E69" s="39">
        <f>IF(ISNUMBER('Raw Feed'!E69), 'Raw Feed'!E69, NA())</f>
        <v>41394</v>
      </c>
      <c r="F69" s="40">
        <f>IF(ISNUMBER('Raw Feed'!F69), 'Raw Feed'!F69/100, IF(ISNUMBER($E69),0,NA()))</f>
        <v>2.0699999999999998E-3</v>
      </c>
      <c r="G69" s="40">
        <f>IF(ISNUMBER('Raw Feed'!G69), 'Raw Feed'!G69/100, IF(ISNUMBER($E69),0,NA()))</f>
        <v>3.15E-3</v>
      </c>
      <c r="H69" s="35"/>
    </row>
    <row r="70" spans="5:8">
      <c r="E70" s="39">
        <f>IF(ISNUMBER('Raw Feed'!E70), 'Raw Feed'!E70, NA())</f>
        <v>41393</v>
      </c>
      <c r="F70" s="40">
        <f>IF(ISNUMBER('Raw Feed'!F70), 'Raw Feed'!F70/100, IF(ISNUMBER($E70),0,NA()))</f>
        <v>2.0699999999999998E-3</v>
      </c>
      <c r="G70" s="40">
        <f>IF(ISNUMBER('Raw Feed'!G70), 'Raw Feed'!G70/100, IF(ISNUMBER($E70),0,NA()))</f>
        <v>3.1700000000000001E-3</v>
      </c>
      <c r="H70" s="35"/>
    </row>
    <row r="71" spans="5:8">
      <c r="E71" s="39">
        <f>IF(ISNUMBER('Raw Feed'!E71), 'Raw Feed'!E71, NA())</f>
        <v>41390</v>
      </c>
      <c r="F71" s="40">
        <f>IF(ISNUMBER('Raw Feed'!F71), 'Raw Feed'!F71/100, IF(ISNUMBER($E71),0,NA()))</f>
        <v>2.0699999999999998E-3</v>
      </c>
      <c r="G71" s="40">
        <f>IF(ISNUMBER('Raw Feed'!G71), 'Raw Feed'!G71/100, IF(ISNUMBER($E71),0,NA()))</f>
        <v>3.1800000000000001E-3</v>
      </c>
      <c r="H71" s="35"/>
    </row>
    <row r="72" spans="5:8">
      <c r="E72" s="39">
        <f>IF(ISNUMBER('Raw Feed'!E72), 'Raw Feed'!E72, NA())</f>
        <v>41389</v>
      </c>
      <c r="F72" s="40">
        <f>IF(ISNUMBER('Raw Feed'!F72), 'Raw Feed'!F72/100, IF(ISNUMBER($E72),0,NA()))</f>
        <v>2.0599999999999998E-3</v>
      </c>
      <c r="G72" s="40">
        <f>IF(ISNUMBER('Raw Feed'!G72), 'Raw Feed'!G72/100, IF(ISNUMBER($E72),0,NA()))</f>
        <v>3.1800000000000001E-3</v>
      </c>
      <c r="H72" s="35"/>
    </row>
    <row r="73" spans="5:8">
      <c r="E73" s="39">
        <f>IF(ISNUMBER('Raw Feed'!E73), 'Raw Feed'!E73, NA())</f>
        <v>41388</v>
      </c>
      <c r="F73" s="40">
        <f>IF(ISNUMBER('Raw Feed'!F73), 'Raw Feed'!F73/100, IF(ISNUMBER($E73),0,NA()))</f>
        <v>2.0599999999999998E-3</v>
      </c>
      <c r="G73" s="40">
        <f>IF(ISNUMBER('Raw Feed'!G73), 'Raw Feed'!G73/100, IF(ISNUMBER($E73),0,NA()))</f>
        <v>3.1900000000000001E-3</v>
      </c>
      <c r="H73" s="35"/>
    </row>
    <row r="74" spans="5:8">
      <c r="E74" s="39">
        <f>IF(ISNUMBER('Raw Feed'!E74), 'Raw Feed'!E74, NA())</f>
        <v>41387</v>
      </c>
      <c r="F74" s="40">
        <f>IF(ISNUMBER('Raw Feed'!F74), 'Raw Feed'!F74/100, IF(ISNUMBER($E74),0,NA()))</f>
        <v>2.0699999999999998E-3</v>
      </c>
      <c r="G74" s="40">
        <f>IF(ISNUMBER('Raw Feed'!G74), 'Raw Feed'!G74/100, IF(ISNUMBER($E74),0,NA()))</f>
        <v>3.2000000000000002E-3</v>
      </c>
      <c r="H74" s="35"/>
    </row>
    <row r="75" spans="5:8">
      <c r="E75" s="39">
        <f>IF(ISNUMBER('Raw Feed'!E75), 'Raw Feed'!E75, NA())</f>
        <v>41386</v>
      </c>
      <c r="F75" s="40">
        <f>IF(ISNUMBER('Raw Feed'!F75), 'Raw Feed'!F75/100, IF(ISNUMBER($E75),0,NA()))</f>
        <v>2.0799999999999998E-3</v>
      </c>
      <c r="G75" s="40">
        <f>IF(ISNUMBER('Raw Feed'!G75), 'Raw Feed'!G75/100, IF(ISNUMBER($E75),0,NA()))</f>
        <v>3.2200000000000002E-3</v>
      </c>
      <c r="H75" s="35"/>
    </row>
    <row r="76" spans="5:8">
      <c r="E76" s="39">
        <f>IF(ISNUMBER('Raw Feed'!E76), 'Raw Feed'!E76, NA())</f>
        <v>41383</v>
      </c>
      <c r="F76" s="40">
        <f>IF(ISNUMBER('Raw Feed'!F76), 'Raw Feed'!F76/100, IF(ISNUMBER($E76),0,NA()))</f>
        <v>2.0799999999999998E-3</v>
      </c>
      <c r="G76" s="40">
        <f>IF(ISNUMBER('Raw Feed'!G76), 'Raw Feed'!G76/100, IF(ISNUMBER($E76),0,NA()))</f>
        <v>3.2200000000000002E-3</v>
      </c>
      <c r="H76" s="35"/>
    </row>
    <row r="77" spans="5:8">
      <c r="E77" s="39">
        <f>IF(ISNUMBER('Raw Feed'!E77), 'Raw Feed'!E77, NA())</f>
        <v>41382</v>
      </c>
      <c r="F77" s="40">
        <f>IF(ISNUMBER('Raw Feed'!F77), 'Raw Feed'!F77/100, IF(ISNUMBER($E77),0,NA()))</f>
        <v>2.0799999999999998E-3</v>
      </c>
      <c r="G77" s="40">
        <f>IF(ISNUMBER('Raw Feed'!G77), 'Raw Feed'!G77/100, IF(ISNUMBER($E77),0,NA()))</f>
        <v>3.2200000000000002E-3</v>
      </c>
      <c r="H77" s="35"/>
    </row>
    <row r="78" spans="5:8">
      <c r="E78" s="39">
        <f>IF(ISNUMBER('Raw Feed'!E78), 'Raw Feed'!E78, NA())</f>
        <v>41381</v>
      </c>
      <c r="F78" s="40">
        <f>IF(ISNUMBER('Raw Feed'!F78), 'Raw Feed'!F78/100, IF(ISNUMBER($E78),0,NA()))</f>
        <v>2.0999999999999999E-3</v>
      </c>
      <c r="G78" s="40">
        <f>IF(ISNUMBER('Raw Feed'!G78), 'Raw Feed'!G78/100, IF(ISNUMBER($E78),0,NA()))</f>
        <v>3.2500000000000003E-3</v>
      </c>
      <c r="H78" s="35"/>
    </row>
    <row r="79" spans="5:8">
      <c r="E79" s="39">
        <f>IF(ISNUMBER('Raw Feed'!E79), 'Raw Feed'!E79, NA())</f>
        <v>41380</v>
      </c>
      <c r="F79" s="40">
        <f>IF(ISNUMBER('Raw Feed'!F79), 'Raw Feed'!F79/100, IF(ISNUMBER($E79),0,NA()))</f>
        <v>2.0999999999999999E-3</v>
      </c>
      <c r="G79" s="40">
        <f>IF(ISNUMBER('Raw Feed'!G79), 'Raw Feed'!G79/100, IF(ISNUMBER($E79),0,NA()))</f>
        <v>3.2600000000000003E-3</v>
      </c>
      <c r="H79" s="35"/>
    </row>
    <row r="80" spans="5:8">
      <c r="E80" s="39">
        <f>IF(ISNUMBER('Raw Feed'!E80), 'Raw Feed'!E80, NA())</f>
        <v>41379</v>
      </c>
      <c r="F80" s="40">
        <f>IF(ISNUMBER('Raw Feed'!F80), 'Raw Feed'!F80/100, IF(ISNUMBER($E80),0,NA()))</f>
        <v>2.0999999999999999E-3</v>
      </c>
      <c r="G80" s="40">
        <f>IF(ISNUMBER('Raw Feed'!G80), 'Raw Feed'!G80/100, IF(ISNUMBER($E80),0,NA()))</f>
        <v>3.2700000000000003E-3</v>
      </c>
      <c r="H80" s="35"/>
    </row>
    <row r="81" spans="5:8">
      <c r="E81" s="39">
        <f>IF(ISNUMBER('Raw Feed'!E81), 'Raw Feed'!E81, NA())</f>
        <v>41376</v>
      </c>
      <c r="F81" s="40">
        <f>IF(ISNUMBER('Raw Feed'!F81), 'Raw Feed'!F81/100, IF(ISNUMBER($E81),0,NA()))</f>
        <v>2.0999999999999999E-3</v>
      </c>
      <c r="G81" s="40">
        <f>IF(ISNUMBER('Raw Feed'!G81), 'Raw Feed'!G81/100, IF(ISNUMBER($E81),0,NA()))</f>
        <v>3.2700000000000003E-3</v>
      </c>
      <c r="H81" s="35"/>
    </row>
    <row r="82" spans="5:8">
      <c r="E82" s="39">
        <f>IF(ISNUMBER('Raw Feed'!E82), 'Raw Feed'!E82, NA())</f>
        <v>41375</v>
      </c>
      <c r="F82" s="40">
        <f>IF(ISNUMBER('Raw Feed'!F82), 'Raw Feed'!F82/100, IF(ISNUMBER($E82),0,NA()))</f>
        <v>2.1099999999999999E-3</v>
      </c>
      <c r="G82" s="40">
        <f>IF(ISNUMBER('Raw Feed'!G82), 'Raw Feed'!G82/100, IF(ISNUMBER($E82),0,NA()))</f>
        <v>3.29E-3</v>
      </c>
      <c r="H82" s="35"/>
    </row>
    <row r="83" spans="5:8">
      <c r="E83" s="39">
        <f>IF(ISNUMBER('Raw Feed'!E83), 'Raw Feed'!E83, NA())</f>
        <v>41374</v>
      </c>
      <c r="F83" s="40">
        <f>IF(ISNUMBER('Raw Feed'!F83), 'Raw Feed'!F83/100, IF(ISNUMBER($E83),0,NA()))</f>
        <v>2.1099999999999999E-3</v>
      </c>
      <c r="G83" s="40">
        <f>IF(ISNUMBER('Raw Feed'!G83), 'Raw Feed'!G83/100, IF(ISNUMBER($E83),0,NA()))</f>
        <v>3.29E-3</v>
      </c>
      <c r="H83" s="35"/>
    </row>
    <row r="84" spans="5:8">
      <c r="E84" s="39">
        <f>IF(ISNUMBER('Raw Feed'!E84), 'Raw Feed'!E84, NA())</f>
        <v>41373</v>
      </c>
      <c r="F84" s="40">
        <f>IF(ISNUMBER('Raw Feed'!F84), 'Raw Feed'!F84/100, IF(ISNUMBER($E84),0,NA()))</f>
        <v>2.1099999999999999E-3</v>
      </c>
      <c r="G84" s="40">
        <f>IF(ISNUMBER('Raw Feed'!G84), 'Raw Feed'!G84/100, IF(ISNUMBER($E84),0,NA()))</f>
        <v>3.2799999999999999E-3</v>
      </c>
      <c r="H84" s="35"/>
    </row>
    <row r="85" spans="5:8">
      <c r="E85" s="39">
        <f>IF(ISNUMBER('Raw Feed'!E85), 'Raw Feed'!E85, NA())</f>
        <v>41372</v>
      </c>
      <c r="F85" s="40">
        <f>IF(ISNUMBER('Raw Feed'!F85), 'Raw Feed'!F85/100, IF(ISNUMBER($E85),0,NA()))</f>
        <v>2.0999999999999999E-3</v>
      </c>
      <c r="G85" s="40">
        <f>IF(ISNUMBER('Raw Feed'!G85), 'Raw Feed'!G85/100, IF(ISNUMBER($E85),0,NA()))</f>
        <v>3.2700000000000003E-3</v>
      </c>
      <c r="H85" s="35"/>
    </row>
    <row r="86" spans="5:8">
      <c r="E86" s="39">
        <f>IF(ISNUMBER('Raw Feed'!E86), 'Raw Feed'!E86, NA())</f>
        <v>41369</v>
      </c>
      <c r="F86" s="40">
        <f>IF(ISNUMBER('Raw Feed'!F86), 'Raw Feed'!F86/100, IF(ISNUMBER($E86),0,NA()))</f>
        <v>2.0999999999999999E-3</v>
      </c>
      <c r="G86" s="40">
        <f>IF(ISNUMBER('Raw Feed'!G86), 'Raw Feed'!G86/100, IF(ISNUMBER($E86),0,NA()))</f>
        <v>3.2600000000000003E-3</v>
      </c>
      <c r="H86" s="35"/>
    </row>
    <row r="87" spans="5:8">
      <c r="E87" s="39">
        <f>IF(ISNUMBER('Raw Feed'!E87), 'Raw Feed'!E87, NA())</f>
        <v>41368</v>
      </c>
      <c r="F87" s="40">
        <f>IF(ISNUMBER('Raw Feed'!F87), 'Raw Feed'!F87/100, IF(ISNUMBER($E87),0,NA()))</f>
        <v>2.0999999999999999E-3</v>
      </c>
      <c r="G87" s="40">
        <f>IF(ISNUMBER('Raw Feed'!G87), 'Raw Feed'!G87/100, IF(ISNUMBER($E87),0,NA()))</f>
        <v>3.3E-3</v>
      </c>
      <c r="H87" s="35"/>
    </row>
    <row r="88" spans="5:8">
      <c r="E88" s="39">
        <f>IF(ISNUMBER('Raw Feed'!E88), 'Raw Feed'!E88, NA())</f>
        <v>41367</v>
      </c>
      <c r="F88" s="40">
        <f>IF(ISNUMBER('Raw Feed'!F88), 'Raw Feed'!F88/100, IF(ISNUMBER($E88),0,NA()))</f>
        <v>2.0999999999999999E-3</v>
      </c>
      <c r="G88" s="40">
        <f>IF(ISNUMBER('Raw Feed'!G88), 'Raw Feed'!G88/100, IF(ISNUMBER($E88),0,NA()))</f>
        <v>3.31E-3</v>
      </c>
      <c r="H88" s="35"/>
    </row>
    <row r="89" spans="5:8">
      <c r="E89" s="39">
        <f>IF(ISNUMBER('Raw Feed'!E89), 'Raw Feed'!E89, NA())</f>
        <v>41366</v>
      </c>
      <c r="F89" s="40">
        <f>IF(ISNUMBER('Raw Feed'!F89), 'Raw Feed'!F89/100, IF(ISNUMBER($E89),0,NA()))</f>
        <v>2.0999999999999999E-3</v>
      </c>
      <c r="G89" s="40">
        <f>IF(ISNUMBER('Raw Feed'!G89), 'Raw Feed'!G89/100, IF(ISNUMBER($E89),0,NA()))</f>
        <v>3.32E-3</v>
      </c>
      <c r="H89" s="35"/>
    </row>
    <row r="90" spans="5:8">
      <c r="E90" s="39">
        <f>IF(ISNUMBER('Raw Feed'!E90), 'Raw Feed'!E90, NA())</f>
        <v>41361</v>
      </c>
      <c r="F90" s="40">
        <f>IF(ISNUMBER('Raw Feed'!F90), 'Raw Feed'!F90/100, IF(ISNUMBER($E90),0,NA()))</f>
        <v>2.1099999999999999E-3</v>
      </c>
      <c r="G90" s="40">
        <f>IF(ISNUMBER('Raw Feed'!G90), 'Raw Feed'!G90/100, IF(ISNUMBER($E90),0,NA()))</f>
        <v>3.3500000000000001E-3</v>
      </c>
      <c r="H90" s="35"/>
    </row>
    <row r="91" spans="5:8">
      <c r="E91" s="39">
        <f>IF(ISNUMBER('Raw Feed'!E91), 'Raw Feed'!E91, NA())</f>
        <v>41360</v>
      </c>
      <c r="F91" s="40">
        <f>IF(ISNUMBER('Raw Feed'!F91), 'Raw Feed'!F91/100, IF(ISNUMBER($E91),0,NA()))</f>
        <v>2.1199999999999999E-3</v>
      </c>
      <c r="G91" s="40">
        <f>IF(ISNUMBER('Raw Feed'!G91), 'Raw Feed'!G91/100, IF(ISNUMBER($E91),0,NA()))</f>
        <v>3.3500000000000001E-3</v>
      </c>
      <c r="H91" s="35"/>
    </row>
    <row r="92" spans="5:8">
      <c r="E92" s="39">
        <f>IF(ISNUMBER('Raw Feed'!E92), 'Raw Feed'!E92, NA())</f>
        <v>41359</v>
      </c>
      <c r="F92" s="40">
        <f>IF(ISNUMBER('Raw Feed'!F92), 'Raw Feed'!F92/100, IF(ISNUMBER($E92),0,NA()))</f>
        <v>2.1299999999999999E-3</v>
      </c>
      <c r="G92" s="40">
        <f>IF(ISNUMBER('Raw Feed'!G92), 'Raw Feed'!G92/100, IF(ISNUMBER($E92),0,NA()))</f>
        <v>3.3700000000000002E-3</v>
      </c>
      <c r="H92" s="35"/>
    </row>
    <row r="93" spans="5:8">
      <c r="E93" s="39">
        <f>IF(ISNUMBER('Raw Feed'!E93), 'Raw Feed'!E93, NA())</f>
        <v>41358</v>
      </c>
      <c r="F93" s="40">
        <f>IF(ISNUMBER('Raw Feed'!F93), 'Raw Feed'!F93/100, IF(ISNUMBER($E93),0,NA()))</f>
        <v>2.14E-3</v>
      </c>
      <c r="G93" s="40">
        <f>IF(ISNUMBER('Raw Feed'!G93), 'Raw Feed'!G93/100, IF(ISNUMBER($E93),0,NA()))</f>
        <v>3.3600000000000001E-3</v>
      </c>
      <c r="H93" s="35"/>
    </row>
    <row r="94" spans="5:8">
      <c r="E94" s="39">
        <f>IF(ISNUMBER('Raw Feed'!E94), 'Raw Feed'!E94, NA())</f>
        <v>41355</v>
      </c>
      <c r="F94" s="40">
        <f>IF(ISNUMBER('Raw Feed'!F94), 'Raw Feed'!F94/100, IF(ISNUMBER($E94),0,NA()))</f>
        <v>2.15E-3</v>
      </c>
      <c r="G94" s="40">
        <f>IF(ISNUMBER('Raw Feed'!G94), 'Raw Feed'!G94/100, IF(ISNUMBER($E94),0,NA()))</f>
        <v>3.3900000000000002E-3</v>
      </c>
      <c r="H94" s="35"/>
    </row>
    <row r="95" spans="5:8">
      <c r="E95" s="39">
        <f>IF(ISNUMBER('Raw Feed'!E95), 'Raw Feed'!E95, NA())</f>
        <v>41354</v>
      </c>
      <c r="F95" s="40">
        <f>IF(ISNUMBER('Raw Feed'!F95), 'Raw Feed'!F95/100, IF(ISNUMBER($E95),0,NA()))</f>
        <v>2.1099999999999999E-3</v>
      </c>
      <c r="G95" s="40">
        <f>IF(ISNUMBER('Raw Feed'!G95), 'Raw Feed'!G95/100, IF(ISNUMBER($E95),0,NA()))</f>
        <v>3.3400000000000001E-3</v>
      </c>
      <c r="H95" s="35"/>
    </row>
    <row r="96" spans="5:8">
      <c r="E96" s="39">
        <f>IF(ISNUMBER('Raw Feed'!E96), 'Raw Feed'!E96, NA())</f>
        <v>41353</v>
      </c>
      <c r="F96" s="40">
        <f>IF(ISNUMBER('Raw Feed'!F96), 'Raw Feed'!F96/100, IF(ISNUMBER($E96),0,NA()))</f>
        <v>2.0999999999999999E-3</v>
      </c>
      <c r="G96" s="40">
        <f>IF(ISNUMBER('Raw Feed'!G96), 'Raw Feed'!G96/100, IF(ISNUMBER($E96),0,NA()))</f>
        <v>3.3500000000000001E-3</v>
      </c>
      <c r="H96" s="35"/>
    </row>
    <row r="97" spans="5:8">
      <c r="E97" s="39">
        <f>IF(ISNUMBER('Raw Feed'!E97), 'Raw Feed'!E97, NA())</f>
        <v>41352</v>
      </c>
      <c r="F97" s="40">
        <f>IF(ISNUMBER('Raw Feed'!F97), 'Raw Feed'!F97/100, IF(ISNUMBER($E97),0,NA()))</f>
        <v>2.0699999999999998E-3</v>
      </c>
      <c r="G97" s="40">
        <f>IF(ISNUMBER('Raw Feed'!G97), 'Raw Feed'!G97/100, IF(ISNUMBER($E97),0,NA()))</f>
        <v>3.3E-3</v>
      </c>
      <c r="H97" s="35"/>
    </row>
    <row r="98" spans="5:8">
      <c r="E98" s="39">
        <f>IF(ISNUMBER('Raw Feed'!E98), 'Raw Feed'!E98, NA())</f>
        <v>41351</v>
      </c>
      <c r="F98" s="40">
        <f>IF(ISNUMBER('Raw Feed'!F98), 'Raw Feed'!F98/100, IF(ISNUMBER($E98),0,NA()))</f>
        <v>2.0599999999999998E-3</v>
      </c>
      <c r="G98" s="40">
        <f>IF(ISNUMBER('Raw Feed'!G98), 'Raw Feed'!G98/100, IF(ISNUMBER($E98),0,NA()))</f>
        <v>3.2600000000000003E-3</v>
      </c>
      <c r="H98" s="35"/>
    </row>
    <row r="99" spans="5:8">
      <c r="E99" s="39">
        <f>IF(ISNUMBER('Raw Feed'!E99), 'Raw Feed'!E99, NA())</f>
        <v>41348</v>
      </c>
      <c r="F99" s="40">
        <f>IF(ISNUMBER('Raw Feed'!F99), 'Raw Feed'!F99/100, IF(ISNUMBER($E99),0,NA()))</f>
        <v>2.0399999999999997E-3</v>
      </c>
      <c r="G99" s="40">
        <f>IF(ISNUMBER('Raw Feed'!G99), 'Raw Feed'!G99/100, IF(ISNUMBER($E99),0,NA()))</f>
        <v>3.2600000000000003E-3</v>
      </c>
      <c r="H99" s="35"/>
    </row>
    <row r="100" spans="5:8">
      <c r="E100" s="39">
        <f>IF(ISNUMBER('Raw Feed'!E100), 'Raw Feed'!E100, NA())</f>
        <v>41347</v>
      </c>
      <c r="F100" s="40">
        <f>IF(ISNUMBER('Raw Feed'!F100), 'Raw Feed'!F100/100, IF(ISNUMBER($E100),0,NA()))</f>
        <v>2.0399999999999997E-3</v>
      </c>
      <c r="G100" s="40">
        <f>IF(ISNUMBER('Raw Feed'!G100), 'Raw Feed'!G100/100, IF(ISNUMBER($E100),0,NA()))</f>
        <v>3.2600000000000003E-3</v>
      </c>
      <c r="H100" s="35"/>
    </row>
    <row r="101" spans="5:8">
      <c r="E101" s="39">
        <f>IF(ISNUMBER('Raw Feed'!E101), 'Raw Feed'!E101, NA())</f>
        <v>41346</v>
      </c>
      <c r="F101" s="40">
        <f>IF(ISNUMBER('Raw Feed'!F101), 'Raw Feed'!F101/100, IF(ISNUMBER($E101),0,NA()))</f>
        <v>2.0300000000000001E-3</v>
      </c>
      <c r="G101" s="40">
        <f>IF(ISNUMBER('Raw Feed'!G101), 'Raw Feed'!G101/100, IF(ISNUMBER($E101),0,NA()))</f>
        <v>3.2500000000000003E-3</v>
      </c>
      <c r="H101" s="35"/>
    </row>
    <row r="102" spans="5:8">
      <c r="E102" s="39">
        <f>IF(ISNUMBER('Raw Feed'!E102), 'Raw Feed'!E102, NA())</f>
        <v>41345</v>
      </c>
      <c r="F102" s="40">
        <f>IF(ISNUMBER('Raw Feed'!F102), 'Raw Feed'!F102/100, IF(ISNUMBER($E102),0,NA()))</f>
        <v>2.0100000000000001E-3</v>
      </c>
      <c r="G102" s="40">
        <f>IF(ISNUMBER('Raw Feed'!G102), 'Raw Feed'!G102/100, IF(ISNUMBER($E102),0,NA()))</f>
        <v>3.2600000000000003E-3</v>
      </c>
      <c r="H102" s="35"/>
    </row>
    <row r="103" spans="5:8">
      <c r="E103" s="39">
        <f>IF(ISNUMBER('Raw Feed'!E103), 'Raw Feed'!E103, NA())</f>
        <v>41344</v>
      </c>
      <c r="F103" s="40">
        <f>IF(ISNUMBER('Raw Feed'!F103), 'Raw Feed'!F103/100, IF(ISNUMBER($E103),0,NA()))</f>
        <v>2.0100000000000001E-3</v>
      </c>
      <c r="G103" s="40">
        <f>IF(ISNUMBER('Raw Feed'!G103), 'Raw Feed'!G103/100, IF(ISNUMBER($E103),0,NA()))</f>
        <v>3.2600000000000003E-3</v>
      </c>
      <c r="H103" s="35"/>
    </row>
    <row r="104" spans="5:8">
      <c r="E104" s="39">
        <f>IF(ISNUMBER('Raw Feed'!E104), 'Raw Feed'!E104, NA())</f>
        <v>41341</v>
      </c>
      <c r="F104" s="40">
        <f>IF(ISNUMBER('Raw Feed'!F104), 'Raw Feed'!F104/100, IF(ISNUMBER($E104),0,NA()))</f>
        <v>2.0100000000000001E-3</v>
      </c>
      <c r="G104" s="40">
        <f>IF(ISNUMBER('Raw Feed'!G104), 'Raw Feed'!G104/100, IF(ISNUMBER($E104),0,NA()))</f>
        <v>3.2400000000000003E-3</v>
      </c>
      <c r="H104" s="35"/>
    </row>
    <row r="105" spans="5:8">
      <c r="E105" s="39">
        <f>IF(ISNUMBER('Raw Feed'!E105), 'Raw Feed'!E105, NA())</f>
        <v>41340</v>
      </c>
      <c r="F105" s="40">
        <f>IF(ISNUMBER('Raw Feed'!F105), 'Raw Feed'!F105/100, IF(ISNUMBER($E105),0,NA()))</f>
        <v>2E-3</v>
      </c>
      <c r="G105" s="40">
        <f>IF(ISNUMBER('Raw Feed'!G105), 'Raw Feed'!G105/100, IF(ISNUMBER($E105),0,NA()))</f>
        <v>3.2100000000000002E-3</v>
      </c>
      <c r="H105" s="35"/>
    </row>
    <row r="106" spans="5:8">
      <c r="E106" s="39">
        <f>IF(ISNUMBER('Raw Feed'!E106), 'Raw Feed'!E106, NA())</f>
        <v>41339</v>
      </c>
      <c r="F106" s="40">
        <f>IF(ISNUMBER('Raw Feed'!F106), 'Raw Feed'!F106/100, IF(ISNUMBER($E106),0,NA()))</f>
        <v>2E-3</v>
      </c>
      <c r="G106" s="40">
        <f>IF(ISNUMBER('Raw Feed'!G106), 'Raw Feed'!G106/100, IF(ISNUMBER($E106),0,NA()))</f>
        <v>3.2100000000000002E-3</v>
      </c>
      <c r="H106" s="35"/>
    </row>
    <row r="107" spans="5:8">
      <c r="E107" s="39">
        <f>IF(ISNUMBER('Raw Feed'!E107), 'Raw Feed'!E107, NA())</f>
        <v>41338</v>
      </c>
      <c r="F107" s="40">
        <f>IF(ISNUMBER('Raw Feed'!F107), 'Raw Feed'!F107/100, IF(ISNUMBER($E107),0,NA()))</f>
        <v>2E-3</v>
      </c>
      <c r="G107" s="40">
        <f>IF(ISNUMBER('Raw Feed'!G107), 'Raw Feed'!G107/100, IF(ISNUMBER($E107),0,NA()))</f>
        <v>3.2200000000000002E-3</v>
      </c>
      <c r="H107" s="35"/>
    </row>
    <row r="108" spans="5:8">
      <c r="E108" s="39">
        <f>IF(ISNUMBER('Raw Feed'!E108), 'Raw Feed'!E108, NA())</f>
        <v>41337</v>
      </c>
      <c r="F108" s="40">
        <f>IF(ISNUMBER('Raw Feed'!F108), 'Raw Feed'!F108/100, IF(ISNUMBER($E108),0,NA()))</f>
        <v>2.0200000000000001E-3</v>
      </c>
      <c r="G108" s="40">
        <f>IF(ISNUMBER('Raw Feed'!G108), 'Raw Feed'!G108/100, IF(ISNUMBER($E108),0,NA()))</f>
        <v>3.2400000000000003E-3</v>
      </c>
      <c r="H108" s="35"/>
    </row>
    <row r="109" spans="5:8">
      <c r="E109" s="39">
        <f>IF(ISNUMBER('Raw Feed'!E109), 'Raw Feed'!E109, NA())</f>
        <v>41334</v>
      </c>
      <c r="F109" s="40">
        <f>IF(ISNUMBER('Raw Feed'!F109), 'Raw Feed'!F109/100, IF(ISNUMBER($E109),0,NA()))</f>
        <v>2.0599999999999998E-3</v>
      </c>
      <c r="G109" s="40">
        <f>IF(ISNUMBER('Raw Feed'!G109), 'Raw Feed'!G109/100, IF(ISNUMBER($E109),0,NA()))</f>
        <v>3.2799999999999999E-3</v>
      </c>
      <c r="H109" s="35"/>
    </row>
    <row r="110" spans="5:8">
      <c r="E110" s="39">
        <f>IF(ISNUMBER('Raw Feed'!E110), 'Raw Feed'!E110, NA())</f>
        <v>41333</v>
      </c>
      <c r="F110" s="40">
        <f>IF(ISNUMBER('Raw Feed'!F110), 'Raw Feed'!F110/100, IF(ISNUMBER($E110),0,NA()))</f>
        <v>2.0899999999999998E-3</v>
      </c>
      <c r="G110" s="40">
        <f>IF(ISNUMBER('Raw Feed'!G110), 'Raw Feed'!G110/100, IF(ISNUMBER($E110),0,NA()))</f>
        <v>3.3400000000000001E-3</v>
      </c>
      <c r="H110" s="35"/>
    </row>
    <row r="111" spans="5:8">
      <c r="E111" s="39">
        <f>IF(ISNUMBER('Raw Feed'!E111), 'Raw Feed'!E111, NA())</f>
        <v>41332</v>
      </c>
      <c r="F111" s="40">
        <f>IF(ISNUMBER('Raw Feed'!F111), 'Raw Feed'!F111/100, IF(ISNUMBER($E111),0,NA()))</f>
        <v>2.0999999999999999E-3</v>
      </c>
      <c r="G111" s="40">
        <f>IF(ISNUMBER('Raw Feed'!G111), 'Raw Feed'!G111/100, IF(ISNUMBER($E111),0,NA()))</f>
        <v>3.3600000000000001E-3</v>
      </c>
      <c r="H111" s="35"/>
    </row>
    <row r="112" spans="5:8">
      <c r="E112" s="39">
        <f>IF(ISNUMBER('Raw Feed'!E112), 'Raw Feed'!E112, NA())</f>
        <v>41331</v>
      </c>
      <c r="F112" s="40">
        <f>IF(ISNUMBER('Raw Feed'!F112), 'Raw Feed'!F112/100, IF(ISNUMBER($E112),0,NA()))</f>
        <v>2.0999999999999999E-3</v>
      </c>
      <c r="G112" s="40">
        <f>IF(ISNUMBER('Raw Feed'!G112), 'Raw Feed'!G112/100, IF(ISNUMBER($E112),0,NA()))</f>
        <v>3.3800000000000002E-3</v>
      </c>
      <c r="H112" s="35"/>
    </row>
    <row r="113" spans="5:8">
      <c r="E113" s="39">
        <f>IF(ISNUMBER('Raw Feed'!E113), 'Raw Feed'!E113, NA())</f>
        <v>41330</v>
      </c>
      <c r="F113" s="40">
        <f>IF(ISNUMBER('Raw Feed'!F113), 'Raw Feed'!F113/100, IF(ISNUMBER($E113),0,NA()))</f>
        <v>2.1299999999999999E-3</v>
      </c>
      <c r="G113" s="40">
        <f>IF(ISNUMBER('Raw Feed'!G113), 'Raw Feed'!G113/100, IF(ISNUMBER($E113),0,NA()))</f>
        <v>3.4300000000000003E-3</v>
      </c>
      <c r="H113" s="35"/>
    </row>
    <row r="114" spans="5:8">
      <c r="E114" s="39">
        <f>IF(ISNUMBER('Raw Feed'!E114), 'Raw Feed'!E114, NA())</f>
        <v>41327</v>
      </c>
      <c r="F114" s="40">
        <f>IF(ISNUMBER('Raw Feed'!F114), 'Raw Feed'!F114/100, IF(ISNUMBER($E114),0,NA()))</f>
        <v>2.1800000000000001E-3</v>
      </c>
      <c r="G114" s="40">
        <f>IF(ISNUMBER('Raw Feed'!G114), 'Raw Feed'!G114/100, IF(ISNUMBER($E114),0,NA()))</f>
        <v>3.5199999999999997E-3</v>
      </c>
      <c r="H114" s="35"/>
    </row>
    <row r="115" spans="5:8">
      <c r="E115" s="39">
        <f>IF(ISNUMBER('Raw Feed'!E115), 'Raw Feed'!E115, NA())</f>
        <v>41326</v>
      </c>
      <c r="F115" s="40">
        <f>IF(ISNUMBER('Raw Feed'!F115), 'Raw Feed'!F115/100, IF(ISNUMBER($E115),0,NA()))</f>
        <v>2.2000000000000001E-3</v>
      </c>
      <c r="G115" s="40">
        <f>IF(ISNUMBER('Raw Feed'!G115), 'Raw Feed'!G115/100, IF(ISNUMBER($E115),0,NA()))</f>
        <v>3.5399999999999997E-3</v>
      </c>
      <c r="H115" s="35"/>
    </row>
    <row r="116" spans="5:8">
      <c r="E116" s="39">
        <f>IF(ISNUMBER('Raw Feed'!E116), 'Raw Feed'!E116, NA())</f>
        <v>41325</v>
      </c>
      <c r="F116" s="40">
        <f>IF(ISNUMBER('Raw Feed'!F116), 'Raw Feed'!F116/100, IF(ISNUMBER($E116),0,NA()))</f>
        <v>2.2100000000000002E-3</v>
      </c>
      <c r="G116" s="40">
        <f>IF(ISNUMBER('Raw Feed'!G116), 'Raw Feed'!G116/100, IF(ISNUMBER($E116),0,NA()))</f>
        <v>3.5599999999999998E-3</v>
      </c>
      <c r="H116" s="35"/>
    </row>
    <row r="117" spans="5:8">
      <c r="E117" s="39">
        <f>IF(ISNUMBER('Raw Feed'!E117), 'Raw Feed'!E117, NA())</f>
        <v>41324</v>
      </c>
      <c r="F117" s="40">
        <f>IF(ISNUMBER('Raw Feed'!F117), 'Raw Feed'!F117/100, IF(ISNUMBER($E117),0,NA()))</f>
        <v>2.2100000000000002E-3</v>
      </c>
      <c r="G117" s="40">
        <f>IF(ISNUMBER('Raw Feed'!G117), 'Raw Feed'!G117/100, IF(ISNUMBER($E117),0,NA()))</f>
        <v>3.5699999999999998E-3</v>
      </c>
      <c r="H117" s="35"/>
    </row>
    <row r="118" spans="5:8">
      <c r="E118" s="39">
        <f>IF(ISNUMBER('Raw Feed'!E118), 'Raw Feed'!E118, NA())</f>
        <v>41323</v>
      </c>
      <c r="F118" s="40">
        <f>IF(ISNUMBER('Raw Feed'!F118), 'Raw Feed'!F118/100, IF(ISNUMBER($E118),0,NA()))</f>
        <v>2.2300000000000002E-3</v>
      </c>
      <c r="G118" s="40">
        <f>IF(ISNUMBER('Raw Feed'!G118), 'Raw Feed'!G118/100, IF(ISNUMBER($E118),0,NA()))</f>
        <v>3.5899999999999999E-3</v>
      </c>
      <c r="H118" s="35"/>
    </row>
    <row r="119" spans="5:8">
      <c r="E119" s="39">
        <f>IF(ISNUMBER('Raw Feed'!E119), 'Raw Feed'!E119, NA())</f>
        <v>41320</v>
      </c>
      <c r="F119" s="40">
        <f>IF(ISNUMBER('Raw Feed'!F119), 'Raw Feed'!F119/100, IF(ISNUMBER($E119),0,NA()))</f>
        <v>2.2500000000000003E-3</v>
      </c>
      <c r="G119" s="40">
        <f>IF(ISNUMBER('Raw Feed'!G119), 'Raw Feed'!G119/100, IF(ISNUMBER($E119),0,NA()))</f>
        <v>3.63E-3</v>
      </c>
      <c r="H119" s="35"/>
    </row>
    <row r="120" spans="5:8">
      <c r="E120" s="39">
        <f>IF(ISNUMBER('Raw Feed'!E120), 'Raw Feed'!E120, NA())</f>
        <v>41319</v>
      </c>
      <c r="F120" s="40">
        <f>IF(ISNUMBER('Raw Feed'!F120), 'Raw Feed'!F120/100, IF(ISNUMBER($E120),0,NA()))</f>
        <v>2.2599999999999999E-3</v>
      </c>
      <c r="G120" s="40">
        <f>IF(ISNUMBER('Raw Feed'!G120), 'Raw Feed'!G120/100, IF(ISNUMBER($E120),0,NA()))</f>
        <v>3.6700000000000001E-3</v>
      </c>
      <c r="H120" s="35"/>
    </row>
    <row r="121" spans="5:8">
      <c r="E121" s="39">
        <f>IF(ISNUMBER('Raw Feed'!E121), 'Raw Feed'!E121, NA())</f>
        <v>41318</v>
      </c>
      <c r="F121" s="40">
        <f>IF(ISNUMBER('Raw Feed'!F121), 'Raw Feed'!F121/100, IF(ISNUMBER($E121),0,NA()))</f>
        <v>2.2599999999999999E-3</v>
      </c>
      <c r="G121" s="40">
        <f>IF(ISNUMBER('Raw Feed'!G121), 'Raw Feed'!G121/100, IF(ISNUMBER($E121),0,NA()))</f>
        <v>3.6900000000000001E-3</v>
      </c>
      <c r="H121" s="35"/>
    </row>
    <row r="122" spans="5:8">
      <c r="E122" s="39">
        <f>IF(ISNUMBER('Raw Feed'!E122), 'Raw Feed'!E122, NA())</f>
        <v>41317</v>
      </c>
      <c r="F122" s="40">
        <f>IF(ISNUMBER('Raw Feed'!F122), 'Raw Feed'!F122/100, IF(ISNUMBER($E122),0,NA()))</f>
        <v>2.2599999999999999E-3</v>
      </c>
      <c r="G122" s="40">
        <f>IF(ISNUMBER('Raw Feed'!G122), 'Raw Feed'!G122/100, IF(ISNUMBER($E122),0,NA()))</f>
        <v>3.6900000000000001E-3</v>
      </c>
      <c r="H122" s="35"/>
    </row>
    <row r="123" spans="5:8">
      <c r="E123" s="39">
        <f>IF(ISNUMBER('Raw Feed'!E123), 'Raw Feed'!E123, NA())</f>
        <v>41316</v>
      </c>
      <c r="F123" s="40">
        <f>IF(ISNUMBER('Raw Feed'!F123), 'Raw Feed'!F123/100, IF(ISNUMBER($E123),0,NA()))</f>
        <v>2.2699999999999999E-3</v>
      </c>
      <c r="G123" s="40">
        <f>IF(ISNUMBER('Raw Feed'!G123), 'Raw Feed'!G123/100, IF(ISNUMBER($E123),0,NA()))</f>
        <v>3.7099999999999998E-3</v>
      </c>
      <c r="H123" s="35"/>
    </row>
    <row r="124" spans="5:8">
      <c r="E124" s="39">
        <f>IF(ISNUMBER('Raw Feed'!E124), 'Raw Feed'!E124, NA())</f>
        <v>41313</v>
      </c>
      <c r="F124" s="40">
        <f>IF(ISNUMBER('Raw Feed'!F124), 'Raw Feed'!F124/100, IF(ISNUMBER($E124),0,NA()))</f>
        <v>2.2699999999999999E-3</v>
      </c>
      <c r="G124" s="40">
        <f>IF(ISNUMBER('Raw Feed'!G124), 'Raw Feed'!G124/100, IF(ISNUMBER($E124),0,NA()))</f>
        <v>3.7199999999999998E-3</v>
      </c>
      <c r="H124" s="35"/>
    </row>
    <row r="125" spans="5:8">
      <c r="E125" s="39">
        <f>IF(ISNUMBER('Raw Feed'!E125), 'Raw Feed'!E125, NA())</f>
        <v>41312</v>
      </c>
      <c r="F125" s="40">
        <f>IF(ISNUMBER('Raw Feed'!F125), 'Raw Feed'!F125/100, IF(ISNUMBER($E125),0,NA()))</f>
        <v>2.32E-3</v>
      </c>
      <c r="G125" s="40">
        <f>IF(ISNUMBER('Raw Feed'!G125), 'Raw Feed'!G125/100, IF(ISNUMBER($E125),0,NA()))</f>
        <v>3.7799999999999999E-3</v>
      </c>
      <c r="H125" s="35"/>
    </row>
    <row r="126" spans="5:8">
      <c r="E126" s="39">
        <f>IF(ISNUMBER('Raw Feed'!E126), 'Raw Feed'!E126, NA())</f>
        <v>41311</v>
      </c>
      <c r="F126" s="40">
        <f>IF(ISNUMBER('Raw Feed'!F126), 'Raw Feed'!F126/100, IF(ISNUMBER($E126),0,NA()))</f>
        <v>2.33E-3</v>
      </c>
      <c r="G126" s="40">
        <f>IF(ISNUMBER('Raw Feed'!G126), 'Raw Feed'!G126/100, IF(ISNUMBER($E126),0,NA()))</f>
        <v>3.79E-3</v>
      </c>
      <c r="H126" s="35"/>
    </row>
    <row r="127" spans="5:8">
      <c r="E127" s="39">
        <f>IF(ISNUMBER('Raw Feed'!E127), 'Raw Feed'!E127, NA())</f>
        <v>41310</v>
      </c>
      <c r="F127" s="40">
        <f>IF(ISNUMBER('Raw Feed'!F127), 'Raw Feed'!F127/100, IF(ISNUMBER($E127),0,NA()))</f>
        <v>2.33E-3</v>
      </c>
      <c r="G127" s="40">
        <f>IF(ISNUMBER('Raw Feed'!G127), 'Raw Feed'!G127/100, IF(ISNUMBER($E127),0,NA()))</f>
        <v>3.8E-3</v>
      </c>
      <c r="H127" s="35"/>
    </row>
    <row r="128" spans="5:8">
      <c r="E128" s="39">
        <f>IF(ISNUMBER('Raw Feed'!E128), 'Raw Feed'!E128, NA())</f>
        <v>41309</v>
      </c>
      <c r="F128" s="40">
        <f>IF(ISNUMBER('Raw Feed'!F128), 'Raw Feed'!F128/100, IF(ISNUMBER($E128),0,NA()))</f>
        <v>2.33E-3</v>
      </c>
      <c r="G128" s="40">
        <f>IF(ISNUMBER('Raw Feed'!G128), 'Raw Feed'!G128/100, IF(ISNUMBER($E128),0,NA()))</f>
        <v>3.8E-3</v>
      </c>
      <c r="H128" s="35"/>
    </row>
    <row r="129" spans="5:8">
      <c r="E129" s="39">
        <f>IF(ISNUMBER('Raw Feed'!E129), 'Raw Feed'!E129, NA())</f>
        <v>41306</v>
      </c>
      <c r="F129" s="40">
        <f>IF(ISNUMBER('Raw Feed'!F129), 'Raw Feed'!F129/100, IF(ISNUMBER($E129),0,NA()))</f>
        <v>2.3400000000000001E-3</v>
      </c>
      <c r="G129" s="40">
        <f>IF(ISNUMBER('Raw Feed'!G129), 'Raw Feed'!G129/100, IF(ISNUMBER($E129),0,NA()))</f>
        <v>3.8E-3</v>
      </c>
      <c r="H129" s="35"/>
    </row>
    <row r="130" spans="5:8">
      <c r="E130" s="39">
        <f>IF(ISNUMBER('Raw Feed'!E130), 'Raw Feed'!E130, NA())</f>
        <v>41305</v>
      </c>
      <c r="F130" s="40">
        <f>IF(ISNUMBER('Raw Feed'!F130), 'Raw Feed'!F130/100, IF(ISNUMBER($E130),0,NA()))</f>
        <v>2.32E-3</v>
      </c>
      <c r="G130" s="40">
        <f>IF(ISNUMBER('Raw Feed'!G130), 'Raw Feed'!G130/100, IF(ISNUMBER($E130),0,NA()))</f>
        <v>3.7799999999999999E-3</v>
      </c>
      <c r="H130" s="35"/>
    </row>
    <row r="131" spans="5:8">
      <c r="E131" s="39">
        <f>IF(ISNUMBER('Raw Feed'!E131), 'Raw Feed'!E131, NA())</f>
        <v>41304</v>
      </c>
      <c r="F131" s="40">
        <f>IF(ISNUMBER('Raw Feed'!F131), 'Raw Feed'!F131/100, IF(ISNUMBER($E131),0,NA()))</f>
        <v>2.3E-3</v>
      </c>
      <c r="G131" s="40">
        <f>IF(ISNUMBER('Raw Feed'!G131), 'Raw Feed'!G131/100, IF(ISNUMBER($E131),0,NA()))</f>
        <v>3.7599999999999999E-3</v>
      </c>
      <c r="H131" s="35"/>
    </row>
    <row r="132" spans="5:8">
      <c r="E132" s="39">
        <f>IF(ISNUMBER('Raw Feed'!E132), 'Raw Feed'!E132, NA())</f>
        <v>41303</v>
      </c>
      <c r="F132" s="40">
        <f>IF(ISNUMBER('Raw Feed'!F132), 'Raw Feed'!F132/100, IF(ISNUMBER($E132),0,NA()))</f>
        <v>2.2599999999999999E-3</v>
      </c>
      <c r="G132" s="40">
        <f>IF(ISNUMBER('Raw Feed'!G132), 'Raw Feed'!G132/100, IF(ISNUMBER($E132),0,NA()))</f>
        <v>3.7299999999999998E-3</v>
      </c>
      <c r="H132" s="35"/>
    </row>
    <row r="133" spans="5:8">
      <c r="E133" s="39">
        <f>IF(ISNUMBER('Raw Feed'!E133), 'Raw Feed'!E133, NA())</f>
        <v>41302</v>
      </c>
      <c r="F133" s="40">
        <f>IF(ISNUMBER('Raw Feed'!F133), 'Raw Feed'!F133/100, IF(ISNUMBER($E133),0,NA()))</f>
        <v>2.2400000000000002E-3</v>
      </c>
      <c r="G133" s="40">
        <f>IF(ISNUMBER('Raw Feed'!G133), 'Raw Feed'!G133/100, IF(ISNUMBER($E133),0,NA()))</f>
        <v>3.7000000000000002E-3</v>
      </c>
      <c r="H133" s="35"/>
    </row>
    <row r="134" spans="5:8">
      <c r="E134" s="39">
        <f>IF(ISNUMBER('Raw Feed'!E134), 'Raw Feed'!E134, NA())</f>
        <v>41299</v>
      </c>
      <c r="F134" s="40">
        <f>IF(ISNUMBER('Raw Feed'!F134), 'Raw Feed'!F134/100, IF(ISNUMBER($E134),0,NA()))</f>
        <v>2.14E-3</v>
      </c>
      <c r="G134" s="40">
        <f>IF(ISNUMBER('Raw Feed'!G134), 'Raw Feed'!G134/100, IF(ISNUMBER($E134),0,NA()))</f>
        <v>3.5599999999999998E-3</v>
      </c>
      <c r="H134" s="35"/>
    </row>
    <row r="135" spans="5:8">
      <c r="E135" s="39">
        <f>IF(ISNUMBER('Raw Feed'!E135), 'Raw Feed'!E135, NA())</f>
        <v>41298</v>
      </c>
      <c r="F135" s="40">
        <f>IF(ISNUMBER('Raw Feed'!F135), 'Raw Feed'!F135/100, IF(ISNUMBER($E135),0,NA()))</f>
        <v>2.1099999999999999E-3</v>
      </c>
      <c r="G135" s="40">
        <f>IF(ISNUMBER('Raw Feed'!G135), 'Raw Feed'!G135/100, IF(ISNUMBER($E135),0,NA()))</f>
        <v>3.5299999999999997E-3</v>
      </c>
      <c r="H135" s="35"/>
    </row>
    <row r="136" spans="5:8">
      <c r="E136" s="39">
        <f>IF(ISNUMBER('Raw Feed'!E136), 'Raw Feed'!E136, NA())</f>
        <v>41297</v>
      </c>
      <c r="F136" s="40">
        <f>IF(ISNUMBER('Raw Feed'!F136), 'Raw Feed'!F136/100, IF(ISNUMBER($E136),0,NA()))</f>
        <v>2.0899999999999998E-3</v>
      </c>
      <c r="G136" s="40">
        <f>IF(ISNUMBER('Raw Feed'!G136), 'Raw Feed'!G136/100, IF(ISNUMBER($E136),0,NA()))</f>
        <v>3.5299999999999997E-3</v>
      </c>
      <c r="H136" s="35"/>
    </row>
    <row r="137" spans="5:8">
      <c r="E137" s="39">
        <f>IF(ISNUMBER('Raw Feed'!E137), 'Raw Feed'!E137, NA())</f>
        <v>41296</v>
      </c>
      <c r="F137" s="40">
        <f>IF(ISNUMBER('Raw Feed'!F137), 'Raw Feed'!F137/100, IF(ISNUMBER($E137),0,NA()))</f>
        <v>2.0899999999999998E-3</v>
      </c>
      <c r="G137" s="40">
        <f>IF(ISNUMBER('Raw Feed'!G137), 'Raw Feed'!G137/100, IF(ISNUMBER($E137),0,NA()))</f>
        <v>3.5299999999999997E-3</v>
      </c>
      <c r="H137" s="35"/>
    </row>
    <row r="138" spans="5:8">
      <c r="E138" s="39">
        <f>IF(ISNUMBER('Raw Feed'!E138), 'Raw Feed'!E138, NA())</f>
        <v>41295</v>
      </c>
      <c r="F138" s="40">
        <f>IF(ISNUMBER('Raw Feed'!F138), 'Raw Feed'!F138/100, IF(ISNUMBER($E138),0,NA()))</f>
        <v>2.0899999999999998E-3</v>
      </c>
      <c r="G138" s="40">
        <f>IF(ISNUMBER('Raw Feed'!G138), 'Raw Feed'!G138/100, IF(ISNUMBER($E138),0,NA()))</f>
        <v>3.5299999999999997E-3</v>
      </c>
      <c r="H138" s="35"/>
    </row>
    <row r="139" spans="5:8">
      <c r="E139" s="39">
        <f>IF(ISNUMBER('Raw Feed'!E139), 'Raw Feed'!E139, NA())</f>
        <v>41292</v>
      </c>
      <c r="F139" s="40">
        <f>IF(ISNUMBER('Raw Feed'!F139), 'Raw Feed'!F139/100, IF(ISNUMBER($E139),0,NA()))</f>
        <v>2.0899999999999998E-3</v>
      </c>
      <c r="G139" s="40">
        <f>IF(ISNUMBER('Raw Feed'!G139), 'Raw Feed'!G139/100, IF(ISNUMBER($E139),0,NA()))</f>
        <v>3.5099999999999997E-3</v>
      </c>
      <c r="H139" s="35"/>
    </row>
    <row r="140" spans="5:8">
      <c r="E140" s="39">
        <f>IF(ISNUMBER('Raw Feed'!E140), 'Raw Feed'!E140, NA())</f>
        <v>41291</v>
      </c>
      <c r="F140" s="40">
        <f>IF(ISNUMBER('Raw Feed'!F140), 'Raw Feed'!F140/100, IF(ISNUMBER($E140),0,NA()))</f>
        <v>2.0399999999999997E-3</v>
      </c>
      <c r="G140" s="40">
        <f>IF(ISNUMBER('Raw Feed'!G140), 'Raw Feed'!G140/100, IF(ISNUMBER($E140),0,NA()))</f>
        <v>3.4399999999999999E-3</v>
      </c>
      <c r="H140" s="35"/>
    </row>
    <row r="141" spans="5:8">
      <c r="E141" s="39">
        <f>IF(ISNUMBER('Raw Feed'!E141), 'Raw Feed'!E141, NA())</f>
        <v>41290</v>
      </c>
      <c r="F141" s="40">
        <f>IF(ISNUMBER('Raw Feed'!F141), 'Raw Feed'!F141/100, IF(ISNUMBER($E141),0,NA()))</f>
        <v>2.0100000000000001E-3</v>
      </c>
      <c r="G141" s="40">
        <f>IF(ISNUMBER('Raw Feed'!G141), 'Raw Feed'!G141/100, IF(ISNUMBER($E141),0,NA()))</f>
        <v>3.4000000000000002E-3</v>
      </c>
      <c r="H141" s="35"/>
    </row>
    <row r="142" spans="5:8">
      <c r="E142" s="39">
        <f>IF(ISNUMBER('Raw Feed'!E142), 'Raw Feed'!E142, NA())</f>
        <v>41289</v>
      </c>
      <c r="F142" s="40">
        <f>IF(ISNUMBER('Raw Feed'!F142), 'Raw Feed'!F142/100, IF(ISNUMBER($E142),0,NA()))</f>
        <v>2.0200000000000001E-3</v>
      </c>
      <c r="G142" s="40">
        <f>IF(ISNUMBER('Raw Feed'!G142), 'Raw Feed'!G142/100, IF(ISNUMBER($E142),0,NA()))</f>
        <v>3.4100000000000003E-3</v>
      </c>
      <c r="H142" s="35"/>
    </row>
    <row r="143" spans="5:8">
      <c r="E143" s="39">
        <f>IF(ISNUMBER('Raw Feed'!E143), 'Raw Feed'!E143, NA())</f>
        <v>41288</v>
      </c>
      <c r="F143" s="40">
        <f>IF(ISNUMBER('Raw Feed'!F143), 'Raw Feed'!F143/100, IF(ISNUMBER($E143),0,NA()))</f>
        <v>1.99E-3</v>
      </c>
      <c r="G143" s="40">
        <f>IF(ISNUMBER('Raw Feed'!G143), 'Raw Feed'!G143/100, IF(ISNUMBER($E143),0,NA()))</f>
        <v>3.3700000000000002E-3</v>
      </c>
      <c r="H143" s="35"/>
    </row>
    <row r="144" spans="5:8">
      <c r="E144" s="39">
        <f>IF(ISNUMBER('Raw Feed'!E144), 'Raw Feed'!E144, NA())</f>
        <v>41285</v>
      </c>
      <c r="F144" s="40">
        <f>IF(ISNUMBER('Raw Feed'!F144), 'Raw Feed'!F144/100, IF(ISNUMBER($E144),0,NA()))</f>
        <v>1.9500000000000001E-3</v>
      </c>
      <c r="G144" s="40">
        <f>IF(ISNUMBER('Raw Feed'!G144), 'Raw Feed'!G144/100, IF(ISNUMBER($E144),0,NA()))</f>
        <v>3.31E-3</v>
      </c>
      <c r="H144" s="35"/>
    </row>
    <row r="145" spans="5:8">
      <c r="E145" s="39">
        <f>IF(ISNUMBER('Raw Feed'!E145), 'Raw Feed'!E145, NA())</f>
        <v>41284</v>
      </c>
      <c r="F145" s="40">
        <f>IF(ISNUMBER('Raw Feed'!F145), 'Raw Feed'!F145/100, IF(ISNUMBER($E145),0,NA()))</f>
        <v>1.9E-3</v>
      </c>
      <c r="G145" s="40">
        <f>IF(ISNUMBER('Raw Feed'!G145), 'Raw Feed'!G145/100, IF(ISNUMBER($E145),0,NA()))</f>
        <v>3.2500000000000003E-3</v>
      </c>
      <c r="H145" s="35"/>
    </row>
    <row r="146" spans="5:8">
      <c r="E146" s="39">
        <f>IF(ISNUMBER('Raw Feed'!E146), 'Raw Feed'!E146, NA())</f>
        <v>41283</v>
      </c>
      <c r="F146" s="40">
        <f>IF(ISNUMBER('Raw Feed'!F146), 'Raw Feed'!F146/100, IF(ISNUMBER($E146),0,NA()))</f>
        <v>1.92E-3</v>
      </c>
      <c r="G146" s="40">
        <f>IF(ISNUMBER('Raw Feed'!G146), 'Raw Feed'!G146/100, IF(ISNUMBER($E146),0,NA()))</f>
        <v>3.2600000000000003E-3</v>
      </c>
      <c r="H146" s="35"/>
    </row>
    <row r="147" spans="5:8">
      <c r="E147" s="39">
        <f>IF(ISNUMBER('Raw Feed'!E147), 'Raw Feed'!E147, NA())</f>
        <v>41282</v>
      </c>
      <c r="F147" s="40">
        <f>IF(ISNUMBER('Raw Feed'!F147), 'Raw Feed'!F147/100, IF(ISNUMBER($E147),0,NA()))</f>
        <v>1.92E-3</v>
      </c>
      <c r="G147" s="40">
        <f>IF(ISNUMBER('Raw Feed'!G147), 'Raw Feed'!G147/100, IF(ISNUMBER($E147),0,NA()))</f>
        <v>3.2600000000000003E-3</v>
      </c>
      <c r="H147" s="35"/>
    </row>
    <row r="148" spans="5:8">
      <c r="E148" s="39">
        <f>IF(ISNUMBER('Raw Feed'!E148), 'Raw Feed'!E148, NA())</f>
        <v>41281</v>
      </c>
      <c r="F148" s="40">
        <f>IF(ISNUMBER('Raw Feed'!F148), 'Raw Feed'!F148/100, IF(ISNUMBER($E148),0,NA()))</f>
        <v>1.92E-3</v>
      </c>
      <c r="G148" s="40">
        <f>IF(ISNUMBER('Raw Feed'!G148), 'Raw Feed'!G148/100, IF(ISNUMBER($E148),0,NA()))</f>
        <v>3.2500000000000003E-3</v>
      </c>
      <c r="H148" s="35"/>
    </row>
    <row r="149" spans="5:8">
      <c r="E149" s="39">
        <f>IF(ISNUMBER('Raw Feed'!E149), 'Raw Feed'!E149, NA())</f>
        <v>41278</v>
      </c>
      <c r="F149" s="40">
        <f>IF(ISNUMBER('Raw Feed'!F149), 'Raw Feed'!F149/100, IF(ISNUMBER($E149),0,NA()))</f>
        <v>1.91E-3</v>
      </c>
      <c r="G149" s="40">
        <f>IF(ISNUMBER('Raw Feed'!G149), 'Raw Feed'!G149/100, IF(ISNUMBER($E149),0,NA()))</f>
        <v>3.2400000000000003E-3</v>
      </c>
      <c r="H149" s="35"/>
    </row>
    <row r="150" spans="5:8">
      <c r="E150" s="39">
        <f>IF(ISNUMBER('Raw Feed'!E150), 'Raw Feed'!E150, NA())</f>
        <v>41277</v>
      </c>
      <c r="F150" s="40">
        <f>IF(ISNUMBER('Raw Feed'!F150), 'Raw Feed'!F150/100, IF(ISNUMBER($E150),0,NA()))</f>
        <v>1.89E-3</v>
      </c>
      <c r="G150" s="40">
        <f>IF(ISNUMBER('Raw Feed'!G150), 'Raw Feed'!G150/100, IF(ISNUMBER($E150),0,NA()))</f>
        <v>3.2000000000000002E-3</v>
      </c>
      <c r="H150" s="35"/>
    </row>
    <row r="151" spans="5:8">
      <c r="E151" s="39">
        <f>IF(ISNUMBER('Raw Feed'!E151), 'Raw Feed'!E151, NA())</f>
        <v>41276</v>
      </c>
      <c r="F151" s="40">
        <f>IF(ISNUMBER('Raw Feed'!F151), 'Raw Feed'!F151/100, IF(ISNUMBER($E151),0,NA()))</f>
        <v>1.8799999999999999E-3</v>
      </c>
      <c r="G151" s="40">
        <f>IF(ISNUMBER('Raw Feed'!G151), 'Raw Feed'!G151/100, IF(ISNUMBER($E151),0,NA()))</f>
        <v>3.1900000000000001E-3</v>
      </c>
      <c r="H151" s="35"/>
    </row>
    <row r="152" spans="5:8">
      <c r="E152" s="39">
        <f>IF(ISNUMBER('Raw Feed'!E152), 'Raw Feed'!E152, NA())</f>
        <v>41274</v>
      </c>
      <c r="F152" s="40">
        <f>IF(ISNUMBER('Raw Feed'!F152), 'Raw Feed'!F152/100, IF(ISNUMBER($E152),0,NA()))</f>
        <v>1.8699999999999999E-3</v>
      </c>
      <c r="G152" s="40">
        <f>IF(ISNUMBER('Raw Feed'!G152), 'Raw Feed'!G152/100, IF(ISNUMBER($E152),0,NA()))</f>
        <v>3.2000000000000002E-3</v>
      </c>
      <c r="H152" s="35"/>
    </row>
    <row r="153" spans="5:8">
      <c r="E153" s="39">
        <f>IF(ISNUMBER('Raw Feed'!E153), 'Raw Feed'!E153, NA())</f>
        <v>41271</v>
      </c>
      <c r="F153" s="40">
        <f>IF(ISNUMBER('Raw Feed'!F153), 'Raw Feed'!F153/100, IF(ISNUMBER($E153),0,NA()))</f>
        <v>1.8599999999999999E-3</v>
      </c>
      <c r="G153" s="40">
        <f>IF(ISNUMBER('Raw Feed'!G153), 'Raw Feed'!G153/100, IF(ISNUMBER($E153),0,NA()))</f>
        <v>3.2000000000000002E-3</v>
      </c>
      <c r="H153" s="35"/>
    </row>
    <row r="154" spans="5:8">
      <c r="E154" s="39">
        <f>IF(ISNUMBER('Raw Feed'!E154), 'Raw Feed'!E154, NA())</f>
        <v>41270</v>
      </c>
      <c r="F154" s="40">
        <f>IF(ISNUMBER('Raw Feed'!F154), 'Raw Feed'!F154/100, IF(ISNUMBER($E154),0,NA()))</f>
        <v>1.8500000000000001E-3</v>
      </c>
      <c r="G154" s="40">
        <f>IF(ISNUMBER('Raw Feed'!G154), 'Raw Feed'!G154/100, IF(ISNUMBER($E154),0,NA()))</f>
        <v>3.1900000000000001E-3</v>
      </c>
      <c r="H154" s="35"/>
    </row>
    <row r="155" spans="5:8">
      <c r="E155" s="39">
        <f>IF(ISNUMBER('Raw Feed'!E155), 'Raw Feed'!E155, NA())</f>
        <v>41267</v>
      </c>
      <c r="F155" s="40">
        <f>IF(ISNUMBER('Raw Feed'!F155), 'Raw Feed'!F155/100, IF(ISNUMBER($E155),0,NA()))</f>
        <v>1.8599999999999999E-3</v>
      </c>
      <c r="G155" s="40">
        <f>IF(ISNUMBER('Raw Feed'!G155), 'Raw Feed'!G155/100, IF(ISNUMBER($E155),0,NA()))</f>
        <v>3.1900000000000001E-3</v>
      </c>
      <c r="H155" s="35"/>
    </row>
    <row r="156" spans="5:8">
      <c r="E156" s="39">
        <f>IF(ISNUMBER('Raw Feed'!E156), 'Raw Feed'!E156, NA())</f>
        <v>41264</v>
      </c>
      <c r="F156" s="40">
        <f>IF(ISNUMBER('Raw Feed'!F156), 'Raw Feed'!F156/100, IF(ISNUMBER($E156),0,NA()))</f>
        <v>1.8400000000000001E-3</v>
      </c>
      <c r="G156" s="40">
        <f>IF(ISNUMBER('Raw Feed'!G156), 'Raw Feed'!G156/100, IF(ISNUMBER($E156),0,NA()))</f>
        <v>3.1800000000000001E-3</v>
      </c>
      <c r="H156" s="35"/>
    </row>
    <row r="157" spans="5:8">
      <c r="E157" s="39">
        <f>IF(ISNUMBER('Raw Feed'!E157), 'Raw Feed'!E157, NA())</f>
        <v>41263</v>
      </c>
      <c r="F157" s="40">
        <f>IF(ISNUMBER('Raw Feed'!F157), 'Raw Feed'!F157/100, IF(ISNUMBER($E157),0,NA()))</f>
        <v>1.83E-3</v>
      </c>
      <c r="G157" s="40">
        <f>IF(ISNUMBER('Raw Feed'!G157), 'Raw Feed'!G157/100, IF(ISNUMBER($E157),0,NA()))</f>
        <v>3.1800000000000001E-3</v>
      </c>
      <c r="H157" s="35"/>
    </row>
    <row r="158" spans="5:8">
      <c r="E158" s="39">
        <f>IF(ISNUMBER('Raw Feed'!E158), 'Raw Feed'!E158, NA())</f>
        <v>41262</v>
      </c>
      <c r="F158" s="40">
        <f>IF(ISNUMBER('Raw Feed'!F158), 'Raw Feed'!F158/100, IF(ISNUMBER($E158),0,NA()))</f>
        <v>1.83E-3</v>
      </c>
      <c r="G158" s="40">
        <f>IF(ISNUMBER('Raw Feed'!G158), 'Raw Feed'!G158/100, IF(ISNUMBER($E158),0,NA()))</f>
        <v>3.1800000000000001E-3</v>
      </c>
      <c r="H158" s="35"/>
    </row>
    <row r="159" spans="5:8">
      <c r="E159" s="39">
        <f>IF(ISNUMBER('Raw Feed'!E159), 'Raw Feed'!E159, NA())</f>
        <v>41261</v>
      </c>
      <c r="F159" s="40">
        <f>IF(ISNUMBER('Raw Feed'!F159), 'Raw Feed'!F159/100, IF(ISNUMBER($E159),0,NA()))</f>
        <v>1.8400000000000001E-3</v>
      </c>
      <c r="G159" s="40">
        <f>IF(ISNUMBER('Raw Feed'!G159), 'Raw Feed'!G159/100, IF(ISNUMBER($E159),0,NA()))</f>
        <v>3.1800000000000001E-3</v>
      </c>
      <c r="H159" s="35"/>
    </row>
    <row r="160" spans="5:8">
      <c r="E160" s="39">
        <f>IF(ISNUMBER('Raw Feed'!E160), 'Raw Feed'!E160, NA())</f>
        <v>41260</v>
      </c>
      <c r="F160" s="40">
        <f>IF(ISNUMBER('Raw Feed'!F160), 'Raw Feed'!F160/100, IF(ISNUMBER($E160),0,NA()))</f>
        <v>1.8400000000000001E-3</v>
      </c>
      <c r="G160" s="40">
        <f>IF(ISNUMBER('Raw Feed'!G160), 'Raw Feed'!G160/100, IF(ISNUMBER($E160),0,NA()))</f>
        <v>3.1700000000000001E-3</v>
      </c>
      <c r="H160" s="35"/>
    </row>
    <row r="161" spans="5:8">
      <c r="E161" s="39">
        <f>IF(ISNUMBER('Raw Feed'!E161), 'Raw Feed'!E161, NA())</f>
        <v>41257</v>
      </c>
      <c r="F161" s="40">
        <f>IF(ISNUMBER('Raw Feed'!F161), 'Raw Feed'!F161/100, IF(ISNUMBER($E161),0,NA()))</f>
        <v>1.8400000000000001E-3</v>
      </c>
      <c r="G161" s="40">
        <f>IF(ISNUMBER('Raw Feed'!G161), 'Raw Feed'!G161/100, IF(ISNUMBER($E161),0,NA()))</f>
        <v>3.16E-3</v>
      </c>
      <c r="H161" s="35"/>
    </row>
    <row r="162" spans="5:8">
      <c r="E162" s="39">
        <f>IF(ISNUMBER('Raw Feed'!E162), 'Raw Feed'!E162, NA())</f>
        <v>41256</v>
      </c>
      <c r="F162" s="40">
        <f>IF(ISNUMBER('Raw Feed'!F162), 'Raw Feed'!F162/100, IF(ISNUMBER($E162),0,NA()))</f>
        <v>1.83E-3</v>
      </c>
      <c r="G162" s="40">
        <f>IF(ISNUMBER('Raw Feed'!G162), 'Raw Feed'!G162/100, IF(ISNUMBER($E162),0,NA()))</f>
        <v>3.1700000000000001E-3</v>
      </c>
      <c r="H162" s="35"/>
    </row>
    <row r="163" spans="5:8">
      <c r="E163" s="39">
        <f>IF(ISNUMBER('Raw Feed'!E163), 'Raw Feed'!E163, NA())</f>
        <v>41255</v>
      </c>
      <c r="F163" s="40">
        <f>IF(ISNUMBER('Raw Feed'!F163), 'Raw Feed'!F163/100, IF(ISNUMBER($E163),0,NA()))</f>
        <v>1.83E-3</v>
      </c>
      <c r="G163" s="40">
        <f>IF(ISNUMBER('Raw Feed'!G163), 'Raw Feed'!G163/100, IF(ISNUMBER($E163),0,NA()))</f>
        <v>3.1800000000000001E-3</v>
      </c>
      <c r="H163" s="35"/>
    </row>
    <row r="164" spans="5:8">
      <c r="E164" s="39">
        <f>IF(ISNUMBER('Raw Feed'!E164), 'Raw Feed'!E164, NA())</f>
        <v>41254</v>
      </c>
      <c r="F164" s="40">
        <f>IF(ISNUMBER('Raw Feed'!F164), 'Raw Feed'!F164/100, IF(ISNUMBER($E164),0,NA()))</f>
        <v>1.81E-3</v>
      </c>
      <c r="G164" s="40">
        <f>IF(ISNUMBER('Raw Feed'!G164), 'Raw Feed'!G164/100, IF(ISNUMBER($E164),0,NA()))</f>
        <v>3.16E-3</v>
      </c>
      <c r="H164" s="35"/>
    </row>
    <row r="165" spans="5:8">
      <c r="E165" s="39">
        <f>IF(ISNUMBER('Raw Feed'!E165), 'Raw Feed'!E165, NA())</f>
        <v>41253</v>
      </c>
      <c r="F165" s="40">
        <f>IF(ISNUMBER('Raw Feed'!F165), 'Raw Feed'!F165/100, IF(ISNUMBER($E165),0,NA()))</f>
        <v>1.83E-3</v>
      </c>
      <c r="G165" s="40">
        <f>IF(ISNUMBER('Raw Feed'!G165), 'Raw Feed'!G165/100, IF(ISNUMBER($E165),0,NA()))</f>
        <v>3.2200000000000002E-3</v>
      </c>
      <c r="H165" s="35"/>
    </row>
    <row r="166" spans="5:8">
      <c r="E166" s="39">
        <f>IF(ISNUMBER('Raw Feed'!E166), 'Raw Feed'!E166, NA())</f>
        <v>41250</v>
      </c>
      <c r="F166" s="40">
        <f>IF(ISNUMBER('Raw Feed'!F166), 'Raw Feed'!F166/100, IF(ISNUMBER($E166),0,NA()))</f>
        <v>1.8699999999999999E-3</v>
      </c>
      <c r="G166" s="40">
        <f>IF(ISNUMBER('Raw Feed'!G166), 'Raw Feed'!G166/100, IF(ISNUMBER($E166),0,NA()))</f>
        <v>3.3E-3</v>
      </c>
      <c r="H166" s="35"/>
    </row>
    <row r="167" spans="5:8">
      <c r="E167" s="39">
        <f>IF(ISNUMBER('Raw Feed'!E167), 'Raw Feed'!E167, NA())</f>
        <v>41249</v>
      </c>
      <c r="F167" s="40">
        <f>IF(ISNUMBER('Raw Feed'!F167), 'Raw Feed'!F167/100, IF(ISNUMBER($E167),0,NA()))</f>
        <v>1.9E-3</v>
      </c>
      <c r="G167" s="40">
        <f>IF(ISNUMBER('Raw Feed'!G167), 'Raw Feed'!G167/100, IF(ISNUMBER($E167),0,NA()))</f>
        <v>3.3900000000000002E-3</v>
      </c>
      <c r="H167" s="35"/>
    </row>
    <row r="168" spans="5:8">
      <c r="E168" s="39">
        <f>IF(ISNUMBER('Raw Feed'!E168), 'Raw Feed'!E168, NA())</f>
        <v>41248</v>
      </c>
      <c r="F168" s="40">
        <f>IF(ISNUMBER('Raw Feed'!F168), 'Raw Feed'!F168/100, IF(ISNUMBER($E168),0,NA()))</f>
        <v>1.9E-3</v>
      </c>
      <c r="G168" s="40">
        <f>IF(ISNUMBER('Raw Feed'!G168), 'Raw Feed'!G168/100, IF(ISNUMBER($E168),0,NA()))</f>
        <v>3.4000000000000002E-3</v>
      </c>
      <c r="H168" s="35"/>
    </row>
    <row r="169" spans="5:8">
      <c r="E169" s="39">
        <f>IF(ISNUMBER('Raw Feed'!E169), 'Raw Feed'!E169, NA())</f>
        <v>41247</v>
      </c>
      <c r="F169" s="40">
        <f>IF(ISNUMBER('Raw Feed'!F169), 'Raw Feed'!F169/100, IF(ISNUMBER($E169),0,NA()))</f>
        <v>1.91E-3</v>
      </c>
      <c r="G169" s="40">
        <f>IF(ISNUMBER('Raw Feed'!G169), 'Raw Feed'!G169/100, IF(ISNUMBER($E169),0,NA()))</f>
        <v>3.4100000000000003E-3</v>
      </c>
      <c r="H169" s="35"/>
    </row>
    <row r="170" spans="5:8">
      <c r="E170" s="39">
        <f>IF(ISNUMBER('Raw Feed'!E170), 'Raw Feed'!E170, NA())</f>
        <v>41246</v>
      </c>
      <c r="F170" s="40">
        <f>IF(ISNUMBER('Raw Feed'!F170), 'Raw Feed'!F170/100, IF(ISNUMBER($E170),0,NA()))</f>
        <v>1.9E-3</v>
      </c>
      <c r="G170" s="40">
        <f>IF(ISNUMBER('Raw Feed'!G170), 'Raw Feed'!G170/100, IF(ISNUMBER($E170),0,NA()))</f>
        <v>3.4200000000000003E-3</v>
      </c>
      <c r="H170" s="35"/>
    </row>
    <row r="171" spans="5:8">
      <c r="E171" s="39">
        <f>IF(ISNUMBER('Raw Feed'!E171), 'Raw Feed'!E171, NA())</f>
        <v>41243</v>
      </c>
      <c r="F171" s="40">
        <f>IF(ISNUMBER('Raw Feed'!F171), 'Raw Feed'!F171/100, IF(ISNUMBER($E171),0,NA()))</f>
        <v>1.91E-3</v>
      </c>
      <c r="G171" s="40">
        <f>IF(ISNUMBER('Raw Feed'!G171), 'Raw Feed'!G171/100, IF(ISNUMBER($E171),0,NA()))</f>
        <v>3.4399999999999999E-3</v>
      </c>
      <c r="H171" s="35"/>
    </row>
    <row r="172" spans="5:8">
      <c r="E172" s="39">
        <f>IF(ISNUMBER('Raw Feed'!E172), 'Raw Feed'!E172, NA())</f>
        <v>41242</v>
      </c>
      <c r="F172" s="40">
        <f>IF(ISNUMBER('Raw Feed'!F172), 'Raw Feed'!F172/100, IF(ISNUMBER($E172),0,NA()))</f>
        <v>1.9E-3</v>
      </c>
      <c r="G172" s="40">
        <f>IF(ISNUMBER('Raw Feed'!G172), 'Raw Feed'!G172/100, IF(ISNUMBER($E172),0,NA()))</f>
        <v>3.4499999999999999E-3</v>
      </c>
      <c r="H172" s="35"/>
    </row>
    <row r="173" spans="5:8">
      <c r="E173" s="39">
        <f>IF(ISNUMBER('Raw Feed'!E173), 'Raw Feed'!E173, NA())</f>
        <v>41241</v>
      </c>
      <c r="F173" s="40">
        <f>IF(ISNUMBER('Raw Feed'!F173), 'Raw Feed'!F173/100, IF(ISNUMBER($E173),0,NA()))</f>
        <v>1.8799999999999999E-3</v>
      </c>
      <c r="G173" s="40">
        <f>IF(ISNUMBER('Raw Feed'!G173), 'Raw Feed'!G173/100, IF(ISNUMBER($E173),0,NA()))</f>
        <v>3.4699999999999996E-3</v>
      </c>
      <c r="H173" s="35"/>
    </row>
    <row r="174" spans="5:8">
      <c r="E174" s="39">
        <f>IF(ISNUMBER('Raw Feed'!E174), 'Raw Feed'!E174, NA())</f>
        <v>41240</v>
      </c>
      <c r="F174" s="40">
        <f>IF(ISNUMBER('Raw Feed'!F174), 'Raw Feed'!F174/100, IF(ISNUMBER($E174),0,NA()))</f>
        <v>1.89E-3</v>
      </c>
      <c r="G174" s="40">
        <f>IF(ISNUMBER('Raw Feed'!G174), 'Raw Feed'!G174/100, IF(ISNUMBER($E174),0,NA()))</f>
        <v>3.4799999999999996E-3</v>
      </c>
      <c r="H174" s="35"/>
    </row>
    <row r="175" spans="5:8">
      <c r="E175" s="39">
        <f>IF(ISNUMBER('Raw Feed'!E175), 'Raw Feed'!E175, NA())</f>
        <v>41239</v>
      </c>
      <c r="F175" s="40">
        <f>IF(ISNUMBER('Raw Feed'!F175), 'Raw Feed'!F175/100, IF(ISNUMBER($E175),0,NA()))</f>
        <v>1.89E-3</v>
      </c>
      <c r="G175" s="40">
        <f>IF(ISNUMBER('Raw Feed'!G175), 'Raw Feed'!G175/100, IF(ISNUMBER($E175),0,NA()))</f>
        <v>3.4899999999999996E-3</v>
      </c>
      <c r="H175" s="35"/>
    </row>
    <row r="176" spans="5:8">
      <c r="E176" s="39">
        <f>IF(ISNUMBER('Raw Feed'!E176), 'Raw Feed'!E176, NA())</f>
        <v>41236</v>
      </c>
      <c r="F176" s="40">
        <f>IF(ISNUMBER('Raw Feed'!F176), 'Raw Feed'!F176/100, IF(ISNUMBER($E176),0,NA()))</f>
        <v>1.9E-3</v>
      </c>
      <c r="G176" s="40">
        <f>IF(ISNUMBER('Raw Feed'!G176), 'Raw Feed'!G176/100, IF(ISNUMBER($E176),0,NA()))</f>
        <v>3.5099999999999997E-3</v>
      </c>
      <c r="H176" s="35"/>
    </row>
    <row r="177" spans="5:8">
      <c r="E177" s="39">
        <f>IF(ISNUMBER('Raw Feed'!E177), 'Raw Feed'!E177, NA())</f>
        <v>41235</v>
      </c>
      <c r="F177" s="40">
        <f>IF(ISNUMBER('Raw Feed'!F177), 'Raw Feed'!F177/100, IF(ISNUMBER($E177),0,NA()))</f>
        <v>1.9E-3</v>
      </c>
      <c r="G177" s="40">
        <f>IF(ISNUMBER('Raw Feed'!G177), 'Raw Feed'!G177/100, IF(ISNUMBER($E177),0,NA()))</f>
        <v>3.5099999999999997E-3</v>
      </c>
      <c r="H177" s="35"/>
    </row>
    <row r="178" spans="5:8">
      <c r="E178" s="39">
        <f>IF(ISNUMBER('Raw Feed'!E178), 'Raw Feed'!E178, NA())</f>
        <v>41234</v>
      </c>
      <c r="F178" s="40">
        <f>IF(ISNUMBER('Raw Feed'!F178), 'Raw Feed'!F178/100, IF(ISNUMBER($E178),0,NA()))</f>
        <v>1.9E-3</v>
      </c>
      <c r="G178" s="40">
        <f>IF(ISNUMBER('Raw Feed'!G178), 'Raw Feed'!G178/100, IF(ISNUMBER($E178),0,NA()))</f>
        <v>3.5199999999999997E-3</v>
      </c>
      <c r="H178" s="35"/>
    </row>
    <row r="179" spans="5:8">
      <c r="E179" s="39">
        <f>IF(ISNUMBER('Raw Feed'!E179), 'Raw Feed'!E179, NA())</f>
        <v>41233</v>
      </c>
      <c r="F179" s="40">
        <f>IF(ISNUMBER('Raw Feed'!F179), 'Raw Feed'!F179/100, IF(ISNUMBER($E179),0,NA()))</f>
        <v>1.9E-3</v>
      </c>
      <c r="G179" s="40">
        <f>IF(ISNUMBER('Raw Feed'!G179), 'Raw Feed'!G179/100, IF(ISNUMBER($E179),0,NA()))</f>
        <v>3.5199999999999997E-3</v>
      </c>
      <c r="H179" s="35"/>
    </row>
    <row r="180" spans="5:8">
      <c r="E180" s="39">
        <f>IF(ISNUMBER('Raw Feed'!E180), 'Raw Feed'!E180, NA())</f>
        <v>41232</v>
      </c>
      <c r="F180" s="40">
        <f>IF(ISNUMBER('Raw Feed'!F180), 'Raw Feed'!F180/100, IF(ISNUMBER($E180),0,NA()))</f>
        <v>1.91E-3</v>
      </c>
      <c r="G180" s="40">
        <f>IF(ISNUMBER('Raw Feed'!G180), 'Raw Feed'!G180/100, IF(ISNUMBER($E180),0,NA()))</f>
        <v>3.5399999999999997E-3</v>
      </c>
      <c r="H180" s="35"/>
    </row>
    <row r="181" spans="5:8">
      <c r="E181" s="39">
        <f>IF(ISNUMBER('Raw Feed'!E181), 'Raw Feed'!E181, NA())</f>
        <v>41229</v>
      </c>
      <c r="F181" s="40">
        <f>IF(ISNUMBER('Raw Feed'!F181), 'Raw Feed'!F181/100, IF(ISNUMBER($E181),0,NA()))</f>
        <v>1.91E-3</v>
      </c>
      <c r="G181" s="40">
        <f>IF(ISNUMBER('Raw Feed'!G181), 'Raw Feed'!G181/100, IF(ISNUMBER($E181),0,NA()))</f>
        <v>3.5599999999999998E-3</v>
      </c>
      <c r="H181" s="35"/>
    </row>
    <row r="182" spans="5:8">
      <c r="E182" s="39">
        <f>IF(ISNUMBER('Raw Feed'!E182), 'Raw Feed'!E182, NA())</f>
        <v>41228</v>
      </c>
      <c r="F182" s="40">
        <f>IF(ISNUMBER('Raw Feed'!F182), 'Raw Feed'!F182/100, IF(ISNUMBER($E182),0,NA()))</f>
        <v>1.91E-3</v>
      </c>
      <c r="G182" s="40">
        <f>IF(ISNUMBER('Raw Feed'!G182), 'Raw Feed'!G182/100, IF(ISNUMBER($E182),0,NA()))</f>
        <v>3.5699999999999998E-3</v>
      </c>
      <c r="H182" s="35"/>
    </row>
    <row r="183" spans="5:8">
      <c r="E183" s="39">
        <f>IF(ISNUMBER('Raw Feed'!E183), 'Raw Feed'!E183, NA())</f>
        <v>41227</v>
      </c>
      <c r="F183" s="40">
        <f>IF(ISNUMBER('Raw Feed'!F183), 'Raw Feed'!F183/100, IF(ISNUMBER($E183),0,NA()))</f>
        <v>1.91E-3</v>
      </c>
      <c r="G183" s="40">
        <f>IF(ISNUMBER('Raw Feed'!G183), 'Raw Feed'!G183/100, IF(ISNUMBER($E183),0,NA()))</f>
        <v>3.5799999999999998E-3</v>
      </c>
      <c r="H183" s="35"/>
    </row>
    <row r="184" spans="5:8">
      <c r="E184" s="39">
        <f>IF(ISNUMBER('Raw Feed'!E184), 'Raw Feed'!E184, NA())</f>
        <v>41226</v>
      </c>
      <c r="F184" s="40">
        <f>IF(ISNUMBER('Raw Feed'!F184), 'Raw Feed'!F184/100, IF(ISNUMBER($E184),0,NA()))</f>
        <v>1.92E-3</v>
      </c>
      <c r="G184" s="40">
        <f>IF(ISNUMBER('Raw Feed'!G184), 'Raw Feed'!G184/100, IF(ISNUMBER($E184),0,NA()))</f>
        <v>3.6099999999999999E-3</v>
      </c>
      <c r="H184" s="35"/>
    </row>
    <row r="185" spans="5:8">
      <c r="E185" s="39">
        <f>IF(ISNUMBER('Raw Feed'!E185), 'Raw Feed'!E185, NA())</f>
        <v>41225</v>
      </c>
      <c r="F185" s="40">
        <f>IF(ISNUMBER('Raw Feed'!F185), 'Raw Feed'!F185/100, IF(ISNUMBER($E185),0,NA()))</f>
        <v>1.92E-3</v>
      </c>
      <c r="G185" s="40">
        <f>IF(ISNUMBER('Raw Feed'!G185), 'Raw Feed'!G185/100, IF(ISNUMBER($E185),0,NA()))</f>
        <v>3.63E-3</v>
      </c>
      <c r="H185" s="35"/>
    </row>
    <row r="186" spans="5:8">
      <c r="E186" s="39">
        <f>IF(ISNUMBER('Raw Feed'!E186), 'Raw Feed'!E186, NA())</f>
        <v>41222</v>
      </c>
      <c r="F186" s="40">
        <f>IF(ISNUMBER('Raw Feed'!F186), 'Raw Feed'!F186/100, IF(ISNUMBER($E186),0,NA()))</f>
        <v>1.9300000000000001E-3</v>
      </c>
      <c r="G186" s="40">
        <f>IF(ISNUMBER('Raw Feed'!G186), 'Raw Feed'!G186/100, IF(ISNUMBER($E186),0,NA()))</f>
        <v>3.6600000000000001E-3</v>
      </c>
      <c r="H186" s="35"/>
    </row>
    <row r="187" spans="5:8">
      <c r="E187" s="39">
        <f>IF(ISNUMBER('Raw Feed'!E187), 'Raw Feed'!E187, NA())</f>
        <v>41221</v>
      </c>
      <c r="F187" s="40">
        <f>IF(ISNUMBER('Raw Feed'!F187), 'Raw Feed'!F187/100, IF(ISNUMBER($E187),0,NA()))</f>
        <v>1.9400000000000001E-3</v>
      </c>
      <c r="G187" s="40">
        <f>IF(ISNUMBER('Raw Feed'!G187), 'Raw Feed'!G187/100, IF(ISNUMBER($E187),0,NA()))</f>
        <v>3.7000000000000002E-3</v>
      </c>
      <c r="H187" s="35"/>
    </row>
    <row r="188" spans="5:8">
      <c r="E188" s="39">
        <f>IF(ISNUMBER('Raw Feed'!E188), 'Raw Feed'!E188, NA())</f>
        <v>41220</v>
      </c>
      <c r="F188" s="40">
        <f>IF(ISNUMBER('Raw Feed'!F188), 'Raw Feed'!F188/100, IF(ISNUMBER($E188),0,NA()))</f>
        <v>1.9599999999999999E-3</v>
      </c>
      <c r="G188" s="40">
        <f>IF(ISNUMBER('Raw Feed'!G188), 'Raw Feed'!G188/100, IF(ISNUMBER($E188),0,NA()))</f>
        <v>3.7499999999999999E-3</v>
      </c>
      <c r="H188" s="35"/>
    </row>
    <row r="189" spans="5:8">
      <c r="E189" s="39">
        <f>IF(ISNUMBER('Raw Feed'!E189), 'Raw Feed'!E189, NA())</f>
        <v>41219</v>
      </c>
      <c r="F189" s="40">
        <f>IF(ISNUMBER('Raw Feed'!F189), 'Raw Feed'!F189/100, IF(ISNUMBER($E189),0,NA()))</f>
        <v>1.9599999999999999E-3</v>
      </c>
      <c r="G189" s="40">
        <f>IF(ISNUMBER('Raw Feed'!G189), 'Raw Feed'!G189/100, IF(ISNUMBER($E189),0,NA()))</f>
        <v>3.7699999999999999E-3</v>
      </c>
      <c r="H189" s="35"/>
    </row>
    <row r="190" spans="5:8">
      <c r="E190" s="39">
        <f>IF(ISNUMBER('Raw Feed'!E190), 'Raw Feed'!E190, NA())</f>
        <v>41218</v>
      </c>
      <c r="F190" s="40">
        <f>IF(ISNUMBER('Raw Feed'!F190), 'Raw Feed'!F190/100, IF(ISNUMBER($E190),0,NA()))</f>
        <v>1.9599999999999999E-3</v>
      </c>
      <c r="G190" s="40">
        <f>IF(ISNUMBER('Raw Feed'!G190), 'Raw Feed'!G190/100, IF(ISNUMBER($E190),0,NA()))</f>
        <v>3.81E-3</v>
      </c>
      <c r="H190" s="35"/>
    </row>
    <row r="191" spans="5:8">
      <c r="E191" s="39">
        <f>IF(ISNUMBER('Raw Feed'!E191), 'Raw Feed'!E191, NA())</f>
        <v>41215</v>
      </c>
      <c r="F191" s="40">
        <f>IF(ISNUMBER('Raw Feed'!F191), 'Raw Feed'!F191/100, IF(ISNUMBER($E191),0,NA()))</f>
        <v>1.97E-3</v>
      </c>
      <c r="G191" s="40">
        <f>IF(ISNUMBER('Raw Feed'!G191), 'Raw Feed'!G191/100, IF(ISNUMBER($E191),0,NA()))</f>
        <v>3.8500000000000001E-3</v>
      </c>
      <c r="H191" s="35"/>
    </row>
    <row r="192" spans="5:8">
      <c r="E192" s="39">
        <f>IF(ISNUMBER('Raw Feed'!E192), 'Raw Feed'!E192, NA())</f>
        <v>41214</v>
      </c>
      <c r="F192" s="40">
        <f>IF(ISNUMBER('Raw Feed'!F192), 'Raw Feed'!F192/100, IF(ISNUMBER($E192),0,NA()))</f>
        <v>1.97E-3</v>
      </c>
      <c r="G192" s="40">
        <f>IF(ISNUMBER('Raw Feed'!G192), 'Raw Feed'!G192/100, IF(ISNUMBER($E192),0,NA()))</f>
        <v>3.8700000000000002E-3</v>
      </c>
      <c r="H192" s="35"/>
    </row>
    <row r="193" spans="5:8">
      <c r="E193" s="39">
        <f>IF(ISNUMBER('Raw Feed'!E193), 'Raw Feed'!E193, NA())</f>
        <v>41213</v>
      </c>
      <c r="F193" s="40">
        <f>IF(ISNUMBER('Raw Feed'!F193), 'Raw Feed'!F193/100, IF(ISNUMBER($E193),0,NA()))</f>
        <v>1.97E-3</v>
      </c>
      <c r="G193" s="40">
        <f>IF(ISNUMBER('Raw Feed'!G193), 'Raw Feed'!G193/100, IF(ISNUMBER($E193),0,NA()))</f>
        <v>3.8900000000000002E-3</v>
      </c>
      <c r="H193" s="35"/>
    </row>
    <row r="194" spans="5:8">
      <c r="E194" s="39">
        <f>IF(ISNUMBER('Raw Feed'!E194), 'Raw Feed'!E194, NA())</f>
        <v>41212</v>
      </c>
      <c r="F194" s="40">
        <f>IF(ISNUMBER('Raw Feed'!F194), 'Raw Feed'!F194/100, IF(ISNUMBER($E194),0,NA()))</f>
        <v>1.98E-3</v>
      </c>
      <c r="G194" s="40">
        <f>IF(ISNUMBER('Raw Feed'!G194), 'Raw Feed'!G194/100, IF(ISNUMBER($E194),0,NA()))</f>
        <v>3.9100000000000003E-3</v>
      </c>
      <c r="H194" s="35"/>
    </row>
    <row r="195" spans="5:8">
      <c r="E195" s="39">
        <f>IF(ISNUMBER('Raw Feed'!E195), 'Raw Feed'!E195, NA())</f>
        <v>41211</v>
      </c>
      <c r="F195" s="40">
        <f>IF(ISNUMBER('Raw Feed'!F195), 'Raw Feed'!F195/100, IF(ISNUMBER($E195),0,NA()))</f>
        <v>1.9599999999999999E-3</v>
      </c>
      <c r="G195" s="40">
        <f>IF(ISNUMBER('Raw Feed'!G195), 'Raw Feed'!G195/100, IF(ISNUMBER($E195),0,NA()))</f>
        <v>3.9399999999999999E-3</v>
      </c>
      <c r="H195" s="35"/>
    </row>
    <row r="196" spans="5:8">
      <c r="E196" s="39">
        <f>IF(ISNUMBER('Raw Feed'!E196), 'Raw Feed'!E196, NA())</f>
        <v>41208</v>
      </c>
      <c r="F196" s="40">
        <f>IF(ISNUMBER('Raw Feed'!F196), 'Raw Feed'!F196/100, IF(ISNUMBER($E196),0,NA()))</f>
        <v>1.99E-3</v>
      </c>
      <c r="G196" s="40">
        <f>IF(ISNUMBER('Raw Feed'!G196), 'Raw Feed'!G196/100, IF(ISNUMBER($E196),0,NA()))</f>
        <v>3.96E-3</v>
      </c>
      <c r="H196" s="35"/>
    </row>
    <row r="197" spans="5:8">
      <c r="E197" s="39">
        <f>IF(ISNUMBER('Raw Feed'!E197), 'Raw Feed'!E197, NA())</f>
        <v>41207</v>
      </c>
      <c r="F197" s="40">
        <f>IF(ISNUMBER('Raw Feed'!F197), 'Raw Feed'!F197/100, IF(ISNUMBER($E197),0,NA()))</f>
        <v>2.0100000000000001E-3</v>
      </c>
      <c r="G197" s="40">
        <f>IF(ISNUMBER('Raw Feed'!G197), 'Raw Feed'!G197/100, IF(ISNUMBER($E197),0,NA()))</f>
        <v>3.98E-3</v>
      </c>
      <c r="H197" s="35"/>
    </row>
    <row r="198" spans="5:8">
      <c r="E198" s="39">
        <f>IF(ISNUMBER('Raw Feed'!E198), 'Raw Feed'!E198, NA())</f>
        <v>41206</v>
      </c>
      <c r="F198" s="40">
        <f>IF(ISNUMBER('Raw Feed'!F198), 'Raw Feed'!F198/100, IF(ISNUMBER($E198),0,NA()))</f>
        <v>2.0200000000000001E-3</v>
      </c>
      <c r="G198" s="40">
        <f>IF(ISNUMBER('Raw Feed'!G198), 'Raw Feed'!G198/100, IF(ISNUMBER($E198),0,NA()))</f>
        <v>3.9900000000000005E-3</v>
      </c>
      <c r="H198" s="35"/>
    </row>
    <row r="199" spans="5:8" ht="12.75" customHeight="1">
      <c r="E199" s="39">
        <f>IF(ISNUMBER('Raw Feed'!E199), 'Raw Feed'!E199, NA())</f>
        <v>41205</v>
      </c>
      <c r="F199" s="40">
        <f>IF(ISNUMBER('Raw Feed'!F199), 'Raw Feed'!F199/100, IF(ISNUMBER($E199),0,NA()))</f>
        <v>2.0300000000000001E-3</v>
      </c>
      <c r="G199" s="40">
        <f>IF(ISNUMBER('Raw Feed'!G199), 'Raw Feed'!G199/100, IF(ISNUMBER($E199),0,NA()))</f>
        <v>4.0200000000000001E-3</v>
      </c>
      <c r="H199" s="35"/>
    </row>
    <row r="200" spans="5:8">
      <c r="E200" s="39">
        <f>IF(ISNUMBER('Raw Feed'!E200), 'Raw Feed'!E200, NA())</f>
        <v>41204</v>
      </c>
      <c r="F200" s="40">
        <f>IF(ISNUMBER('Raw Feed'!F200), 'Raw Feed'!F200/100, IF(ISNUMBER($E200),0,NA()))</f>
        <v>2.0399999999999997E-3</v>
      </c>
      <c r="G200" s="40">
        <f>IF(ISNUMBER('Raw Feed'!G200), 'Raw Feed'!G200/100, IF(ISNUMBER($E200),0,NA()))</f>
        <v>4.0500000000000006E-3</v>
      </c>
      <c r="H200" s="35"/>
    </row>
    <row r="201" spans="5:8">
      <c r="E201" s="39">
        <f>IF(ISNUMBER('Raw Feed'!E201), 'Raw Feed'!E201, NA())</f>
        <v>41201</v>
      </c>
      <c r="F201" s="40">
        <f>IF(ISNUMBER('Raw Feed'!F201), 'Raw Feed'!F201/100, IF(ISNUMBER($E201),0,NA()))</f>
        <v>2.0399999999999997E-3</v>
      </c>
      <c r="G201" s="40">
        <f>IF(ISNUMBER('Raw Feed'!G201), 'Raw Feed'!G201/100, IF(ISNUMBER($E201),0,NA()))</f>
        <v>4.0500000000000006E-3</v>
      </c>
      <c r="H201" s="35"/>
    </row>
    <row r="202" spans="5:8">
      <c r="E202" s="39">
        <f>IF(ISNUMBER('Raw Feed'!E202), 'Raw Feed'!E202, NA())</f>
        <v>41200</v>
      </c>
      <c r="F202" s="40">
        <f>IF(ISNUMBER('Raw Feed'!F202), 'Raw Feed'!F202/100, IF(ISNUMBER($E202),0,NA()))</f>
        <v>2.0499999999999997E-3</v>
      </c>
      <c r="G202" s="40">
        <f>IF(ISNUMBER('Raw Feed'!G202), 'Raw Feed'!G202/100, IF(ISNUMBER($E202),0,NA()))</f>
        <v>4.0600000000000002E-3</v>
      </c>
      <c r="H202" s="35"/>
    </row>
    <row r="203" spans="5:8">
      <c r="E203" s="39">
        <f>IF(ISNUMBER('Raw Feed'!E203), 'Raw Feed'!E203, NA())</f>
        <v>41199</v>
      </c>
      <c r="F203" s="40">
        <f>IF(ISNUMBER('Raw Feed'!F203), 'Raw Feed'!F203/100, IF(ISNUMBER($E203),0,NA()))</f>
        <v>2.0699999999999998E-3</v>
      </c>
      <c r="G203" s="40">
        <f>IF(ISNUMBER('Raw Feed'!G203), 'Raw Feed'!G203/100, IF(ISNUMBER($E203),0,NA()))</f>
        <v>4.0899999999999999E-3</v>
      </c>
      <c r="H203" s="35"/>
    </row>
    <row r="204" spans="5:8">
      <c r="E204" s="39">
        <f>IF(ISNUMBER('Raw Feed'!E204), 'Raw Feed'!E204, NA())</f>
        <v>41198</v>
      </c>
      <c r="F204" s="40">
        <f>IF(ISNUMBER('Raw Feed'!F204), 'Raw Feed'!F204/100, IF(ISNUMBER($E204),0,NA()))</f>
        <v>2.0799999999999998E-3</v>
      </c>
      <c r="G204" s="40">
        <f>IF(ISNUMBER('Raw Feed'!G204), 'Raw Feed'!G204/100, IF(ISNUMBER($E204),0,NA()))</f>
        <v>4.13E-3</v>
      </c>
      <c r="H204" s="35"/>
    </row>
    <row r="205" spans="5:8">
      <c r="E205" s="39">
        <f>IF(ISNUMBER('Raw Feed'!E205), 'Raw Feed'!E205, NA())</f>
        <v>41197</v>
      </c>
      <c r="F205" s="40">
        <f>IF(ISNUMBER('Raw Feed'!F205), 'Raw Feed'!F205/100, IF(ISNUMBER($E205),0,NA()))</f>
        <v>2.0899999999999998E-3</v>
      </c>
      <c r="G205" s="40">
        <f>IF(ISNUMBER('Raw Feed'!G205), 'Raw Feed'!G205/100, IF(ISNUMBER($E205),0,NA()))</f>
        <v>4.1399999999999996E-3</v>
      </c>
      <c r="H205" s="35"/>
    </row>
    <row r="206" spans="5:8">
      <c r="E206" s="39">
        <f>IF(ISNUMBER('Raw Feed'!E206), 'Raw Feed'!E206, NA())</f>
        <v>41194</v>
      </c>
      <c r="F206" s="40">
        <f>IF(ISNUMBER('Raw Feed'!F206), 'Raw Feed'!F206/100, IF(ISNUMBER($E206),0,NA()))</f>
        <v>2.0999999999999999E-3</v>
      </c>
      <c r="G206" s="40">
        <f>IF(ISNUMBER('Raw Feed'!G206), 'Raw Feed'!G206/100, IF(ISNUMBER($E206),0,NA()))</f>
        <v>4.15E-3</v>
      </c>
      <c r="H206" s="35"/>
    </row>
    <row r="207" spans="5:8">
      <c r="E207" s="39">
        <f>IF(ISNUMBER('Raw Feed'!E207), 'Raw Feed'!E207, NA())</f>
        <v>41193</v>
      </c>
      <c r="F207" s="40">
        <f>IF(ISNUMBER('Raw Feed'!F207), 'Raw Feed'!F207/100, IF(ISNUMBER($E207),0,NA()))</f>
        <v>2.0999999999999999E-3</v>
      </c>
      <c r="G207" s="40">
        <f>IF(ISNUMBER('Raw Feed'!G207), 'Raw Feed'!G207/100, IF(ISNUMBER($E207),0,NA()))</f>
        <v>4.1599999999999996E-3</v>
      </c>
      <c r="H207" s="35"/>
    </row>
    <row r="208" spans="5:8">
      <c r="E208" s="39">
        <f>IF(ISNUMBER('Raw Feed'!E208), 'Raw Feed'!E208, NA())</f>
        <v>41192</v>
      </c>
      <c r="F208" s="40">
        <f>IF(ISNUMBER('Raw Feed'!F208), 'Raw Feed'!F208/100, IF(ISNUMBER($E208),0,NA()))</f>
        <v>2.1099999999999999E-3</v>
      </c>
      <c r="G208" s="40">
        <f>IF(ISNUMBER('Raw Feed'!G208), 'Raw Feed'!G208/100, IF(ISNUMBER($E208),0,NA()))</f>
        <v>4.1700000000000001E-3</v>
      </c>
      <c r="H208" s="35"/>
    </row>
    <row r="209" spans="5:8">
      <c r="E209" s="39">
        <f>IF(ISNUMBER('Raw Feed'!E209), 'Raw Feed'!E209, NA())</f>
        <v>41191</v>
      </c>
      <c r="F209" s="40">
        <f>IF(ISNUMBER('Raw Feed'!F209), 'Raw Feed'!F209/100, IF(ISNUMBER($E209),0,NA()))</f>
        <v>2.1199999999999999E-3</v>
      </c>
      <c r="G209" s="40">
        <f>IF(ISNUMBER('Raw Feed'!G209), 'Raw Feed'!G209/100, IF(ISNUMBER($E209),0,NA()))</f>
        <v>4.2100000000000002E-3</v>
      </c>
      <c r="H209" s="35"/>
    </row>
    <row r="210" spans="5:8">
      <c r="E210" s="39">
        <f>IF(ISNUMBER('Raw Feed'!E210), 'Raw Feed'!E210, NA())</f>
        <v>41190</v>
      </c>
      <c r="F210" s="40">
        <f>IF(ISNUMBER('Raw Feed'!F210), 'Raw Feed'!F210/100, IF(ISNUMBER($E210),0,NA()))</f>
        <v>2.14E-3</v>
      </c>
      <c r="G210" s="40">
        <f>IF(ISNUMBER('Raw Feed'!G210), 'Raw Feed'!G210/100, IF(ISNUMBER($E210),0,NA()))</f>
        <v>4.2300000000000003E-3</v>
      </c>
      <c r="H210" s="35"/>
    </row>
    <row r="211" spans="5:8">
      <c r="E211" s="39">
        <f>IF(ISNUMBER('Raw Feed'!E211), 'Raw Feed'!E211, NA())</f>
        <v>41187</v>
      </c>
      <c r="F211" s="40">
        <f>IF(ISNUMBER('Raw Feed'!F211), 'Raw Feed'!F211/100, IF(ISNUMBER($E211),0,NA()))</f>
        <v>2.15E-3</v>
      </c>
      <c r="G211" s="40">
        <f>IF(ISNUMBER('Raw Feed'!G211), 'Raw Feed'!G211/100, IF(ISNUMBER($E211),0,NA()))</f>
        <v>4.2500000000000003E-3</v>
      </c>
      <c r="H211" s="35"/>
    </row>
    <row r="212" spans="5:8">
      <c r="E212" s="39">
        <f>IF(ISNUMBER('Raw Feed'!E212), 'Raw Feed'!E212, NA())</f>
        <v>41186</v>
      </c>
      <c r="F212" s="40">
        <f>IF(ISNUMBER('Raw Feed'!F212), 'Raw Feed'!F212/100, IF(ISNUMBER($E212),0,NA()))</f>
        <v>2.16E-3</v>
      </c>
      <c r="G212" s="40">
        <f>IF(ISNUMBER('Raw Feed'!G212), 'Raw Feed'!G212/100, IF(ISNUMBER($E212),0,NA()))</f>
        <v>4.2899999999999995E-3</v>
      </c>
      <c r="H212" s="35"/>
    </row>
    <row r="213" spans="5:8">
      <c r="E213" s="39">
        <f>IF(ISNUMBER('Raw Feed'!E213), 'Raw Feed'!E213, NA())</f>
        <v>41185</v>
      </c>
      <c r="F213" s="40">
        <f>IF(ISNUMBER('Raw Feed'!F213), 'Raw Feed'!F213/100, IF(ISNUMBER($E213),0,NA()))</f>
        <v>2.1800000000000001E-3</v>
      </c>
      <c r="G213" s="40">
        <f>IF(ISNUMBER('Raw Feed'!G213), 'Raw Feed'!G213/100, IF(ISNUMBER($E213),0,NA()))</f>
        <v>4.3200000000000001E-3</v>
      </c>
      <c r="H213" s="35"/>
    </row>
    <row r="214" spans="5:8">
      <c r="E214" s="39">
        <f>IF(ISNUMBER('Raw Feed'!E214), 'Raw Feed'!E214, NA())</f>
        <v>41184</v>
      </c>
      <c r="F214" s="40">
        <f>IF(ISNUMBER('Raw Feed'!F214), 'Raw Feed'!F214/100, IF(ISNUMBER($E214),0,NA()))</f>
        <v>2.2000000000000001E-3</v>
      </c>
      <c r="G214" s="40">
        <f>IF(ISNUMBER('Raw Feed'!G214), 'Raw Feed'!G214/100, IF(ISNUMBER($E214),0,NA()))</f>
        <v>4.3499999999999997E-3</v>
      </c>
      <c r="H214" s="35"/>
    </row>
    <row r="215" spans="5:8">
      <c r="E215" s="39">
        <f>IF(ISNUMBER('Raw Feed'!E215), 'Raw Feed'!E215, NA())</f>
        <v>41183</v>
      </c>
      <c r="F215" s="40">
        <f>IF(ISNUMBER('Raw Feed'!F215), 'Raw Feed'!F215/100, IF(ISNUMBER($E215),0,NA()))</f>
        <v>2.2300000000000002E-3</v>
      </c>
      <c r="G215" s="40">
        <f>IF(ISNUMBER('Raw Feed'!G215), 'Raw Feed'!G215/100, IF(ISNUMBER($E215),0,NA()))</f>
        <v>4.3800000000000002E-3</v>
      </c>
      <c r="H215" s="35"/>
    </row>
    <row r="216" spans="5:8">
      <c r="E216" s="39">
        <f>IF(ISNUMBER('Raw Feed'!E216), 'Raw Feed'!E216, NA())</f>
        <v>41180</v>
      </c>
      <c r="F216" s="40">
        <f>IF(ISNUMBER('Raw Feed'!F216), 'Raw Feed'!F216/100, IF(ISNUMBER($E216),0,NA()))</f>
        <v>2.2000000000000001E-3</v>
      </c>
      <c r="G216" s="40">
        <f>IF(ISNUMBER('Raw Feed'!G216), 'Raw Feed'!G216/100, IF(ISNUMBER($E216),0,NA()))</f>
        <v>4.3699999999999998E-3</v>
      </c>
      <c r="H216" s="35"/>
    </row>
    <row r="217" spans="5:8">
      <c r="E217" s="39">
        <f>IF(ISNUMBER('Raw Feed'!E217), 'Raw Feed'!E217, NA())</f>
        <v>41179</v>
      </c>
      <c r="F217" s="40">
        <f>IF(ISNUMBER('Raw Feed'!F217), 'Raw Feed'!F217/100, IF(ISNUMBER($E217),0,NA()))</f>
        <v>2.2100000000000002E-3</v>
      </c>
      <c r="G217" s="40">
        <f>IF(ISNUMBER('Raw Feed'!G217), 'Raw Feed'!G217/100, IF(ISNUMBER($E217),0,NA()))</f>
        <v>4.4200000000000003E-3</v>
      </c>
      <c r="H217" s="35"/>
    </row>
    <row r="218" spans="5:8">
      <c r="E218" s="39">
        <f>IF(ISNUMBER('Raw Feed'!E218), 'Raw Feed'!E218, NA())</f>
        <v>41178</v>
      </c>
      <c r="F218" s="40">
        <f>IF(ISNUMBER('Raw Feed'!F218), 'Raw Feed'!F218/100, IF(ISNUMBER($E218),0,NA()))</f>
        <v>2.2200000000000002E-3</v>
      </c>
      <c r="G218" s="40">
        <f>IF(ISNUMBER('Raw Feed'!G218), 'Raw Feed'!G218/100, IF(ISNUMBER($E218),0,NA()))</f>
        <v>4.4600000000000004E-3</v>
      </c>
      <c r="H218" s="35"/>
    </row>
    <row r="219" spans="5:8">
      <c r="E219" s="39">
        <f>IF(ISNUMBER('Raw Feed'!E219), 'Raw Feed'!E219, NA())</f>
        <v>41177</v>
      </c>
      <c r="F219" s="40">
        <f>IF(ISNUMBER('Raw Feed'!F219), 'Raw Feed'!F219/100, IF(ISNUMBER($E219),0,NA()))</f>
        <v>2.2200000000000002E-3</v>
      </c>
      <c r="G219" s="40">
        <f>IF(ISNUMBER('Raw Feed'!G219), 'Raw Feed'!G219/100, IF(ISNUMBER($E219),0,NA()))</f>
        <v>4.4800000000000005E-3</v>
      </c>
      <c r="H219" s="35"/>
    </row>
    <row r="220" spans="5:8">
      <c r="E220" s="39">
        <f>IF(ISNUMBER('Raw Feed'!E220), 'Raw Feed'!E220, NA())</f>
        <v>41176</v>
      </c>
      <c r="F220" s="40">
        <f>IF(ISNUMBER('Raw Feed'!F220), 'Raw Feed'!F220/100, IF(ISNUMBER($E220),0,NA()))</f>
        <v>2.2500000000000003E-3</v>
      </c>
      <c r="G220" s="40">
        <f>IF(ISNUMBER('Raw Feed'!G220), 'Raw Feed'!G220/100, IF(ISNUMBER($E220),0,NA()))</f>
        <v>4.5199999999999997E-3</v>
      </c>
      <c r="H220" s="35"/>
    </row>
    <row r="221" spans="5:8">
      <c r="E221" s="39">
        <f>IF(ISNUMBER('Raw Feed'!E221), 'Raw Feed'!E221, NA())</f>
        <v>41173</v>
      </c>
      <c r="F221" s="40">
        <f>IF(ISNUMBER('Raw Feed'!F221), 'Raw Feed'!F221/100, IF(ISNUMBER($E221),0,NA()))</f>
        <v>2.2799999999999999E-3</v>
      </c>
      <c r="G221" s="40">
        <f>IF(ISNUMBER('Raw Feed'!G221), 'Raw Feed'!G221/100, IF(ISNUMBER($E221),0,NA()))</f>
        <v>4.5700000000000003E-3</v>
      </c>
      <c r="H221" s="35"/>
    </row>
    <row r="222" spans="5:8">
      <c r="E222" s="39">
        <f>IF(ISNUMBER('Raw Feed'!E222), 'Raw Feed'!E222, NA())</f>
        <v>41172</v>
      </c>
      <c r="F222" s="40">
        <f>IF(ISNUMBER('Raw Feed'!F222), 'Raw Feed'!F222/100, IF(ISNUMBER($E222),0,NA()))</f>
        <v>2.33E-3</v>
      </c>
      <c r="G222" s="40">
        <f>IF(ISNUMBER('Raw Feed'!G222), 'Raw Feed'!G222/100, IF(ISNUMBER($E222),0,NA()))</f>
        <v>4.6500000000000005E-3</v>
      </c>
      <c r="H222" s="35"/>
    </row>
    <row r="223" spans="5:8">
      <c r="E223" s="39">
        <f>IF(ISNUMBER('Raw Feed'!E223), 'Raw Feed'!E223, NA())</f>
        <v>41171</v>
      </c>
      <c r="F223" s="40">
        <f>IF(ISNUMBER('Raw Feed'!F223), 'Raw Feed'!F223/100, IF(ISNUMBER($E223),0,NA()))</f>
        <v>2.3799999999999997E-3</v>
      </c>
      <c r="G223" s="40">
        <f>IF(ISNUMBER('Raw Feed'!G223), 'Raw Feed'!G223/100, IF(ISNUMBER($E223),0,NA()))</f>
        <v>4.7199999999999994E-3</v>
      </c>
      <c r="H223" s="35"/>
    </row>
    <row r="224" spans="5:8">
      <c r="E224" s="39">
        <f>IF(ISNUMBER('Raw Feed'!E224), 'Raw Feed'!E224, NA())</f>
        <v>41170</v>
      </c>
      <c r="F224" s="40">
        <f>IF(ISNUMBER('Raw Feed'!F224), 'Raw Feed'!F224/100, IF(ISNUMBER($E224),0,NA()))</f>
        <v>2.4399999999999999E-3</v>
      </c>
      <c r="G224" s="40">
        <f>IF(ISNUMBER('Raw Feed'!G224), 'Raw Feed'!G224/100, IF(ISNUMBER($E224),0,NA()))</f>
        <v>4.7599999999999995E-3</v>
      </c>
      <c r="H224" s="35"/>
    </row>
    <row r="225" spans="5:8">
      <c r="E225" s="39">
        <f>IF(ISNUMBER('Raw Feed'!E225), 'Raw Feed'!E225, NA())</f>
        <v>41169</v>
      </c>
      <c r="F225" s="40">
        <f>IF(ISNUMBER('Raw Feed'!F225), 'Raw Feed'!F225/100, IF(ISNUMBER($E225),0,NA()))</f>
        <v>2.48E-3</v>
      </c>
      <c r="G225" s="40">
        <f>IF(ISNUMBER('Raw Feed'!G225), 'Raw Feed'!G225/100, IF(ISNUMBER($E225),0,NA()))</f>
        <v>4.8199999999999996E-3</v>
      </c>
      <c r="H225" s="35"/>
    </row>
    <row r="226" spans="5:8">
      <c r="E226" s="39">
        <f>IF(ISNUMBER('Raw Feed'!E226), 'Raw Feed'!E226, NA())</f>
        <v>41166</v>
      </c>
      <c r="F226" s="40">
        <f>IF(ISNUMBER('Raw Feed'!F226), 'Raw Feed'!F226/100, IF(ISNUMBER($E226),0,NA()))</f>
        <v>2.5000000000000001E-3</v>
      </c>
      <c r="G226" s="40">
        <f>IF(ISNUMBER('Raw Feed'!G226), 'Raw Feed'!G226/100, IF(ISNUMBER($E226),0,NA()))</f>
        <v>4.8700000000000002E-3</v>
      </c>
      <c r="H226" s="35"/>
    </row>
    <row r="227" spans="5:8">
      <c r="E227" s="39">
        <f>IF(ISNUMBER('Raw Feed'!E227), 'Raw Feed'!E227, NA())</f>
        <v>41165</v>
      </c>
      <c r="F227" s="40">
        <f>IF(ISNUMBER('Raw Feed'!F227), 'Raw Feed'!F227/100, IF(ISNUMBER($E227),0,NA()))</f>
        <v>2.5200000000000001E-3</v>
      </c>
      <c r="G227" s="40">
        <f>IF(ISNUMBER('Raw Feed'!G227), 'Raw Feed'!G227/100, IF(ISNUMBER($E227),0,NA()))</f>
        <v>4.9300000000000004E-3</v>
      </c>
      <c r="H227" s="35"/>
    </row>
    <row r="228" spans="5:8">
      <c r="E228" s="39">
        <f>IF(ISNUMBER('Raw Feed'!E228), 'Raw Feed'!E228, NA())</f>
        <v>41164</v>
      </c>
      <c r="F228" s="40">
        <f>IF(ISNUMBER('Raw Feed'!F228), 'Raw Feed'!F228/100, IF(ISNUMBER($E228),0,NA()))</f>
        <v>2.5500000000000002E-3</v>
      </c>
      <c r="G228" s="40">
        <f>IF(ISNUMBER('Raw Feed'!G228), 'Raw Feed'!G228/100, IF(ISNUMBER($E228),0,NA()))</f>
        <v>4.96E-3</v>
      </c>
      <c r="H228" s="35"/>
    </row>
    <row r="229" spans="5:8">
      <c r="E229" s="39">
        <f>IF(ISNUMBER('Raw Feed'!E229), 'Raw Feed'!E229, NA())</f>
        <v>41163</v>
      </c>
      <c r="F229" s="40">
        <f>IF(ISNUMBER('Raw Feed'!F229), 'Raw Feed'!F229/100, IF(ISNUMBER($E229),0,NA()))</f>
        <v>2.5800000000000003E-3</v>
      </c>
      <c r="G229" s="40">
        <f>IF(ISNUMBER('Raw Feed'!G229), 'Raw Feed'!G229/100, IF(ISNUMBER($E229),0,NA()))</f>
        <v>5.0099999999999997E-3</v>
      </c>
      <c r="H229" s="35"/>
    </row>
    <row r="230" spans="5:8">
      <c r="E230" s="39">
        <f>IF(ISNUMBER('Raw Feed'!E230), 'Raw Feed'!E230, NA())</f>
        <v>41162</v>
      </c>
      <c r="F230" s="40">
        <f>IF(ISNUMBER('Raw Feed'!F230), 'Raw Feed'!F230/100, IF(ISNUMBER($E230),0,NA()))</f>
        <v>2.6099999999999999E-3</v>
      </c>
      <c r="G230" s="40">
        <f>IF(ISNUMBER('Raw Feed'!G230), 'Raw Feed'!G230/100, IF(ISNUMBER($E230),0,NA()))</f>
        <v>5.0899999999999999E-3</v>
      </c>
      <c r="H230" s="35"/>
    </row>
    <row r="231" spans="5:8">
      <c r="E231" s="39">
        <f>IF(ISNUMBER('Raw Feed'!E231), 'Raw Feed'!E231, NA())</f>
        <v>41159</v>
      </c>
      <c r="F231" s="40">
        <f>IF(ISNUMBER('Raw Feed'!F231), 'Raw Feed'!F231/100, IF(ISNUMBER($E231),0,NA()))</f>
        <v>2.65E-3</v>
      </c>
      <c r="G231" s="40">
        <f>IF(ISNUMBER('Raw Feed'!G231), 'Raw Feed'!G231/100, IF(ISNUMBER($E231),0,NA()))</f>
        <v>5.1500000000000001E-3</v>
      </c>
      <c r="H231" s="35"/>
    </row>
    <row r="232" spans="5:8">
      <c r="E232" s="39">
        <f>IF(ISNUMBER('Raw Feed'!E232), 'Raw Feed'!E232, NA())</f>
        <v>41158</v>
      </c>
      <c r="F232" s="40">
        <f>IF(ISNUMBER('Raw Feed'!F232), 'Raw Feed'!F232/100, IF(ISNUMBER($E232),0,NA()))</f>
        <v>2.66E-3</v>
      </c>
      <c r="G232" s="40">
        <f>IF(ISNUMBER('Raw Feed'!G232), 'Raw Feed'!G232/100, IF(ISNUMBER($E232),0,NA()))</f>
        <v>5.1800000000000006E-3</v>
      </c>
      <c r="H232" s="35"/>
    </row>
    <row r="233" spans="5:8">
      <c r="E233" s="39">
        <f>IF(ISNUMBER('Raw Feed'!E233), 'Raw Feed'!E233, NA())</f>
        <v>41157</v>
      </c>
      <c r="F233" s="40">
        <f>IF(ISNUMBER('Raw Feed'!F233), 'Raw Feed'!F233/100, IF(ISNUMBER($E233),0,NA()))</f>
        <v>2.6900000000000001E-3</v>
      </c>
      <c r="G233" s="40">
        <f>IF(ISNUMBER('Raw Feed'!G233), 'Raw Feed'!G233/100, IF(ISNUMBER($E233),0,NA()))</f>
        <v>5.2100000000000002E-3</v>
      </c>
      <c r="H233" s="35"/>
    </row>
    <row r="234" spans="5:8">
      <c r="E234" s="39">
        <f>IF(ISNUMBER('Raw Feed'!E234), 'Raw Feed'!E234, NA())</f>
        <v>41156</v>
      </c>
      <c r="F234" s="40">
        <f>IF(ISNUMBER('Raw Feed'!F234), 'Raw Feed'!F234/100, IF(ISNUMBER($E234),0,NA()))</f>
        <v>2.7300000000000002E-3</v>
      </c>
      <c r="G234" s="40">
        <f>IF(ISNUMBER('Raw Feed'!G234), 'Raw Feed'!G234/100, IF(ISNUMBER($E234),0,NA()))</f>
        <v>5.28E-3</v>
      </c>
      <c r="H234" s="35"/>
    </row>
    <row r="235" spans="5:8">
      <c r="E235" s="39">
        <f>IF(ISNUMBER('Raw Feed'!E235), 'Raw Feed'!E235, NA())</f>
        <v>41155</v>
      </c>
      <c r="F235" s="40">
        <f>IF(ISNUMBER('Raw Feed'!F235), 'Raw Feed'!F235/100, IF(ISNUMBER($E235),0,NA()))</f>
        <v>2.7600000000000003E-3</v>
      </c>
      <c r="G235" s="40">
        <f>IF(ISNUMBER('Raw Feed'!G235), 'Raw Feed'!G235/100, IF(ISNUMBER($E235),0,NA()))</f>
        <v>5.3300000000000005E-3</v>
      </c>
      <c r="H235" s="35"/>
    </row>
    <row r="236" spans="5:8">
      <c r="E236" s="39">
        <f>IF(ISNUMBER('Raw Feed'!E236), 'Raw Feed'!E236, NA())</f>
        <v>41152</v>
      </c>
      <c r="F236" s="40">
        <f>IF(ISNUMBER('Raw Feed'!F236), 'Raw Feed'!F236/100, IF(ISNUMBER($E236),0,NA()))</f>
        <v>2.7800000000000004E-3</v>
      </c>
      <c r="G236" s="40">
        <f>IF(ISNUMBER('Raw Feed'!G236), 'Raw Feed'!G236/100, IF(ISNUMBER($E236),0,NA()))</f>
        <v>5.3700000000000006E-3</v>
      </c>
      <c r="H236" s="35"/>
    </row>
    <row r="237" spans="5:8">
      <c r="E237" s="39">
        <f>IF(ISNUMBER('Raw Feed'!E237), 'Raw Feed'!E237, NA())</f>
        <v>41151</v>
      </c>
      <c r="F237" s="40">
        <f>IF(ISNUMBER('Raw Feed'!F237), 'Raw Feed'!F237/100, IF(ISNUMBER($E237),0,NA()))</f>
        <v>2.8299999999999996E-3</v>
      </c>
      <c r="G237" s="40">
        <f>IF(ISNUMBER('Raw Feed'!G237), 'Raw Feed'!G237/100, IF(ISNUMBER($E237),0,NA()))</f>
        <v>5.4400000000000004E-3</v>
      </c>
      <c r="H237" s="35"/>
    </row>
    <row r="238" spans="5:8">
      <c r="E238" s="39">
        <f>IF(ISNUMBER('Raw Feed'!E238), 'Raw Feed'!E238, NA())</f>
        <v>41150</v>
      </c>
      <c r="F238" s="40">
        <f>IF(ISNUMBER('Raw Feed'!F238), 'Raw Feed'!F238/100, IF(ISNUMBER($E238),0,NA()))</f>
        <v>2.8799999999999997E-3</v>
      </c>
      <c r="G238" s="40">
        <f>IF(ISNUMBER('Raw Feed'!G238), 'Raw Feed'!G238/100, IF(ISNUMBER($E238),0,NA()))</f>
        <v>5.4900000000000001E-3</v>
      </c>
      <c r="H238" s="35"/>
    </row>
    <row r="239" spans="5:8">
      <c r="E239" s="39">
        <f>IF(ISNUMBER('Raw Feed'!E239), 'Raw Feed'!E239, NA())</f>
        <v>41149</v>
      </c>
      <c r="F239" s="40">
        <f>IF(ISNUMBER('Raw Feed'!F239), 'Raw Feed'!F239/100, IF(ISNUMBER($E239),0,NA()))</f>
        <v>2.8999999999999998E-3</v>
      </c>
      <c r="G239" s="40">
        <f>IF(ISNUMBER('Raw Feed'!G239), 'Raw Feed'!G239/100, IF(ISNUMBER($E239),0,NA()))</f>
        <v>5.5300000000000002E-3</v>
      </c>
      <c r="H239" s="35"/>
    </row>
    <row r="240" spans="5:8">
      <c r="E240" s="39">
        <f>IF(ISNUMBER('Raw Feed'!E240), 'Raw Feed'!E240, NA())</f>
        <v>41148</v>
      </c>
      <c r="F240" s="40">
        <f>IF(ISNUMBER('Raw Feed'!F240), 'Raw Feed'!F240/100, IF(ISNUMBER($E240),0,NA()))</f>
        <v>2.9299999999999999E-3</v>
      </c>
      <c r="G240" s="40">
        <f>IF(ISNUMBER('Raw Feed'!G240), 'Raw Feed'!G240/100, IF(ISNUMBER($E240),0,NA()))</f>
        <v>5.5800000000000008E-3</v>
      </c>
      <c r="H240" s="35"/>
    </row>
    <row r="241" spans="5:8">
      <c r="E241" s="39">
        <f>IF(ISNUMBER('Raw Feed'!E241), 'Raw Feed'!E241, NA())</f>
        <v>41145</v>
      </c>
      <c r="F241" s="40">
        <f>IF(ISNUMBER('Raw Feed'!F241), 'Raw Feed'!F241/100, IF(ISNUMBER($E241),0,NA()))</f>
        <v>2.9499999999999999E-3</v>
      </c>
      <c r="G241" s="40">
        <f>IF(ISNUMBER('Raw Feed'!G241), 'Raw Feed'!G241/100, IF(ISNUMBER($E241),0,NA()))</f>
        <v>5.6399999999999992E-3</v>
      </c>
      <c r="H241" s="35"/>
    </row>
    <row r="242" spans="5:8">
      <c r="E242" s="39">
        <f>IF(ISNUMBER('Raw Feed'!E242), 'Raw Feed'!E242, NA())</f>
        <v>41144</v>
      </c>
      <c r="F242" s="40">
        <f>IF(ISNUMBER('Raw Feed'!F242), 'Raw Feed'!F242/100, IF(ISNUMBER($E242),0,NA()))</f>
        <v>3.0299999999999997E-3</v>
      </c>
      <c r="G242" s="40">
        <f>IF(ISNUMBER('Raw Feed'!G242), 'Raw Feed'!G242/100, IF(ISNUMBER($E242),0,NA()))</f>
        <v>5.7199999999999994E-3</v>
      </c>
      <c r="H242" s="35"/>
    </row>
    <row r="243" spans="5:8">
      <c r="E243" s="39">
        <f>IF(ISNUMBER('Raw Feed'!E243), 'Raw Feed'!E243, NA())</f>
        <v>41143</v>
      </c>
      <c r="F243" s="40">
        <f>IF(ISNUMBER('Raw Feed'!F243), 'Raw Feed'!F243/100, IF(ISNUMBER($E243),0,NA()))</f>
        <v>3.0999999999999999E-3</v>
      </c>
      <c r="G243" s="40">
        <f>IF(ISNUMBER('Raw Feed'!G243), 'Raw Feed'!G243/100, IF(ISNUMBER($E243),0,NA()))</f>
        <v>5.8199999999999997E-3</v>
      </c>
      <c r="H243" s="35"/>
    </row>
    <row r="244" spans="5:8">
      <c r="E244" s="39">
        <f>IF(ISNUMBER('Raw Feed'!E244), 'Raw Feed'!E244, NA())</f>
        <v>41142</v>
      </c>
      <c r="F244" s="40">
        <f>IF(ISNUMBER('Raw Feed'!F244), 'Raw Feed'!F244/100, IF(ISNUMBER($E244),0,NA()))</f>
        <v>3.1800000000000001E-3</v>
      </c>
      <c r="G244" s="40">
        <f>IF(ISNUMBER('Raw Feed'!G244), 'Raw Feed'!G244/100, IF(ISNUMBER($E244),0,NA()))</f>
        <v>5.9099999999999995E-3</v>
      </c>
      <c r="H244" s="35"/>
    </row>
    <row r="245" spans="5:8">
      <c r="E245" s="39">
        <f>IF(ISNUMBER('Raw Feed'!E245), 'Raw Feed'!E245, NA())</f>
        <v>41141</v>
      </c>
      <c r="F245" s="40">
        <f>IF(ISNUMBER('Raw Feed'!F245), 'Raw Feed'!F245/100, IF(ISNUMBER($E245),0,NA()))</f>
        <v>3.2500000000000003E-3</v>
      </c>
      <c r="G245" s="40">
        <f>IF(ISNUMBER('Raw Feed'!G245), 'Raw Feed'!G245/100, IF(ISNUMBER($E245),0,NA()))</f>
        <v>6.0000000000000001E-3</v>
      </c>
      <c r="H245" s="35"/>
    </row>
    <row r="246" spans="5:8">
      <c r="E246" s="39">
        <f>IF(ISNUMBER('Raw Feed'!E246), 'Raw Feed'!E246, NA())</f>
        <v>41138</v>
      </c>
      <c r="F246" s="40">
        <f>IF(ISNUMBER('Raw Feed'!F246), 'Raw Feed'!F246/100, IF(ISNUMBER($E246),0,NA()))</f>
        <v>3.3400000000000001E-3</v>
      </c>
      <c r="G246" s="40">
        <f>IF(ISNUMBER('Raw Feed'!G246), 'Raw Feed'!G246/100, IF(ISNUMBER($E246),0,NA()))</f>
        <v>6.0699999999999999E-3</v>
      </c>
      <c r="H246" s="35"/>
    </row>
    <row r="247" spans="5:8">
      <c r="E247" s="39">
        <f>IF(ISNUMBER('Raw Feed'!E247), 'Raw Feed'!E247, NA())</f>
        <v>41137</v>
      </c>
      <c r="F247" s="40">
        <f>IF(ISNUMBER('Raw Feed'!F247), 'Raw Feed'!F247/100, IF(ISNUMBER($E247),0,NA()))</f>
        <v>3.3900000000000002E-3</v>
      </c>
      <c r="G247" s="40">
        <f>IF(ISNUMBER('Raw Feed'!G247), 'Raw Feed'!G247/100, IF(ISNUMBER($E247),0,NA()))</f>
        <v>6.13E-3</v>
      </c>
      <c r="H247" s="35"/>
    </row>
    <row r="248" spans="5:8">
      <c r="E248" s="39">
        <f>IF(ISNUMBER('Raw Feed'!E248), 'Raw Feed'!E248, NA())</f>
        <v>41136</v>
      </c>
      <c r="F248" s="40">
        <f>IF(ISNUMBER('Raw Feed'!F248), 'Raw Feed'!F248/100, IF(ISNUMBER($E248),0,NA()))</f>
        <v>3.4100000000000003E-3</v>
      </c>
      <c r="G248" s="40">
        <f>IF(ISNUMBER('Raw Feed'!G248), 'Raw Feed'!G248/100, IF(ISNUMBER($E248),0,NA()))</f>
        <v>6.1500000000000001E-3</v>
      </c>
      <c r="H248" s="35"/>
    </row>
    <row r="249" spans="5:8">
      <c r="E249" s="39">
        <f>IF(ISNUMBER('Raw Feed'!E249), 'Raw Feed'!E249, NA())</f>
        <v>41135</v>
      </c>
      <c r="F249" s="40">
        <f>IF(ISNUMBER('Raw Feed'!F249), 'Raw Feed'!F249/100, IF(ISNUMBER($E249),0,NA()))</f>
        <v>3.4499999999999999E-3</v>
      </c>
      <c r="G249" s="40">
        <f>IF(ISNUMBER('Raw Feed'!G249), 'Raw Feed'!G249/100, IF(ISNUMBER($E249),0,NA()))</f>
        <v>6.1999999999999998E-3</v>
      </c>
      <c r="H249" s="35"/>
    </row>
    <row r="250" spans="5:8">
      <c r="E250" s="39">
        <f>IF(ISNUMBER('Raw Feed'!E250), 'Raw Feed'!E250, NA())</f>
        <v>41134</v>
      </c>
      <c r="F250" s="40">
        <f>IF(ISNUMBER('Raw Feed'!F250), 'Raw Feed'!F250/100, IF(ISNUMBER($E250),0,NA()))</f>
        <v>3.4899999999999996E-3</v>
      </c>
      <c r="G250" s="40">
        <f>IF(ISNUMBER('Raw Feed'!G250), 'Raw Feed'!G250/100, IF(ISNUMBER($E250),0,NA()))</f>
        <v>6.2500000000000003E-3</v>
      </c>
      <c r="H250" s="35"/>
    </row>
    <row r="251" spans="5:8">
      <c r="E251" s="39">
        <f>IF(ISNUMBER('Raw Feed'!E251), 'Raw Feed'!E251, NA())</f>
        <v>41131</v>
      </c>
      <c r="F251" s="40">
        <f>IF(ISNUMBER('Raw Feed'!F251), 'Raw Feed'!F251/100, IF(ISNUMBER($E251),0,NA()))</f>
        <v>3.5299999999999997E-3</v>
      </c>
      <c r="G251" s="40">
        <f>IF(ISNUMBER('Raw Feed'!G251), 'Raw Feed'!G251/100, IF(ISNUMBER($E251),0,NA()))</f>
        <v>6.3099999999999996E-3</v>
      </c>
      <c r="H251" s="35"/>
    </row>
    <row r="252" spans="5:8">
      <c r="E252" s="39">
        <f>IF(ISNUMBER('Raw Feed'!E252), 'Raw Feed'!E252, NA())</f>
        <v>41130</v>
      </c>
      <c r="F252" s="40">
        <f>IF(ISNUMBER('Raw Feed'!F252), 'Raw Feed'!F252/100, IF(ISNUMBER($E252),0,NA()))</f>
        <v>3.5999999999999999E-3</v>
      </c>
      <c r="G252" s="40">
        <f>IF(ISNUMBER('Raw Feed'!G252), 'Raw Feed'!G252/100, IF(ISNUMBER($E252),0,NA()))</f>
        <v>6.4000000000000003E-3</v>
      </c>
      <c r="H252" s="35"/>
    </row>
    <row r="253" spans="5:8">
      <c r="E253" s="39">
        <f>IF(ISNUMBER('Raw Feed'!E253), 'Raw Feed'!E253, NA())</f>
        <v>41129</v>
      </c>
      <c r="F253" s="40">
        <f>IF(ISNUMBER('Raw Feed'!F253), 'Raw Feed'!F253/100, IF(ISNUMBER($E253),0,NA()))</f>
        <v>3.6600000000000001E-3</v>
      </c>
      <c r="G253" s="40">
        <f>IF(ISNUMBER('Raw Feed'!G253), 'Raw Feed'!G253/100, IF(ISNUMBER($E253),0,NA()))</f>
        <v>6.4800000000000005E-3</v>
      </c>
      <c r="H253" s="35"/>
    </row>
    <row r="254" spans="5:8">
      <c r="E254" s="39">
        <f>IF(ISNUMBER('Raw Feed'!E254), 'Raw Feed'!E254, NA())</f>
        <v>41128</v>
      </c>
      <c r="F254" s="40">
        <f>IF(ISNUMBER('Raw Feed'!F254), 'Raw Feed'!F254/100, IF(ISNUMBER($E254),0,NA()))</f>
        <v>3.7000000000000002E-3</v>
      </c>
      <c r="G254" s="40">
        <f>IF(ISNUMBER('Raw Feed'!G254), 'Raw Feed'!G254/100, IF(ISNUMBER($E254),0,NA()))</f>
        <v>6.5300000000000002E-3</v>
      </c>
      <c r="H254" s="35"/>
    </row>
    <row r="255" spans="5:8">
      <c r="E255" s="39">
        <f>IF(ISNUMBER('Raw Feed'!E255), 'Raw Feed'!E255, NA())</f>
        <v>41127</v>
      </c>
      <c r="F255" s="40">
        <f>IF(ISNUMBER('Raw Feed'!F255), 'Raw Feed'!F255/100, IF(ISNUMBER($E255),0,NA()))</f>
        <v>3.7399999999999998E-3</v>
      </c>
      <c r="G255" s="40">
        <f>IF(ISNUMBER('Raw Feed'!G255), 'Raw Feed'!G255/100, IF(ISNUMBER($E255),0,NA()))</f>
        <v>6.5799999999999999E-3</v>
      </c>
      <c r="H255" s="35"/>
    </row>
    <row r="256" spans="5:8">
      <c r="E256" s="39">
        <f>IF(ISNUMBER('Raw Feed'!E256), 'Raw Feed'!E256, NA())</f>
        <v>41124</v>
      </c>
      <c r="F256" s="40">
        <f>IF(ISNUMBER('Raw Feed'!F256), 'Raw Feed'!F256/100, IF(ISNUMBER($E256),0,NA()))</f>
        <v>3.7499999999999999E-3</v>
      </c>
      <c r="G256" s="40">
        <f>IF(ISNUMBER('Raw Feed'!G256), 'Raw Feed'!G256/100, IF(ISNUMBER($E256),0,NA()))</f>
        <v>6.5900000000000004E-3</v>
      </c>
      <c r="H256" s="35"/>
    </row>
    <row r="257" spans="5:8">
      <c r="E257" s="39">
        <f>IF(ISNUMBER('Raw Feed'!E257), 'Raw Feed'!E257, NA())</f>
        <v>41123</v>
      </c>
      <c r="F257" s="40">
        <f>IF(ISNUMBER('Raw Feed'!F257), 'Raw Feed'!F257/100, IF(ISNUMBER($E257),0,NA()))</f>
        <v>3.7499999999999999E-3</v>
      </c>
      <c r="G257" s="40">
        <f>IF(ISNUMBER('Raw Feed'!G257), 'Raw Feed'!G257/100, IF(ISNUMBER($E257),0,NA()))</f>
        <v>6.5700000000000003E-3</v>
      </c>
      <c r="H257" s="35"/>
    </row>
    <row r="258" spans="5:8">
      <c r="E258" s="39">
        <f>IF(ISNUMBER('Raw Feed'!E258), 'Raw Feed'!E258, NA())</f>
        <v>41122</v>
      </c>
      <c r="F258" s="40">
        <f>IF(ISNUMBER('Raw Feed'!F258), 'Raw Feed'!F258/100, IF(ISNUMBER($E258),0,NA()))</f>
        <v>3.81E-3</v>
      </c>
      <c r="G258" s="40">
        <f>IF(ISNUMBER('Raw Feed'!G258), 'Raw Feed'!G258/100, IF(ISNUMBER($E258),0,NA()))</f>
        <v>6.6400000000000001E-3</v>
      </c>
      <c r="H258" s="35"/>
    </row>
    <row r="259" spans="5:8">
      <c r="E259" s="39">
        <f>IF(ISNUMBER('Raw Feed'!E259), 'Raw Feed'!E259, NA())</f>
        <v>41121</v>
      </c>
      <c r="F259" s="40">
        <f>IF(ISNUMBER('Raw Feed'!F259), 'Raw Feed'!F259/100, IF(ISNUMBER($E259),0,NA()))</f>
        <v>3.8900000000000002E-3</v>
      </c>
      <c r="G259" s="40">
        <f>IF(ISNUMBER('Raw Feed'!G259), 'Raw Feed'!G259/100, IF(ISNUMBER($E259),0,NA()))</f>
        <v>6.7100000000000007E-3</v>
      </c>
      <c r="H259" s="35"/>
    </row>
    <row r="260" spans="5:8">
      <c r="E260" s="39">
        <f>IF(ISNUMBER('Raw Feed'!E260), 'Raw Feed'!E260, NA())</f>
        <v>41120</v>
      </c>
      <c r="F260" s="40">
        <f>IF(ISNUMBER('Raw Feed'!F260), 'Raw Feed'!F260/100, IF(ISNUMBER($E260),0,NA()))</f>
        <v>4.0100000000000005E-3</v>
      </c>
      <c r="G260" s="40">
        <f>IF(ISNUMBER('Raw Feed'!G260), 'Raw Feed'!G260/100, IF(ISNUMBER($E260),0,NA()))</f>
        <v>6.8000000000000005E-3</v>
      </c>
      <c r="H260" s="35"/>
    </row>
    <row r="261" spans="5:8">
      <c r="E261" s="39">
        <f>IF(ISNUMBER('Raw Feed'!E261), 'Raw Feed'!E261, NA())</f>
        <v>41117</v>
      </c>
      <c r="F261" s="40">
        <f>IF(ISNUMBER('Raw Feed'!F261), 'Raw Feed'!F261/100, IF(ISNUMBER($E261),0,NA()))</f>
        <v>4.15E-3</v>
      </c>
      <c r="G261" s="40">
        <f>IF(ISNUMBER('Raw Feed'!G261), 'Raw Feed'!G261/100, IF(ISNUMBER($E261),0,NA()))</f>
        <v>6.9799999999999992E-3</v>
      </c>
      <c r="H261" s="35"/>
    </row>
    <row r="262" spans="5:8">
      <c r="E262" s="39">
        <f>IF(ISNUMBER('Raw Feed'!E262), 'Raw Feed'!E262, NA())</f>
        <v>41116</v>
      </c>
      <c r="F262" s="40">
        <f>IF(ISNUMBER('Raw Feed'!F262), 'Raw Feed'!F262/100, IF(ISNUMBER($E262),0,NA()))</f>
        <v>4.2199999999999998E-3</v>
      </c>
      <c r="G262" s="40">
        <f>IF(ISNUMBER('Raw Feed'!G262), 'Raw Feed'!G262/100, IF(ISNUMBER($E262),0,NA()))</f>
        <v>7.0799999999999995E-3</v>
      </c>
      <c r="H262" s="35"/>
    </row>
    <row r="263" spans="5:8">
      <c r="E263" s="39">
        <f>IF(ISNUMBER('Raw Feed'!E263), 'Raw Feed'!E263, NA())</f>
        <v>41115</v>
      </c>
      <c r="F263" s="40">
        <f>IF(ISNUMBER('Raw Feed'!F263), 'Raw Feed'!F263/100, IF(ISNUMBER($E263),0,NA()))</f>
        <v>4.2699999999999995E-3</v>
      </c>
      <c r="G263" s="40">
        <f>IF(ISNUMBER('Raw Feed'!G263), 'Raw Feed'!G263/100, IF(ISNUMBER($E263),0,NA()))</f>
        <v>7.1199999999999996E-3</v>
      </c>
      <c r="H263" s="35"/>
    </row>
    <row r="264" spans="5:8">
      <c r="E264" s="39">
        <f>IF(ISNUMBER('Raw Feed'!E264), 'Raw Feed'!E264, NA())</f>
        <v>41114</v>
      </c>
      <c r="F264" s="40">
        <f>IF(ISNUMBER('Raw Feed'!F264), 'Raw Feed'!F264/100, IF(ISNUMBER($E264),0,NA()))</f>
        <v>4.3499999999999997E-3</v>
      </c>
      <c r="G264" s="40">
        <f>IF(ISNUMBER('Raw Feed'!G264), 'Raw Feed'!G264/100, IF(ISNUMBER($E264),0,NA()))</f>
        <v>7.2099999999999994E-3</v>
      </c>
      <c r="H264" s="35"/>
    </row>
    <row r="265" spans="5:8">
      <c r="E265" s="39">
        <f>IF(ISNUMBER('Raw Feed'!E265), 'Raw Feed'!E265, NA())</f>
        <v>41113</v>
      </c>
      <c r="F265" s="40">
        <f>IF(ISNUMBER('Raw Feed'!F265), 'Raw Feed'!F265/100, IF(ISNUMBER($E265),0,NA()))</f>
        <v>4.4200000000000003E-3</v>
      </c>
      <c r="G265" s="40">
        <f>IF(ISNUMBER('Raw Feed'!G265), 'Raw Feed'!G265/100, IF(ISNUMBER($E265),0,NA()))</f>
        <v>7.26E-3</v>
      </c>
      <c r="H265" s="35"/>
    </row>
    <row r="266" spans="5:8">
      <c r="E266" s="39">
        <f>IF(ISNUMBER('Raw Feed'!E266), 'Raw Feed'!E266, NA())</f>
        <v>41110</v>
      </c>
      <c r="F266" s="40">
        <f>IF(ISNUMBER('Raw Feed'!F266), 'Raw Feed'!F266/100, IF(ISNUMBER($E266),0,NA()))</f>
        <v>4.5100000000000001E-3</v>
      </c>
      <c r="G266" s="40">
        <f>IF(ISNUMBER('Raw Feed'!G266), 'Raw Feed'!G266/100, IF(ISNUMBER($E266),0,NA()))</f>
        <v>7.3499999999999998E-3</v>
      </c>
      <c r="H266" s="35"/>
    </row>
    <row r="267" spans="5:8">
      <c r="E267" s="39">
        <f>IF(ISNUMBER('Raw Feed'!E267), 'Raw Feed'!E267, NA())</f>
        <v>41109</v>
      </c>
      <c r="F267" s="40">
        <f>IF(ISNUMBER('Raw Feed'!F267), 'Raw Feed'!F267/100, IF(ISNUMBER($E267),0,NA()))</f>
        <v>4.5799999999999999E-3</v>
      </c>
      <c r="G267" s="40">
        <f>IF(ISNUMBER('Raw Feed'!G267), 'Raw Feed'!G267/100, IF(ISNUMBER($E267),0,NA()))</f>
        <v>7.43E-3</v>
      </c>
      <c r="H267" s="35"/>
    </row>
    <row r="268" spans="5:8">
      <c r="E268" s="39">
        <f>IF(ISNUMBER('Raw Feed'!E268), 'Raw Feed'!E268, NA())</f>
        <v>41108</v>
      </c>
      <c r="F268" s="40">
        <f>IF(ISNUMBER('Raw Feed'!F268), 'Raw Feed'!F268/100, IF(ISNUMBER($E268),0,NA()))</f>
        <v>4.64E-3</v>
      </c>
      <c r="G268" s="40">
        <f>IF(ISNUMBER('Raw Feed'!G268), 'Raw Feed'!G268/100, IF(ISNUMBER($E268),0,NA()))</f>
        <v>7.4799999999999997E-3</v>
      </c>
      <c r="H268" s="35"/>
    </row>
    <row r="269" spans="5:8">
      <c r="E269" s="39">
        <f>IF(ISNUMBER('Raw Feed'!E269), 'Raw Feed'!E269, NA())</f>
        <v>41107</v>
      </c>
      <c r="F269" s="40">
        <f>IF(ISNUMBER('Raw Feed'!F269), 'Raw Feed'!F269/100, IF(ISNUMBER($E269),0,NA()))</f>
        <v>4.6999999999999993E-3</v>
      </c>
      <c r="G269" s="40">
        <f>IF(ISNUMBER('Raw Feed'!G269), 'Raw Feed'!G269/100, IF(ISNUMBER($E269),0,NA()))</f>
        <v>7.5399999999999998E-3</v>
      </c>
      <c r="H269" s="35"/>
    </row>
    <row r="270" spans="5:8">
      <c r="E270" s="39">
        <f>IF(ISNUMBER('Raw Feed'!E270), 'Raw Feed'!E270, NA())</f>
        <v>41106</v>
      </c>
      <c r="F270" s="40">
        <f>IF(ISNUMBER('Raw Feed'!F270), 'Raw Feed'!F270/100, IF(ISNUMBER($E270),0,NA()))</f>
        <v>4.7699999999999999E-3</v>
      </c>
      <c r="G270" s="40">
        <f>IF(ISNUMBER('Raw Feed'!G270), 'Raw Feed'!G270/100, IF(ISNUMBER($E270),0,NA()))</f>
        <v>7.6E-3</v>
      </c>
      <c r="H270" s="35"/>
    </row>
    <row r="271" spans="5:8">
      <c r="E271" s="39" t="e">
        <f>IF(ISNUMBER('Raw Feed'!E271), 'Raw Feed'!E271, NA())</f>
        <v>#N/A</v>
      </c>
      <c r="F271" s="40" t="e">
        <f>IF(ISNUMBER('Raw Feed'!F271), 'Raw Feed'!F271/100, IF(ISNUMBER($E271),0,NA()))</f>
        <v>#N/A</v>
      </c>
      <c r="G271" s="40" t="e">
        <f>IF(ISNUMBER('Raw Feed'!G271), 'Raw Feed'!G271/100, IF(ISNUMBER($E271),0,NA()))</f>
        <v>#N/A</v>
      </c>
      <c r="H271" s="35"/>
    </row>
    <row r="272" spans="5:8">
      <c r="E272" s="39" t="e">
        <f>IF(ISNUMBER('Raw Feed'!#REF!), 'Raw Feed'!#REF!, NA())</f>
        <v>#N/A</v>
      </c>
      <c r="F272" s="40" t="e">
        <f>IF(ISNUMBER('Raw Feed'!#REF!), 'Raw Feed'!#REF!/100, IF(ISNUMBER($E272),0,NA()))</f>
        <v>#N/A</v>
      </c>
      <c r="G272" s="40" t="e">
        <f>IF(ISNUMBER('Raw Feed'!#REF!), 'Raw Feed'!#REF!/100, IF(ISNUMBER($E272),0,NA()))</f>
        <v>#N/A</v>
      </c>
      <c r="H272" s="35"/>
    </row>
    <row r="273" spans="5:8">
      <c r="E273" s="39" t="e">
        <f>IF(ISNUMBER('Raw Feed'!#REF!), 'Raw Feed'!#REF!, NA())</f>
        <v>#N/A</v>
      </c>
      <c r="F273" s="40" t="e">
        <f>IF(ISNUMBER('Raw Feed'!#REF!), 'Raw Feed'!#REF!/100, IF(ISNUMBER($E273),0,NA()))</f>
        <v>#N/A</v>
      </c>
      <c r="G273" s="40" t="e">
        <f>IF(ISNUMBER('Raw Feed'!#REF!), 'Raw Feed'!#REF!/100, IF(ISNUMBER($E273),0,NA()))</f>
        <v>#N/A</v>
      </c>
      <c r="H273" s="35"/>
    </row>
    <row r="274" spans="5:8">
      <c r="E274" s="39" t="e">
        <f>IF(ISNUMBER('Raw Feed'!#REF!), 'Raw Feed'!#REF!, NA())</f>
        <v>#N/A</v>
      </c>
      <c r="F274" s="40" t="e">
        <f>IF(ISNUMBER('Raw Feed'!#REF!), 'Raw Feed'!#REF!/100, IF(ISNUMBER($E274),0,NA()))</f>
        <v>#N/A</v>
      </c>
      <c r="G274" s="40" t="e">
        <f>IF(ISNUMBER('Raw Feed'!#REF!), 'Raw Feed'!#REF!/100, IF(ISNUMBER($E274),0,NA()))</f>
        <v>#N/A</v>
      </c>
      <c r="H274" s="35"/>
    </row>
    <row r="275" spans="5:8">
      <c r="E275" s="39" t="e">
        <f>IF(ISNUMBER('Raw Feed'!#REF!), 'Raw Feed'!#REF!, NA())</f>
        <v>#N/A</v>
      </c>
      <c r="F275" s="40" t="e">
        <f>IF(ISNUMBER('Raw Feed'!#REF!), 'Raw Feed'!#REF!/100, IF(ISNUMBER($E275),0,NA()))</f>
        <v>#N/A</v>
      </c>
      <c r="G275" s="40" t="e">
        <f>IF(ISNUMBER('Raw Feed'!#REF!), 'Raw Feed'!#REF!/100, IF(ISNUMBER($E275),0,NA()))</f>
        <v>#N/A</v>
      </c>
      <c r="H275" s="35"/>
    </row>
    <row r="276" spans="5:8">
      <c r="E276" s="39" t="e">
        <f>IF(ISNUMBER('Raw Feed'!#REF!), 'Raw Feed'!#REF!, NA())</f>
        <v>#N/A</v>
      </c>
      <c r="F276" s="40" t="e">
        <f>IF(ISNUMBER('Raw Feed'!#REF!), 'Raw Feed'!#REF!/100, IF(ISNUMBER($E276),0,NA()))</f>
        <v>#N/A</v>
      </c>
      <c r="G276" s="40" t="e">
        <f>IF(ISNUMBER('Raw Feed'!#REF!), 'Raw Feed'!#REF!/100, IF(ISNUMBER($E276),0,NA()))</f>
        <v>#N/A</v>
      </c>
      <c r="H276" s="35"/>
    </row>
    <row r="277" spans="5:8">
      <c r="E277" s="39" t="e">
        <f>IF(ISNUMBER('Raw Feed'!#REF!), 'Raw Feed'!#REF!, NA())</f>
        <v>#N/A</v>
      </c>
      <c r="F277" s="40" t="e">
        <f>IF(ISNUMBER('Raw Feed'!#REF!), 'Raw Feed'!#REF!/100, IF(ISNUMBER($E277),0,NA()))</f>
        <v>#N/A</v>
      </c>
      <c r="G277" s="40" t="e">
        <f>IF(ISNUMBER('Raw Feed'!#REF!), 'Raw Feed'!#REF!/100, IF(ISNUMBER($E277),0,NA()))</f>
        <v>#N/A</v>
      </c>
      <c r="H277" s="35"/>
    </row>
    <row r="278" spans="5:8">
      <c r="E278" s="39" t="e">
        <f>IF(ISNUMBER('Raw Feed'!#REF!), 'Raw Feed'!#REF!, NA())</f>
        <v>#N/A</v>
      </c>
      <c r="F278" s="40" t="e">
        <f>IF(ISNUMBER('Raw Feed'!#REF!), 'Raw Feed'!#REF!/100, IF(ISNUMBER($E278),0,NA()))</f>
        <v>#N/A</v>
      </c>
      <c r="G278" s="40" t="e">
        <f>IF(ISNUMBER('Raw Feed'!#REF!), 'Raw Feed'!#REF!/100, IF(ISNUMBER($E278),0,NA()))</f>
        <v>#N/A</v>
      </c>
      <c r="H278" s="35"/>
    </row>
    <row r="279" spans="5:8">
      <c r="E279" s="39" t="e">
        <f>IF(ISNUMBER('Raw Feed'!#REF!), 'Raw Feed'!#REF!, NA())</f>
        <v>#N/A</v>
      </c>
      <c r="F279" s="40" t="e">
        <f>IF(ISNUMBER('Raw Feed'!#REF!), 'Raw Feed'!#REF!/100, IF(ISNUMBER($E279),0,NA()))</f>
        <v>#N/A</v>
      </c>
      <c r="G279" s="40" t="e">
        <f>IF(ISNUMBER('Raw Feed'!#REF!), 'Raw Feed'!#REF!/100, IF(ISNUMBER($E279),0,NA()))</f>
        <v>#N/A</v>
      </c>
      <c r="H279" s="35"/>
    </row>
    <row r="280" spans="5:8">
      <c r="E280" s="39" t="e">
        <f>IF(ISNUMBER('Raw Feed'!#REF!), 'Raw Feed'!#REF!, NA())</f>
        <v>#N/A</v>
      </c>
      <c r="F280" s="40" t="e">
        <f>IF(ISNUMBER('Raw Feed'!#REF!), 'Raw Feed'!#REF!/100, IF(ISNUMBER($E280),0,NA()))</f>
        <v>#N/A</v>
      </c>
      <c r="G280" s="40" t="e">
        <f>IF(ISNUMBER('Raw Feed'!#REF!), 'Raw Feed'!#REF!/100, IF(ISNUMBER($E280),0,NA()))</f>
        <v>#N/A</v>
      </c>
      <c r="H280" s="35"/>
    </row>
    <row r="281" spans="5:8">
      <c r="E281" s="39" t="e">
        <f>IF(ISNUMBER('Raw Feed'!#REF!), 'Raw Feed'!#REF!, NA())</f>
        <v>#N/A</v>
      </c>
      <c r="F281" s="40" t="e">
        <f>IF(ISNUMBER('Raw Feed'!#REF!), 'Raw Feed'!#REF!/100, IF(ISNUMBER($E281),0,NA()))</f>
        <v>#N/A</v>
      </c>
      <c r="G281" s="40" t="e">
        <f>IF(ISNUMBER('Raw Feed'!#REF!), 'Raw Feed'!#REF!/100, IF(ISNUMBER($E281),0,NA()))</f>
        <v>#N/A</v>
      </c>
      <c r="H281" s="35"/>
    </row>
    <row r="282" spans="5:8">
      <c r="E282" s="39" t="e">
        <f>IF(ISNUMBER('Raw Feed'!#REF!), 'Raw Feed'!#REF!, NA())</f>
        <v>#N/A</v>
      </c>
      <c r="F282" s="40" t="e">
        <f>IF(ISNUMBER('Raw Feed'!#REF!), 'Raw Feed'!#REF!/100, IF(ISNUMBER($E282),0,NA()))</f>
        <v>#N/A</v>
      </c>
      <c r="G282" s="40" t="e">
        <f>IF(ISNUMBER('Raw Feed'!#REF!), 'Raw Feed'!#REF!/100, IF(ISNUMBER($E282),0,NA()))</f>
        <v>#N/A</v>
      </c>
      <c r="H282" s="35"/>
    </row>
    <row r="283" spans="5:8">
      <c r="E283" s="39" t="e">
        <f>IF(ISNUMBER('Raw Feed'!#REF!), 'Raw Feed'!#REF!, NA())</f>
        <v>#N/A</v>
      </c>
      <c r="F283" s="40" t="e">
        <f>IF(ISNUMBER('Raw Feed'!#REF!), 'Raw Feed'!#REF!/100, IF(ISNUMBER($E283),0,NA()))</f>
        <v>#N/A</v>
      </c>
      <c r="G283" s="40" t="e">
        <f>IF(ISNUMBER('Raw Feed'!#REF!), 'Raw Feed'!#REF!/100, IF(ISNUMBER($E283),0,NA()))</f>
        <v>#N/A</v>
      </c>
      <c r="H283" s="35"/>
    </row>
    <row r="284" spans="5:8">
      <c r="E284" s="39" t="e">
        <f>IF(ISNUMBER('Raw Feed'!#REF!), 'Raw Feed'!#REF!, NA())</f>
        <v>#N/A</v>
      </c>
      <c r="F284" s="40" t="e">
        <f>IF(ISNUMBER('Raw Feed'!#REF!), 'Raw Feed'!#REF!/100, IF(ISNUMBER($E284),0,NA()))</f>
        <v>#N/A</v>
      </c>
      <c r="G284" s="40" t="e">
        <f>IF(ISNUMBER('Raw Feed'!#REF!), 'Raw Feed'!#REF!/100, IF(ISNUMBER($E284),0,NA()))</f>
        <v>#N/A</v>
      </c>
      <c r="H284" s="35"/>
    </row>
    <row r="285" spans="5:8">
      <c r="E285" s="39" t="e">
        <f>IF(ISNUMBER('Raw Feed'!#REF!), 'Raw Feed'!#REF!, NA())</f>
        <v>#N/A</v>
      </c>
      <c r="F285" s="40" t="e">
        <f>IF(ISNUMBER('Raw Feed'!#REF!), 'Raw Feed'!#REF!/100, IF(ISNUMBER($E285),0,NA()))</f>
        <v>#N/A</v>
      </c>
      <c r="G285" s="40" t="e">
        <f>IF(ISNUMBER('Raw Feed'!#REF!), 'Raw Feed'!#REF!/100, IF(ISNUMBER($E285),0,NA()))</f>
        <v>#N/A</v>
      </c>
      <c r="H285" s="35"/>
    </row>
    <row r="286" spans="5:8">
      <c r="E286" s="39" t="e">
        <f>IF(ISNUMBER('Raw Feed'!#REF!), 'Raw Feed'!#REF!, NA())</f>
        <v>#N/A</v>
      </c>
      <c r="F286" s="40" t="e">
        <f>IF(ISNUMBER('Raw Feed'!#REF!), 'Raw Feed'!#REF!/100, IF(ISNUMBER($E286),0,NA()))</f>
        <v>#N/A</v>
      </c>
      <c r="G286" s="40" t="e">
        <f>IF(ISNUMBER('Raw Feed'!#REF!), 'Raw Feed'!#REF!/100, IF(ISNUMBER($E286),0,NA()))</f>
        <v>#N/A</v>
      </c>
      <c r="H286" s="35"/>
    </row>
    <row r="287" spans="5:8">
      <c r="E287" s="39">
        <v>7</v>
      </c>
      <c r="F287" s="40">
        <f>IF(ISNUMBER('Raw Feed'!#REF!), 'Raw Feed'!#REF!/100, IF(ISNUMBER($E287),0,NA()))</f>
        <v>0</v>
      </c>
      <c r="G287" s="40">
        <f>IF(ISNUMBER('Raw Feed'!#REF!), 'Raw Feed'!#REF!/100, IF(ISNUMBER($E287),0,NA()))</f>
        <v>0</v>
      </c>
      <c r="H287" s="35"/>
    </row>
    <row r="288" spans="5:8">
      <c r="E288" s="39" t="e">
        <f>IF(ISNUMBER('Raw Feed'!#REF!), 'Raw Feed'!#REF!, NA())</f>
        <v>#N/A</v>
      </c>
      <c r="F288" s="40" t="e">
        <f>IF(ISNUMBER('Raw Feed'!#REF!), 'Raw Feed'!#REF!/100, IF(ISNUMBER($E288),0,NA()))</f>
        <v>#N/A</v>
      </c>
      <c r="G288" s="40" t="e">
        <f>IF(ISNUMBER('Raw Feed'!#REF!), 'Raw Feed'!#REF!/100, IF(ISNUMBER($E288),0,NA()))</f>
        <v>#N/A</v>
      </c>
      <c r="H288" s="35"/>
    </row>
    <row r="289" spans="5:8">
      <c r="E289" s="39" t="e">
        <f>IF(ISNUMBER('Raw Feed'!#REF!), 'Raw Feed'!#REF!, NA())</f>
        <v>#N/A</v>
      </c>
      <c r="F289" s="40" t="e">
        <f>IF(ISNUMBER('Raw Feed'!#REF!), 'Raw Feed'!#REF!/100, IF(ISNUMBER($E289),0,NA()))</f>
        <v>#N/A</v>
      </c>
      <c r="G289" s="40" t="e">
        <f>IF(ISNUMBER('Raw Feed'!#REF!), 'Raw Feed'!#REF!/100, IF(ISNUMBER($E289),0,NA()))</f>
        <v>#N/A</v>
      </c>
      <c r="H289" s="35"/>
    </row>
    <row r="290" spans="5:8">
      <c r="E290" s="39" t="e">
        <f>IF(ISNUMBER('Raw Feed'!#REF!), 'Raw Feed'!#REF!, NA())</f>
        <v>#N/A</v>
      </c>
      <c r="F290" s="40" t="e">
        <f>IF(ISNUMBER('Raw Feed'!#REF!), 'Raw Feed'!#REF!/100, IF(ISNUMBER($E290),0,NA()))</f>
        <v>#N/A</v>
      </c>
      <c r="G290" s="40" t="e">
        <f>IF(ISNUMBER('Raw Feed'!#REF!), 'Raw Feed'!#REF!/100, IF(ISNUMBER($E290),0,NA()))</f>
        <v>#N/A</v>
      </c>
      <c r="H290" s="35"/>
    </row>
    <row r="291" spans="5:8">
      <c r="E291" s="39" t="e">
        <f>IF(ISNUMBER('Raw Feed'!#REF!), 'Raw Feed'!#REF!, NA())</f>
        <v>#N/A</v>
      </c>
      <c r="F291" s="40" t="e">
        <f>IF(ISNUMBER('Raw Feed'!#REF!), 'Raw Feed'!#REF!/100, IF(ISNUMBER($E291),0,NA()))</f>
        <v>#N/A</v>
      </c>
      <c r="G291" s="40" t="e">
        <f>IF(ISNUMBER('Raw Feed'!#REF!), 'Raw Feed'!#REF!/100, IF(ISNUMBER($E291),0,NA()))</f>
        <v>#N/A</v>
      </c>
      <c r="H291" s="35"/>
    </row>
    <row r="292" spans="5:8">
      <c r="E292" s="39" t="e">
        <f>IF(ISNUMBER('Raw Feed'!#REF!), 'Raw Feed'!#REF!, NA())</f>
        <v>#N/A</v>
      </c>
      <c r="F292" s="40" t="e">
        <f>IF(ISNUMBER('Raw Feed'!#REF!), 'Raw Feed'!#REF!/100, IF(ISNUMBER($E292),0,NA()))</f>
        <v>#N/A</v>
      </c>
      <c r="G292" s="40" t="e">
        <f>IF(ISNUMBER('Raw Feed'!#REF!), 'Raw Feed'!#REF!/100, IF(ISNUMBER($E292),0,NA()))</f>
        <v>#N/A</v>
      </c>
      <c r="H292" s="35"/>
    </row>
    <row r="293" spans="5:8">
      <c r="E293" s="39" t="e">
        <f>IF(ISNUMBER('Raw Feed'!#REF!), 'Raw Feed'!#REF!, NA())</f>
        <v>#N/A</v>
      </c>
      <c r="F293" s="40" t="e">
        <f>IF(ISNUMBER('Raw Feed'!#REF!), 'Raw Feed'!#REF!/100, IF(ISNUMBER($E293),0,NA()))</f>
        <v>#N/A</v>
      </c>
      <c r="G293" s="40" t="e">
        <f>IF(ISNUMBER('Raw Feed'!#REF!), 'Raw Feed'!#REF!/100, IF(ISNUMBER($E293),0,NA()))</f>
        <v>#N/A</v>
      </c>
      <c r="H293" s="35"/>
    </row>
    <row r="294" spans="5:8">
      <c r="E294" s="39" t="e">
        <f>IF(ISNUMBER('Raw Feed'!#REF!), 'Raw Feed'!#REF!, NA())</f>
        <v>#N/A</v>
      </c>
      <c r="F294" s="40" t="e">
        <f>IF(ISNUMBER('Raw Feed'!#REF!), 'Raw Feed'!#REF!/100, IF(ISNUMBER($E294),0,NA()))</f>
        <v>#N/A</v>
      </c>
      <c r="G294" s="40" t="e">
        <f>IF(ISNUMBER('Raw Feed'!#REF!), 'Raw Feed'!#REF!/100, IF(ISNUMBER($E294),0,NA()))</f>
        <v>#N/A</v>
      </c>
      <c r="H294" s="35"/>
    </row>
    <row r="295" spans="5:8">
      <c r="E295" s="39" t="e">
        <f>IF(ISNUMBER('Raw Feed'!#REF!), 'Raw Feed'!#REF!, NA())</f>
        <v>#N/A</v>
      </c>
      <c r="F295" s="40" t="e">
        <f>IF(ISNUMBER('Raw Feed'!#REF!), 'Raw Feed'!#REF!/100, IF(ISNUMBER($E295),0,NA()))</f>
        <v>#N/A</v>
      </c>
      <c r="G295" s="40" t="e">
        <f>IF(ISNUMBER('Raw Feed'!#REF!), 'Raw Feed'!#REF!/100, IF(ISNUMBER($E295),0,NA()))</f>
        <v>#N/A</v>
      </c>
      <c r="H295" s="35"/>
    </row>
    <row r="296" spans="5:8">
      <c r="E296" s="39" t="e">
        <f>IF(ISNUMBER('Raw Feed'!#REF!), 'Raw Feed'!#REF!, NA())</f>
        <v>#N/A</v>
      </c>
      <c r="F296" s="40" t="e">
        <f>IF(ISNUMBER('Raw Feed'!#REF!), 'Raw Feed'!#REF!/100, IF(ISNUMBER($E296),0,NA()))</f>
        <v>#N/A</v>
      </c>
      <c r="G296" s="40" t="e">
        <f>IF(ISNUMBER('Raw Feed'!#REF!), 'Raw Feed'!#REF!/100, IF(ISNUMBER($E296),0,NA()))</f>
        <v>#N/A</v>
      </c>
      <c r="H296" s="35"/>
    </row>
    <row r="297" spans="5:8">
      <c r="E297" s="39" t="e">
        <f>IF(ISNUMBER('Raw Feed'!#REF!), 'Raw Feed'!#REF!, NA())</f>
        <v>#N/A</v>
      </c>
      <c r="F297" s="40" t="e">
        <f>IF(ISNUMBER('Raw Feed'!#REF!), 'Raw Feed'!#REF!/100, IF(ISNUMBER($E297),0,NA()))</f>
        <v>#N/A</v>
      </c>
      <c r="G297" s="40" t="e">
        <f>IF(ISNUMBER('Raw Feed'!#REF!), 'Raw Feed'!#REF!/100, IF(ISNUMBER($E297),0,NA()))</f>
        <v>#N/A</v>
      </c>
      <c r="H297" s="35"/>
    </row>
    <row r="298" spans="5:8">
      <c r="E298" s="39" t="e">
        <f>IF(ISNUMBER('Raw Feed'!#REF!), 'Raw Feed'!#REF!, NA())</f>
        <v>#N/A</v>
      </c>
      <c r="F298" s="40" t="e">
        <f>IF(ISNUMBER('Raw Feed'!#REF!), 'Raw Feed'!#REF!/100, IF(ISNUMBER($E298),0,NA()))</f>
        <v>#N/A</v>
      </c>
      <c r="G298" s="40" t="e">
        <f>IF(ISNUMBER('Raw Feed'!#REF!), 'Raw Feed'!#REF!/100, IF(ISNUMBER($E298),0,NA()))</f>
        <v>#N/A</v>
      </c>
      <c r="H298" s="35"/>
    </row>
    <row r="299" spans="5:8">
      <c r="E299" s="39" t="e">
        <f>IF(ISNUMBER('Raw Feed'!#REF!), 'Raw Feed'!#REF!, NA())</f>
        <v>#N/A</v>
      </c>
      <c r="F299" s="40" t="e">
        <f>IF(ISNUMBER('Raw Feed'!#REF!), 'Raw Feed'!#REF!/100, IF(ISNUMBER($E299),0,NA()))</f>
        <v>#N/A</v>
      </c>
      <c r="G299" s="40" t="e">
        <f>IF(ISNUMBER('Raw Feed'!#REF!), 'Raw Feed'!#REF!/100, IF(ISNUMBER($E299),0,NA()))</f>
        <v>#N/A</v>
      </c>
      <c r="H299" s="35"/>
    </row>
    <row r="300" spans="5:8">
      <c r="E300" s="39" t="e">
        <f>IF(ISNUMBER('Raw Feed'!#REF!), 'Raw Feed'!#REF!, NA())</f>
        <v>#N/A</v>
      </c>
      <c r="F300" s="40" t="e">
        <f>IF(ISNUMBER('Raw Feed'!#REF!), 'Raw Feed'!#REF!/100, IF(ISNUMBER($E300),0,NA()))</f>
        <v>#N/A</v>
      </c>
      <c r="G300" s="40" t="e">
        <f>IF(ISNUMBER('Raw Feed'!#REF!), 'Raw Feed'!#REF!/100, IF(ISNUMBER($E300),0,NA()))</f>
        <v>#N/A</v>
      </c>
      <c r="H300" s="35"/>
    </row>
    <row r="301" spans="5:8">
      <c r="E301" s="39" t="e">
        <f>IF(ISNUMBER('Raw Feed'!#REF!), 'Raw Feed'!#REF!, NA())</f>
        <v>#N/A</v>
      </c>
      <c r="F301" s="40" t="e">
        <f>IF(ISNUMBER('Raw Feed'!#REF!), 'Raw Feed'!#REF!/100, IF(ISNUMBER($E301),0,NA()))</f>
        <v>#N/A</v>
      </c>
      <c r="G301" s="40" t="e">
        <f>IF(ISNUMBER('Raw Feed'!#REF!), 'Raw Feed'!#REF!/100, IF(ISNUMBER($E301),0,NA()))</f>
        <v>#N/A</v>
      </c>
      <c r="H301" s="35"/>
    </row>
    <row r="302" spans="5:8">
      <c r="E302" s="39" t="e">
        <f>IF(ISNUMBER('Raw Feed'!#REF!), 'Raw Feed'!#REF!, NA())</f>
        <v>#N/A</v>
      </c>
      <c r="F302" s="40" t="e">
        <f>IF(ISNUMBER('Raw Feed'!#REF!), 'Raw Feed'!#REF!/100, IF(ISNUMBER($E302),0,NA()))</f>
        <v>#N/A</v>
      </c>
      <c r="G302" s="40" t="e">
        <f>IF(ISNUMBER('Raw Feed'!#REF!), 'Raw Feed'!#REF!/100, IF(ISNUMBER($E302),0,NA()))</f>
        <v>#N/A</v>
      </c>
      <c r="H302" s="35"/>
    </row>
    <row r="303" spans="5:8">
      <c r="E303" s="39" t="e">
        <f>IF(ISNUMBER('Raw Feed'!#REF!), 'Raw Feed'!#REF!, NA())</f>
        <v>#N/A</v>
      </c>
      <c r="F303" s="40" t="e">
        <f>IF(ISNUMBER('Raw Feed'!#REF!), 'Raw Feed'!#REF!/100, IF(ISNUMBER($E303),0,NA()))</f>
        <v>#N/A</v>
      </c>
      <c r="G303" s="40" t="e">
        <f>IF(ISNUMBER('Raw Feed'!#REF!), 'Raw Feed'!#REF!/100, IF(ISNUMBER($E303),0,NA()))</f>
        <v>#N/A</v>
      </c>
      <c r="H303" s="35"/>
    </row>
    <row r="304" spans="5:8">
      <c r="E304" s="39" t="e">
        <f>IF(ISNUMBER('Raw Feed'!#REF!), 'Raw Feed'!#REF!, NA())</f>
        <v>#N/A</v>
      </c>
      <c r="F304" s="40" t="e">
        <f>IF(ISNUMBER('Raw Feed'!#REF!), 'Raw Feed'!#REF!/100, IF(ISNUMBER($E304),0,NA()))</f>
        <v>#N/A</v>
      </c>
      <c r="G304" s="40" t="e">
        <f>IF(ISNUMBER('Raw Feed'!#REF!), 'Raw Feed'!#REF!/100, IF(ISNUMBER($E304),0,NA()))</f>
        <v>#N/A</v>
      </c>
      <c r="H304" s="35"/>
    </row>
    <row r="305" spans="5:8">
      <c r="E305" s="39" t="e">
        <f>IF(ISNUMBER('Raw Feed'!#REF!), 'Raw Feed'!#REF!, NA())</f>
        <v>#N/A</v>
      </c>
      <c r="F305" s="40" t="e">
        <f>IF(ISNUMBER('Raw Feed'!#REF!), 'Raw Feed'!#REF!/100, IF(ISNUMBER($E305),0,NA()))</f>
        <v>#N/A</v>
      </c>
      <c r="G305" s="40" t="e">
        <f>IF(ISNUMBER('Raw Feed'!#REF!), 'Raw Feed'!#REF!/100, IF(ISNUMBER($E305),0,NA()))</f>
        <v>#N/A</v>
      </c>
      <c r="H305" s="35"/>
    </row>
    <row r="306" spans="5:8">
      <c r="E306" s="39" t="e">
        <f>IF(ISNUMBER('Raw Feed'!#REF!), 'Raw Feed'!#REF!, NA())</f>
        <v>#N/A</v>
      </c>
      <c r="F306" s="40" t="e">
        <f>IF(ISNUMBER('Raw Feed'!#REF!), 'Raw Feed'!#REF!/100, IF(ISNUMBER($E306),0,NA()))</f>
        <v>#N/A</v>
      </c>
      <c r="G306" s="40" t="e">
        <f>IF(ISNUMBER('Raw Feed'!#REF!), 'Raw Feed'!#REF!/100, IF(ISNUMBER($E306),0,NA()))</f>
        <v>#N/A</v>
      </c>
      <c r="H306" s="35"/>
    </row>
    <row r="307" spans="5:8">
      <c r="E307" s="39" t="e">
        <f>IF(ISNUMBER('Raw Feed'!#REF!), 'Raw Feed'!#REF!, NA())</f>
        <v>#N/A</v>
      </c>
      <c r="F307" s="40" t="e">
        <f>IF(ISNUMBER('Raw Feed'!#REF!), 'Raw Feed'!#REF!/100, IF(ISNUMBER($E307),0,NA()))</f>
        <v>#N/A</v>
      </c>
      <c r="G307" s="40" t="e">
        <f>IF(ISNUMBER('Raw Feed'!#REF!), 'Raw Feed'!#REF!/100, IF(ISNUMBER($E307),0,NA()))</f>
        <v>#N/A</v>
      </c>
      <c r="H307" s="35"/>
    </row>
    <row r="308" spans="5:8">
      <c r="E308" s="39" t="e">
        <f>IF(ISNUMBER('Raw Feed'!#REF!), 'Raw Feed'!#REF!, NA())</f>
        <v>#N/A</v>
      </c>
      <c r="F308" s="40" t="e">
        <f>IF(ISNUMBER('Raw Feed'!#REF!), 'Raw Feed'!#REF!/100, IF(ISNUMBER($E308),0,NA()))</f>
        <v>#N/A</v>
      </c>
      <c r="G308" s="40" t="e">
        <f>IF(ISNUMBER('Raw Feed'!#REF!), 'Raw Feed'!#REF!/100, IF(ISNUMBER($E308),0,NA()))</f>
        <v>#N/A</v>
      </c>
      <c r="H308" s="35"/>
    </row>
    <row r="309" spans="5:8">
      <c r="E309" s="39" t="e">
        <f>IF(ISNUMBER('Raw Feed'!#REF!), 'Raw Feed'!#REF!, NA())</f>
        <v>#N/A</v>
      </c>
      <c r="F309" s="40" t="e">
        <f>IF(ISNUMBER('Raw Feed'!#REF!), 'Raw Feed'!#REF!/100, IF(ISNUMBER($E309),0,NA()))</f>
        <v>#N/A</v>
      </c>
      <c r="G309" s="40" t="e">
        <f>IF(ISNUMBER('Raw Feed'!#REF!), 'Raw Feed'!#REF!/100, IF(ISNUMBER($E309),0,NA()))</f>
        <v>#N/A</v>
      </c>
      <c r="H309" s="35"/>
    </row>
    <row r="310" spans="5:8">
      <c r="E310" s="39" t="e">
        <f>IF(ISNUMBER('Raw Feed'!#REF!), 'Raw Feed'!#REF!, NA())</f>
        <v>#N/A</v>
      </c>
      <c r="F310" s="40" t="e">
        <f>IF(ISNUMBER('Raw Feed'!#REF!), 'Raw Feed'!#REF!/100, IF(ISNUMBER($E310),0,NA()))</f>
        <v>#N/A</v>
      </c>
      <c r="G310" s="40" t="e">
        <f>IF(ISNUMBER('Raw Feed'!#REF!), 'Raw Feed'!#REF!/100, IF(ISNUMBER($E310),0,NA()))</f>
        <v>#N/A</v>
      </c>
      <c r="H310" s="35"/>
    </row>
    <row r="311" spans="5:8">
      <c r="E311" s="39" t="e">
        <f>IF(ISNUMBER('Raw Feed'!#REF!), 'Raw Feed'!#REF!, NA())</f>
        <v>#N/A</v>
      </c>
      <c r="F311" s="40" t="e">
        <f>IF(ISNUMBER('Raw Feed'!#REF!), 'Raw Feed'!#REF!/100, IF(ISNUMBER($E311),0,NA()))</f>
        <v>#N/A</v>
      </c>
      <c r="G311" s="40" t="e">
        <f>IF(ISNUMBER('Raw Feed'!#REF!), 'Raw Feed'!#REF!/100, IF(ISNUMBER($E311),0,NA()))</f>
        <v>#N/A</v>
      </c>
      <c r="H311" s="35"/>
    </row>
    <row r="312" spans="5:8">
      <c r="E312" s="39" t="e">
        <f>IF(ISNUMBER('Raw Feed'!#REF!), 'Raw Feed'!#REF!, NA())</f>
        <v>#N/A</v>
      </c>
      <c r="F312" s="40" t="e">
        <f>IF(ISNUMBER('Raw Feed'!#REF!), 'Raw Feed'!#REF!/100, IF(ISNUMBER($E312),0,NA()))</f>
        <v>#N/A</v>
      </c>
      <c r="G312" s="40" t="e">
        <f>IF(ISNUMBER('Raw Feed'!#REF!), 'Raw Feed'!#REF!/100, IF(ISNUMBER($E312),0,NA()))</f>
        <v>#N/A</v>
      </c>
      <c r="H312" s="35"/>
    </row>
    <row r="313" spans="5:8">
      <c r="E313" s="39" t="e">
        <f>IF(ISNUMBER('Raw Feed'!#REF!), 'Raw Feed'!#REF!, NA())</f>
        <v>#N/A</v>
      </c>
      <c r="F313" s="40" t="e">
        <f>IF(ISNUMBER('Raw Feed'!#REF!), 'Raw Feed'!#REF!/100, IF(ISNUMBER($E313),0,NA()))</f>
        <v>#N/A</v>
      </c>
      <c r="G313" s="40" t="e">
        <f>IF(ISNUMBER('Raw Feed'!#REF!), 'Raw Feed'!#REF!/100, IF(ISNUMBER($E313),0,NA()))</f>
        <v>#N/A</v>
      </c>
      <c r="H313" s="35"/>
    </row>
    <row r="314" spans="5:8">
      <c r="E314" s="39" t="e">
        <f>IF(ISNUMBER('Raw Feed'!#REF!), 'Raw Feed'!#REF!, NA())</f>
        <v>#N/A</v>
      </c>
      <c r="F314" s="40" t="e">
        <f>IF(ISNUMBER('Raw Feed'!#REF!), 'Raw Feed'!#REF!/100, IF(ISNUMBER($E314),0,NA()))</f>
        <v>#N/A</v>
      </c>
      <c r="G314" s="40" t="e">
        <f>IF(ISNUMBER('Raw Feed'!#REF!), 'Raw Feed'!#REF!/100, IF(ISNUMBER($E314),0,NA()))</f>
        <v>#N/A</v>
      </c>
      <c r="H314" s="35"/>
    </row>
    <row r="315" spans="5:8">
      <c r="E315" s="39" t="e">
        <f>IF(ISNUMBER('Raw Feed'!#REF!), 'Raw Feed'!#REF!, NA())</f>
        <v>#N/A</v>
      </c>
      <c r="F315" s="40" t="e">
        <f>IF(ISNUMBER('Raw Feed'!#REF!), 'Raw Feed'!#REF!/100, IF(ISNUMBER($E315),0,NA()))</f>
        <v>#N/A</v>
      </c>
      <c r="G315" s="40" t="e">
        <f>IF(ISNUMBER('Raw Feed'!#REF!), 'Raw Feed'!#REF!/100, IF(ISNUMBER($E315),0,NA()))</f>
        <v>#N/A</v>
      </c>
      <c r="H315" s="35"/>
    </row>
    <row r="316" spans="5:8">
      <c r="E316" s="39" t="e">
        <f>IF(ISNUMBER('Raw Feed'!#REF!), 'Raw Feed'!#REF!, NA())</f>
        <v>#N/A</v>
      </c>
      <c r="F316" s="40" t="e">
        <f>IF(ISNUMBER('Raw Feed'!#REF!), 'Raw Feed'!#REF!/100, IF(ISNUMBER($E316),0,NA()))</f>
        <v>#N/A</v>
      </c>
      <c r="G316" s="40" t="e">
        <f>IF(ISNUMBER('Raw Feed'!#REF!), 'Raw Feed'!#REF!/100, IF(ISNUMBER($E316),0,NA()))</f>
        <v>#N/A</v>
      </c>
      <c r="H316" s="35"/>
    </row>
    <row r="317" spans="5:8">
      <c r="E317" s="39" t="e">
        <f>IF(ISNUMBER('Raw Feed'!#REF!), 'Raw Feed'!#REF!, NA())</f>
        <v>#N/A</v>
      </c>
      <c r="F317" s="40" t="e">
        <f>IF(ISNUMBER('Raw Feed'!#REF!), 'Raw Feed'!#REF!/100, IF(ISNUMBER($E317),0,NA()))</f>
        <v>#N/A</v>
      </c>
      <c r="G317" s="40" t="e">
        <f>IF(ISNUMBER('Raw Feed'!#REF!), 'Raw Feed'!#REF!/100, IF(ISNUMBER($E317),0,NA()))</f>
        <v>#N/A</v>
      </c>
      <c r="H317" s="35"/>
    </row>
    <row r="318" spans="5:8">
      <c r="E318" s="39" t="e">
        <f>IF(ISNUMBER('Raw Feed'!#REF!), 'Raw Feed'!#REF!, NA())</f>
        <v>#N/A</v>
      </c>
      <c r="F318" s="40" t="e">
        <f>IF(ISNUMBER('Raw Feed'!#REF!), 'Raw Feed'!#REF!/100, IF(ISNUMBER($E318),0,NA()))</f>
        <v>#N/A</v>
      </c>
      <c r="G318" s="40" t="e">
        <f>IF(ISNUMBER('Raw Feed'!#REF!), 'Raw Feed'!#REF!/100, IF(ISNUMBER($E318),0,NA()))</f>
        <v>#N/A</v>
      </c>
      <c r="H318" s="35"/>
    </row>
    <row r="319" spans="5:8">
      <c r="E319" s="39" t="e">
        <f>IF(ISNUMBER('Raw Feed'!#REF!), 'Raw Feed'!#REF!, NA())</f>
        <v>#N/A</v>
      </c>
      <c r="F319" s="40" t="e">
        <f>IF(ISNUMBER('Raw Feed'!#REF!), 'Raw Feed'!#REF!/100, IF(ISNUMBER($E319),0,NA()))</f>
        <v>#N/A</v>
      </c>
      <c r="G319" s="40" t="e">
        <f>IF(ISNUMBER('Raw Feed'!#REF!), 'Raw Feed'!#REF!/100, IF(ISNUMBER($E319),0,NA()))</f>
        <v>#N/A</v>
      </c>
      <c r="H319" s="35"/>
    </row>
    <row r="320" spans="5:8">
      <c r="E320" s="39" t="e">
        <f>IF(ISNUMBER('Raw Feed'!#REF!), 'Raw Feed'!#REF!, NA())</f>
        <v>#N/A</v>
      </c>
      <c r="F320" s="40" t="e">
        <f>IF(ISNUMBER('Raw Feed'!#REF!), 'Raw Feed'!#REF!/100, IF(ISNUMBER($E320),0,NA()))</f>
        <v>#N/A</v>
      </c>
      <c r="G320" s="40" t="e">
        <f>IF(ISNUMBER('Raw Feed'!#REF!), 'Raw Feed'!#REF!/100, IF(ISNUMBER($E320),0,NA()))</f>
        <v>#N/A</v>
      </c>
      <c r="H320" s="35"/>
    </row>
    <row r="321" spans="5:8">
      <c r="E321" s="39" t="e">
        <f>IF(ISNUMBER('Raw Feed'!#REF!), 'Raw Feed'!#REF!, NA())</f>
        <v>#N/A</v>
      </c>
      <c r="F321" s="40" t="e">
        <f>IF(ISNUMBER('Raw Feed'!#REF!), 'Raw Feed'!#REF!/100, IF(ISNUMBER($E321),0,NA()))</f>
        <v>#N/A</v>
      </c>
      <c r="G321" s="40" t="e">
        <f>IF(ISNUMBER('Raw Feed'!#REF!), 'Raw Feed'!#REF!/100, IF(ISNUMBER($E321),0,NA()))</f>
        <v>#N/A</v>
      </c>
      <c r="H321" s="35"/>
    </row>
    <row r="322" spans="5:8">
      <c r="E322" s="39" t="e">
        <f>IF(ISNUMBER('Raw Feed'!#REF!), 'Raw Feed'!#REF!, NA())</f>
        <v>#N/A</v>
      </c>
      <c r="F322" s="40" t="e">
        <f>IF(ISNUMBER('Raw Feed'!#REF!), 'Raw Feed'!#REF!/100, IF(ISNUMBER($E322),0,NA()))</f>
        <v>#N/A</v>
      </c>
      <c r="G322" s="40" t="e">
        <f>IF(ISNUMBER('Raw Feed'!#REF!), 'Raw Feed'!#REF!/100, IF(ISNUMBER($E322),0,NA()))</f>
        <v>#N/A</v>
      </c>
      <c r="H322" s="35"/>
    </row>
    <row r="323" spans="5:8">
      <c r="E323" s="39" t="e">
        <f>IF(ISNUMBER('Raw Feed'!#REF!), 'Raw Feed'!#REF!, NA())</f>
        <v>#N/A</v>
      </c>
      <c r="F323" s="40" t="e">
        <f>IF(ISNUMBER('Raw Feed'!#REF!), 'Raw Feed'!#REF!/100, IF(ISNUMBER($E323),0,NA()))</f>
        <v>#N/A</v>
      </c>
      <c r="G323" s="40" t="e">
        <f>IF(ISNUMBER('Raw Feed'!#REF!), 'Raw Feed'!#REF!/100, IF(ISNUMBER($E323),0,NA()))</f>
        <v>#N/A</v>
      </c>
      <c r="H323" s="35"/>
    </row>
    <row r="324" spans="5:8">
      <c r="E324" s="39" t="e">
        <f>IF(ISNUMBER('Raw Feed'!#REF!), 'Raw Feed'!#REF!, NA())</f>
        <v>#N/A</v>
      </c>
      <c r="F324" s="40" t="e">
        <f>IF(ISNUMBER('Raw Feed'!#REF!), 'Raw Feed'!#REF!/100, IF(ISNUMBER($E324),0,NA()))</f>
        <v>#N/A</v>
      </c>
      <c r="G324" s="40" t="e">
        <f>IF(ISNUMBER('Raw Feed'!#REF!), 'Raw Feed'!#REF!/100, IF(ISNUMBER($E324),0,NA()))</f>
        <v>#N/A</v>
      </c>
      <c r="H324" s="35"/>
    </row>
    <row r="325" spans="5:8">
      <c r="E325" s="39" t="e">
        <f>IF(ISNUMBER('Raw Feed'!#REF!), 'Raw Feed'!#REF!, NA())</f>
        <v>#N/A</v>
      </c>
      <c r="F325" s="40" t="e">
        <f>IF(ISNUMBER('Raw Feed'!#REF!), 'Raw Feed'!#REF!/100, IF(ISNUMBER($E325),0,NA()))</f>
        <v>#N/A</v>
      </c>
      <c r="G325" s="40" t="e">
        <f>IF(ISNUMBER('Raw Feed'!#REF!), 'Raw Feed'!#REF!/100, IF(ISNUMBER($E325),0,NA()))</f>
        <v>#N/A</v>
      </c>
      <c r="H325" s="35"/>
    </row>
    <row r="326" spans="5:8">
      <c r="E326" s="39" t="e">
        <f>IF(ISNUMBER('Raw Feed'!#REF!), 'Raw Feed'!#REF!, NA())</f>
        <v>#N/A</v>
      </c>
      <c r="F326" s="40" t="e">
        <f>IF(ISNUMBER('Raw Feed'!#REF!), 'Raw Feed'!#REF!/100, IF(ISNUMBER($E326),0,NA()))</f>
        <v>#N/A</v>
      </c>
      <c r="G326" s="40" t="e">
        <f>IF(ISNUMBER('Raw Feed'!#REF!), 'Raw Feed'!#REF!/100, IF(ISNUMBER($E326),0,NA()))</f>
        <v>#N/A</v>
      </c>
      <c r="H326" s="35"/>
    </row>
    <row r="327" spans="5:8">
      <c r="E327" s="39" t="e">
        <f>IF(ISNUMBER('Raw Feed'!#REF!), 'Raw Feed'!#REF!, NA())</f>
        <v>#N/A</v>
      </c>
      <c r="F327" s="40" t="e">
        <f>IF(ISNUMBER('Raw Feed'!#REF!), 'Raw Feed'!#REF!/100, IF(ISNUMBER($E327),0,NA()))</f>
        <v>#N/A</v>
      </c>
      <c r="G327" s="40" t="e">
        <f>IF(ISNUMBER('Raw Feed'!#REF!), 'Raw Feed'!#REF!/100, IF(ISNUMBER($E327),0,NA()))</f>
        <v>#N/A</v>
      </c>
      <c r="H327" s="35"/>
    </row>
    <row r="328" spans="5:8">
      <c r="E328" s="39" t="e">
        <f>IF(ISNUMBER('Raw Feed'!#REF!), 'Raw Feed'!#REF!, NA())</f>
        <v>#N/A</v>
      </c>
      <c r="F328" s="40" t="e">
        <f>IF(ISNUMBER('Raw Feed'!#REF!), 'Raw Feed'!#REF!/100, IF(ISNUMBER($E328),0,NA()))</f>
        <v>#N/A</v>
      </c>
      <c r="G328" s="40" t="e">
        <f>IF(ISNUMBER('Raw Feed'!#REF!), 'Raw Feed'!#REF!/100, IF(ISNUMBER($E328),0,NA()))</f>
        <v>#N/A</v>
      </c>
      <c r="H328" s="35"/>
    </row>
    <row r="329" spans="5:8">
      <c r="E329" s="39" t="e">
        <f>IF(ISNUMBER('Raw Feed'!#REF!), 'Raw Feed'!#REF!, NA())</f>
        <v>#N/A</v>
      </c>
      <c r="F329" s="40" t="e">
        <f>IF(ISNUMBER('Raw Feed'!#REF!), 'Raw Feed'!#REF!/100, IF(ISNUMBER($E329),0,NA()))</f>
        <v>#N/A</v>
      </c>
      <c r="G329" s="40" t="e">
        <f>IF(ISNUMBER('Raw Feed'!#REF!), 'Raw Feed'!#REF!/100, IF(ISNUMBER($E329),0,NA()))</f>
        <v>#N/A</v>
      </c>
      <c r="H329" s="35"/>
    </row>
    <row r="330" spans="5:8">
      <c r="E330" s="39" t="e">
        <f>IF(ISNUMBER('Raw Feed'!#REF!), 'Raw Feed'!#REF!, NA())</f>
        <v>#N/A</v>
      </c>
      <c r="F330" s="40" t="e">
        <f>IF(ISNUMBER('Raw Feed'!#REF!), 'Raw Feed'!#REF!/100, IF(ISNUMBER($E330),0,NA()))</f>
        <v>#N/A</v>
      </c>
      <c r="G330" s="40" t="e">
        <f>IF(ISNUMBER('Raw Feed'!#REF!), 'Raw Feed'!#REF!/100, IF(ISNUMBER($E330),0,NA()))</f>
        <v>#N/A</v>
      </c>
      <c r="H330" s="35"/>
    </row>
    <row r="331" spans="5:8">
      <c r="E331" s="39" t="e">
        <f>IF(ISNUMBER('Raw Feed'!#REF!), 'Raw Feed'!#REF!, NA())</f>
        <v>#N/A</v>
      </c>
      <c r="F331" s="40" t="e">
        <f>IF(ISNUMBER('Raw Feed'!#REF!), 'Raw Feed'!#REF!/100, IF(ISNUMBER($E331),0,NA()))</f>
        <v>#N/A</v>
      </c>
      <c r="G331" s="40" t="e">
        <f>IF(ISNUMBER('Raw Feed'!#REF!), 'Raw Feed'!#REF!/100, IF(ISNUMBER($E331),0,NA()))</f>
        <v>#N/A</v>
      </c>
      <c r="H331" s="35"/>
    </row>
    <row r="332" spans="5:8">
      <c r="E332" s="39" t="e">
        <f>IF(ISNUMBER('Raw Feed'!#REF!), 'Raw Feed'!#REF!, NA())</f>
        <v>#N/A</v>
      </c>
      <c r="F332" s="40" t="e">
        <f>IF(ISNUMBER('Raw Feed'!#REF!), 'Raw Feed'!#REF!/100, IF(ISNUMBER($E332),0,NA()))</f>
        <v>#N/A</v>
      </c>
      <c r="G332" s="40" t="e">
        <f>IF(ISNUMBER('Raw Feed'!#REF!), 'Raw Feed'!#REF!/100, IF(ISNUMBER($E332),0,NA()))</f>
        <v>#N/A</v>
      </c>
      <c r="H332" s="35"/>
    </row>
    <row r="333" spans="5:8">
      <c r="E333" s="39" t="e">
        <f>IF(ISNUMBER('Raw Feed'!#REF!), 'Raw Feed'!#REF!, NA())</f>
        <v>#N/A</v>
      </c>
      <c r="F333" s="40" t="e">
        <f>IF(ISNUMBER('Raw Feed'!#REF!), 'Raw Feed'!#REF!/100, IF(ISNUMBER($E333),0,NA()))</f>
        <v>#N/A</v>
      </c>
      <c r="G333" s="40" t="e">
        <f>IF(ISNUMBER('Raw Feed'!#REF!), 'Raw Feed'!#REF!/100, IF(ISNUMBER($E333),0,NA()))</f>
        <v>#N/A</v>
      </c>
      <c r="H333" s="35"/>
    </row>
    <row r="334" spans="5:8">
      <c r="E334" s="39" t="e">
        <f>IF(ISNUMBER('Raw Feed'!#REF!), 'Raw Feed'!#REF!, NA())</f>
        <v>#N/A</v>
      </c>
      <c r="F334" s="40" t="e">
        <f>IF(ISNUMBER('Raw Feed'!#REF!), 'Raw Feed'!#REF!/100, IF(ISNUMBER($E334),0,NA()))</f>
        <v>#N/A</v>
      </c>
      <c r="G334" s="40" t="e">
        <f>IF(ISNUMBER('Raw Feed'!#REF!), 'Raw Feed'!#REF!/100, IF(ISNUMBER($E334),0,NA()))</f>
        <v>#N/A</v>
      </c>
      <c r="H334" s="35"/>
    </row>
    <row r="335" spans="5:8">
      <c r="E335" s="39" t="e">
        <f>IF(ISNUMBER('Raw Feed'!#REF!), 'Raw Feed'!#REF!, NA())</f>
        <v>#N/A</v>
      </c>
      <c r="F335" s="40" t="e">
        <f>IF(ISNUMBER('Raw Feed'!#REF!), 'Raw Feed'!#REF!/100, IF(ISNUMBER($E335),0,NA()))</f>
        <v>#N/A</v>
      </c>
      <c r="G335" s="40" t="e">
        <f>IF(ISNUMBER('Raw Feed'!#REF!), 'Raw Feed'!#REF!/100, IF(ISNUMBER($E335),0,NA()))</f>
        <v>#N/A</v>
      </c>
      <c r="H335" s="35"/>
    </row>
    <row r="336" spans="5:8">
      <c r="E336" s="39" t="e">
        <f>IF(ISNUMBER('Raw Feed'!#REF!), 'Raw Feed'!#REF!, NA())</f>
        <v>#N/A</v>
      </c>
      <c r="F336" s="40" t="e">
        <f>IF(ISNUMBER('Raw Feed'!#REF!), 'Raw Feed'!#REF!/100, IF(ISNUMBER($E336),0,NA()))</f>
        <v>#N/A</v>
      </c>
      <c r="G336" s="40" t="e">
        <f>IF(ISNUMBER('Raw Feed'!#REF!), 'Raw Feed'!#REF!/100, IF(ISNUMBER($E336),0,NA()))</f>
        <v>#N/A</v>
      </c>
      <c r="H336" s="35"/>
    </row>
    <row r="337" spans="5:8">
      <c r="E337" s="39" t="e">
        <f>IF(ISNUMBER('Raw Feed'!#REF!), 'Raw Feed'!#REF!, NA())</f>
        <v>#N/A</v>
      </c>
      <c r="F337" s="40" t="e">
        <f>IF(ISNUMBER('Raw Feed'!#REF!), 'Raw Feed'!#REF!/100, IF(ISNUMBER($E337),0,NA()))</f>
        <v>#N/A</v>
      </c>
      <c r="G337" s="40" t="e">
        <f>IF(ISNUMBER('Raw Feed'!#REF!), 'Raw Feed'!#REF!/100, IF(ISNUMBER($E337),0,NA()))</f>
        <v>#N/A</v>
      </c>
      <c r="H337" s="35"/>
    </row>
    <row r="338" spans="5:8">
      <c r="E338" s="39" t="e">
        <f>IF(ISNUMBER('Raw Feed'!#REF!), 'Raw Feed'!#REF!, NA())</f>
        <v>#N/A</v>
      </c>
      <c r="F338" s="40" t="e">
        <f>IF(ISNUMBER('Raw Feed'!#REF!), 'Raw Feed'!#REF!/100, IF(ISNUMBER($E338),0,NA()))</f>
        <v>#N/A</v>
      </c>
      <c r="G338" s="40" t="e">
        <f>IF(ISNUMBER('Raw Feed'!#REF!), 'Raw Feed'!#REF!/100, IF(ISNUMBER($E338),0,NA()))</f>
        <v>#N/A</v>
      </c>
      <c r="H338" s="35"/>
    </row>
    <row r="339" spans="5:8">
      <c r="E339" s="39" t="e">
        <f>IF(ISNUMBER('Raw Feed'!#REF!), 'Raw Feed'!#REF!, NA())</f>
        <v>#N/A</v>
      </c>
      <c r="F339" s="40" t="e">
        <f>IF(ISNUMBER('Raw Feed'!#REF!), 'Raw Feed'!#REF!/100, IF(ISNUMBER($E339),0,NA()))</f>
        <v>#N/A</v>
      </c>
      <c r="G339" s="40" t="e">
        <f>IF(ISNUMBER('Raw Feed'!#REF!), 'Raw Feed'!#REF!/100, IF(ISNUMBER($E339),0,NA()))</f>
        <v>#N/A</v>
      </c>
      <c r="H339" s="35"/>
    </row>
    <row r="340" spans="5:8">
      <c r="E340" s="39"/>
      <c r="F340" s="40"/>
      <c r="G340" s="40"/>
    </row>
    <row r="341" spans="5:8">
      <c r="E341" s="39"/>
      <c r="F341" s="40"/>
      <c r="G341" s="40"/>
    </row>
    <row r="342" spans="5:8">
      <c r="E342" s="39"/>
      <c r="F342" s="40"/>
      <c r="G342" s="40"/>
    </row>
    <row r="343" spans="5:8">
      <c r="E343" s="39"/>
      <c r="F343" s="40"/>
      <c r="G343" s="40"/>
    </row>
    <row r="344" spans="5:8">
      <c r="E344" s="39"/>
      <c r="F344" s="40"/>
      <c r="G344" s="40"/>
    </row>
    <row r="345" spans="5:8">
      <c r="E345" s="39"/>
      <c r="F345" s="40"/>
      <c r="G345" s="40"/>
    </row>
    <row r="346" spans="5:8">
      <c r="E346" s="39"/>
      <c r="F346" s="40"/>
      <c r="G346" s="40"/>
    </row>
    <row r="347" spans="5:8">
      <c r="E347" s="39"/>
      <c r="F347" s="40"/>
      <c r="G347" s="40"/>
    </row>
    <row r="348" spans="5:8">
      <c r="E348" s="39"/>
      <c r="F348" s="40"/>
      <c r="G348" s="40"/>
    </row>
    <row r="349" spans="5:8">
      <c r="E349" s="39"/>
      <c r="F349" s="40"/>
      <c r="G349" s="40"/>
    </row>
    <row r="350" spans="5:8">
      <c r="E350" s="39"/>
      <c r="F350" s="40"/>
      <c r="G350" s="40"/>
    </row>
    <row r="351" spans="5:8">
      <c r="E351" s="39"/>
      <c r="F351" s="40"/>
      <c r="G351" s="40"/>
    </row>
    <row r="352" spans="5:8">
      <c r="E352" s="39"/>
      <c r="F352" s="40"/>
      <c r="G352" s="40"/>
    </row>
    <row r="353" spans="5:7">
      <c r="E353" s="39"/>
      <c r="F353" s="40"/>
      <c r="G353" s="40"/>
    </row>
    <row r="354" spans="5:7">
      <c r="E354" s="39"/>
      <c r="F354" s="40"/>
      <c r="G354" s="40"/>
    </row>
    <row r="355" spans="5:7">
      <c r="E355" s="39"/>
      <c r="F355" s="40"/>
      <c r="G355" s="40"/>
    </row>
    <row r="356" spans="5:7">
      <c r="E356" s="39"/>
      <c r="F356" s="40"/>
      <c r="G356" s="40"/>
    </row>
    <row r="357" spans="5:7">
      <c r="E357" s="39"/>
      <c r="F357" s="40"/>
      <c r="G357" s="40"/>
    </row>
    <row r="358" spans="5:7">
      <c r="E358" s="39"/>
      <c r="F358" s="40"/>
      <c r="G358" s="40"/>
    </row>
    <row r="359" spans="5:7">
      <c r="E359" s="39"/>
      <c r="F359" s="40"/>
      <c r="G359" s="40"/>
    </row>
    <row r="360" spans="5:7">
      <c r="E360" s="39"/>
      <c r="F360" s="40"/>
      <c r="G360" s="40"/>
    </row>
    <row r="361" spans="5:7">
      <c r="E361" s="39"/>
      <c r="F361" s="40"/>
      <c r="G361" s="40"/>
    </row>
    <row r="362" spans="5:7">
      <c r="E362" s="39"/>
      <c r="F362" s="40"/>
      <c r="G362" s="40"/>
    </row>
    <row r="363" spans="5:7">
      <c r="E363" s="39"/>
      <c r="F363" s="40"/>
      <c r="G363" s="40"/>
    </row>
    <row r="364" spans="5:7">
      <c r="E364" s="39"/>
      <c r="F364" s="40"/>
      <c r="G364" s="40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D3"/>
  <sheetViews>
    <sheetView workbookViewId="0"/>
  </sheetViews>
  <sheetFormatPr defaultRowHeight="11.25"/>
  <cols>
    <col min="1" max="1" width="4.1640625" customWidth="1"/>
    <col min="2" max="2" width="21.1640625" customWidth="1"/>
    <col min="3" max="3" width="19.33203125" customWidth="1"/>
  </cols>
  <sheetData>
    <row r="2" spans="2:4">
      <c r="B2" s="9" t="s">
        <v>30</v>
      </c>
      <c r="C2" s="9" t="s">
        <v>31</v>
      </c>
      <c r="D2" s="9" t="s">
        <v>32</v>
      </c>
    </row>
    <row r="3" spans="2:4">
      <c r="B3" s="7"/>
      <c r="C3" s="8"/>
      <c r="D3" s="1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General Settings</vt:lpstr>
      <vt:lpstr>Time Series</vt:lpstr>
      <vt:lpstr>Raw Feed</vt:lpstr>
      <vt:lpstr>Fixings</vt:lpstr>
      <vt:lpstr>SpecialFixings</vt:lpstr>
      <vt:lpstr>Currency</vt:lpstr>
      <vt:lpstr>EndDate</vt:lpstr>
      <vt:lpstr>FileName</vt:lpstr>
      <vt:lpstr>FileOverwrite</vt:lpstr>
      <vt:lpstr>General_Settings</vt:lpstr>
      <vt:lpstr>IndexFamily</vt:lpstr>
      <vt:lpstr>IndexFamilyCode01</vt:lpstr>
      <vt:lpstr>IndexTable</vt:lpstr>
      <vt:lpstr>ObjectOverwrite</vt:lpstr>
      <vt:lpstr>Path</vt:lpstr>
      <vt:lpstr>Permanent</vt:lpstr>
      <vt:lpstr>SelectedIndexNumber</vt:lpstr>
      <vt:lpstr>SelectedIndexRICs</vt:lpstr>
      <vt:lpstr>SelectedIndexTenors</vt:lpstr>
      <vt:lpstr>Serialize</vt:lpstr>
      <vt:lpstr>StartDate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Katiuscia Manzoni</dc:creator>
  <cp:lastModifiedBy>Federico Targetti</cp:lastModifiedBy>
  <cp:lastPrinted>2006-05-25T16:32:35Z</cp:lastPrinted>
  <dcterms:created xsi:type="dcterms:W3CDTF">2006-05-23T16:33:56Z</dcterms:created>
  <dcterms:modified xsi:type="dcterms:W3CDTF">2013-07-30T16:04:51Z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972497751</vt:i4>
  </property>
  <property fmtid="{D5CDD505-2E9C-101B-9397-08002B2CF9AE}" pid="3" name="_EmailSubject">
    <vt:lpwstr>Euribor.xls</vt:lpwstr>
  </property>
  <property fmtid="{D5CDD505-2E9C-101B-9397-08002B2CF9AE}" pid="4" name="_AuthorEmail">
    <vt:lpwstr>chiara.fornarola@bancaimi.it</vt:lpwstr>
  </property>
  <property fmtid="{D5CDD505-2E9C-101B-9397-08002B2CF9AE}" pid="5" name="_AuthorEmailDisplayName">
    <vt:lpwstr>FORNAROLA CHIARA</vt:lpwstr>
  </property>
  <property fmtid="{D5CDD505-2E9C-101B-9397-08002B2CF9AE}" pid="6" name="_ReviewingToolsShownOnce">
    <vt:lpwstr/>
  </property>
</Properties>
</file>