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315" windowHeight="16440"/>
  </bookViews>
  <sheets>
    <sheet name="General Settings" sheetId="1" r:id="rId1"/>
    <sheet name="FloatingrateBonds" sheetId="2" r:id="rId2"/>
  </sheets>
  <definedNames>
    <definedName name="BondType">FloatingrateBonds!$C$2</definedName>
    <definedName name="FileName">FloatingrateBonds!$C$3</definedName>
    <definedName name="FileOverwrite" localSheetId="1">'General Settings'!$D$9</definedName>
    <definedName name="FileOverwrite">'General Settings'!$D$9</definedName>
    <definedName name="ObjectOverwrite" localSheetId="1">'General Settings'!$D$6</definedName>
    <definedName name="ObjectOverwrite">'General Settings'!$D$6</definedName>
    <definedName name="Permanent" localSheetId="1">'General Settings'!$D$5</definedName>
    <definedName name="Permanent">'General Settings'!$D$5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FloatingrateBonds!#REF!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" i="2"/>
  <c r="C3" i="2"/>
  <c r="AC13" i="2"/>
  <c r="AC47" i="2"/>
  <c r="AC85" i="2"/>
  <c r="AC64" i="2"/>
  <c r="AC33" i="2"/>
  <c r="AC73" i="2"/>
  <c r="AC22" i="2"/>
  <c r="AC55" i="2"/>
  <c r="AC50" i="2"/>
  <c r="AD13" i="2"/>
  <c r="AC16" i="2"/>
  <c r="AC18" i="2"/>
  <c r="AC76" i="2"/>
  <c r="AC81" i="2"/>
  <c r="AC65" i="2"/>
  <c r="AC26" i="2"/>
  <c r="AD16" i="2"/>
  <c r="AD64" i="2"/>
  <c r="AC57" i="2"/>
  <c r="AD57" i="2" s="1"/>
  <c r="AC82" i="2"/>
  <c r="AC71" i="2"/>
  <c r="AD71" i="2" s="1"/>
  <c r="AC70" i="2"/>
  <c r="AD18" i="2"/>
  <c r="AD50" i="2"/>
  <c r="AC25" i="2"/>
  <c r="AC45" i="2"/>
  <c r="AC60" i="2"/>
  <c r="AD73" i="2"/>
  <c r="AD25" i="2"/>
  <c r="AC44" i="2"/>
  <c r="AC63" i="2"/>
  <c r="AC15" i="2"/>
  <c r="AD15" i="2" s="1"/>
  <c r="AC84" i="2"/>
  <c r="AD84" i="2" s="1"/>
  <c r="AC52" i="2"/>
  <c r="AD22" i="2"/>
  <c r="AC35" i="2"/>
  <c r="AC19" i="2"/>
  <c r="AD47" i="2"/>
  <c r="AD19" i="2"/>
  <c r="AD82" i="2"/>
  <c r="AC68" i="2"/>
  <c r="AD68" i="2" s="1"/>
  <c r="AC39" i="2"/>
  <c r="AC23" i="2"/>
  <c r="AD23" i="2" s="1"/>
  <c r="AC8" i="2"/>
  <c r="AD26" i="2"/>
  <c r="AC43" i="2"/>
  <c r="AD43" i="2" s="1"/>
  <c r="AC58" i="2"/>
  <c r="AC31" i="2"/>
  <c r="AD60" i="2"/>
  <c r="AC17" i="2"/>
  <c r="AC51" i="2"/>
  <c r="AD17" i="2"/>
  <c r="AC37" i="2"/>
  <c r="AC40" i="2"/>
  <c r="AC62" i="2"/>
  <c r="AD62" i="2" s="1"/>
  <c r="AC28" i="2"/>
  <c r="AD37" i="2"/>
  <c r="AC21" i="2"/>
  <c r="AC41" i="2"/>
  <c r="AD41" i="2" s="1"/>
  <c r="AC48" i="2"/>
  <c r="AD48" i="2" s="1"/>
  <c r="AD65" i="2"/>
  <c r="AD21" i="2"/>
  <c r="AC32" i="2"/>
  <c r="AD32" i="2" s="1"/>
  <c r="AD45" i="2"/>
  <c r="AC61" i="2"/>
  <c r="AD61" i="2" s="1"/>
  <c r="AC9" i="2"/>
  <c r="AD33" i="2"/>
  <c r="AC77" i="2"/>
  <c r="AD77" i="2" s="1"/>
  <c r="AC80" i="2"/>
  <c r="AD80" i="2" s="1"/>
  <c r="AC30" i="2"/>
  <c r="AD30" i="2" s="1"/>
  <c r="AC42" i="2"/>
  <c r="AD52" i="2"/>
  <c r="AC29" i="2"/>
  <c r="AD29" i="2" s="1"/>
  <c r="AC49" i="2"/>
  <c r="AD49" i="2" s="1"/>
  <c r="AC66" i="2"/>
  <c r="AD66" i="2" s="1"/>
  <c r="AC83" i="2"/>
  <c r="AD83" i="2" s="1"/>
  <c r="AC54" i="2"/>
  <c r="AD54" i="2" s="1"/>
  <c r="AC69" i="2"/>
  <c r="AD69" i="2" s="1"/>
  <c r="AC53" i="2"/>
  <c r="AD53" i="2" s="1"/>
  <c r="AC78" i="2"/>
  <c r="AD78" i="2" s="1"/>
  <c r="B1" i="1"/>
  <c r="AD35" i="2"/>
  <c r="AC75" i="2"/>
  <c r="AD75" i="2" s="1"/>
  <c r="AC59" i="2"/>
  <c r="AD59" i="2" s="1"/>
  <c r="AC24" i="2"/>
  <c r="AD24" i="2" s="1"/>
  <c r="AD8" i="2"/>
  <c r="AD42" i="2"/>
  <c r="AC11" i="2"/>
  <c r="AD11" i="2" s="1"/>
  <c r="AC79" i="2"/>
  <c r="AD79" i="2" s="1"/>
  <c r="AC27" i="2"/>
  <c r="AD27" i="2" s="1"/>
  <c r="AD39" i="2"/>
  <c r="AD51" i="2"/>
  <c r="AD28" i="2"/>
  <c r="AD55" i="2"/>
  <c r="AC34" i="2"/>
  <c r="AD34" i="2" s="1"/>
  <c r="AC20" i="2"/>
  <c r="AD20" i="2" s="1"/>
  <c r="AC56" i="2"/>
  <c r="AD56" i="2" s="1"/>
  <c r="AD70" i="2"/>
  <c r="AC36" i="2"/>
  <c r="AD36" i="2" s="1"/>
  <c r="AC72" i="2"/>
  <c r="AD72" i="2" s="1"/>
  <c r="AD40" i="2"/>
  <c r="AC46" i="2"/>
  <c r="AD46" i="2" s="1"/>
  <c r="AD31" i="2"/>
  <c r="AD81" i="2"/>
  <c r="AC67" i="2"/>
  <c r="AD67" i="2" s="1"/>
  <c r="AC38" i="2"/>
  <c r="AD38" i="2" s="1"/>
  <c r="AC14" i="2"/>
  <c r="AD14" i="2" s="1"/>
  <c r="AD76" i="2"/>
  <c r="AC74" i="2"/>
  <c r="AD74" i="2" s="1"/>
  <c r="AD63" i="2"/>
  <c r="AD9" i="2"/>
  <c r="AC10" i="2"/>
  <c r="AD10" i="2" s="1"/>
  <c r="AD58" i="2"/>
  <c r="AD85" i="2"/>
  <c r="AC12" i="2"/>
  <c r="AD12" i="2" s="1"/>
  <c r="AD44" i="2"/>
  <c r="C68" i="2"/>
  <c r="C63" i="2"/>
  <c r="C23" i="2"/>
  <c r="C55" i="2"/>
  <c r="C62" i="2"/>
  <c r="C26" i="2"/>
  <c r="C18" i="2"/>
  <c r="C14" i="2"/>
  <c r="C11" i="2"/>
  <c r="C80" i="2"/>
  <c r="C74" i="2"/>
  <c r="C29" i="2"/>
  <c r="C46" i="2"/>
  <c r="C53" i="2"/>
  <c r="C8" i="2"/>
  <c r="C50" i="2"/>
  <c r="C16" i="2"/>
  <c r="C24" i="2"/>
  <c r="C12" i="2"/>
  <c r="C73" i="2"/>
  <c r="C52" i="2"/>
  <c r="C54" i="2"/>
  <c r="C61" i="2"/>
  <c r="C19" i="2"/>
  <c r="C48" i="2"/>
  <c r="C78" i="2"/>
  <c r="C38" i="2"/>
  <c r="C60" i="2"/>
  <c r="C81" i="2"/>
  <c r="C33" i="2"/>
  <c r="C83" i="2"/>
  <c r="C56" i="2"/>
  <c r="C25" i="2"/>
  <c r="C36" i="2"/>
  <c r="C15" i="2"/>
  <c r="C40" i="2"/>
  <c r="C66" i="2"/>
  <c r="C37" i="2"/>
  <c r="C76" i="2"/>
  <c r="C64" i="2"/>
  <c r="C77" i="2"/>
  <c r="C30" i="2"/>
  <c r="C42" i="2"/>
  <c r="C57" i="2"/>
  <c r="C20" i="2"/>
  <c r="C45" i="2"/>
  <c r="C22" i="2"/>
  <c r="C75" i="2"/>
  <c r="C39" i="2"/>
  <c r="C69" i="2"/>
  <c r="C67" i="2"/>
  <c r="C65" i="2"/>
  <c r="C44" i="2"/>
  <c r="C21" i="2"/>
  <c r="C51" i="2"/>
  <c r="C9" i="2"/>
  <c r="C41" i="2"/>
  <c r="C35" i="2"/>
  <c r="C27" i="2"/>
  <c r="C71" i="2"/>
  <c r="C70" i="2"/>
  <c r="C34" i="2"/>
  <c r="C17" i="2"/>
  <c r="C85" i="2"/>
  <c r="C82" i="2"/>
  <c r="C13" i="2"/>
  <c r="C58" i="2"/>
  <c r="C31" i="2"/>
  <c r="C32" i="2"/>
  <c r="C47" i="2"/>
  <c r="C43" i="2"/>
  <c r="C84" i="2"/>
  <c r="C10" i="2"/>
  <c r="C72" i="2"/>
  <c r="C59" i="2"/>
  <c r="C28" i="2"/>
  <c r="C79" i="2"/>
  <c r="C4" i="2"/>
  <c r="C49" i="2"/>
  <c r="C5" i="2" l="1"/>
</calcChain>
</file>

<file path=xl/sharedStrings.xml><?xml version="1.0" encoding="utf-8"?>
<sst xmlns="http://schemas.openxmlformats.org/spreadsheetml/2006/main" count="897" uniqueCount="211">
  <si>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</si>
  <si>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</si>
  <si>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</si>
  <si>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</si>
  <si>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</si>
  <si>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</si>
  <si>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</si>
  <si>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</si>
  <si>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</si>
  <si>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6M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</si>
  <si>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</si>
  <si>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</si>
  <si>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</si>
  <si>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</si>
  <si>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</si>
  <si>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</si>
  <si>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</si>
  <si>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</si>
  <si>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</si>
  <si>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</si>
  <si>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</si>
  <si>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</si>
  <si>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</si>
  <si>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</si>
  <si>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</si>
  <si>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</si>
  <si>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EOM</t>
  </si>
  <si>
    <t>First Date</t>
  </si>
  <si>
    <t>Payment BDC</t>
  </si>
  <si>
    <t>Saved Objects</t>
  </si>
  <si>
    <t>Schedule</t>
  </si>
  <si>
    <t>FileName</t>
  </si>
  <si>
    <t>Bond</t>
  </si>
  <si>
    <t>Error Message</t>
  </si>
  <si>
    <t>Backward</t>
  </si>
  <si>
    <t>Date Generation</t>
  </si>
  <si>
    <t>Settl Days</t>
  </si>
  <si>
    <t>FloatingRateBond2</t>
  </si>
  <si>
    <t>IT0003827984</t>
  </si>
  <si>
    <t>IT0003833537</t>
  </si>
  <si>
    <t>IT0003844740</t>
  </si>
  <si>
    <t>IT0003878581</t>
  </si>
  <si>
    <t>IT0003879498</t>
  </si>
  <si>
    <t>IT0003879464</t>
  </si>
  <si>
    <t>IT0003924807</t>
  </si>
  <si>
    <t>IT0003925713</t>
  </si>
  <si>
    <t>IT0003991491</t>
  </si>
  <si>
    <t>IT0003990915</t>
  </si>
  <si>
    <t>IT0004014087</t>
  </si>
  <si>
    <t>IT0004023815</t>
  </si>
  <si>
    <t>IT0004046246</t>
  </si>
  <si>
    <t>IT0004058001</t>
  </si>
  <si>
    <t>IT0004055973</t>
  </si>
  <si>
    <t>IT0004058019</t>
  </si>
  <si>
    <t>IT0004055916</t>
  </si>
  <si>
    <t>IT0004058035</t>
  </si>
  <si>
    <t>IT0004056138</t>
  </si>
  <si>
    <t>IT0004058043</t>
  </si>
  <si>
    <t>IT0004056153</t>
  </si>
  <si>
    <t>IT0004058068</t>
  </si>
  <si>
    <t>IT0004113996</t>
  </si>
  <si>
    <t>IT0004112634</t>
  </si>
  <si>
    <t>IT0004150931</t>
  </si>
  <si>
    <t>IT0004164064</t>
  </si>
  <si>
    <t>IT0004011687</t>
  </si>
  <si>
    <t>IT0004209729</t>
  </si>
  <si>
    <t>IT0004025240</t>
  </si>
  <si>
    <t>IT0004216880</t>
  </si>
  <si>
    <t>IT0004044316</t>
  </si>
  <si>
    <t>IT0004059496</t>
  </si>
  <si>
    <t>IT0004242852</t>
  </si>
  <si>
    <t>IT0004059603</t>
  </si>
  <si>
    <t>IT0004244205</t>
  </si>
  <si>
    <t>IT0004389893</t>
  </si>
  <si>
    <t>IT0004391220</t>
  </si>
  <si>
    <t>IT0004059645</t>
  </si>
  <si>
    <t>IT0004391212</t>
  </si>
  <si>
    <t>IT0004059751</t>
  </si>
  <si>
    <t>IT0004398746</t>
  </si>
  <si>
    <t>IT0004391204</t>
  </si>
  <si>
    <t>IT0004103187</t>
  </si>
  <si>
    <t>IT0004279151</t>
  </si>
  <si>
    <t>IT0004279367</t>
  </si>
  <si>
    <t>IT0004418213</t>
  </si>
  <si>
    <t>IT0004119795</t>
  </si>
  <si>
    <t>IT0004416670</t>
  </si>
  <si>
    <t>IT0004418247</t>
  </si>
  <si>
    <t>IT0004422116</t>
  </si>
  <si>
    <t>IT0004145261</t>
  </si>
  <si>
    <t>IT0004422074</t>
  </si>
  <si>
    <t>IT0004422017</t>
  </si>
  <si>
    <t>IT0004157944</t>
  </si>
  <si>
    <t>IT0004422090</t>
  </si>
  <si>
    <t>IT0004299456</t>
  </si>
  <si>
    <t>IT0004303837</t>
  </si>
  <si>
    <t>IT0004299696</t>
  </si>
  <si>
    <t>IT0004169667</t>
  </si>
  <si>
    <t>IT0004349996</t>
  </si>
  <si>
    <t>IT0004218654</t>
  </si>
  <si>
    <t>IT0004385339</t>
  </si>
  <si>
    <t>IT0004382112</t>
  </si>
  <si>
    <t>IT0004379316</t>
  </si>
  <si>
    <t>IT0004248883</t>
  </si>
  <si>
    <t>IT0004398886</t>
  </si>
  <si>
    <t>IT0004379076</t>
  </si>
  <si>
    <t>IT0004418239</t>
  </si>
  <si>
    <t>IT0004418221</t>
  </si>
  <si>
    <t>IT0004422082</t>
  </si>
  <si>
    <t>IT0004422066</t>
  </si>
  <si>
    <t>IT0004440399</t>
  </si>
  <si>
    <t>IT0004441249</t>
  </si>
  <si>
    <t>IT0004442783</t>
  </si>
  <si>
    <t>IT0004458045</t>
  </si>
  <si>
    <t>IT0004450620</t>
  </si>
  <si>
    <t>IT0004450612</t>
  </si>
  <si>
    <t>IT0004382120</t>
  </si>
  <si>
    <t>BANCA POP MILANO 2008-04-15 Euribor6M-75bp</t>
  </si>
  <si>
    <t>BANCA LEGNANO 2008-05-02 Euribor6M-50bp</t>
  </si>
  <si>
    <t>BANCA LEGNANO 2008-06-01 Euribor6M-50bp</t>
  </si>
  <si>
    <t>BANCA POP MILANO 2008-07-15 Euribor6M-75bp</t>
  </si>
  <si>
    <t>BANCA LEGNANO 2008-08-01 Euribor6M-50bp</t>
  </si>
  <si>
    <t>BANCA LEGNANO 2008-09-02 Euribor6M-50bp</t>
  </si>
  <si>
    <t>BANCA POP MILANO 2008-10-14 Euribor6M-75bp</t>
  </si>
  <si>
    <t>BANCA LEGNANO 2008-11-02 Euribor6M-50bp</t>
  </si>
  <si>
    <t>BANCA LEGNANO 2009-01-02 Euribor6M-50bp</t>
  </si>
  <si>
    <t>BANCA POP MILANO 2009-01-16 Euribor6M-75bp</t>
  </si>
  <si>
    <t>BANCA LEGNANO 2009-03-01 Euribor6M-50bp</t>
  </si>
  <si>
    <t>BANCA POP MILANO 2009-03-31 Euribor6M-75bp</t>
  </si>
  <si>
    <t>BANCA LEGNANO 2009-05-02 Euribor6M-50bp</t>
  </si>
  <si>
    <t>BANCA LEGNANO 2009-06-05 Euribor6M-60bp</t>
  </si>
  <si>
    <t>BANCA POP MILANO 2009-06-15 Euribor6M-75bp</t>
  </si>
  <si>
    <t>BANCA LEGNANO 2009-06-30 Euribor6M-60bp</t>
  </si>
  <si>
    <t>BANCA POP MILANO 2009-07-14 Euribor6M-75bp</t>
  </si>
  <si>
    <t>BANCA LEGNANO 2009-08-01 Euribor6M-60bp</t>
  </si>
  <si>
    <t>BANCA POP MILANO 2009-08-14 Euribor6M-75bp</t>
  </si>
  <si>
    <t>BANCA LEGNANO 2009-08-30 Euribor3656M-60bp</t>
  </si>
  <si>
    <t>BANCA POP MILANO 2009-09-15 Euribor6M-75bp</t>
  </si>
  <si>
    <t>BANCA LEGNANO 2009-09-15 Euribor6M-60bp</t>
  </si>
  <si>
    <t>BANCA POP MILANO 2009-09-29 Euribor6M-75bp</t>
  </si>
  <si>
    <t>BANCA LEGNANO 2009-10-02 Euribor6M-60bp</t>
  </si>
  <si>
    <t>BANCA LEGNANO 2009-12-29 Euribor6M-70bp</t>
  </si>
  <si>
    <t>BANCA POP MILANO 2010-01-15 Euribor6M-50bp</t>
  </si>
  <si>
    <t>CASS RIS ALESSAN 2010-03-01 Euribor3M-30bp</t>
  </si>
  <si>
    <t>BANCA LEGNANO 2010-04-02 Euribor6M-70bp</t>
  </si>
  <si>
    <t>CASS RIS ALESSAN 2010-04-03 Euribor3M-30bp</t>
  </si>
  <si>
    <t>BANCA POP MILANO 2010-04-16 Euribor6M-50bp</t>
  </si>
  <si>
    <t>CASS RIS ALESSAN 2010-05-08 Euribor3M-30bp</t>
  </si>
  <si>
    <t>CASS RIS ALESSAN 2010-06-05 Euribor3M-30bp</t>
  </si>
  <si>
    <t>BANCA LEGNANO 2010-07-02 Euribor6M-60bp</t>
  </si>
  <si>
    <t>CASS RIS ALESSAN 2010-07-03 Euribor3M-30bp</t>
  </si>
  <si>
    <t>BANCA POP MILANO 2010-07-16 Euribor6M-50bp</t>
  </si>
  <si>
    <t>BANCA POP MILANO 2010-07-31 Euribor3M+10bp</t>
  </si>
  <si>
    <t>CASS RIS ALESSAN 2010-07-31 Euribor3M+10bp</t>
  </si>
  <si>
    <t>CASS RIS ALESSAN 2010-08-04 Euribor3M-30bp</t>
  </si>
  <si>
    <t>CASS RIS ALESSAN 2010-08-29 Euribor3M+10bp</t>
  </si>
  <si>
    <t>CASS RIS ALESSAN 2010-09-04 Euribor3M-30bp</t>
  </si>
  <si>
    <t>BANCA LEGNANO 2010-09-30 Euribor3M+10bp</t>
  </si>
  <si>
    <t>CASS RIS ALESSAN 2010-09-30 Euribor3M+10bp</t>
  </si>
  <si>
    <t>CASS RIS ALESSAN 2010-10-03 Euribor3M-30bp</t>
  </si>
  <si>
    <t>BANCA LEGNANO 2010-10-05 Euribor6M-60bp</t>
  </si>
  <si>
    <t>BANCA POP MILANO 2010-10-15 Euribor6M-50bp</t>
  </si>
  <si>
    <t>CASS RIS ALESSAN 2010-10-31 Euribor3M+10bp</t>
  </si>
  <si>
    <t>CASS RIS ALESSAN 2010-11-03 Euribor3M-30bp</t>
  </si>
  <si>
    <t>BANCA POP MILANO 2010-11-28 Euribor3M+10bp</t>
  </si>
  <si>
    <t>BANCA LEGNANO 2010-11-28 Euribor3Mbp</t>
  </si>
  <si>
    <t>CASS RIS ALESSAN 2010-11-28 Euribor3M+10bp</t>
  </si>
  <si>
    <t>CASS RIS ALESSAN 2010-12-04 Euribor3M-30bp</t>
  </si>
  <si>
    <t>BANCA POP MILANO 2010-12-29 Euribor3M+10bp</t>
  </si>
  <si>
    <t>BANCA LEGNANO 2010-12-29 Euribor3M+10bp</t>
  </si>
  <si>
    <t>CASS RIS ALESSAN 2010-12-29 Euribor3M-30bp</t>
  </si>
  <si>
    <t>CASS RIS ALESSAN 2010-12-31 Euribor3M+10bp</t>
  </si>
  <si>
    <t>BANCA LEGNANO 2011-01-03 Euribor6M-60bp</t>
  </si>
  <si>
    <t>BANCA POP MILANO 2011-01-15 Euribor6M-100bp</t>
  </si>
  <si>
    <t>CASS RIS ALESSAN 2011-01-31 Euribor3M-30bp</t>
  </si>
  <si>
    <t>BANCA POP MILANO 2011-04-15 Euribor6M-80bp</t>
  </si>
  <si>
    <t>CASS RIS ALESSAN 2011-05-07 Euribor3M-30bp</t>
  </si>
  <si>
    <t>BANCA LEGNANO 2011-06-16 Euribor6M-60bp</t>
  </si>
  <si>
    <t>CASS RIS ALESSAN 2011-07-07 Euribor3M-50bp</t>
  </si>
  <si>
    <t>BANCA POP MILANO 2011-07-31 Euribor6M-75bp</t>
  </si>
  <si>
    <t>CASS RIS ALESSAN 2011-08-06 Euribor3M-30bp</t>
  </si>
  <si>
    <t>BANCA LEGNANO 2011-09-15 Euribor6M-60bp</t>
  </si>
  <si>
    <t>BANCA POP MILANO 2011-09-30 Euribor6M-75bp</t>
  </si>
  <si>
    <t>BANCA LEGNANO 2011-10-31 Euribor6M-60bp</t>
  </si>
  <si>
    <t>CASS RIS ALESSAN 2011-11-03 Euribor3653M-30bp</t>
  </si>
  <si>
    <t>BANCA POP MILANO 2011-11-28 Euribor6M-75bp</t>
  </si>
  <si>
    <t>BANCA POP MILANO 2011-12-29 Euribor6M-75bp</t>
  </si>
  <si>
    <t>BANCA LEGNANO 2012-01-15 Euribor3M-60bp</t>
  </si>
  <si>
    <t>BANCA POP MILANO 2012-01-30 Euribor3M-50bp</t>
  </si>
  <si>
    <t>CASS RIS ALESSAN 2012-02-04 Euribor3M-20bp</t>
  </si>
  <si>
    <t>BANCA LEGNANO 2012-02-20 Euribor3M-60bp</t>
  </si>
  <si>
    <t>BANCA POP MILANO 2012-02-27 Euribor3M-50bp</t>
  </si>
  <si>
    <t>BANCA POP MILANO 2012-03-31 Euribor3M-50bp</t>
  </si>
  <si>
    <t>CASS RIS ALESSAN 2013-07-07 Euribor3M-30bp</t>
  </si>
  <si>
    <t>12M</t>
  </si>
  <si>
    <t>3M</t>
  </si>
  <si>
    <t>Modified Following</t>
  </si>
  <si>
    <t>FixingDays</t>
  </si>
  <si>
    <t>Is In Arrears</t>
  </si>
  <si>
    <t>Day Counter</t>
  </si>
  <si>
    <t>Floor</t>
  </si>
  <si>
    <t>Gearing</t>
  </si>
  <si>
    <t>Index</t>
  </si>
  <si>
    <t>Spread</t>
  </si>
  <si>
    <t>Cap</t>
  </si>
  <si>
    <t>Actual/365 (Fixed)</t>
  </si>
  <si>
    <t>Euribor6M</t>
  </si>
  <si>
    <t>Euribor3656M</t>
  </si>
  <si>
    <t>Euribor3M</t>
  </si>
  <si>
    <t>Actual/Actual (ISDA)</t>
  </si>
  <si>
    <t>Actual/360</t>
  </si>
  <si>
    <t>Euribor3653M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</si>
</sst>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£&quot;#,##0;[Red]\-&quot;£&quot;#,##0"/>
    <numFmt numFmtId="165" formatCode="0.00000"/>
    <numFmt numFmtId="166" formatCode="0.0000%"/>
    <numFmt numFmtId="167" formatCode="ddd\,\ dd\-mmm\-yyyy"/>
    <numFmt numFmtId="168" formatCode="#,##0.0;#,##0.0"/>
    <numFmt numFmtId="169" formatCode="ddd\,\ d\-mmm\-yyyy\,\ hh:mm:ss"/>
    <numFmt numFmtId="170" formatCode="General_)"/>
    <numFmt numFmtId="171" formatCode="ddd\,\ d\-mmm\-yyyy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2" fillId="0" borderId="0"/>
    <xf numFmtId="170" fontId="7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9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9" fontId="4" fillId="5" borderId="4" xfId="0" quotePrefix="1" applyNumberFormat="1" applyFont="1" applyFill="1" applyBorder="1" applyAlignment="1" applyProtection="1">
      <alignment horizontal="left"/>
    </xf>
    <xf numFmtId="169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8" fillId="4" borderId="8" xfId="3" applyFont="1" applyFill="1" applyBorder="1"/>
    <xf numFmtId="0" fontId="8" fillId="4" borderId="9" xfId="3" applyFont="1" applyFill="1" applyBorder="1"/>
    <xf numFmtId="0" fontId="8" fillId="4" borderId="10" xfId="3" applyFont="1" applyFill="1" applyBorder="1"/>
    <xf numFmtId="0" fontId="8" fillId="3" borderId="0" xfId="3" applyFont="1" applyFill="1"/>
    <xf numFmtId="0" fontId="8" fillId="4" borderId="1" xfId="3" applyFont="1" applyFill="1" applyBorder="1"/>
    <xf numFmtId="0" fontId="8" fillId="3" borderId="3" xfId="0" applyNumberFormat="1" applyFont="1" applyFill="1" applyBorder="1"/>
    <xf numFmtId="0" fontId="8" fillId="5" borderId="4" xfId="0" applyNumberFormat="1" applyFont="1" applyFill="1" applyBorder="1" applyAlignment="1" applyProtection="1">
      <alignment horizontal="center"/>
    </xf>
    <xf numFmtId="0" fontId="8" fillId="4" borderId="0" xfId="3" applyFont="1" applyFill="1" applyBorder="1"/>
    <xf numFmtId="0" fontId="8" fillId="4" borderId="2" xfId="3" applyFont="1" applyFill="1" applyBorder="1"/>
    <xf numFmtId="0" fontId="8" fillId="3" borderId="11" xfId="3" applyFont="1" applyFill="1" applyBorder="1"/>
    <xf numFmtId="0" fontId="9" fillId="0" borderId="3" xfId="0" applyNumberFormat="1" applyFont="1" applyFill="1" applyBorder="1" applyAlignment="1" applyProtection="1">
      <alignment horizontal="center"/>
    </xf>
    <xf numFmtId="0" fontId="8" fillId="5" borderId="3" xfId="0" applyNumberFormat="1" applyFont="1" applyFill="1" applyBorder="1" applyAlignment="1" applyProtection="1">
      <alignment horizontal="left"/>
    </xf>
    <xf numFmtId="0" fontId="8" fillId="4" borderId="2" xfId="0" applyFont="1" applyFill="1" applyBorder="1"/>
    <xf numFmtId="0" fontId="8" fillId="3" borderId="0" xfId="0" applyFont="1" applyFill="1"/>
    <xf numFmtId="0" fontId="8" fillId="0" borderId="3" xfId="0" applyFont="1" applyFill="1" applyBorder="1" applyAlignment="1"/>
    <xf numFmtId="0" fontId="8" fillId="0" borderId="4" xfId="0" applyFont="1" applyFill="1" applyBorder="1" applyAlignment="1"/>
    <xf numFmtId="0" fontId="8" fillId="0" borderId="3" xfId="0" applyNumberFormat="1" applyFont="1" applyFill="1" applyBorder="1" applyAlignment="1" applyProtection="1"/>
    <xf numFmtId="0" fontId="8" fillId="0" borderId="4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2" fontId="8" fillId="0" borderId="3" xfId="0" applyNumberFormat="1" applyFont="1" applyFill="1" applyBorder="1" applyAlignment="1" applyProtection="1">
      <alignment horizontal="right"/>
    </xf>
    <xf numFmtId="167" fontId="8" fillId="0" borderId="3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165" fontId="8" fillId="0" borderId="3" xfId="0" applyNumberFormat="1" applyFont="1" applyFill="1" applyBorder="1" applyAlignment="1" applyProtection="1"/>
    <xf numFmtId="171" fontId="8" fillId="0" borderId="3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8" fillId="0" borderId="0" xfId="3" applyFont="1" applyFill="1" applyBorder="1"/>
    <xf numFmtId="0" fontId="8" fillId="0" borderId="3" xfId="3" applyFont="1" applyFill="1" applyBorder="1"/>
    <xf numFmtId="0" fontId="8" fillId="6" borderId="0" xfId="3" applyFont="1" applyFill="1" applyBorder="1"/>
    <xf numFmtId="0" fontId="8" fillId="4" borderId="5" xfId="3" applyFont="1" applyFill="1" applyBorder="1"/>
    <xf numFmtId="0" fontId="8" fillId="4" borderId="6" xfId="3" applyFont="1" applyFill="1" applyBorder="1"/>
    <xf numFmtId="0" fontId="8" fillId="4" borderId="7" xfId="3" applyFont="1" applyFill="1" applyBorder="1"/>
    <xf numFmtId="0" fontId="8" fillId="0" borderId="3" xfId="0" applyNumberFormat="1" applyFont="1" applyFill="1" applyBorder="1" applyAlignment="1" applyProtection="1">
      <alignment horizontal="right"/>
    </xf>
    <xf numFmtId="166" fontId="8" fillId="0" borderId="3" xfId="5" applyNumberFormat="1" applyFont="1" applyFill="1" applyBorder="1" applyAlignment="1" applyProtection="1">
      <alignment horizontal="right"/>
    </xf>
    <xf numFmtId="0" fontId="5" fillId="7" borderId="12" xfId="3" applyFont="1" applyFill="1" applyBorder="1" applyAlignment="1">
      <alignment horizontal="center"/>
    </xf>
    <xf numFmtId="0" fontId="5" fillId="7" borderId="13" xfId="3" applyFont="1" applyFill="1" applyBorder="1" applyAlignment="1">
      <alignment horizontal="center"/>
    </xf>
    <xf numFmtId="0" fontId="5" fillId="7" borderId="1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0" t="s">
        <v>0</v>
      </c>
      <c r="C2" s="51"/>
      <c r="D2" s="51"/>
      <c r="E2" s="52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6"/>
  <sheetViews>
    <sheetView workbookViewId="0">
      <selection activeCell="C4" sqref="C4"/>
    </sheetView>
  </sheetViews>
  <sheetFormatPr defaultRowHeight="11.25" outlineLevelCol="1" x14ac:dyDescent="0.2"/>
  <cols>
    <col min="1" max="1" width="4.28515625" style="29" customWidth="1"/>
    <col min="2" max="2" width="14.140625" style="29" bestFit="1" customWidth="1"/>
    <col min="3" max="3" width="53.5703125" style="29" customWidth="1"/>
    <col min="4" max="5" width="17.28515625" style="29" hidden="1" customWidth="1" outlineLevel="1"/>
    <col min="6" max="6" width="6" style="29" hidden="1" customWidth="1" outlineLevel="1"/>
    <col min="7" max="7" width="9" style="29" hidden="1" customWidth="1" outlineLevel="1"/>
    <col min="8" max="8" width="19.28515625" style="29" hidden="1" customWidth="1" outlineLevel="1"/>
    <col min="9" max="9" width="12" style="29" hidden="1" customWidth="1" outlineLevel="1"/>
    <col min="10" max="10" width="11" style="29" hidden="1" customWidth="1" outlineLevel="1"/>
    <col min="11" max="11" width="6" style="29" hidden="1" customWidth="1" outlineLevel="1"/>
    <col min="12" max="13" width="17.28515625" style="29" hidden="1" customWidth="1" outlineLevel="1"/>
    <col min="14" max="14" width="9" style="29" hidden="1" customWidth="1" outlineLevel="1"/>
    <col min="15" max="15" width="6" style="29" hidden="1" customWidth="1" outlineLevel="1"/>
    <col min="16" max="16" width="10" style="29" hidden="1" customWidth="1" outlineLevel="1"/>
    <col min="17" max="18" width="7" style="29" hidden="1" customWidth="1" outlineLevel="1"/>
    <col min="19" max="19" width="8.5703125" style="29" hidden="1" customWidth="1" outlineLevel="1"/>
    <col min="20" max="20" width="21.42578125" style="29" hidden="1" customWidth="1" outlineLevel="1"/>
    <col min="21" max="21" width="7" style="29" hidden="1" customWidth="1" outlineLevel="1"/>
    <col min="22" max="22" width="8.7109375" style="29" hidden="1" customWidth="1" outlineLevel="1"/>
    <col min="23" max="23" width="13.140625" style="29" hidden="1" customWidth="1" outlineLevel="1"/>
    <col min="24" max="24" width="9" style="29" hidden="1" customWidth="1" outlineLevel="1"/>
    <col min="25" max="25" width="7" style="29" hidden="1" customWidth="1" outlineLevel="1"/>
    <col min="26" max="26" width="11" style="29" hidden="1" customWidth="1" outlineLevel="1"/>
    <col min="27" max="27" width="17.28515625" style="29" hidden="1" customWidth="1" outlineLevel="1"/>
    <col min="28" max="28" width="47.28515625" style="29" bestFit="1" customWidth="1" collapsed="1"/>
    <col min="29" max="29" width="22.42578125" style="29" bestFit="1" customWidth="1" collapsed="1"/>
    <col min="30" max="30" width="18.28515625" style="29" bestFit="1" customWidth="1"/>
    <col min="31" max="31" width="4.28515625" style="29" customWidth="1"/>
    <col min="32" max="16384" width="9.140625" style="29"/>
  </cols>
  <sheetData>
    <row r="1" spans="1:31" s="19" customFormat="1" x14ac:dyDescent="0.2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8"/>
    </row>
    <row r="2" spans="1:31" s="19" customFormat="1" x14ac:dyDescent="0.2">
      <c r="A2" s="20"/>
      <c r="B2" s="21" t="s">
        <v>10</v>
      </c>
      <c r="C2" s="22" t="s">
        <v>37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/>
    </row>
    <row r="3" spans="1:31" s="19" customFormat="1" x14ac:dyDescent="0.2">
      <c r="A3" s="20"/>
      <c r="B3" s="25" t="s">
        <v>31</v>
      </c>
      <c r="C3" s="22" t="str">
        <f>"EUR_"&amp;BondType&amp;".xml"</f>
        <v>EUR_FloatingRateBond2.xml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1" s="19" customFormat="1" x14ac:dyDescent="0.2">
      <c r="A4" s="20"/>
      <c r="B4" s="26" t="s">
        <v>29</v>
      </c>
      <c r="C4" s="22" t="e">
        <f ca="1">IF(Serialize,_xll.ohObjectSave(AC8:AD55,SerializationPath&amp;FileName,FileOverwrite,Serialize),"---")</f>
        <v>#NAME?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4"/>
    </row>
    <row r="5" spans="1:31" s="19" customFormat="1" x14ac:dyDescent="0.2">
      <c r="A5" s="20"/>
      <c r="B5" s="44"/>
      <c r="C5" s="27" t="e">
        <f ca="1">_xll.ohRangeRetrieveError(C4)</f>
        <v>#NAME?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4"/>
    </row>
    <row r="6" spans="1:31" s="19" customFormat="1" x14ac:dyDescent="0.2">
      <c r="A6" s="20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4"/>
    </row>
    <row r="7" spans="1:31" s="19" customFormat="1" ht="22.5" x14ac:dyDescent="0.2">
      <c r="A7" s="20"/>
      <c r="B7" s="42"/>
      <c r="C7" s="40" t="s">
        <v>33</v>
      </c>
      <c r="D7" s="40" t="s">
        <v>23</v>
      </c>
      <c r="E7" s="40" t="s">
        <v>11</v>
      </c>
      <c r="F7" s="40" t="s">
        <v>24</v>
      </c>
      <c r="G7" s="40" t="s">
        <v>13</v>
      </c>
      <c r="H7" s="40" t="s">
        <v>14</v>
      </c>
      <c r="I7" s="40" t="s">
        <v>25</v>
      </c>
      <c r="J7" s="40" t="s">
        <v>35</v>
      </c>
      <c r="K7" s="40" t="s">
        <v>26</v>
      </c>
      <c r="L7" s="40" t="s">
        <v>27</v>
      </c>
      <c r="M7" s="40" t="s">
        <v>20</v>
      </c>
      <c r="N7" s="40" t="s">
        <v>7</v>
      </c>
      <c r="O7" s="40" t="s">
        <v>36</v>
      </c>
      <c r="P7" s="40" t="s">
        <v>28</v>
      </c>
      <c r="Q7" s="40" t="s">
        <v>22</v>
      </c>
      <c r="R7" s="40" t="s">
        <v>196</v>
      </c>
      <c r="S7" s="40" t="s">
        <v>197</v>
      </c>
      <c r="T7" s="40" t="s">
        <v>198</v>
      </c>
      <c r="U7" s="40" t="s">
        <v>199</v>
      </c>
      <c r="V7" s="40" t="s">
        <v>200</v>
      </c>
      <c r="W7" s="40" t="s">
        <v>201</v>
      </c>
      <c r="X7" s="40" t="s">
        <v>202</v>
      </c>
      <c r="Y7" s="40" t="s">
        <v>203</v>
      </c>
      <c r="Z7" s="40" t="s">
        <v>15</v>
      </c>
      <c r="AA7" s="40" t="s">
        <v>12</v>
      </c>
      <c r="AB7" s="40" t="s">
        <v>21</v>
      </c>
      <c r="AC7" s="41" t="s">
        <v>30</v>
      </c>
      <c r="AD7" s="40" t="s">
        <v>32</v>
      </c>
      <c r="AE7" s="24"/>
    </row>
    <row r="8" spans="1:31" s="19" customFormat="1" x14ac:dyDescent="0.2">
      <c r="A8" s="20"/>
      <c r="B8" s="43" t="s">
        <v>38</v>
      </c>
      <c r="C8" s="31" t="str">
        <f>IF(ISERROR(AC8),_xll.ohRangeRetrieveError(AC8),_xll.ohRangeRetrieveError(AD8))</f>
        <v/>
      </c>
      <c r="D8" s="36">
        <v>38457</v>
      </c>
      <c r="E8" s="36">
        <v>39553</v>
      </c>
      <c r="F8" s="36" t="s">
        <v>9</v>
      </c>
      <c r="G8" s="36" t="s">
        <v>19</v>
      </c>
      <c r="H8" s="36" t="s">
        <v>195</v>
      </c>
      <c r="I8" s="36" t="s">
        <v>17</v>
      </c>
      <c r="J8" s="37" t="s">
        <v>34</v>
      </c>
      <c r="K8" s="37" t="b">
        <v>1</v>
      </c>
      <c r="L8" s="36">
        <v>38640</v>
      </c>
      <c r="M8" s="36" t="e">
        <f>NA()</f>
        <v>#N/A</v>
      </c>
      <c r="N8" s="34" t="s">
        <v>8</v>
      </c>
      <c r="O8" s="34">
        <v>3</v>
      </c>
      <c r="P8" s="34" t="s">
        <v>16</v>
      </c>
      <c r="Q8" s="35">
        <v>100</v>
      </c>
      <c r="R8" s="48">
        <v>10</v>
      </c>
      <c r="S8" s="35" t="b">
        <v>0</v>
      </c>
      <c r="T8" s="35" t="s">
        <v>204</v>
      </c>
      <c r="U8" s="35" t="e">
        <v>#N/A</v>
      </c>
      <c r="V8" s="35" t="e">
        <v>#N/A</v>
      </c>
      <c r="W8" s="35" t="s">
        <v>205</v>
      </c>
      <c r="X8" s="49">
        <v>-7.4999999999999997E-3</v>
      </c>
      <c r="Y8" s="35" t="e">
        <v>#N/A</v>
      </c>
      <c r="Z8" s="38">
        <v>100</v>
      </c>
      <c r="AA8" s="39">
        <v>38457</v>
      </c>
      <c r="AB8" s="30" t="s">
        <v>116</v>
      </c>
      <c r="AC8" s="32" t="str">
        <f>_xll.qlSchedule(B8&amp;"_Sch",D8,E8,F8,G8,H8,I8,J8,K8,L8,M8,Permanent,Trigger,ObjectOverwrite)</f>
        <v>IT0003827984_Sch#0001</v>
      </c>
      <c r="AD8" s="33" t="str">
        <f>_xll.qlFloatingRateBond(B8,AB8,N8,O8,P8,Q8,AC8,R8,S8,T8,U8,V8,W8,X8,Y8,Z8,AA8,Permanent,Trigger,ObjectOverwrite)</f>
        <v>IT0003827984#0001</v>
      </c>
      <c r="AE8" s="28"/>
    </row>
    <row r="9" spans="1:31" s="19" customFormat="1" x14ac:dyDescent="0.2">
      <c r="A9" s="20"/>
      <c r="B9" s="43" t="s">
        <v>39</v>
      </c>
      <c r="C9" s="31" t="str">
        <f>IF(ISERROR(AC9),_xll.ohRangeRetrieveError(AC9),_xll.ohRangeRetrieveError(AD9))</f>
        <v/>
      </c>
      <c r="D9" s="36">
        <v>38474</v>
      </c>
      <c r="E9" s="36">
        <v>39570</v>
      </c>
      <c r="F9" s="36" t="s">
        <v>9</v>
      </c>
      <c r="G9" s="36" t="s">
        <v>19</v>
      </c>
      <c r="H9" s="36" t="s">
        <v>195</v>
      </c>
      <c r="I9" s="36" t="s">
        <v>17</v>
      </c>
      <c r="J9" s="37" t="s">
        <v>34</v>
      </c>
      <c r="K9" s="37" t="b">
        <v>0</v>
      </c>
      <c r="L9" s="36">
        <v>38658</v>
      </c>
      <c r="M9" s="36" t="e">
        <f>NA()</f>
        <v>#N/A</v>
      </c>
      <c r="N9" s="34" t="s">
        <v>8</v>
      </c>
      <c r="O9" s="34">
        <v>3</v>
      </c>
      <c r="P9" s="34" t="s">
        <v>16</v>
      </c>
      <c r="Q9" s="35">
        <v>100</v>
      </c>
      <c r="R9" s="48">
        <v>2</v>
      </c>
      <c r="S9" s="35" t="b">
        <v>0</v>
      </c>
      <c r="T9" s="35" t="s">
        <v>18</v>
      </c>
      <c r="U9" s="35" t="e">
        <v>#N/A</v>
      </c>
      <c r="V9" s="35" t="e">
        <v>#N/A</v>
      </c>
      <c r="W9" s="35" t="s">
        <v>205</v>
      </c>
      <c r="X9" s="49">
        <v>-5.0000000000000001E-3</v>
      </c>
      <c r="Y9" s="35" t="e">
        <v>#N/A</v>
      </c>
      <c r="Z9" s="38">
        <v>100</v>
      </c>
      <c r="AA9" s="39">
        <v>38474</v>
      </c>
      <c r="AB9" s="30" t="s">
        <v>117</v>
      </c>
      <c r="AC9" s="32" t="str">
        <f>_xll.qlSchedule(B9&amp;"_Sch",D9,E9,F9,G9,H9,I9,J9,K9,L9,M9,Permanent,Trigger,ObjectOverwrite)</f>
        <v>IT0003833537_Sch#0001</v>
      </c>
      <c r="AD9" s="33" t="str">
        <f>_xll.qlFloatingRateBond(B9,AB9,N9,O9,P9,Q9,AC9,R9,S9,T9,U9,V9,W9,X9,Y9,Z9,AA9,Permanent,Trigger,ObjectOverwrite)</f>
        <v>IT0003833537#0001</v>
      </c>
      <c r="AE9" s="28"/>
    </row>
    <row r="10" spans="1:31" s="19" customFormat="1" x14ac:dyDescent="0.2">
      <c r="A10" s="20"/>
      <c r="B10" s="43" t="s">
        <v>40</v>
      </c>
      <c r="C10" s="31" t="str">
        <f>IF(ISERROR(AC10),_xll.ohRangeRetrieveError(AC10),_xll.ohRangeRetrieveError(AD10))</f>
        <v/>
      </c>
      <c r="D10" s="36">
        <v>38504</v>
      </c>
      <c r="E10" s="36">
        <v>39600</v>
      </c>
      <c r="F10" s="36" t="s">
        <v>9</v>
      </c>
      <c r="G10" s="36" t="s">
        <v>19</v>
      </c>
      <c r="H10" s="36" t="s">
        <v>195</v>
      </c>
      <c r="I10" s="36" t="s">
        <v>17</v>
      </c>
      <c r="J10" s="37" t="s">
        <v>34</v>
      </c>
      <c r="K10" s="37" t="b">
        <v>1</v>
      </c>
      <c r="L10" s="36">
        <v>38687</v>
      </c>
      <c r="M10" s="36" t="e">
        <f>NA()</f>
        <v>#N/A</v>
      </c>
      <c r="N10" s="34" t="s">
        <v>8</v>
      </c>
      <c r="O10" s="34">
        <v>3</v>
      </c>
      <c r="P10" s="34" t="s">
        <v>16</v>
      </c>
      <c r="Q10" s="35">
        <v>100</v>
      </c>
      <c r="R10" s="48">
        <v>0</v>
      </c>
      <c r="S10" s="35" t="b">
        <v>0</v>
      </c>
      <c r="T10" s="35" t="s">
        <v>204</v>
      </c>
      <c r="U10" s="35" t="e">
        <v>#N/A</v>
      </c>
      <c r="V10" s="35" t="e">
        <v>#N/A</v>
      </c>
      <c r="W10" s="35" t="s">
        <v>205</v>
      </c>
      <c r="X10" s="49">
        <v>-5.0000000000000001E-3</v>
      </c>
      <c r="Y10" s="35" t="e">
        <v>#N/A</v>
      </c>
      <c r="Z10" s="38">
        <v>100</v>
      </c>
      <c r="AA10" s="39">
        <v>38504</v>
      </c>
      <c r="AB10" s="30" t="s">
        <v>118</v>
      </c>
      <c r="AC10" s="32" t="str">
        <f>_xll.qlSchedule(B10&amp;"_Sch",D10,E10,F10,G10,H10,I10,J10,K10,L10,M10,Permanent,Trigger,ObjectOverwrite)</f>
        <v>IT0003844740_Sch#0001</v>
      </c>
      <c r="AD10" s="33" t="str">
        <f>_xll.qlFloatingRateBond(B10,AB10,N10,O10,P10,Q10,AC10,R10,S10,T10,U10,V10,W10,X10,Y10,Z10,AA10,Permanent,Trigger,ObjectOverwrite)</f>
        <v>IT0003844740#0001</v>
      </c>
      <c r="AE10" s="28"/>
    </row>
    <row r="11" spans="1:31" s="19" customFormat="1" x14ac:dyDescent="0.2">
      <c r="A11" s="20"/>
      <c r="B11" s="43" t="s">
        <v>41</v>
      </c>
      <c r="C11" s="31" t="str">
        <f>IF(ISERROR(AC11),_xll.ohRangeRetrieveError(AC11),_xll.ohRangeRetrieveError(AD11))</f>
        <v/>
      </c>
      <c r="D11" s="36">
        <v>38548</v>
      </c>
      <c r="E11" s="36">
        <v>39644</v>
      </c>
      <c r="F11" s="36" t="s">
        <v>9</v>
      </c>
      <c r="G11" s="36" t="s">
        <v>19</v>
      </c>
      <c r="H11" s="36" t="s">
        <v>195</v>
      </c>
      <c r="I11" s="36" t="s">
        <v>17</v>
      </c>
      <c r="J11" s="37" t="s">
        <v>34</v>
      </c>
      <c r="K11" s="37" t="b">
        <v>1</v>
      </c>
      <c r="L11" s="36">
        <v>38732</v>
      </c>
      <c r="M11" s="36" t="e">
        <f>NA()</f>
        <v>#N/A</v>
      </c>
      <c r="N11" s="34" t="s">
        <v>8</v>
      </c>
      <c r="O11" s="34">
        <v>3</v>
      </c>
      <c r="P11" s="34" t="s">
        <v>16</v>
      </c>
      <c r="Q11" s="35">
        <v>100</v>
      </c>
      <c r="R11" s="48">
        <v>10</v>
      </c>
      <c r="S11" s="35" t="b">
        <v>0</v>
      </c>
      <c r="T11" s="35" t="s">
        <v>204</v>
      </c>
      <c r="U11" s="35" t="e">
        <v>#N/A</v>
      </c>
      <c r="V11" s="35" t="e">
        <v>#N/A</v>
      </c>
      <c r="W11" s="35" t="s">
        <v>205</v>
      </c>
      <c r="X11" s="49">
        <v>-7.4999999999999997E-3</v>
      </c>
      <c r="Y11" s="35" t="e">
        <v>#N/A</v>
      </c>
      <c r="Z11" s="38">
        <v>100</v>
      </c>
      <c r="AA11" s="39">
        <v>38548</v>
      </c>
      <c r="AB11" s="30" t="s">
        <v>119</v>
      </c>
      <c r="AC11" s="32" t="str">
        <f>_xll.qlSchedule(B11&amp;"_Sch",D11,E11,F11,G11,H11,I11,J11,K11,L11,M11,Permanent,Trigger,ObjectOverwrite)</f>
        <v>IT0003878581_Sch#0001</v>
      </c>
      <c r="AD11" s="33" t="str">
        <f>_xll.qlFloatingRateBond(B11,AB11,N11,O11,P11,Q11,AC11,R11,S11,T11,U11,V11,W11,X11,Y11,Z11,AA11,Permanent,Trigger,ObjectOverwrite)</f>
        <v>IT0003878581#0001</v>
      </c>
      <c r="AE11" s="28"/>
    </row>
    <row r="12" spans="1:31" s="19" customFormat="1" x14ac:dyDescent="0.2">
      <c r="A12" s="20"/>
      <c r="B12" s="43" t="s">
        <v>42</v>
      </c>
      <c r="C12" s="31" t="str">
        <f>IF(ISERROR(AC12),_xll.ohRangeRetrieveError(AC12),_xll.ohRangeRetrieveError(AD12))</f>
        <v/>
      </c>
      <c r="D12" s="36">
        <v>38565</v>
      </c>
      <c r="E12" s="36">
        <v>39661</v>
      </c>
      <c r="F12" s="36" t="s">
        <v>9</v>
      </c>
      <c r="G12" s="36" t="s">
        <v>19</v>
      </c>
      <c r="H12" s="36" t="s">
        <v>195</v>
      </c>
      <c r="I12" s="36" t="s">
        <v>17</v>
      </c>
      <c r="J12" s="37" t="s">
        <v>34</v>
      </c>
      <c r="K12" s="37" t="b">
        <v>1</v>
      </c>
      <c r="L12" s="36">
        <v>38749</v>
      </c>
      <c r="M12" s="36" t="e">
        <f>NA()</f>
        <v>#N/A</v>
      </c>
      <c r="N12" s="34" t="s">
        <v>8</v>
      </c>
      <c r="O12" s="34">
        <v>3</v>
      </c>
      <c r="P12" s="34" t="s">
        <v>16</v>
      </c>
      <c r="Q12" s="35">
        <v>100</v>
      </c>
      <c r="R12" s="48">
        <v>0</v>
      </c>
      <c r="S12" s="35" t="b">
        <v>0</v>
      </c>
      <c r="T12" s="35" t="s">
        <v>204</v>
      </c>
      <c r="U12" s="35" t="e">
        <v>#N/A</v>
      </c>
      <c r="V12" s="35" t="e">
        <v>#N/A</v>
      </c>
      <c r="W12" s="35" t="s">
        <v>205</v>
      </c>
      <c r="X12" s="49">
        <v>-5.0000000000000001E-3</v>
      </c>
      <c r="Y12" s="35" t="e">
        <v>#N/A</v>
      </c>
      <c r="Z12" s="38">
        <v>100</v>
      </c>
      <c r="AA12" s="39">
        <v>38565</v>
      </c>
      <c r="AB12" s="30" t="s">
        <v>120</v>
      </c>
      <c r="AC12" s="32" t="str">
        <f>_xll.qlSchedule(B12&amp;"_Sch",D12,E12,F12,G12,H12,I12,J12,K12,L12,M12,Permanent,Trigger,ObjectOverwrite)</f>
        <v>IT0003879498_Sch#0001</v>
      </c>
      <c r="AD12" s="33" t="str">
        <f>_xll.qlFloatingRateBond(B12,AB12,N12,O12,P12,Q12,AC12,R12,S12,T12,U12,V12,W12,X12,Y12,Z12,AA12,Permanent,Trigger,ObjectOverwrite)</f>
        <v>IT0003879498#0001</v>
      </c>
      <c r="AE12" s="28"/>
    </row>
    <row r="13" spans="1:31" s="19" customFormat="1" x14ac:dyDescent="0.2">
      <c r="A13" s="20"/>
      <c r="B13" s="43" t="s">
        <v>43</v>
      </c>
      <c r="C13" s="31" t="str">
        <f>IF(ISERROR(AC13),_xll.ohRangeRetrieveError(AC13),_xll.ohRangeRetrieveError(AD13))</f>
        <v/>
      </c>
      <c r="D13" s="36">
        <v>38597</v>
      </c>
      <c r="E13" s="36">
        <v>39693</v>
      </c>
      <c r="F13" s="36" t="s">
        <v>193</v>
      </c>
      <c r="G13" s="36" t="s">
        <v>19</v>
      </c>
      <c r="H13" s="36" t="s">
        <v>195</v>
      </c>
      <c r="I13" s="36" t="s">
        <v>17</v>
      </c>
      <c r="J13" s="37" t="s">
        <v>34</v>
      </c>
      <c r="K13" s="37" t="b">
        <v>1</v>
      </c>
      <c r="L13" s="36">
        <v>38962</v>
      </c>
      <c r="M13" s="36" t="e">
        <f>NA()</f>
        <v>#N/A</v>
      </c>
      <c r="N13" s="34" t="s">
        <v>8</v>
      </c>
      <c r="O13" s="34">
        <v>3</v>
      </c>
      <c r="P13" s="34" t="s">
        <v>16</v>
      </c>
      <c r="Q13" s="35">
        <v>100</v>
      </c>
      <c r="R13" s="48">
        <v>1</v>
      </c>
      <c r="S13" s="35" t="b">
        <v>0</v>
      </c>
      <c r="T13" s="35" t="s">
        <v>204</v>
      </c>
      <c r="U13" s="35" t="e">
        <v>#N/A</v>
      </c>
      <c r="V13" s="35" t="e">
        <v>#N/A</v>
      </c>
      <c r="W13" s="35" t="s">
        <v>205</v>
      </c>
      <c r="X13" s="49">
        <v>-5.0000000000000001E-3</v>
      </c>
      <c r="Y13" s="35" t="e">
        <v>#N/A</v>
      </c>
      <c r="Z13" s="38">
        <v>100</v>
      </c>
      <c r="AA13" s="39">
        <v>38597</v>
      </c>
      <c r="AB13" s="30" t="s">
        <v>121</v>
      </c>
      <c r="AC13" s="32" t="str">
        <f>_xll.qlSchedule(B13&amp;"_Sch",D13,E13,F13,G13,H13,I13,J13,K13,L13,M13,Permanent,Trigger,ObjectOverwrite)</f>
        <v>IT0003879464_Sch#0001</v>
      </c>
      <c r="AD13" s="33" t="str">
        <f>_xll.qlFloatingRateBond(B13,AB13,N13,O13,P13,Q13,AC13,R13,S13,T13,U13,V13,W13,X13,Y13,Z13,AA13,Permanent,Trigger,ObjectOverwrite)</f>
        <v>IT0003879464#0001</v>
      </c>
      <c r="AE13" s="28"/>
    </row>
    <row r="14" spans="1:31" s="19" customFormat="1" x14ac:dyDescent="0.2">
      <c r="A14" s="20"/>
      <c r="B14" s="43" t="s">
        <v>44</v>
      </c>
      <c r="C14" s="31" t="str">
        <f>IF(ISERROR(AC14),_xll.ohRangeRetrieveError(AC14),_xll.ohRangeRetrieveError(AD14))</f>
        <v/>
      </c>
      <c r="D14" s="36">
        <v>38639</v>
      </c>
      <c r="E14" s="36">
        <v>39735</v>
      </c>
      <c r="F14" s="36" t="s">
        <v>9</v>
      </c>
      <c r="G14" s="36" t="s">
        <v>19</v>
      </c>
      <c r="H14" s="36" t="s">
        <v>195</v>
      </c>
      <c r="I14" s="36" t="s">
        <v>17</v>
      </c>
      <c r="J14" s="37" t="s">
        <v>34</v>
      </c>
      <c r="K14" s="37" t="b">
        <v>1</v>
      </c>
      <c r="L14" s="36">
        <v>38821</v>
      </c>
      <c r="M14" s="36" t="e">
        <f>NA()</f>
        <v>#N/A</v>
      </c>
      <c r="N14" s="34" t="s">
        <v>8</v>
      </c>
      <c r="O14" s="34">
        <v>3</v>
      </c>
      <c r="P14" s="34" t="s">
        <v>16</v>
      </c>
      <c r="Q14" s="35">
        <v>100</v>
      </c>
      <c r="R14" s="48">
        <v>10</v>
      </c>
      <c r="S14" s="35" t="b">
        <v>0</v>
      </c>
      <c r="T14" s="35" t="s">
        <v>204</v>
      </c>
      <c r="U14" s="35" t="e">
        <v>#N/A</v>
      </c>
      <c r="V14" s="35" t="e">
        <v>#N/A</v>
      </c>
      <c r="W14" s="35" t="s">
        <v>205</v>
      </c>
      <c r="X14" s="49">
        <v>-7.4999999999999997E-3</v>
      </c>
      <c r="Y14" s="35" t="e">
        <v>#N/A</v>
      </c>
      <c r="Z14" s="38">
        <v>100</v>
      </c>
      <c r="AA14" s="39">
        <v>38639</v>
      </c>
      <c r="AB14" s="30" t="s">
        <v>122</v>
      </c>
      <c r="AC14" s="32" t="str">
        <f>_xll.qlSchedule(B14&amp;"_Sch",D14,E14,F14,G14,H14,I14,J14,K14,L14,M14,Permanent,Trigger,ObjectOverwrite)</f>
        <v>IT0003924807_Sch#0001</v>
      </c>
      <c r="AD14" s="33" t="str">
        <f>_xll.qlFloatingRateBond(B14,AB14,N14,O14,P14,Q14,AC14,R14,S14,T14,U14,V14,W14,X14,Y14,Z14,AA14,Permanent,Trigger,ObjectOverwrite)</f>
        <v>IT0003924807#0001</v>
      </c>
      <c r="AE14" s="28"/>
    </row>
    <row r="15" spans="1:31" s="19" customFormat="1" x14ac:dyDescent="0.2">
      <c r="A15" s="20"/>
      <c r="B15" s="43" t="s">
        <v>45</v>
      </c>
      <c r="C15" s="31" t="str">
        <f>IF(ISERROR(AC15),_xll.ohRangeRetrieveError(AC15),_xll.ohRangeRetrieveError(AD15))</f>
        <v/>
      </c>
      <c r="D15" s="36">
        <v>38658</v>
      </c>
      <c r="E15" s="36">
        <v>39754</v>
      </c>
      <c r="F15" s="36" t="s">
        <v>9</v>
      </c>
      <c r="G15" s="36" t="s">
        <v>19</v>
      </c>
      <c r="H15" s="36" t="s">
        <v>195</v>
      </c>
      <c r="I15" s="36" t="s">
        <v>17</v>
      </c>
      <c r="J15" s="37" t="s">
        <v>34</v>
      </c>
      <c r="K15" s="37" t="b">
        <v>0</v>
      </c>
      <c r="L15" s="36">
        <v>38839</v>
      </c>
      <c r="M15" s="36" t="e">
        <f>NA()</f>
        <v>#N/A</v>
      </c>
      <c r="N15" s="34" t="s">
        <v>8</v>
      </c>
      <c r="O15" s="34">
        <v>3</v>
      </c>
      <c r="P15" s="34" t="s">
        <v>16</v>
      </c>
      <c r="Q15" s="35">
        <v>100</v>
      </c>
      <c r="R15" s="48">
        <v>1</v>
      </c>
      <c r="S15" s="35" t="b">
        <v>0</v>
      </c>
      <c r="T15" s="35" t="s">
        <v>18</v>
      </c>
      <c r="U15" s="35" t="e">
        <v>#N/A</v>
      </c>
      <c r="V15" s="35" t="e">
        <v>#N/A</v>
      </c>
      <c r="W15" s="35" t="s">
        <v>205</v>
      </c>
      <c r="X15" s="49">
        <v>-5.0000000000000001E-3</v>
      </c>
      <c r="Y15" s="35" t="e">
        <v>#N/A</v>
      </c>
      <c r="Z15" s="38">
        <v>100</v>
      </c>
      <c r="AA15" s="39">
        <v>38658</v>
      </c>
      <c r="AB15" s="30" t="s">
        <v>123</v>
      </c>
      <c r="AC15" s="32" t="str">
        <f>_xll.qlSchedule(B15&amp;"_Sch",D15,E15,F15,G15,H15,I15,J15,K15,L15,M15,Permanent,Trigger,ObjectOverwrite)</f>
        <v>IT0003925713_Sch#0001</v>
      </c>
      <c r="AD15" s="33" t="str">
        <f>_xll.qlFloatingRateBond(B15,AB15,N15,O15,P15,Q15,AC15,R15,S15,T15,U15,V15,W15,X15,Y15,Z15,AA15,Permanent,Trigger,ObjectOverwrite)</f>
        <v>IT0003925713#0001</v>
      </c>
      <c r="AE15" s="28"/>
    </row>
    <row r="16" spans="1:31" s="19" customFormat="1" x14ac:dyDescent="0.2">
      <c r="A16" s="20"/>
      <c r="B16" s="43" t="s">
        <v>46</v>
      </c>
      <c r="C16" s="31" t="str">
        <f>IF(ISERROR(AC16),_xll.ohRangeRetrieveError(AC16),_xll.ohRangeRetrieveError(AD16))</f>
        <v/>
      </c>
      <c r="D16" s="36">
        <v>38719</v>
      </c>
      <c r="E16" s="36">
        <v>39815</v>
      </c>
      <c r="F16" s="36" t="s">
        <v>9</v>
      </c>
      <c r="G16" s="36" t="s">
        <v>19</v>
      </c>
      <c r="H16" s="36" t="s">
        <v>195</v>
      </c>
      <c r="I16" s="36" t="s">
        <v>17</v>
      </c>
      <c r="J16" s="37" t="s">
        <v>34</v>
      </c>
      <c r="K16" s="37" t="b">
        <v>0</v>
      </c>
      <c r="L16" s="36">
        <v>38900</v>
      </c>
      <c r="M16" s="36" t="e">
        <f>NA()</f>
        <v>#N/A</v>
      </c>
      <c r="N16" s="34" t="s">
        <v>8</v>
      </c>
      <c r="O16" s="34">
        <v>3</v>
      </c>
      <c r="P16" s="34" t="s">
        <v>16</v>
      </c>
      <c r="Q16" s="35">
        <v>100</v>
      </c>
      <c r="R16" s="48">
        <v>1</v>
      </c>
      <c r="S16" s="35" t="b">
        <v>0</v>
      </c>
      <c r="T16" s="35" t="s">
        <v>18</v>
      </c>
      <c r="U16" s="35" t="e">
        <v>#N/A</v>
      </c>
      <c r="V16" s="35" t="e">
        <v>#N/A</v>
      </c>
      <c r="W16" s="35" t="s">
        <v>205</v>
      </c>
      <c r="X16" s="49">
        <v>-5.0000000000000001E-3</v>
      </c>
      <c r="Y16" s="35" t="e">
        <v>#N/A</v>
      </c>
      <c r="Z16" s="38">
        <v>100</v>
      </c>
      <c r="AA16" s="39">
        <v>38719</v>
      </c>
      <c r="AB16" s="30" t="s">
        <v>124</v>
      </c>
      <c r="AC16" s="32" t="str">
        <f>_xll.qlSchedule(B16&amp;"_Sch",D16,E16,F16,G16,H16,I16,J16,K16,L16,M16,Permanent,Trigger,ObjectOverwrite)</f>
        <v>IT0003991491_Sch#0001</v>
      </c>
      <c r="AD16" s="33" t="str">
        <f>_xll.qlFloatingRateBond(B16,AB16,N16,O16,P16,Q16,AC16,R16,S16,T16,U16,V16,W16,X16,Y16,Z16,AA16,Permanent,Trigger,ObjectOverwrite)</f>
        <v>IT0003991491#0001</v>
      </c>
      <c r="AE16" s="28"/>
    </row>
    <row r="17" spans="1:31" s="19" customFormat="1" x14ac:dyDescent="0.2">
      <c r="A17" s="20"/>
      <c r="B17" s="43" t="s">
        <v>47</v>
      </c>
      <c r="C17" s="31" t="str">
        <f>IF(ISERROR(AC17),_xll.ohRangeRetrieveError(AC17),_xll.ohRangeRetrieveError(AD17))</f>
        <v/>
      </c>
      <c r="D17" s="36">
        <v>38733</v>
      </c>
      <c r="E17" s="36">
        <v>39829</v>
      </c>
      <c r="F17" s="36" t="s">
        <v>9</v>
      </c>
      <c r="G17" s="36" t="s">
        <v>19</v>
      </c>
      <c r="H17" s="36" t="s">
        <v>195</v>
      </c>
      <c r="I17" s="36" t="s">
        <v>17</v>
      </c>
      <c r="J17" s="37" t="s">
        <v>34</v>
      </c>
      <c r="K17" s="37" t="b">
        <v>1</v>
      </c>
      <c r="L17" s="36">
        <v>38914</v>
      </c>
      <c r="M17" s="36" t="e">
        <f>NA()</f>
        <v>#N/A</v>
      </c>
      <c r="N17" s="34" t="s">
        <v>8</v>
      </c>
      <c r="O17" s="34">
        <v>3</v>
      </c>
      <c r="P17" s="34" t="s">
        <v>16</v>
      </c>
      <c r="Q17" s="35">
        <v>100</v>
      </c>
      <c r="R17" s="48">
        <v>11</v>
      </c>
      <c r="S17" s="35" t="b">
        <v>0</v>
      </c>
      <c r="T17" s="35" t="s">
        <v>204</v>
      </c>
      <c r="U17" s="35" t="e">
        <v>#N/A</v>
      </c>
      <c r="V17" s="35" t="e">
        <v>#N/A</v>
      </c>
      <c r="W17" s="35" t="s">
        <v>205</v>
      </c>
      <c r="X17" s="49">
        <v>-7.4999999999999997E-3</v>
      </c>
      <c r="Y17" s="35" t="e">
        <v>#N/A</v>
      </c>
      <c r="Z17" s="38">
        <v>100</v>
      </c>
      <c r="AA17" s="39">
        <v>38733</v>
      </c>
      <c r="AB17" s="30" t="s">
        <v>125</v>
      </c>
      <c r="AC17" s="32" t="str">
        <f>_xll.qlSchedule(B17&amp;"_Sch",D17,E17,F17,G17,H17,I17,J17,K17,L17,M17,Permanent,Trigger,ObjectOverwrite)</f>
        <v>IT0003990915_Sch#0001</v>
      </c>
      <c r="AD17" s="33" t="str">
        <f>_xll.qlFloatingRateBond(B17,AB17,N17,O17,P17,Q17,AC17,R17,S17,T17,U17,V17,W17,X17,Y17,Z17,AA17,Permanent,Trigger,ObjectOverwrite)</f>
        <v>IT0003990915#0001</v>
      </c>
      <c r="AE17" s="28"/>
    </row>
    <row r="18" spans="1:31" s="19" customFormat="1" x14ac:dyDescent="0.2">
      <c r="A18" s="20"/>
      <c r="B18" s="43" t="s">
        <v>48</v>
      </c>
      <c r="C18" s="31" t="str">
        <f>IF(ISERROR(AC18),_xll.ohRangeRetrieveError(AC18),_xll.ohRangeRetrieveError(AD18))</f>
        <v/>
      </c>
      <c r="D18" s="36">
        <v>38777</v>
      </c>
      <c r="E18" s="36">
        <v>39873</v>
      </c>
      <c r="F18" s="36" t="s">
        <v>9</v>
      </c>
      <c r="G18" s="36" t="s">
        <v>19</v>
      </c>
      <c r="H18" s="36" t="s">
        <v>195</v>
      </c>
      <c r="I18" s="36" t="s">
        <v>17</v>
      </c>
      <c r="J18" s="37" t="s">
        <v>34</v>
      </c>
      <c r="K18" s="37" t="b">
        <v>0</v>
      </c>
      <c r="L18" s="36">
        <v>38961</v>
      </c>
      <c r="M18" s="36" t="e">
        <f>NA()</f>
        <v>#N/A</v>
      </c>
      <c r="N18" s="34" t="s">
        <v>8</v>
      </c>
      <c r="O18" s="34">
        <v>3</v>
      </c>
      <c r="P18" s="34" t="s">
        <v>16</v>
      </c>
      <c r="Q18" s="35">
        <v>100</v>
      </c>
      <c r="R18" s="48">
        <v>0</v>
      </c>
      <c r="S18" s="35" t="b">
        <v>0</v>
      </c>
      <c r="T18" s="35" t="s">
        <v>18</v>
      </c>
      <c r="U18" s="35" t="e">
        <v>#N/A</v>
      </c>
      <c r="V18" s="35" t="e">
        <v>#N/A</v>
      </c>
      <c r="W18" s="35" t="s">
        <v>205</v>
      </c>
      <c r="X18" s="49">
        <v>-5.0000000000000001E-3</v>
      </c>
      <c r="Y18" s="35" t="e">
        <v>#N/A</v>
      </c>
      <c r="Z18" s="38">
        <v>100</v>
      </c>
      <c r="AA18" s="39">
        <v>38777</v>
      </c>
      <c r="AB18" s="30" t="s">
        <v>126</v>
      </c>
      <c r="AC18" s="32" t="str">
        <f>_xll.qlSchedule(B18&amp;"_Sch",D18,E18,F18,G18,H18,I18,J18,K18,L18,M18,Permanent,Trigger,ObjectOverwrite)</f>
        <v>IT0004014087_Sch#0001</v>
      </c>
      <c r="AD18" s="33" t="str">
        <f>_xll.qlFloatingRateBond(B18,AB18,N18,O18,P18,Q18,AC18,R18,S18,T18,U18,V18,W18,X18,Y18,Z18,AA18,Permanent,Trigger,ObjectOverwrite)</f>
        <v>IT0004014087#0001</v>
      </c>
      <c r="AE18" s="28"/>
    </row>
    <row r="19" spans="1:31" s="19" customFormat="1" x14ac:dyDescent="0.2">
      <c r="A19" s="20"/>
      <c r="B19" s="43" t="s">
        <v>49</v>
      </c>
      <c r="C19" s="31" t="str">
        <f>IF(ISERROR(AC19),_xll.ohRangeRetrieveError(AC19),_xll.ohRangeRetrieveError(AD19))</f>
        <v/>
      </c>
      <c r="D19" s="36">
        <v>38807</v>
      </c>
      <c r="E19" s="36">
        <v>39903</v>
      </c>
      <c r="F19" s="36" t="s">
        <v>9</v>
      </c>
      <c r="G19" s="36" t="s">
        <v>19</v>
      </c>
      <c r="H19" s="36" t="s">
        <v>195</v>
      </c>
      <c r="I19" s="36" t="s">
        <v>17</v>
      </c>
      <c r="J19" s="37" t="s">
        <v>34</v>
      </c>
      <c r="K19" s="37" t="b">
        <v>0</v>
      </c>
      <c r="L19" s="36">
        <v>38990</v>
      </c>
      <c r="M19" s="36" t="e">
        <f>NA()</f>
        <v>#N/A</v>
      </c>
      <c r="N19" s="34" t="s">
        <v>8</v>
      </c>
      <c r="O19" s="34">
        <v>3</v>
      </c>
      <c r="P19" s="34" t="s">
        <v>16</v>
      </c>
      <c r="Q19" s="35">
        <v>100</v>
      </c>
      <c r="R19" s="48">
        <v>21</v>
      </c>
      <c r="S19" s="35" t="b">
        <v>0</v>
      </c>
      <c r="T19" s="35" t="s">
        <v>18</v>
      </c>
      <c r="U19" s="35" t="e">
        <v>#N/A</v>
      </c>
      <c r="V19" s="35" t="e">
        <v>#N/A</v>
      </c>
      <c r="W19" s="35" t="s">
        <v>205</v>
      </c>
      <c r="X19" s="49">
        <v>-7.4999999999999997E-3</v>
      </c>
      <c r="Y19" s="35" t="e">
        <v>#N/A</v>
      </c>
      <c r="Z19" s="38">
        <v>100</v>
      </c>
      <c r="AA19" s="39">
        <v>38807</v>
      </c>
      <c r="AB19" s="30" t="s">
        <v>127</v>
      </c>
      <c r="AC19" s="32" t="str">
        <f>_xll.qlSchedule(B19&amp;"_Sch",D19,E19,F19,G19,H19,I19,J19,K19,L19,M19,Permanent,Trigger,ObjectOverwrite)</f>
        <v>IT0004023815_Sch#0001</v>
      </c>
      <c r="AD19" s="33" t="str">
        <f>_xll.qlFloatingRateBond(B19,AB19,N19,O19,P19,Q19,AC19,R19,S19,T19,U19,V19,W19,X19,Y19,Z19,AA19,Permanent,Trigger,ObjectOverwrite)</f>
        <v>IT0004023815#0001</v>
      </c>
      <c r="AE19" s="28"/>
    </row>
    <row r="20" spans="1:31" s="19" customFormat="1" x14ac:dyDescent="0.2">
      <c r="A20" s="20"/>
      <c r="B20" s="43" t="s">
        <v>50</v>
      </c>
      <c r="C20" s="31" t="str">
        <f>IF(ISERROR(AC20),_xll.ohRangeRetrieveError(AC20),_xll.ohRangeRetrieveError(AD20))</f>
        <v/>
      </c>
      <c r="D20" s="36">
        <v>38839</v>
      </c>
      <c r="E20" s="36">
        <v>39935</v>
      </c>
      <c r="F20" s="36" t="s">
        <v>9</v>
      </c>
      <c r="G20" s="36" t="s">
        <v>19</v>
      </c>
      <c r="H20" s="36" t="s">
        <v>195</v>
      </c>
      <c r="I20" s="36" t="s">
        <v>17</v>
      </c>
      <c r="J20" s="37" t="s">
        <v>34</v>
      </c>
      <c r="K20" s="37" t="b">
        <v>1</v>
      </c>
      <c r="L20" s="36">
        <v>39023</v>
      </c>
      <c r="M20" s="36" t="e">
        <f>NA()</f>
        <v>#N/A</v>
      </c>
      <c r="N20" s="34" t="s">
        <v>8</v>
      </c>
      <c r="O20" s="34">
        <v>3</v>
      </c>
      <c r="P20" s="34" t="s">
        <v>16</v>
      </c>
      <c r="Q20" s="35">
        <v>100</v>
      </c>
      <c r="R20" s="48">
        <v>1</v>
      </c>
      <c r="S20" s="35" t="b">
        <v>0</v>
      </c>
      <c r="T20" s="35" t="s">
        <v>204</v>
      </c>
      <c r="U20" s="35" t="e">
        <v>#N/A</v>
      </c>
      <c r="V20" s="35" t="e">
        <v>#N/A</v>
      </c>
      <c r="W20" s="35" t="s">
        <v>205</v>
      </c>
      <c r="X20" s="49">
        <v>-5.0000000000000001E-3</v>
      </c>
      <c r="Y20" s="35" t="e">
        <v>#N/A</v>
      </c>
      <c r="Z20" s="38">
        <v>100</v>
      </c>
      <c r="AA20" s="39">
        <v>38839</v>
      </c>
      <c r="AB20" s="30" t="s">
        <v>128</v>
      </c>
      <c r="AC20" s="32" t="str">
        <f>_xll.qlSchedule(B20&amp;"_Sch",D20,E20,F20,G20,H20,I20,J20,K20,L20,M20,Permanent,Trigger,ObjectOverwrite)</f>
        <v>IT0004046246_Sch#0001</v>
      </c>
      <c r="AD20" s="33" t="str">
        <f>_xll.qlFloatingRateBond(B20,AB20,N20,O20,P20,Q20,AC20,R20,S20,T20,U20,V20,W20,X20,Y20,Z20,AA20,Permanent,Trigger,ObjectOverwrite)</f>
        <v>IT0004046246#0001</v>
      </c>
      <c r="AE20" s="28"/>
    </row>
    <row r="21" spans="1:31" s="19" customFormat="1" x14ac:dyDescent="0.2">
      <c r="A21" s="20"/>
      <c r="B21" s="43" t="s">
        <v>51</v>
      </c>
      <c r="C21" s="31" t="str">
        <f>IF(ISERROR(AC21),_xll.ohRangeRetrieveError(AC21),_xll.ohRangeRetrieveError(AD21))</f>
        <v/>
      </c>
      <c r="D21" s="36">
        <v>38873</v>
      </c>
      <c r="E21" s="36">
        <v>39969</v>
      </c>
      <c r="F21" s="36" t="s">
        <v>9</v>
      </c>
      <c r="G21" s="36" t="s">
        <v>19</v>
      </c>
      <c r="H21" s="36" t="s">
        <v>195</v>
      </c>
      <c r="I21" s="36" t="s">
        <v>17</v>
      </c>
      <c r="J21" s="37" t="s">
        <v>34</v>
      </c>
      <c r="K21" s="37" t="b">
        <v>0</v>
      </c>
      <c r="L21" s="36">
        <v>39056</v>
      </c>
      <c r="M21" s="36" t="e">
        <f>NA()</f>
        <v>#N/A</v>
      </c>
      <c r="N21" s="34" t="s">
        <v>8</v>
      </c>
      <c r="O21" s="34">
        <v>3</v>
      </c>
      <c r="P21" s="34" t="s">
        <v>16</v>
      </c>
      <c r="Q21" s="35">
        <v>100</v>
      </c>
      <c r="R21" s="48">
        <v>3</v>
      </c>
      <c r="S21" s="35" t="b">
        <v>0</v>
      </c>
      <c r="T21" s="35" t="s">
        <v>18</v>
      </c>
      <c r="U21" s="35" t="e">
        <v>#N/A</v>
      </c>
      <c r="V21" s="35" t="e">
        <v>#N/A</v>
      </c>
      <c r="W21" s="35" t="s">
        <v>205</v>
      </c>
      <c r="X21" s="49">
        <v>-6.0000000000000001E-3</v>
      </c>
      <c r="Y21" s="35" t="e">
        <v>#N/A</v>
      </c>
      <c r="Z21" s="38">
        <v>100</v>
      </c>
      <c r="AA21" s="39">
        <v>38873</v>
      </c>
      <c r="AB21" s="30" t="s">
        <v>129</v>
      </c>
      <c r="AC21" s="32" t="str">
        <f>_xll.qlSchedule(B21&amp;"_Sch",D21,E21,F21,G21,H21,I21,J21,K21,L21,M21,Permanent,Trigger,ObjectOverwrite)</f>
        <v>IT0004058001_Sch#0001</v>
      </c>
      <c r="AD21" s="33" t="str">
        <f>_xll.qlFloatingRateBond(B21,AB21,N21,O21,P21,Q21,AC21,R21,S21,T21,U21,V21,W21,X21,Y21,Z21,AA21,Permanent,Trigger,ObjectOverwrite)</f>
        <v>IT0004058001#0001</v>
      </c>
      <c r="AE21" s="28"/>
    </row>
    <row r="22" spans="1:31" s="19" customFormat="1" x14ac:dyDescent="0.2">
      <c r="A22" s="20"/>
      <c r="B22" s="43" t="s">
        <v>52</v>
      </c>
      <c r="C22" s="31" t="str">
        <f>IF(ISERROR(AC22),_xll.ohRangeRetrieveError(AC22),_xll.ohRangeRetrieveError(AD22))</f>
        <v/>
      </c>
      <c r="D22" s="36">
        <v>38883</v>
      </c>
      <c r="E22" s="36">
        <v>39979</v>
      </c>
      <c r="F22" s="36" t="s">
        <v>9</v>
      </c>
      <c r="G22" s="36" t="s">
        <v>19</v>
      </c>
      <c r="H22" s="36" t="s">
        <v>195</v>
      </c>
      <c r="I22" s="36" t="s">
        <v>17</v>
      </c>
      <c r="J22" s="37" t="s">
        <v>34</v>
      </c>
      <c r="K22" s="37" t="b">
        <v>0</v>
      </c>
      <c r="L22" s="36">
        <v>39066</v>
      </c>
      <c r="M22" s="36" t="e">
        <f>NA()</f>
        <v>#N/A</v>
      </c>
      <c r="N22" s="34" t="s">
        <v>8</v>
      </c>
      <c r="O22" s="34">
        <v>3</v>
      </c>
      <c r="P22" s="34" t="s">
        <v>16</v>
      </c>
      <c r="Q22" s="35">
        <v>100</v>
      </c>
      <c r="R22" s="48">
        <v>10</v>
      </c>
      <c r="S22" s="35" t="b">
        <v>0</v>
      </c>
      <c r="T22" s="35" t="s">
        <v>18</v>
      </c>
      <c r="U22" s="35" t="e">
        <v>#N/A</v>
      </c>
      <c r="V22" s="35" t="e">
        <v>#N/A</v>
      </c>
      <c r="W22" s="35" t="s">
        <v>205</v>
      </c>
      <c r="X22" s="49">
        <v>-7.4999999999999997E-3</v>
      </c>
      <c r="Y22" s="35" t="e">
        <v>#N/A</v>
      </c>
      <c r="Z22" s="38">
        <v>100</v>
      </c>
      <c r="AA22" s="39">
        <v>38883</v>
      </c>
      <c r="AB22" s="30" t="s">
        <v>130</v>
      </c>
      <c r="AC22" s="32" t="str">
        <f>_xll.qlSchedule(B22&amp;"_Sch",D22,E22,F22,G22,H22,I22,J22,K22,L22,M22,Permanent,Trigger,ObjectOverwrite)</f>
        <v>IT0004055973_Sch#0001</v>
      </c>
      <c r="AD22" s="33" t="str">
        <f>_xll.qlFloatingRateBond(B22,AB22,N22,O22,P22,Q22,AC22,R22,S22,T22,U22,V22,W22,X22,Y22,Z22,AA22,Permanent,Trigger,ObjectOverwrite)</f>
        <v>IT0004055973#0001</v>
      </c>
      <c r="AE22" s="28"/>
    </row>
    <row r="23" spans="1:31" s="19" customFormat="1" x14ac:dyDescent="0.2">
      <c r="A23" s="20"/>
      <c r="B23" s="43" t="s">
        <v>53</v>
      </c>
      <c r="C23" s="31" t="str">
        <f>IF(ISERROR(AC23),_xll.ohRangeRetrieveError(AC23),_xll.ohRangeRetrieveError(AD23))</f>
        <v/>
      </c>
      <c r="D23" s="36">
        <v>38898</v>
      </c>
      <c r="E23" s="36">
        <v>39994</v>
      </c>
      <c r="F23" s="36" t="s">
        <v>9</v>
      </c>
      <c r="G23" s="36" t="s">
        <v>19</v>
      </c>
      <c r="H23" s="36" t="s">
        <v>195</v>
      </c>
      <c r="I23" s="36" t="s">
        <v>17</v>
      </c>
      <c r="J23" s="37" t="s">
        <v>34</v>
      </c>
      <c r="K23" s="37" t="b">
        <v>0</v>
      </c>
      <c r="L23" s="36">
        <v>39081</v>
      </c>
      <c r="M23" s="36" t="e">
        <f>NA()</f>
        <v>#N/A</v>
      </c>
      <c r="N23" s="34" t="s">
        <v>8</v>
      </c>
      <c r="O23" s="34">
        <v>3</v>
      </c>
      <c r="P23" s="34" t="s">
        <v>16</v>
      </c>
      <c r="Q23" s="35">
        <v>100</v>
      </c>
      <c r="R23" s="48">
        <v>1</v>
      </c>
      <c r="S23" s="35" t="b">
        <v>0</v>
      </c>
      <c r="T23" s="35" t="s">
        <v>18</v>
      </c>
      <c r="U23" s="35" t="e">
        <v>#N/A</v>
      </c>
      <c r="V23" s="35" t="e">
        <v>#N/A</v>
      </c>
      <c r="W23" s="35" t="s">
        <v>205</v>
      </c>
      <c r="X23" s="49">
        <v>-6.0000000000000001E-3</v>
      </c>
      <c r="Y23" s="35" t="e">
        <v>#N/A</v>
      </c>
      <c r="Z23" s="38">
        <v>100</v>
      </c>
      <c r="AA23" s="39">
        <v>38898</v>
      </c>
      <c r="AB23" s="30" t="s">
        <v>131</v>
      </c>
      <c r="AC23" s="32" t="str">
        <f>_xll.qlSchedule(B23&amp;"_Sch",D23,E23,F23,G23,H23,I23,J23,K23,L23,M23,Permanent,Trigger,ObjectOverwrite)</f>
        <v>IT0004058019_Sch#0001</v>
      </c>
      <c r="AD23" s="33" t="str">
        <f>_xll.qlFloatingRateBond(B23,AB23,N23,O23,P23,Q23,AC23,R23,S23,T23,U23,V23,W23,X23,Y23,Z23,AA23,Permanent,Trigger,ObjectOverwrite)</f>
        <v>IT0004058019#0001</v>
      </c>
      <c r="AE23" s="28"/>
    </row>
    <row r="24" spans="1:31" s="19" customFormat="1" x14ac:dyDescent="0.2">
      <c r="A24" s="20"/>
      <c r="B24" s="43" t="s">
        <v>54</v>
      </c>
      <c r="C24" s="31" t="str">
        <f>IF(ISERROR(AC24),_xll.ohRangeRetrieveError(AC24),_xll.ohRangeRetrieveError(AD24))</f>
        <v/>
      </c>
      <c r="D24" s="36">
        <v>38912</v>
      </c>
      <c r="E24" s="36">
        <v>40008</v>
      </c>
      <c r="F24" s="36" t="s">
        <v>9</v>
      </c>
      <c r="G24" s="36" t="s">
        <v>19</v>
      </c>
      <c r="H24" s="36" t="s">
        <v>195</v>
      </c>
      <c r="I24" s="36" t="s">
        <v>17</v>
      </c>
      <c r="J24" s="37" t="s">
        <v>34</v>
      </c>
      <c r="K24" s="37" t="b">
        <v>1</v>
      </c>
      <c r="L24" s="36">
        <v>39096</v>
      </c>
      <c r="M24" s="36" t="e">
        <f>NA()</f>
        <v>#N/A</v>
      </c>
      <c r="N24" s="34" t="s">
        <v>8</v>
      </c>
      <c r="O24" s="34">
        <v>3</v>
      </c>
      <c r="P24" s="34" t="s">
        <v>16</v>
      </c>
      <c r="Q24" s="35">
        <v>100</v>
      </c>
      <c r="R24" s="48">
        <v>10</v>
      </c>
      <c r="S24" s="35" t="b">
        <v>0</v>
      </c>
      <c r="T24" s="35" t="s">
        <v>204</v>
      </c>
      <c r="U24" s="35" t="e">
        <v>#N/A</v>
      </c>
      <c r="V24" s="35" t="e">
        <v>#N/A</v>
      </c>
      <c r="W24" s="35" t="s">
        <v>205</v>
      </c>
      <c r="X24" s="49">
        <v>-7.4999999999999997E-3</v>
      </c>
      <c r="Y24" s="35" t="e">
        <v>#N/A</v>
      </c>
      <c r="Z24" s="38">
        <v>100</v>
      </c>
      <c r="AA24" s="39">
        <v>38912</v>
      </c>
      <c r="AB24" s="30" t="s">
        <v>132</v>
      </c>
      <c r="AC24" s="32" t="str">
        <f>_xll.qlSchedule(B24&amp;"_Sch",D24,E24,F24,G24,H24,I24,J24,K24,L24,M24,Permanent,Trigger,ObjectOverwrite)</f>
        <v>IT0004055916_Sch#0001</v>
      </c>
      <c r="AD24" s="33" t="str">
        <f>_xll.qlFloatingRateBond(B24,AB24,N24,O24,P24,Q24,AC24,R24,S24,T24,U24,V24,W24,X24,Y24,Z24,AA24,Permanent,Trigger,ObjectOverwrite)</f>
        <v>IT0004055916#0001</v>
      </c>
      <c r="AE24" s="28"/>
    </row>
    <row r="25" spans="1:31" s="19" customFormat="1" x14ac:dyDescent="0.2">
      <c r="A25" s="20"/>
      <c r="B25" s="43" t="s">
        <v>55</v>
      </c>
      <c r="C25" s="31" t="str">
        <f>IF(ISERROR(AC25),_xll.ohRangeRetrieveError(AC25),_xll.ohRangeRetrieveError(AD25))</f>
        <v/>
      </c>
      <c r="D25" s="36">
        <v>38930</v>
      </c>
      <c r="E25" s="36">
        <v>40026</v>
      </c>
      <c r="F25" s="36" t="s">
        <v>9</v>
      </c>
      <c r="G25" s="36" t="s">
        <v>19</v>
      </c>
      <c r="H25" s="36" t="s">
        <v>195</v>
      </c>
      <c r="I25" s="36" t="s">
        <v>17</v>
      </c>
      <c r="J25" s="37" t="s">
        <v>34</v>
      </c>
      <c r="K25" s="37" t="b">
        <v>1</v>
      </c>
      <c r="L25" s="36">
        <v>39114</v>
      </c>
      <c r="M25" s="36" t="e">
        <f>NA()</f>
        <v>#N/A</v>
      </c>
      <c r="N25" s="34" t="s">
        <v>8</v>
      </c>
      <c r="O25" s="34">
        <v>3</v>
      </c>
      <c r="P25" s="34" t="s">
        <v>16</v>
      </c>
      <c r="Q25" s="35">
        <v>100</v>
      </c>
      <c r="R25" s="48">
        <v>0</v>
      </c>
      <c r="S25" s="35" t="b">
        <v>0</v>
      </c>
      <c r="T25" s="35" t="s">
        <v>204</v>
      </c>
      <c r="U25" s="35" t="e">
        <v>#N/A</v>
      </c>
      <c r="V25" s="35" t="e">
        <v>#N/A</v>
      </c>
      <c r="W25" s="35" t="s">
        <v>205</v>
      </c>
      <c r="X25" s="49">
        <v>-6.0000000000000001E-3</v>
      </c>
      <c r="Y25" s="35" t="e">
        <v>#N/A</v>
      </c>
      <c r="Z25" s="38">
        <v>100</v>
      </c>
      <c r="AA25" s="39">
        <v>38930</v>
      </c>
      <c r="AB25" s="30" t="s">
        <v>133</v>
      </c>
      <c r="AC25" s="32" t="str">
        <f>_xll.qlSchedule(B25&amp;"_Sch",D25,E25,F25,G25,H25,I25,J25,K25,L25,M25,Permanent,Trigger,ObjectOverwrite)</f>
        <v>IT0004058035_Sch#0001</v>
      </c>
      <c r="AD25" s="33" t="str">
        <f>_xll.qlFloatingRateBond(B25,AB25,N25,O25,P25,Q25,AC25,R25,S25,T25,U25,V25,W25,X25,Y25,Z25,AA25,Permanent,Trigger,ObjectOverwrite)</f>
        <v>IT0004058035#0001</v>
      </c>
      <c r="AE25" s="28"/>
    </row>
    <row r="26" spans="1:31" s="19" customFormat="1" x14ac:dyDescent="0.2">
      <c r="A26" s="20"/>
      <c r="B26" s="43" t="s">
        <v>56</v>
      </c>
      <c r="C26" s="31" t="str">
        <f>IF(ISERROR(AC26),_xll.ohRangeRetrieveError(AC26),_xll.ohRangeRetrieveError(AD26))</f>
        <v/>
      </c>
      <c r="D26" s="36">
        <v>38943</v>
      </c>
      <c r="E26" s="36">
        <v>40039</v>
      </c>
      <c r="F26" s="36" t="s">
        <v>9</v>
      </c>
      <c r="G26" s="36" t="s">
        <v>19</v>
      </c>
      <c r="H26" s="36" t="s">
        <v>195</v>
      </c>
      <c r="I26" s="36" t="s">
        <v>17</v>
      </c>
      <c r="J26" s="37" t="s">
        <v>34</v>
      </c>
      <c r="K26" s="37" t="b">
        <v>1</v>
      </c>
      <c r="L26" s="36">
        <v>39127</v>
      </c>
      <c r="M26" s="36" t="e">
        <f>NA()</f>
        <v>#N/A</v>
      </c>
      <c r="N26" s="34" t="s">
        <v>8</v>
      </c>
      <c r="O26" s="34">
        <v>3</v>
      </c>
      <c r="P26" s="34" t="s">
        <v>16</v>
      </c>
      <c r="Q26" s="35">
        <v>100</v>
      </c>
      <c r="R26" s="48">
        <v>10</v>
      </c>
      <c r="S26" s="35" t="b">
        <v>0</v>
      </c>
      <c r="T26" s="35" t="s">
        <v>204</v>
      </c>
      <c r="U26" s="35" t="e">
        <v>#N/A</v>
      </c>
      <c r="V26" s="35" t="e">
        <v>#N/A</v>
      </c>
      <c r="W26" s="35" t="s">
        <v>205</v>
      </c>
      <c r="X26" s="49">
        <v>-7.4999999999999997E-3</v>
      </c>
      <c r="Y26" s="35" t="e">
        <v>#N/A</v>
      </c>
      <c r="Z26" s="38">
        <v>100</v>
      </c>
      <c r="AA26" s="39">
        <v>38943</v>
      </c>
      <c r="AB26" s="30" t="s">
        <v>134</v>
      </c>
      <c r="AC26" s="32" t="str">
        <f>_xll.qlSchedule(B26&amp;"_Sch",D26,E26,F26,G26,H26,I26,J26,K26,L26,M26,Permanent,Trigger,ObjectOverwrite)</f>
        <v>IT0004056138_Sch#0001</v>
      </c>
      <c r="AD26" s="33" t="str">
        <f>_xll.qlFloatingRateBond(B26,AB26,N26,O26,P26,Q26,AC26,R26,S26,T26,U26,V26,W26,X26,Y26,Z26,AA26,Permanent,Trigger,ObjectOverwrite)</f>
        <v>IT0004056138#0001</v>
      </c>
      <c r="AE26" s="28"/>
    </row>
    <row r="27" spans="1:31" s="19" customFormat="1" x14ac:dyDescent="0.2">
      <c r="A27" s="20"/>
      <c r="B27" s="43" t="s">
        <v>57</v>
      </c>
      <c r="C27" s="31" t="str">
        <f>IF(ISERROR(AC27),_xll.ohRangeRetrieveError(AC27),_xll.ohRangeRetrieveError(AD27))</f>
        <v/>
      </c>
      <c r="D27" s="36">
        <v>38959</v>
      </c>
      <c r="E27" s="36">
        <v>40055</v>
      </c>
      <c r="F27" s="36" t="s">
        <v>9</v>
      </c>
      <c r="G27" s="36" t="s">
        <v>19</v>
      </c>
      <c r="H27" s="36" t="s">
        <v>195</v>
      </c>
      <c r="I27" s="36" t="s">
        <v>17</v>
      </c>
      <c r="J27" s="37" t="s">
        <v>34</v>
      </c>
      <c r="K27" s="37" t="b">
        <v>0</v>
      </c>
      <c r="L27" s="36">
        <v>39141</v>
      </c>
      <c r="M27" s="36" t="e">
        <f>NA()</f>
        <v>#N/A</v>
      </c>
      <c r="N27" s="34" t="s">
        <v>8</v>
      </c>
      <c r="O27" s="34">
        <v>3</v>
      </c>
      <c r="P27" s="34" t="s">
        <v>16</v>
      </c>
      <c r="Q27" s="35">
        <v>100</v>
      </c>
      <c r="R27" s="48">
        <v>2</v>
      </c>
      <c r="S27" s="35" t="b">
        <v>0</v>
      </c>
      <c r="T27" s="35" t="s">
        <v>18</v>
      </c>
      <c r="U27" s="35" t="e">
        <v>#N/A</v>
      </c>
      <c r="V27" s="35" t="e">
        <v>#N/A</v>
      </c>
      <c r="W27" s="35" t="s">
        <v>206</v>
      </c>
      <c r="X27" s="49">
        <v>-6.0000000000000001E-3</v>
      </c>
      <c r="Y27" s="35" t="e">
        <v>#N/A</v>
      </c>
      <c r="Z27" s="38">
        <v>100</v>
      </c>
      <c r="AA27" s="39">
        <v>38959</v>
      </c>
      <c r="AB27" s="30" t="s">
        <v>135</v>
      </c>
      <c r="AC27" s="32" t="str">
        <f>_xll.qlSchedule(B27&amp;"_Sch",D27,E27,F27,G27,H27,I27,J27,K27,L27,M27,Permanent,Trigger,ObjectOverwrite)</f>
        <v>IT0004058043_Sch#0001</v>
      </c>
      <c r="AD27" s="33" t="str">
        <f>_xll.qlFloatingRateBond(B27,AB27,N27,O27,P27,Q27,AC27,R27,S27,T27,U27,V27,W27,X27,Y27,Z27,AA27,Permanent,Trigger,ObjectOverwrite)</f>
        <v>IT0004058043#0001</v>
      </c>
      <c r="AE27" s="28"/>
    </row>
    <row r="28" spans="1:31" s="19" customFormat="1" x14ac:dyDescent="0.2">
      <c r="A28" s="20"/>
      <c r="B28" s="43" t="s">
        <v>58</v>
      </c>
      <c r="C28" s="31" t="str">
        <f>IF(ISERROR(AC28),_xll.ohRangeRetrieveError(AC28),_xll.ohRangeRetrieveError(AD28))</f>
        <v/>
      </c>
      <c r="D28" s="36">
        <v>38975</v>
      </c>
      <c r="E28" s="36">
        <v>40071</v>
      </c>
      <c r="F28" s="36" t="s">
        <v>9</v>
      </c>
      <c r="G28" s="36" t="s">
        <v>19</v>
      </c>
      <c r="H28" s="36" t="s">
        <v>195</v>
      </c>
      <c r="I28" s="36" t="s">
        <v>17</v>
      </c>
      <c r="J28" s="37" t="s">
        <v>34</v>
      </c>
      <c r="K28" s="37" t="b">
        <v>0</v>
      </c>
      <c r="L28" s="36">
        <v>39156</v>
      </c>
      <c r="M28" s="36" t="e">
        <f>NA()</f>
        <v>#N/A</v>
      </c>
      <c r="N28" s="34" t="s">
        <v>8</v>
      </c>
      <c r="O28" s="34">
        <v>3</v>
      </c>
      <c r="P28" s="34" t="s">
        <v>16</v>
      </c>
      <c r="Q28" s="35">
        <v>100</v>
      </c>
      <c r="R28" s="48">
        <v>10</v>
      </c>
      <c r="S28" s="35" t="b">
        <v>0</v>
      </c>
      <c r="T28" s="35" t="s">
        <v>18</v>
      </c>
      <c r="U28" s="35" t="e">
        <v>#N/A</v>
      </c>
      <c r="V28" s="35" t="e">
        <v>#N/A</v>
      </c>
      <c r="W28" s="35" t="s">
        <v>205</v>
      </c>
      <c r="X28" s="49">
        <v>-7.4999999999999997E-3</v>
      </c>
      <c r="Y28" s="35" t="e">
        <v>#N/A</v>
      </c>
      <c r="Z28" s="38">
        <v>100</v>
      </c>
      <c r="AA28" s="39">
        <v>38975</v>
      </c>
      <c r="AB28" s="30" t="s">
        <v>136</v>
      </c>
      <c r="AC28" s="32" t="str">
        <f>_xll.qlSchedule(B28&amp;"_Sch",D28,E28,F28,G28,H28,I28,J28,K28,L28,M28,Permanent,Trigger,ObjectOverwrite)</f>
        <v>IT0004056153_Sch#0001</v>
      </c>
      <c r="AD28" s="33" t="str">
        <f>_xll.qlFloatingRateBond(B28,AB28,N28,O28,P28,Q28,AC28,R28,S28,T28,U28,V28,W28,X28,Y28,Z28,AA28,Permanent,Trigger,ObjectOverwrite)</f>
        <v>IT0004056153#0001</v>
      </c>
      <c r="AE28" s="28"/>
    </row>
    <row r="29" spans="1:31" s="19" customFormat="1" x14ac:dyDescent="0.2">
      <c r="A29" s="20"/>
      <c r="B29" s="43" t="s">
        <v>59</v>
      </c>
      <c r="C29" s="31" t="str">
        <f>IF(ISERROR(AC29),_xll.ohRangeRetrieveError(AC29),_xll.ohRangeRetrieveError(AD29))</f>
        <v/>
      </c>
      <c r="D29" s="36">
        <v>38975</v>
      </c>
      <c r="E29" s="36">
        <v>40071</v>
      </c>
      <c r="F29" s="36" t="s">
        <v>9</v>
      </c>
      <c r="G29" s="36" t="s">
        <v>19</v>
      </c>
      <c r="H29" s="36" t="s">
        <v>195</v>
      </c>
      <c r="I29" s="36" t="s">
        <v>17</v>
      </c>
      <c r="J29" s="37" t="s">
        <v>34</v>
      </c>
      <c r="K29" s="37" t="b">
        <v>0</v>
      </c>
      <c r="L29" s="36">
        <v>39156</v>
      </c>
      <c r="M29" s="36" t="e">
        <f>NA()</f>
        <v>#N/A</v>
      </c>
      <c r="N29" s="34" t="s">
        <v>8</v>
      </c>
      <c r="O29" s="34">
        <v>3</v>
      </c>
      <c r="P29" s="34" t="s">
        <v>16</v>
      </c>
      <c r="Q29" s="35">
        <v>100</v>
      </c>
      <c r="R29" s="48">
        <v>10</v>
      </c>
      <c r="S29" s="35" t="b">
        <v>0</v>
      </c>
      <c r="T29" s="35" t="s">
        <v>18</v>
      </c>
      <c r="U29" s="35" t="e">
        <v>#N/A</v>
      </c>
      <c r="V29" s="35" t="e">
        <v>#N/A</v>
      </c>
      <c r="W29" s="35" t="s">
        <v>205</v>
      </c>
      <c r="X29" s="49">
        <v>-6.0000000000000001E-3</v>
      </c>
      <c r="Y29" s="35" t="e">
        <v>#N/A</v>
      </c>
      <c r="Z29" s="38">
        <v>100</v>
      </c>
      <c r="AA29" s="39">
        <v>38975</v>
      </c>
      <c r="AB29" s="30" t="s">
        <v>137</v>
      </c>
      <c r="AC29" s="32" t="str">
        <f>_xll.qlSchedule(B29&amp;"_Sch",D29,E29,F29,G29,H29,I29,J29,K29,L29,M29,Permanent,Trigger,ObjectOverwrite)</f>
        <v>IT0004058068_Sch#0001</v>
      </c>
      <c r="AD29" s="33" t="str">
        <f>_xll.qlFloatingRateBond(B29,AB29,N29,O29,P29,Q29,AC29,R29,S29,T29,U29,V29,W29,X29,Y29,Z29,AA29,Permanent,Trigger,ObjectOverwrite)</f>
        <v>IT0004058068#0001</v>
      </c>
      <c r="AE29" s="28"/>
    </row>
    <row r="30" spans="1:31" s="19" customFormat="1" x14ac:dyDescent="0.2">
      <c r="A30" s="20"/>
      <c r="B30" s="43" t="s">
        <v>60</v>
      </c>
      <c r="C30" s="31" t="str">
        <f>IF(ISERROR(AC30),_xll.ohRangeRetrieveError(AC30),_xll.ohRangeRetrieveError(AD30))</f>
        <v/>
      </c>
      <c r="D30" s="36">
        <v>38989</v>
      </c>
      <c r="E30" s="36">
        <v>40085</v>
      </c>
      <c r="F30" s="36" t="s">
        <v>9</v>
      </c>
      <c r="G30" s="36" t="s">
        <v>19</v>
      </c>
      <c r="H30" s="36" t="s">
        <v>195</v>
      </c>
      <c r="I30" s="36" t="s">
        <v>17</v>
      </c>
      <c r="J30" s="37" t="s">
        <v>34</v>
      </c>
      <c r="K30" s="37" t="b">
        <v>1</v>
      </c>
      <c r="L30" s="36">
        <v>39170</v>
      </c>
      <c r="M30" s="36" t="e">
        <f>NA()</f>
        <v>#N/A</v>
      </c>
      <c r="N30" s="34" t="s">
        <v>8</v>
      </c>
      <c r="O30" s="34">
        <v>3</v>
      </c>
      <c r="P30" s="34" t="s">
        <v>16</v>
      </c>
      <c r="Q30" s="35">
        <v>100</v>
      </c>
      <c r="R30" s="48">
        <v>1</v>
      </c>
      <c r="S30" s="35" t="b">
        <v>0</v>
      </c>
      <c r="T30" s="35" t="s">
        <v>204</v>
      </c>
      <c r="U30" s="35" t="e">
        <v>#N/A</v>
      </c>
      <c r="V30" s="35" t="e">
        <v>#N/A</v>
      </c>
      <c r="W30" s="35" t="s">
        <v>205</v>
      </c>
      <c r="X30" s="49">
        <v>-7.4999999999999997E-3</v>
      </c>
      <c r="Y30" s="35" t="e">
        <v>#N/A</v>
      </c>
      <c r="Z30" s="38">
        <v>100</v>
      </c>
      <c r="AA30" s="39">
        <v>38989</v>
      </c>
      <c r="AB30" s="30" t="s">
        <v>138</v>
      </c>
      <c r="AC30" s="32" t="str">
        <f>_xll.qlSchedule(B30&amp;"_Sch",D30,E30,F30,G30,H30,I30,J30,K30,L30,M30,Permanent,Trigger,ObjectOverwrite)</f>
        <v>IT0004113996_Sch#0001</v>
      </c>
      <c r="AD30" s="33" t="str">
        <f>_xll.qlFloatingRateBond(B30,AB30,N30,O30,P30,Q30,AC30,R30,S30,T30,U30,V30,W30,X30,Y30,Z30,AA30,Permanent,Trigger,ObjectOverwrite)</f>
        <v>IT0004113996#0001</v>
      </c>
      <c r="AE30" s="28"/>
    </row>
    <row r="31" spans="1:31" s="19" customFormat="1" x14ac:dyDescent="0.2">
      <c r="A31" s="20"/>
      <c r="B31" s="43" t="s">
        <v>61</v>
      </c>
      <c r="C31" s="31" t="str">
        <f>IF(ISERROR(AC31),_xll.ohRangeRetrieveError(AC31),_xll.ohRangeRetrieveError(AD31))</f>
        <v/>
      </c>
      <c r="D31" s="36">
        <v>38992</v>
      </c>
      <c r="E31" s="36">
        <v>40088</v>
      </c>
      <c r="F31" s="36" t="s">
        <v>9</v>
      </c>
      <c r="G31" s="36" t="s">
        <v>19</v>
      </c>
      <c r="H31" s="36" t="s">
        <v>195</v>
      </c>
      <c r="I31" s="36" t="s">
        <v>17</v>
      </c>
      <c r="J31" s="37" t="s">
        <v>34</v>
      </c>
      <c r="K31" s="37" t="b">
        <v>1</v>
      </c>
      <c r="L31" s="36">
        <v>39174</v>
      </c>
      <c r="M31" s="36" t="e">
        <f>NA()</f>
        <v>#N/A</v>
      </c>
      <c r="N31" s="34" t="s">
        <v>8</v>
      </c>
      <c r="O31" s="34">
        <v>3</v>
      </c>
      <c r="P31" s="34" t="s">
        <v>16</v>
      </c>
      <c r="Q31" s="35">
        <v>100</v>
      </c>
      <c r="R31" s="48">
        <v>1</v>
      </c>
      <c r="S31" s="35" t="b">
        <v>0</v>
      </c>
      <c r="T31" s="35" t="s">
        <v>204</v>
      </c>
      <c r="U31" s="35" t="e">
        <v>#N/A</v>
      </c>
      <c r="V31" s="35" t="e">
        <v>#N/A</v>
      </c>
      <c r="W31" s="35" t="s">
        <v>205</v>
      </c>
      <c r="X31" s="49">
        <v>-6.0000000000000001E-3</v>
      </c>
      <c r="Y31" s="35" t="e">
        <v>#N/A</v>
      </c>
      <c r="Z31" s="38">
        <v>100</v>
      </c>
      <c r="AA31" s="39">
        <v>38992</v>
      </c>
      <c r="AB31" s="30" t="s">
        <v>139</v>
      </c>
      <c r="AC31" s="32" t="str">
        <f>_xll.qlSchedule(B31&amp;"_Sch",D31,E31,F31,G31,H31,I31,J31,K31,L31,M31,Permanent,Trigger,ObjectOverwrite)</f>
        <v>IT0004112634_Sch#0001</v>
      </c>
      <c r="AD31" s="33" t="str">
        <f>_xll.qlFloatingRateBond(B31,AB31,N31,O31,P31,Q31,AC31,R31,S31,T31,U31,V31,W31,X31,Y31,Z31,AA31,Permanent,Trigger,ObjectOverwrite)</f>
        <v>IT0004112634#0001</v>
      </c>
      <c r="AE31" s="28"/>
    </row>
    <row r="32" spans="1:31" s="19" customFormat="1" x14ac:dyDescent="0.2">
      <c r="A32" s="20"/>
      <c r="B32" s="43" t="s">
        <v>62</v>
      </c>
      <c r="C32" s="31" t="str">
        <f>IF(ISERROR(AC32),_xll.ohRangeRetrieveError(AC32),_xll.ohRangeRetrieveError(AD32))</f>
        <v/>
      </c>
      <c r="D32" s="36">
        <v>39080</v>
      </c>
      <c r="E32" s="36">
        <v>40176</v>
      </c>
      <c r="F32" s="36" t="s">
        <v>9</v>
      </c>
      <c r="G32" s="36" t="s">
        <v>19</v>
      </c>
      <c r="H32" s="36" t="s">
        <v>195</v>
      </c>
      <c r="I32" s="36" t="s">
        <v>17</v>
      </c>
      <c r="J32" s="37" t="s">
        <v>34</v>
      </c>
      <c r="K32" s="37" t="b">
        <v>1</v>
      </c>
      <c r="L32" s="36">
        <v>39262</v>
      </c>
      <c r="M32" s="36" t="e">
        <f>NA()</f>
        <v>#N/A</v>
      </c>
      <c r="N32" s="34" t="s">
        <v>8</v>
      </c>
      <c r="O32" s="34">
        <v>3</v>
      </c>
      <c r="P32" s="34" t="s">
        <v>16</v>
      </c>
      <c r="Q32" s="35">
        <v>100</v>
      </c>
      <c r="R32" s="48">
        <v>1</v>
      </c>
      <c r="S32" s="35" t="b">
        <v>0</v>
      </c>
      <c r="T32" s="35" t="s">
        <v>204</v>
      </c>
      <c r="U32" s="35" t="e">
        <v>#N/A</v>
      </c>
      <c r="V32" s="35" t="e">
        <v>#N/A</v>
      </c>
      <c r="W32" s="35" t="s">
        <v>205</v>
      </c>
      <c r="X32" s="49">
        <v>-6.9999999999999993E-3</v>
      </c>
      <c r="Y32" s="35" t="e">
        <v>#N/A</v>
      </c>
      <c r="Z32" s="38">
        <v>100</v>
      </c>
      <c r="AA32" s="39">
        <v>39080</v>
      </c>
      <c r="AB32" s="30" t="s">
        <v>140</v>
      </c>
      <c r="AC32" s="32" t="str">
        <f>_xll.qlSchedule(B32&amp;"_Sch",D32,E32,F32,G32,H32,I32,J32,K32,L32,M32,Permanent,Trigger,ObjectOverwrite)</f>
        <v>IT0004150931_Sch#0001</v>
      </c>
      <c r="AD32" s="33" t="str">
        <f>_xll.qlFloatingRateBond(B32,AB32,N32,O32,P32,Q32,AC32,R32,S32,T32,U32,V32,W32,X32,Y32,Z32,AA32,Permanent,Trigger,ObjectOverwrite)</f>
        <v>IT0004150931#0001</v>
      </c>
      <c r="AE32" s="28"/>
    </row>
    <row r="33" spans="1:31" s="19" customFormat="1" x14ac:dyDescent="0.2">
      <c r="A33" s="20"/>
      <c r="B33" s="43" t="s">
        <v>63</v>
      </c>
      <c r="C33" s="31" t="str">
        <f>IF(ISERROR(AC33),_xll.ohRangeRetrieveError(AC33),_xll.ohRangeRetrieveError(AD33))</f>
        <v/>
      </c>
      <c r="D33" s="36">
        <v>39097</v>
      </c>
      <c r="E33" s="36">
        <v>40193</v>
      </c>
      <c r="F33" s="36" t="s">
        <v>9</v>
      </c>
      <c r="G33" s="36" t="s">
        <v>19</v>
      </c>
      <c r="H33" s="36" t="s">
        <v>195</v>
      </c>
      <c r="I33" s="36" t="s">
        <v>17</v>
      </c>
      <c r="J33" s="37" t="s">
        <v>34</v>
      </c>
      <c r="K33" s="37" t="b">
        <v>0</v>
      </c>
      <c r="L33" s="36">
        <v>39278</v>
      </c>
      <c r="M33" s="36" t="e">
        <f>NA()</f>
        <v>#N/A</v>
      </c>
      <c r="N33" s="34" t="s">
        <v>8</v>
      </c>
      <c r="O33" s="34">
        <v>3</v>
      </c>
      <c r="P33" s="34" t="s">
        <v>16</v>
      </c>
      <c r="Q33" s="35">
        <v>100</v>
      </c>
      <c r="R33" s="48">
        <v>1</v>
      </c>
      <c r="S33" s="35" t="b">
        <v>0</v>
      </c>
      <c r="T33" s="35" t="s">
        <v>18</v>
      </c>
      <c r="U33" s="35" t="e">
        <v>#N/A</v>
      </c>
      <c r="V33" s="35" t="e">
        <v>#N/A</v>
      </c>
      <c r="W33" s="35" t="s">
        <v>205</v>
      </c>
      <c r="X33" s="49">
        <v>-5.0000000000000001E-3</v>
      </c>
      <c r="Y33" s="35" t="e">
        <v>#N/A</v>
      </c>
      <c r="Z33" s="38">
        <v>100</v>
      </c>
      <c r="AA33" s="39">
        <v>39097</v>
      </c>
      <c r="AB33" s="30" t="s">
        <v>141</v>
      </c>
      <c r="AC33" s="32" t="str">
        <f>_xll.qlSchedule(B33&amp;"_Sch",D33,E33,F33,G33,H33,I33,J33,K33,L33,M33,Permanent,Trigger,ObjectOverwrite)</f>
        <v>IT0004164064_Sch#0001</v>
      </c>
      <c r="AD33" s="33" t="str">
        <f>_xll.qlFloatingRateBond(B33,AB33,N33,O33,P33,Q33,AC33,R33,S33,T33,U33,V33,W33,X33,Y33,Z33,AA33,Permanent,Trigger,ObjectOverwrite)</f>
        <v>IT0004164064#0001</v>
      </c>
      <c r="AE33" s="28"/>
    </row>
    <row r="34" spans="1:31" s="19" customFormat="1" x14ac:dyDescent="0.2">
      <c r="A34" s="20"/>
      <c r="B34" s="43" t="s">
        <v>64</v>
      </c>
      <c r="C34" s="31" t="str">
        <f>IF(ISERROR(AC34),_xll.ohRangeRetrieveError(AC34),_xll.ohRangeRetrieveError(AD34))</f>
        <v/>
      </c>
      <c r="D34" s="36">
        <v>38777</v>
      </c>
      <c r="E34" s="36">
        <v>40238</v>
      </c>
      <c r="F34" s="36" t="s">
        <v>194</v>
      </c>
      <c r="G34" s="36" t="s">
        <v>19</v>
      </c>
      <c r="H34" s="36" t="s">
        <v>195</v>
      </c>
      <c r="I34" s="36" t="s">
        <v>17</v>
      </c>
      <c r="J34" s="37" t="s">
        <v>34</v>
      </c>
      <c r="K34" s="37" t="b">
        <v>0</v>
      </c>
      <c r="L34" s="36">
        <v>38869</v>
      </c>
      <c r="M34" s="36" t="e">
        <f>NA()</f>
        <v>#N/A</v>
      </c>
      <c r="N34" s="34" t="s">
        <v>8</v>
      </c>
      <c r="O34" s="34">
        <v>3</v>
      </c>
      <c r="P34" s="34" t="s">
        <v>16</v>
      </c>
      <c r="Q34" s="35">
        <v>100</v>
      </c>
      <c r="R34" s="48">
        <v>3</v>
      </c>
      <c r="S34" s="35" t="b">
        <v>0</v>
      </c>
      <c r="T34" s="35" t="s">
        <v>18</v>
      </c>
      <c r="U34" s="35" t="e">
        <v>#N/A</v>
      </c>
      <c r="V34" s="35" t="e">
        <v>#N/A</v>
      </c>
      <c r="W34" s="35" t="s">
        <v>207</v>
      </c>
      <c r="X34" s="49">
        <v>-3.0000000000000001E-3</v>
      </c>
      <c r="Y34" s="35" t="e">
        <v>#N/A</v>
      </c>
      <c r="Z34" s="38">
        <v>100</v>
      </c>
      <c r="AA34" s="39">
        <v>38777</v>
      </c>
      <c r="AB34" s="30" t="s">
        <v>142</v>
      </c>
      <c r="AC34" s="32" t="str">
        <f>_xll.qlSchedule(B34&amp;"_Sch",D34,E34,F34,G34,H34,I34,J34,K34,L34,M34,Permanent,Trigger,ObjectOverwrite)</f>
        <v>IT0004011687_Sch#0001</v>
      </c>
      <c r="AD34" s="33" t="str">
        <f>_xll.qlFloatingRateBond(B34,AB34,N34,O34,P34,Q34,AC34,R34,S34,T34,U34,V34,W34,X34,Y34,Z34,AA34,Permanent,Trigger,ObjectOverwrite)</f>
        <v>IT0004011687#0001</v>
      </c>
      <c r="AE34" s="28"/>
    </row>
    <row r="35" spans="1:31" s="19" customFormat="1" x14ac:dyDescent="0.2">
      <c r="A35" s="20"/>
      <c r="B35" s="43" t="s">
        <v>65</v>
      </c>
      <c r="C35" s="31" t="str">
        <f>IF(ISERROR(AC35),_xll.ohRangeRetrieveError(AC35),_xll.ohRangeRetrieveError(AD35))</f>
        <v/>
      </c>
      <c r="D35" s="36">
        <v>39174</v>
      </c>
      <c r="E35" s="36">
        <v>40270</v>
      </c>
      <c r="F35" s="36" t="s">
        <v>9</v>
      </c>
      <c r="G35" s="36" t="s">
        <v>19</v>
      </c>
      <c r="H35" s="36" t="s">
        <v>195</v>
      </c>
      <c r="I35" s="36" t="s">
        <v>17</v>
      </c>
      <c r="J35" s="37" t="s">
        <v>34</v>
      </c>
      <c r="K35" s="37" t="b">
        <v>1</v>
      </c>
      <c r="L35" s="36">
        <v>39357</v>
      </c>
      <c r="M35" s="36" t="e">
        <f>NA()</f>
        <v>#N/A</v>
      </c>
      <c r="N35" s="34" t="s">
        <v>8</v>
      </c>
      <c r="O35" s="34">
        <v>3</v>
      </c>
      <c r="P35" s="34" t="s">
        <v>16</v>
      </c>
      <c r="Q35" s="35">
        <v>100</v>
      </c>
      <c r="R35" s="48">
        <v>1</v>
      </c>
      <c r="S35" s="35" t="b">
        <v>0</v>
      </c>
      <c r="T35" s="35" t="s">
        <v>204</v>
      </c>
      <c r="U35" s="35" t="e">
        <v>#N/A</v>
      </c>
      <c r="V35" s="35" t="e">
        <v>#N/A</v>
      </c>
      <c r="W35" s="35" t="s">
        <v>205</v>
      </c>
      <c r="X35" s="49">
        <v>-6.9999999999999993E-3</v>
      </c>
      <c r="Y35" s="35" t="e">
        <v>#N/A</v>
      </c>
      <c r="Z35" s="38">
        <v>100</v>
      </c>
      <c r="AA35" s="39">
        <v>39174</v>
      </c>
      <c r="AB35" s="30" t="s">
        <v>143</v>
      </c>
      <c r="AC35" s="32" t="str">
        <f>_xll.qlSchedule(B35&amp;"_Sch",D35,E35,F35,G35,H35,I35,J35,K35,L35,M35,Permanent,Trigger,ObjectOverwrite)</f>
        <v>IT0004209729_Sch#0001</v>
      </c>
      <c r="AD35" s="33" t="str">
        <f>_xll.qlFloatingRateBond(B35,AB35,N35,O35,P35,Q35,AC35,R35,S35,T35,U35,V35,W35,X35,Y35,Z35,AA35,Permanent,Trigger,ObjectOverwrite)</f>
        <v>IT0004209729#0001</v>
      </c>
      <c r="AE35" s="28"/>
    </row>
    <row r="36" spans="1:31" s="19" customFormat="1" x14ac:dyDescent="0.2">
      <c r="A36" s="20"/>
      <c r="B36" s="43" t="s">
        <v>66</v>
      </c>
      <c r="C36" s="31" t="str">
        <f>IF(ISERROR(AC36),_xll.ohRangeRetrieveError(AC36),_xll.ohRangeRetrieveError(AD36))</f>
        <v/>
      </c>
      <c r="D36" s="36">
        <v>38810</v>
      </c>
      <c r="E36" s="36">
        <v>40271</v>
      </c>
      <c r="F36" s="36" t="s">
        <v>194</v>
      </c>
      <c r="G36" s="36" t="s">
        <v>19</v>
      </c>
      <c r="H36" s="36" t="s">
        <v>195</v>
      </c>
      <c r="I36" s="36" t="s">
        <v>17</v>
      </c>
      <c r="J36" s="37" t="s">
        <v>34</v>
      </c>
      <c r="K36" s="37" t="b">
        <v>0</v>
      </c>
      <c r="L36" s="36">
        <v>38901</v>
      </c>
      <c r="M36" s="36" t="e">
        <f>NA()</f>
        <v>#N/A</v>
      </c>
      <c r="N36" s="34" t="s">
        <v>8</v>
      </c>
      <c r="O36" s="34">
        <v>3</v>
      </c>
      <c r="P36" s="34" t="s">
        <v>16</v>
      </c>
      <c r="Q36" s="35">
        <v>100</v>
      </c>
      <c r="R36" s="48">
        <v>3</v>
      </c>
      <c r="S36" s="35" t="b">
        <v>0</v>
      </c>
      <c r="T36" s="35" t="s">
        <v>18</v>
      </c>
      <c r="U36" s="35" t="e">
        <v>#N/A</v>
      </c>
      <c r="V36" s="35" t="e">
        <v>#N/A</v>
      </c>
      <c r="W36" s="35" t="s">
        <v>207</v>
      </c>
      <c r="X36" s="49">
        <v>-3.0000000000000001E-3</v>
      </c>
      <c r="Y36" s="35" t="e">
        <v>#N/A</v>
      </c>
      <c r="Z36" s="38">
        <v>100</v>
      </c>
      <c r="AA36" s="39">
        <v>38810</v>
      </c>
      <c r="AB36" s="30" t="s">
        <v>144</v>
      </c>
      <c r="AC36" s="32" t="str">
        <f>_xll.qlSchedule(B36&amp;"_Sch",D36,E36,F36,G36,H36,I36,J36,K36,L36,M36,Permanent,Trigger,ObjectOverwrite)</f>
        <v>IT0004025240_Sch#0001</v>
      </c>
      <c r="AD36" s="33" t="str">
        <f>_xll.qlFloatingRateBond(B36,AB36,N36,O36,P36,Q36,AC36,R36,S36,T36,U36,V36,W36,X36,Y36,Z36,AA36,Permanent,Trigger,ObjectOverwrite)</f>
        <v>IT0004025240#0001</v>
      </c>
      <c r="AE36" s="28"/>
    </row>
    <row r="37" spans="1:31" s="19" customFormat="1" x14ac:dyDescent="0.2">
      <c r="A37" s="20"/>
      <c r="B37" s="43" t="s">
        <v>67</v>
      </c>
      <c r="C37" s="31" t="str">
        <f>IF(ISERROR(AC37),_xll.ohRangeRetrieveError(AC37),_xll.ohRangeRetrieveError(AD37))</f>
        <v/>
      </c>
      <c r="D37" s="36">
        <v>39188</v>
      </c>
      <c r="E37" s="36">
        <v>40284</v>
      </c>
      <c r="F37" s="36" t="s">
        <v>9</v>
      </c>
      <c r="G37" s="36" t="s">
        <v>19</v>
      </c>
      <c r="H37" s="36" t="s">
        <v>195</v>
      </c>
      <c r="I37" s="36" t="s">
        <v>17</v>
      </c>
      <c r="J37" s="37" t="s">
        <v>34</v>
      </c>
      <c r="K37" s="37" t="b">
        <v>0</v>
      </c>
      <c r="L37" s="36">
        <v>39371</v>
      </c>
      <c r="M37" s="36" t="e">
        <f>NA()</f>
        <v>#N/A</v>
      </c>
      <c r="N37" s="34" t="s">
        <v>8</v>
      </c>
      <c r="O37" s="34">
        <v>3</v>
      </c>
      <c r="P37" s="34" t="s">
        <v>16</v>
      </c>
      <c r="Q37" s="35">
        <v>100</v>
      </c>
      <c r="R37" s="48">
        <v>1</v>
      </c>
      <c r="S37" s="35" t="b">
        <v>0</v>
      </c>
      <c r="T37" s="35" t="s">
        <v>18</v>
      </c>
      <c r="U37" s="35" t="e">
        <v>#N/A</v>
      </c>
      <c r="V37" s="35" t="e">
        <v>#N/A</v>
      </c>
      <c r="W37" s="35" t="s">
        <v>205</v>
      </c>
      <c r="X37" s="49">
        <v>-5.0000000000000001E-3</v>
      </c>
      <c r="Y37" s="35" t="e">
        <v>#N/A</v>
      </c>
      <c r="Z37" s="38">
        <v>100</v>
      </c>
      <c r="AA37" s="39">
        <v>39188</v>
      </c>
      <c r="AB37" s="30" t="s">
        <v>145</v>
      </c>
      <c r="AC37" s="32" t="str">
        <f>_xll.qlSchedule(B37&amp;"_Sch",D37,E37,F37,G37,H37,I37,J37,K37,L37,M37,Permanent,Trigger,ObjectOverwrite)</f>
        <v>IT0004216880_Sch#0001</v>
      </c>
      <c r="AD37" s="33" t="str">
        <f>_xll.qlFloatingRateBond(B37,AB37,N37,O37,P37,Q37,AC37,R37,S37,T37,U37,V37,W37,X37,Y37,Z37,AA37,Permanent,Trigger,ObjectOverwrite)</f>
        <v>IT0004216880#0001</v>
      </c>
      <c r="AE37" s="28"/>
    </row>
    <row r="38" spans="1:31" s="19" customFormat="1" x14ac:dyDescent="0.2">
      <c r="A38" s="20"/>
      <c r="B38" s="43" t="s">
        <v>68</v>
      </c>
      <c r="C38" s="31" t="str">
        <f>IF(ISERROR(AC38),_xll.ohRangeRetrieveError(AC38),_xll.ohRangeRetrieveError(AD38))</f>
        <v/>
      </c>
      <c r="D38" s="36">
        <v>38845</v>
      </c>
      <c r="E38" s="36">
        <v>40306</v>
      </c>
      <c r="F38" s="36" t="s">
        <v>194</v>
      </c>
      <c r="G38" s="36" t="s">
        <v>19</v>
      </c>
      <c r="H38" s="36" t="s">
        <v>195</v>
      </c>
      <c r="I38" s="36" t="s">
        <v>17</v>
      </c>
      <c r="J38" s="37" t="s">
        <v>34</v>
      </c>
      <c r="K38" s="37" t="b">
        <v>0</v>
      </c>
      <c r="L38" s="36">
        <v>38937</v>
      </c>
      <c r="M38" s="36" t="e">
        <f>NA()</f>
        <v>#N/A</v>
      </c>
      <c r="N38" s="34" t="s">
        <v>8</v>
      </c>
      <c r="O38" s="34">
        <v>3</v>
      </c>
      <c r="P38" s="34" t="s">
        <v>16</v>
      </c>
      <c r="Q38" s="35">
        <v>100</v>
      </c>
      <c r="R38" s="48">
        <v>3</v>
      </c>
      <c r="S38" s="35" t="b">
        <v>0</v>
      </c>
      <c r="T38" s="35" t="s">
        <v>18</v>
      </c>
      <c r="U38" s="35" t="e">
        <v>#N/A</v>
      </c>
      <c r="V38" s="35" t="e">
        <v>#N/A</v>
      </c>
      <c r="W38" s="35" t="s">
        <v>207</v>
      </c>
      <c r="X38" s="49">
        <v>-3.0000000000000001E-3</v>
      </c>
      <c r="Y38" s="35" t="e">
        <v>#N/A</v>
      </c>
      <c r="Z38" s="38">
        <v>100</v>
      </c>
      <c r="AA38" s="39">
        <v>38845</v>
      </c>
      <c r="AB38" s="30" t="s">
        <v>146</v>
      </c>
      <c r="AC38" s="32" t="str">
        <f>_xll.qlSchedule(B38&amp;"_Sch",D38,E38,F38,G38,H38,I38,J38,K38,L38,M38,Permanent,Trigger,ObjectOverwrite)</f>
        <v>IT0004044316_Sch#0001</v>
      </c>
      <c r="AD38" s="33" t="str">
        <f>_xll.qlFloatingRateBond(B38,AB38,N38,O38,P38,Q38,AC38,R38,S38,T38,U38,V38,W38,X38,Y38,Z38,AA38,Permanent,Trigger,ObjectOverwrite)</f>
        <v>IT0004044316#0001</v>
      </c>
      <c r="AE38" s="28"/>
    </row>
    <row r="39" spans="1:31" s="19" customFormat="1" x14ac:dyDescent="0.2">
      <c r="A39" s="20"/>
      <c r="B39" s="43" t="s">
        <v>69</v>
      </c>
      <c r="C39" s="31" t="str">
        <f>IF(ISERROR(AC39),_xll.ohRangeRetrieveError(AC39),_xll.ohRangeRetrieveError(AD39))</f>
        <v/>
      </c>
      <c r="D39" s="36">
        <v>38873</v>
      </c>
      <c r="E39" s="36">
        <v>40334</v>
      </c>
      <c r="F39" s="36" t="s">
        <v>194</v>
      </c>
      <c r="G39" s="36" t="s">
        <v>19</v>
      </c>
      <c r="H39" s="36" t="s">
        <v>195</v>
      </c>
      <c r="I39" s="36" t="s">
        <v>17</v>
      </c>
      <c r="J39" s="37" t="s">
        <v>34</v>
      </c>
      <c r="K39" s="37" t="b">
        <v>0</v>
      </c>
      <c r="L39" s="36">
        <v>38965</v>
      </c>
      <c r="M39" s="36" t="e">
        <f>NA()</f>
        <v>#N/A</v>
      </c>
      <c r="N39" s="34" t="s">
        <v>8</v>
      </c>
      <c r="O39" s="34">
        <v>3</v>
      </c>
      <c r="P39" s="34" t="s">
        <v>16</v>
      </c>
      <c r="Q39" s="35">
        <v>100</v>
      </c>
      <c r="R39" s="48">
        <v>3</v>
      </c>
      <c r="S39" s="35" t="b">
        <v>0</v>
      </c>
      <c r="T39" s="35" t="s">
        <v>18</v>
      </c>
      <c r="U39" s="35" t="e">
        <v>#N/A</v>
      </c>
      <c r="V39" s="35" t="e">
        <v>#N/A</v>
      </c>
      <c r="W39" s="35" t="s">
        <v>207</v>
      </c>
      <c r="X39" s="49">
        <v>-3.0000000000000001E-3</v>
      </c>
      <c r="Y39" s="35" t="e">
        <v>#N/A</v>
      </c>
      <c r="Z39" s="38">
        <v>100</v>
      </c>
      <c r="AA39" s="39">
        <v>38873</v>
      </c>
      <c r="AB39" s="30" t="s">
        <v>147</v>
      </c>
      <c r="AC39" s="32" t="str">
        <f>_xll.qlSchedule(B39&amp;"_Sch",D39,E39,F39,G39,H39,I39,J39,K39,L39,M39,Permanent,Trigger,ObjectOverwrite)</f>
        <v>IT0004059496_Sch#0001</v>
      </c>
      <c r="AD39" s="33" t="str">
        <f>_xll.qlFloatingRateBond(B39,AB39,N39,O39,P39,Q39,AC39,R39,S39,T39,U39,V39,W39,X39,Y39,Z39,AA39,Permanent,Trigger,ObjectOverwrite)</f>
        <v>IT0004059496#0001</v>
      </c>
      <c r="AE39" s="28"/>
    </row>
    <row r="40" spans="1:31" s="19" customFormat="1" x14ac:dyDescent="0.2">
      <c r="A40" s="20"/>
      <c r="B40" s="43" t="s">
        <v>70</v>
      </c>
      <c r="C40" s="31" t="str">
        <f>IF(ISERROR(AC40),_xll.ohRangeRetrieveError(AC40),_xll.ohRangeRetrieveError(AD40))</f>
        <v/>
      </c>
      <c r="D40" s="36">
        <v>39265</v>
      </c>
      <c r="E40" s="36">
        <v>40361</v>
      </c>
      <c r="F40" s="36" t="s">
        <v>9</v>
      </c>
      <c r="G40" s="36" t="s">
        <v>19</v>
      </c>
      <c r="H40" s="36" t="s">
        <v>195</v>
      </c>
      <c r="I40" s="36" t="s">
        <v>17</v>
      </c>
      <c r="J40" s="37" t="s">
        <v>34</v>
      </c>
      <c r="K40" s="37" t="b">
        <v>0</v>
      </c>
      <c r="L40" s="36">
        <v>39449</v>
      </c>
      <c r="M40" s="36" t="e">
        <f>NA()</f>
        <v>#N/A</v>
      </c>
      <c r="N40" s="34" t="s">
        <v>8</v>
      </c>
      <c r="O40" s="34">
        <v>3</v>
      </c>
      <c r="P40" s="34" t="s">
        <v>16</v>
      </c>
      <c r="Q40" s="35">
        <v>100</v>
      </c>
      <c r="R40" s="48">
        <v>0</v>
      </c>
      <c r="S40" s="35" t="b">
        <v>0</v>
      </c>
      <c r="T40" s="35" t="s">
        <v>18</v>
      </c>
      <c r="U40" s="35" t="e">
        <v>#N/A</v>
      </c>
      <c r="V40" s="35" t="e">
        <v>#N/A</v>
      </c>
      <c r="W40" s="35" t="s">
        <v>205</v>
      </c>
      <c r="X40" s="49">
        <v>-6.0000000000000001E-3</v>
      </c>
      <c r="Y40" s="35" t="e">
        <v>#N/A</v>
      </c>
      <c r="Z40" s="38">
        <v>100</v>
      </c>
      <c r="AA40" s="39">
        <v>39265</v>
      </c>
      <c r="AB40" s="30" t="s">
        <v>148</v>
      </c>
      <c r="AC40" s="32" t="str">
        <f>_xll.qlSchedule(B40&amp;"_Sch",D40,E40,F40,G40,H40,I40,J40,K40,L40,M40,Permanent,Trigger,ObjectOverwrite)</f>
        <v>IT0004242852_Sch#0001</v>
      </c>
      <c r="AD40" s="33" t="str">
        <f>_xll.qlFloatingRateBond(B40,AB40,N40,O40,P40,Q40,AC40,R40,S40,T40,U40,V40,W40,X40,Y40,Z40,AA40,Permanent,Trigger,ObjectOverwrite)</f>
        <v>IT0004242852#0001</v>
      </c>
      <c r="AE40" s="28"/>
    </row>
    <row r="41" spans="1:31" s="19" customFormat="1" x14ac:dyDescent="0.2">
      <c r="A41" s="20"/>
      <c r="B41" s="43" t="s">
        <v>71</v>
      </c>
      <c r="C41" s="31" t="str">
        <f>IF(ISERROR(AC41),_xll.ohRangeRetrieveError(AC41),_xll.ohRangeRetrieveError(AD41))</f>
        <v/>
      </c>
      <c r="D41" s="36">
        <v>38901</v>
      </c>
      <c r="E41" s="36">
        <v>40362</v>
      </c>
      <c r="F41" s="36" t="s">
        <v>194</v>
      </c>
      <c r="G41" s="36" t="s">
        <v>19</v>
      </c>
      <c r="H41" s="36" t="s">
        <v>195</v>
      </c>
      <c r="I41" s="36" t="s">
        <v>17</v>
      </c>
      <c r="J41" s="37" t="s">
        <v>34</v>
      </c>
      <c r="K41" s="37" t="b">
        <v>0</v>
      </c>
      <c r="L41" s="36">
        <v>38993</v>
      </c>
      <c r="M41" s="36" t="e">
        <f>NA()</f>
        <v>#N/A</v>
      </c>
      <c r="N41" s="34" t="s">
        <v>8</v>
      </c>
      <c r="O41" s="34">
        <v>3</v>
      </c>
      <c r="P41" s="34" t="s">
        <v>16</v>
      </c>
      <c r="Q41" s="35">
        <v>100</v>
      </c>
      <c r="R41" s="48">
        <v>3</v>
      </c>
      <c r="S41" s="35" t="b">
        <v>0</v>
      </c>
      <c r="T41" s="35" t="s">
        <v>18</v>
      </c>
      <c r="U41" s="35" t="e">
        <v>#N/A</v>
      </c>
      <c r="V41" s="35" t="e">
        <v>#N/A</v>
      </c>
      <c r="W41" s="35" t="s">
        <v>207</v>
      </c>
      <c r="X41" s="49">
        <v>-3.0000000000000001E-3</v>
      </c>
      <c r="Y41" s="35" t="e">
        <v>#N/A</v>
      </c>
      <c r="Z41" s="38">
        <v>100</v>
      </c>
      <c r="AA41" s="39">
        <v>38901</v>
      </c>
      <c r="AB41" s="30" t="s">
        <v>149</v>
      </c>
      <c r="AC41" s="32" t="str">
        <f>_xll.qlSchedule(B41&amp;"_Sch",D41,E41,F41,G41,H41,I41,J41,K41,L41,M41,Permanent,Trigger,ObjectOverwrite)</f>
        <v>IT0004059603_Sch#0001</v>
      </c>
      <c r="AD41" s="33" t="str">
        <f>_xll.qlFloatingRateBond(B41,AB41,N41,O41,P41,Q41,AC41,R41,S41,T41,U41,V41,W41,X41,Y41,Z41,AA41,Permanent,Trigger,ObjectOverwrite)</f>
        <v>IT0004059603#0001</v>
      </c>
      <c r="AE41" s="28"/>
    </row>
    <row r="42" spans="1:31" s="19" customFormat="1" x14ac:dyDescent="0.2">
      <c r="A42" s="20"/>
      <c r="B42" s="43" t="s">
        <v>72</v>
      </c>
      <c r="C42" s="31" t="str">
        <f>IF(ISERROR(AC42),_xll.ohRangeRetrieveError(AC42),_xll.ohRangeRetrieveError(AD42))</f>
        <v/>
      </c>
      <c r="D42" s="36">
        <v>39279</v>
      </c>
      <c r="E42" s="36">
        <v>40375</v>
      </c>
      <c r="F42" s="36" t="s">
        <v>9</v>
      </c>
      <c r="G42" s="36" t="s">
        <v>19</v>
      </c>
      <c r="H42" s="36" t="s">
        <v>195</v>
      </c>
      <c r="I42" s="36" t="s">
        <v>17</v>
      </c>
      <c r="J42" s="37" t="s">
        <v>34</v>
      </c>
      <c r="K42" s="37" t="b">
        <v>0</v>
      </c>
      <c r="L42" s="36">
        <v>39463</v>
      </c>
      <c r="M42" s="36" t="e">
        <f>NA()</f>
        <v>#N/A</v>
      </c>
      <c r="N42" s="34" t="s">
        <v>8</v>
      </c>
      <c r="O42" s="34">
        <v>3</v>
      </c>
      <c r="P42" s="34" t="s">
        <v>16</v>
      </c>
      <c r="Q42" s="35">
        <v>100</v>
      </c>
      <c r="R42" s="48">
        <v>1</v>
      </c>
      <c r="S42" s="35" t="b">
        <v>0</v>
      </c>
      <c r="T42" s="35" t="s">
        <v>18</v>
      </c>
      <c r="U42" s="35" t="e">
        <v>#N/A</v>
      </c>
      <c r="V42" s="35" t="e">
        <v>#N/A</v>
      </c>
      <c r="W42" s="35" t="s">
        <v>205</v>
      </c>
      <c r="X42" s="49">
        <v>-5.0000000000000001E-3</v>
      </c>
      <c r="Y42" s="35" t="e">
        <v>#N/A</v>
      </c>
      <c r="Z42" s="38">
        <v>100</v>
      </c>
      <c r="AA42" s="39">
        <v>39279</v>
      </c>
      <c r="AB42" s="30" t="s">
        <v>150</v>
      </c>
      <c r="AC42" s="32" t="str">
        <f>_xll.qlSchedule(B42&amp;"_Sch",D42,E42,F42,G42,H42,I42,J42,K42,L42,M42,Permanent,Trigger,ObjectOverwrite)</f>
        <v>IT0004244205_Sch#0001</v>
      </c>
      <c r="AD42" s="33" t="str">
        <f>_xll.qlFloatingRateBond(B42,AB42,N42,O42,P42,Q42,AC42,R42,S42,T42,U42,V42,W42,X42,Y42,Z42,AA42,Permanent,Trigger,ObjectOverwrite)</f>
        <v>IT0004244205#0001</v>
      </c>
      <c r="AE42" s="28"/>
    </row>
    <row r="43" spans="1:31" s="19" customFormat="1" x14ac:dyDescent="0.2">
      <c r="A43" s="20"/>
      <c r="B43" s="43" t="s">
        <v>73</v>
      </c>
      <c r="C43" s="31" t="str">
        <f>IF(ISERROR(AC43),_xll.ohRangeRetrieveError(AC43),_xll.ohRangeRetrieveError(AD43))</f>
        <v/>
      </c>
      <c r="D43" s="36">
        <v>39660</v>
      </c>
      <c r="E43" s="36">
        <v>40390</v>
      </c>
      <c r="F43" s="36" t="s">
        <v>194</v>
      </c>
      <c r="G43" s="36" t="s">
        <v>19</v>
      </c>
      <c r="H43" s="36" t="s">
        <v>195</v>
      </c>
      <c r="I43" s="36" t="s">
        <v>17</v>
      </c>
      <c r="J43" s="37" t="s">
        <v>34</v>
      </c>
      <c r="K43" s="37" t="b">
        <v>0</v>
      </c>
      <c r="L43" s="36">
        <v>39752</v>
      </c>
      <c r="M43" s="36" t="e">
        <f>NA()</f>
        <v>#N/A</v>
      </c>
      <c r="N43" s="34" t="s">
        <v>8</v>
      </c>
      <c r="O43" s="34">
        <v>3</v>
      </c>
      <c r="P43" s="34" t="s">
        <v>16</v>
      </c>
      <c r="Q43" s="35">
        <v>100</v>
      </c>
      <c r="R43" s="48">
        <v>21</v>
      </c>
      <c r="S43" s="35" t="b">
        <v>0</v>
      </c>
      <c r="T43" s="35" t="s">
        <v>18</v>
      </c>
      <c r="U43" s="35" t="e">
        <v>#N/A</v>
      </c>
      <c r="V43" s="35" t="e">
        <v>#N/A</v>
      </c>
      <c r="W43" s="35" t="s">
        <v>207</v>
      </c>
      <c r="X43" s="49">
        <v>1E-3</v>
      </c>
      <c r="Y43" s="35" t="e">
        <v>#N/A</v>
      </c>
      <c r="Z43" s="38">
        <v>100</v>
      </c>
      <c r="AA43" s="39">
        <v>39660</v>
      </c>
      <c r="AB43" s="30" t="s">
        <v>151</v>
      </c>
      <c r="AC43" s="32" t="str">
        <f>_xll.qlSchedule(B43&amp;"_Sch",D43,E43,F43,G43,H43,I43,J43,K43,L43,M43,Permanent,Trigger,ObjectOverwrite)</f>
        <v>IT0004389893_Sch#0001</v>
      </c>
      <c r="AD43" s="33" t="str">
        <f>_xll.qlFloatingRateBond(B43,AB43,N43,O43,P43,Q43,AC43,R43,S43,T43,U43,V43,W43,X43,Y43,Z43,AA43,Permanent,Trigger,ObjectOverwrite)</f>
        <v>IT0004389893#0001</v>
      </c>
      <c r="AE43" s="28"/>
    </row>
    <row r="44" spans="1:31" s="19" customFormat="1" x14ac:dyDescent="0.2">
      <c r="A44" s="20"/>
      <c r="B44" s="43" t="s">
        <v>74</v>
      </c>
      <c r="C44" s="31" t="str">
        <f>IF(ISERROR(AC44),_xll.ohRangeRetrieveError(AC44),_xll.ohRangeRetrieveError(AD44))</f>
        <v/>
      </c>
      <c r="D44" s="36">
        <v>39660</v>
      </c>
      <c r="E44" s="36">
        <v>40390</v>
      </c>
      <c r="F44" s="36" t="s">
        <v>194</v>
      </c>
      <c r="G44" s="36" t="s">
        <v>19</v>
      </c>
      <c r="H44" s="36" t="s">
        <v>195</v>
      </c>
      <c r="I44" s="36" t="s">
        <v>17</v>
      </c>
      <c r="J44" s="37" t="s">
        <v>34</v>
      </c>
      <c r="K44" s="37" t="b">
        <v>1</v>
      </c>
      <c r="L44" s="36">
        <v>39752</v>
      </c>
      <c r="M44" s="36" t="e">
        <f>NA()</f>
        <v>#N/A</v>
      </c>
      <c r="N44" s="34" t="s">
        <v>8</v>
      </c>
      <c r="O44" s="34">
        <v>3</v>
      </c>
      <c r="P44" s="34" t="s">
        <v>16</v>
      </c>
      <c r="Q44" s="35">
        <v>100</v>
      </c>
      <c r="R44" s="48">
        <v>22</v>
      </c>
      <c r="S44" s="35" t="b">
        <v>0</v>
      </c>
      <c r="T44" s="35" t="s">
        <v>204</v>
      </c>
      <c r="U44" s="35" t="e">
        <v>#N/A</v>
      </c>
      <c r="V44" s="35" t="e">
        <v>#N/A</v>
      </c>
      <c r="W44" s="35" t="s">
        <v>207</v>
      </c>
      <c r="X44" s="49">
        <v>1E-3</v>
      </c>
      <c r="Y44" s="35" t="e">
        <v>#N/A</v>
      </c>
      <c r="Z44" s="38">
        <v>100</v>
      </c>
      <c r="AA44" s="39">
        <v>39660</v>
      </c>
      <c r="AB44" s="30" t="s">
        <v>152</v>
      </c>
      <c r="AC44" s="32" t="str">
        <f>_xll.qlSchedule(B44&amp;"_Sch",D44,E44,F44,G44,H44,I44,J44,K44,L44,M44,Permanent,Trigger,ObjectOverwrite)</f>
        <v>IT0004391220_Sch#0001</v>
      </c>
      <c r="AD44" s="33" t="str">
        <f>_xll.qlFloatingRateBond(B44,AB44,N44,O44,P44,Q44,AC44,R44,S44,T44,U44,V44,W44,X44,Y44,Z44,AA44,Permanent,Trigger,ObjectOverwrite)</f>
        <v>IT0004391220#0001</v>
      </c>
      <c r="AE44" s="28"/>
    </row>
    <row r="45" spans="1:31" s="19" customFormat="1" x14ac:dyDescent="0.2">
      <c r="A45" s="20"/>
      <c r="B45" s="43" t="s">
        <v>75</v>
      </c>
      <c r="C45" s="31" t="str">
        <f>IF(ISERROR(AC45),_xll.ohRangeRetrieveError(AC45),_xll.ohRangeRetrieveError(AD45))</f>
        <v/>
      </c>
      <c r="D45" s="36">
        <v>38933</v>
      </c>
      <c r="E45" s="36">
        <v>40394</v>
      </c>
      <c r="F45" s="36" t="s">
        <v>194</v>
      </c>
      <c r="G45" s="36" t="s">
        <v>19</v>
      </c>
      <c r="H45" s="36" t="s">
        <v>195</v>
      </c>
      <c r="I45" s="36" t="s">
        <v>17</v>
      </c>
      <c r="J45" s="37" t="s">
        <v>34</v>
      </c>
      <c r="K45" s="37" t="b">
        <v>0</v>
      </c>
      <c r="L45" s="36">
        <v>39025</v>
      </c>
      <c r="M45" s="36" t="e">
        <f>NA()</f>
        <v>#N/A</v>
      </c>
      <c r="N45" s="34" t="s">
        <v>8</v>
      </c>
      <c r="O45" s="34">
        <v>3</v>
      </c>
      <c r="P45" s="34" t="s">
        <v>16</v>
      </c>
      <c r="Q45" s="35">
        <v>100</v>
      </c>
      <c r="R45" s="48">
        <v>3</v>
      </c>
      <c r="S45" s="35" t="b">
        <v>0</v>
      </c>
      <c r="T45" s="35" t="s">
        <v>18</v>
      </c>
      <c r="U45" s="35" t="e">
        <v>#N/A</v>
      </c>
      <c r="V45" s="35" t="e">
        <v>#N/A</v>
      </c>
      <c r="W45" s="35" t="s">
        <v>207</v>
      </c>
      <c r="X45" s="49">
        <v>-3.0000000000000001E-3</v>
      </c>
      <c r="Y45" s="35" t="e">
        <v>#N/A</v>
      </c>
      <c r="Z45" s="38">
        <v>100</v>
      </c>
      <c r="AA45" s="39">
        <v>38933</v>
      </c>
      <c r="AB45" s="30" t="s">
        <v>153</v>
      </c>
      <c r="AC45" s="32" t="str">
        <f>_xll.qlSchedule(B45&amp;"_Sch",D45,E45,F45,G45,H45,I45,J45,K45,L45,M45,Permanent,Trigger,ObjectOverwrite)</f>
        <v>IT0004059645_Sch#0001</v>
      </c>
      <c r="AD45" s="33" t="str">
        <f>_xll.qlFloatingRateBond(B45,AB45,N45,O45,P45,Q45,AC45,R45,S45,T45,U45,V45,W45,X45,Y45,Z45,AA45,Permanent,Trigger,ObjectOverwrite)</f>
        <v>IT0004059645#0001</v>
      </c>
      <c r="AE45" s="28"/>
    </row>
    <row r="46" spans="1:31" s="19" customFormat="1" x14ac:dyDescent="0.2">
      <c r="A46" s="20"/>
      <c r="B46" s="43" t="s">
        <v>76</v>
      </c>
      <c r="C46" s="31" t="str">
        <f>IF(ISERROR(AC46),_xll.ohRangeRetrieveError(AC46),_xll.ohRangeRetrieveError(AD46))</f>
        <v/>
      </c>
      <c r="D46" s="36">
        <v>39689</v>
      </c>
      <c r="E46" s="36">
        <v>40419</v>
      </c>
      <c r="F46" s="36" t="s">
        <v>194</v>
      </c>
      <c r="G46" s="36" t="s">
        <v>19</v>
      </c>
      <c r="H46" s="36" t="s">
        <v>195</v>
      </c>
      <c r="I46" s="36" t="s">
        <v>17</v>
      </c>
      <c r="J46" s="37" t="s">
        <v>34</v>
      </c>
      <c r="K46" s="37" t="b">
        <v>0</v>
      </c>
      <c r="L46" s="36">
        <v>39781</v>
      </c>
      <c r="M46" s="36" t="e">
        <f>NA()</f>
        <v>#N/A</v>
      </c>
      <c r="N46" s="34" t="s">
        <v>8</v>
      </c>
      <c r="O46" s="34">
        <v>3</v>
      </c>
      <c r="P46" s="34" t="s">
        <v>16</v>
      </c>
      <c r="Q46" s="35">
        <v>100</v>
      </c>
      <c r="R46" s="48">
        <v>20</v>
      </c>
      <c r="S46" s="35" t="b">
        <v>0</v>
      </c>
      <c r="T46" s="35" t="s">
        <v>208</v>
      </c>
      <c r="U46" s="35" t="e">
        <v>#N/A</v>
      </c>
      <c r="V46" s="35" t="e">
        <v>#N/A</v>
      </c>
      <c r="W46" s="35" t="s">
        <v>207</v>
      </c>
      <c r="X46" s="49">
        <v>1E-3</v>
      </c>
      <c r="Y46" s="35" t="e">
        <v>#N/A</v>
      </c>
      <c r="Z46" s="38">
        <v>100</v>
      </c>
      <c r="AA46" s="39">
        <v>39689</v>
      </c>
      <c r="AB46" s="30" t="s">
        <v>154</v>
      </c>
      <c r="AC46" s="32" t="str">
        <f>_xll.qlSchedule(B46&amp;"_Sch",D46,E46,F46,G46,H46,I46,J46,K46,L46,M46,Permanent,Trigger,ObjectOverwrite)</f>
        <v>IT0004391212_Sch#0001</v>
      </c>
      <c r="AD46" s="33" t="str">
        <f>_xll.qlFloatingRateBond(B46,AB46,N46,O46,P46,Q46,AC46,R46,S46,T46,U46,V46,W46,X46,Y46,Z46,AA46,Permanent,Trigger,ObjectOverwrite)</f>
        <v>IT0004391212#0001</v>
      </c>
      <c r="AE46" s="28"/>
    </row>
    <row r="47" spans="1:31" s="19" customFormat="1" x14ac:dyDescent="0.2">
      <c r="A47" s="20"/>
      <c r="B47" s="43" t="s">
        <v>77</v>
      </c>
      <c r="C47" s="31" t="str">
        <f>IF(ISERROR(AC47),_xll.ohRangeRetrieveError(AC47),_xll.ohRangeRetrieveError(AD47))</f>
        <v/>
      </c>
      <c r="D47" s="36">
        <v>38964</v>
      </c>
      <c r="E47" s="36">
        <v>40425</v>
      </c>
      <c r="F47" s="36" t="s">
        <v>194</v>
      </c>
      <c r="G47" s="36" t="s">
        <v>19</v>
      </c>
      <c r="H47" s="36" t="s">
        <v>195</v>
      </c>
      <c r="I47" s="36" t="s">
        <v>17</v>
      </c>
      <c r="J47" s="37" t="s">
        <v>34</v>
      </c>
      <c r="K47" s="37" t="b">
        <v>0</v>
      </c>
      <c r="L47" s="36">
        <v>39055</v>
      </c>
      <c r="M47" s="36" t="e">
        <f>NA()</f>
        <v>#N/A</v>
      </c>
      <c r="N47" s="34" t="s">
        <v>8</v>
      </c>
      <c r="O47" s="34">
        <v>3</v>
      </c>
      <c r="P47" s="34" t="s">
        <v>16</v>
      </c>
      <c r="Q47" s="35">
        <v>100</v>
      </c>
      <c r="R47" s="48">
        <v>3</v>
      </c>
      <c r="S47" s="35" t="b">
        <v>0</v>
      </c>
      <c r="T47" s="35" t="s">
        <v>18</v>
      </c>
      <c r="U47" s="35" t="e">
        <v>#N/A</v>
      </c>
      <c r="V47" s="35" t="e">
        <v>#N/A</v>
      </c>
      <c r="W47" s="35" t="s">
        <v>207</v>
      </c>
      <c r="X47" s="49">
        <v>-3.0000000000000001E-3</v>
      </c>
      <c r="Y47" s="35" t="e">
        <v>#N/A</v>
      </c>
      <c r="Z47" s="38">
        <v>100</v>
      </c>
      <c r="AA47" s="39">
        <v>38964</v>
      </c>
      <c r="AB47" s="30" t="s">
        <v>155</v>
      </c>
      <c r="AC47" s="32" t="str">
        <f>_xll.qlSchedule(B47&amp;"_Sch",D47,E47,F47,G47,H47,I47,J47,K47,L47,M47,Permanent,Trigger,ObjectOverwrite)</f>
        <v>IT0004059751_Sch#0001</v>
      </c>
      <c r="AD47" s="33" t="str">
        <f>_xll.qlFloatingRateBond(B47,AB47,N47,O47,P47,Q47,AC47,R47,S47,T47,U47,V47,W47,X47,Y47,Z47,AA47,Permanent,Trigger,ObjectOverwrite)</f>
        <v>IT0004059751#0001</v>
      </c>
      <c r="AE47" s="28"/>
    </row>
    <row r="48" spans="1:31" s="19" customFormat="1" x14ac:dyDescent="0.2">
      <c r="A48" s="20"/>
      <c r="B48" s="43" t="s">
        <v>78</v>
      </c>
      <c r="C48" s="31" t="str">
        <f>IF(ISERROR(AC48),_xll.ohRangeRetrieveError(AC48),_xll.ohRangeRetrieveError(AD48))</f>
        <v/>
      </c>
      <c r="D48" s="36">
        <v>39721</v>
      </c>
      <c r="E48" s="36">
        <v>40451</v>
      </c>
      <c r="F48" s="36" t="s">
        <v>194</v>
      </c>
      <c r="G48" s="36" t="s">
        <v>19</v>
      </c>
      <c r="H48" s="36" t="s">
        <v>195</v>
      </c>
      <c r="I48" s="36" t="s">
        <v>17</v>
      </c>
      <c r="J48" s="37" t="s">
        <v>34</v>
      </c>
      <c r="K48" s="37" t="b">
        <v>0</v>
      </c>
      <c r="L48" s="36">
        <v>39812</v>
      </c>
      <c r="M48" s="36" t="e">
        <f>NA()</f>
        <v>#N/A</v>
      </c>
      <c r="N48" s="34" t="s">
        <v>8</v>
      </c>
      <c r="O48" s="34">
        <v>3</v>
      </c>
      <c r="P48" s="34" t="s">
        <v>16</v>
      </c>
      <c r="Q48" s="35">
        <v>100</v>
      </c>
      <c r="R48" s="48">
        <v>21</v>
      </c>
      <c r="S48" s="35" t="b">
        <v>0</v>
      </c>
      <c r="T48" s="35" t="s">
        <v>18</v>
      </c>
      <c r="U48" s="35" t="e">
        <v>#N/A</v>
      </c>
      <c r="V48" s="35" t="e">
        <v>#N/A</v>
      </c>
      <c r="W48" s="35" t="s">
        <v>207</v>
      </c>
      <c r="X48" s="49">
        <v>1E-3</v>
      </c>
      <c r="Y48" s="35" t="e">
        <v>#N/A</v>
      </c>
      <c r="Z48" s="38">
        <v>100</v>
      </c>
      <c r="AA48" s="39">
        <v>39721</v>
      </c>
      <c r="AB48" s="30" t="s">
        <v>156</v>
      </c>
      <c r="AC48" s="32" t="str">
        <f>_xll.qlSchedule(B48&amp;"_Sch",D48,E48,F48,G48,H48,I48,J48,K48,L48,M48,Permanent,Trigger,ObjectOverwrite)</f>
        <v>IT0004398746_Sch#0001</v>
      </c>
      <c r="AD48" s="33" t="str">
        <f>_xll.qlFloatingRateBond(B48,AB48,N48,O48,P48,Q48,AC48,R48,S48,T48,U48,V48,W48,X48,Y48,Z48,AA48,Permanent,Trigger,ObjectOverwrite)</f>
        <v>IT0004398746#0001</v>
      </c>
      <c r="AE48" s="28"/>
    </row>
    <row r="49" spans="1:31" s="19" customFormat="1" x14ac:dyDescent="0.2">
      <c r="A49" s="20"/>
      <c r="B49" s="43" t="s">
        <v>79</v>
      </c>
      <c r="C49" s="31" t="e">
        <f ca="1">IF(ISERROR(AC49),_xll.ohRangeRetrieveError(AC49),_xll.ohRangeRetrieveError(AD49))</f>
        <v>#NAME?</v>
      </c>
      <c r="D49" s="36">
        <v>39721</v>
      </c>
      <c r="E49" s="36">
        <v>40451</v>
      </c>
      <c r="F49" s="36" t="s">
        <v>194</v>
      </c>
      <c r="G49" s="36" t="s">
        <v>19</v>
      </c>
      <c r="H49" s="36" t="s">
        <v>195</v>
      </c>
      <c r="I49" s="36" t="s">
        <v>17</v>
      </c>
      <c r="J49" s="37" t="s">
        <v>34</v>
      </c>
      <c r="K49" s="37" t="b">
        <v>1</v>
      </c>
      <c r="L49" s="36">
        <v>39812</v>
      </c>
      <c r="M49" s="36" t="e">
        <f>NA()</f>
        <v>#N/A</v>
      </c>
      <c r="N49" s="34" t="s">
        <v>8</v>
      </c>
      <c r="O49" s="34">
        <v>3</v>
      </c>
      <c r="P49" s="34" t="s">
        <v>16</v>
      </c>
      <c r="Q49" s="35">
        <v>100</v>
      </c>
      <c r="R49" s="48">
        <v>21</v>
      </c>
      <c r="S49" s="35" t="b">
        <v>0</v>
      </c>
      <c r="T49" s="35" t="s">
        <v>204</v>
      </c>
      <c r="U49" s="35" t="e">
        <v>#N/A</v>
      </c>
      <c r="V49" s="35" t="e">
        <v>#N/A</v>
      </c>
      <c r="W49" s="35" t="s">
        <v>207</v>
      </c>
      <c r="X49" s="49">
        <v>1E-3</v>
      </c>
      <c r="Y49" s="35" t="e">
        <v>#N/A</v>
      </c>
      <c r="Z49" s="38">
        <v>100</v>
      </c>
      <c r="AA49" s="39">
        <v>39721</v>
      </c>
      <c r="AB49" s="30" t="s">
        <v>157</v>
      </c>
      <c r="AC49" s="32" t="str">
        <f>_xll.qlSchedule(B49&amp;"_Sch",D49,E49,F49,G49,H49,I49,J49,K49,L49,M49,Permanent,Trigger,ObjectOverwrite)</f>
        <v>IT0004391204_Sch#0001</v>
      </c>
      <c r="AD49" s="33" t="e">
        <f>_xll.qlFloatingRateBond(B49,AB49,N49,O49,P49,Q49,AC49,R49,S49,T49,U49,V49,W49,X49,Y49,Z49,AA49,Permanent,Trigger,ObjectOverwrite)</f>
        <v>#NUM!</v>
      </c>
      <c r="AE49" s="28"/>
    </row>
    <row r="50" spans="1:31" s="19" customFormat="1" x14ac:dyDescent="0.2">
      <c r="A50" s="20"/>
      <c r="B50" s="43" t="s">
        <v>80</v>
      </c>
      <c r="C50" s="31" t="str">
        <f>IF(ISERROR(AC50),_xll.ohRangeRetrieveError(AC50),_xll.ohRangeRetrieveError(AD50))</f>
        <v/>
      </c>
      <c r="D50" s="36">
        <v>38993</v>
      </c>
      <c r="E50" s="36">
        <v>40454</v>
      </c>
      <c r="F50" s="36" t="s">
        <v>194</v>
      </c>
      <c r="G50" s="36" t="s">
        <v>19</v>
      </c>
      <c r="H50" s="36" t="s">
        <v>195</v>
      </c>
      <c r="I50" s="36" t="s">
        <v>17</v>
      </c>
      <c r="J50" s="37" t="s">
        <v>34</v>
      </c>
      <c r="K50" s="37" t="b">
        <v>1</v>
      </c>
      <c r="L50" s="36">
        <v>39085</v>
      </c>
      <c r="M50" s="36" t="e">
        <f>NA()</f>
        <v>#N/A</v>
      </c>
      <c r="N50" s="34" t="s">
        <v>8</v>
      </c>
      <c r="O50" s="34">
        <v>3</v>
      </c>
      <c r="P50" s="34" t="s">
        <v>16</v>
      </c>
      <c r="Q50" s="35">
        <v>100</v>
      </c>
      <c r="R50" s="48">
        <v>3</v>
      </c>
      <c r="S50" s="35" t="b">
        <v>0</v>
      </c>
      <c r="T50" s="35" t="s">
        <v>18</v>
      </c>
      <c r="U50" s="35" t="e">
        <v>#N/A</v>
      </c>
      <c r="V50" s="35" t="e">
        <v>#N/A</v>
      </c>
      <c r="W50" s="35" t="s">
        <v>207</v>
      </c>
      <c r="X50" s="49">
        <v>-3.0000000000000001E-3</v>
      </c>
      <c r="Y50" s="35" t="e">
        <v>#N/A</v>
      </c>
      <c r="Z50" s="38">
        <v>100</v>
      </c>
      <c r="AA50" s="39">
        <v>38993</v>
      </c>
      <c r="AB50" s="30" t="s">
        <v>158</v>
      </c>
      <c r="AC50" s="32" t="str">
        <f>_xll.qlSchedule(B50&amp;"_Sch",D50,E50,F50,G50,H50,I50,J50,K50,L50,M50,Permanent,Trigger,ObjectOverwrite)</f>
        <v>IT0004103187_Sch#0001</v>
      </c>
      <c r="AD50" s="33" t="str">
        <f>_xll.qlFloatingRateBond(B50,AB50,N50,O50,P50,Q50,AC50,R50,S50,T50,U50,V50,W50,X50,Y50,Z50,AA50,Permanent,Trigger,ObjectOverwrite)</f>
        <v>IT0004103187#0001</v>
      </c>
      <c r="AE50" s="28"/>
    </row>
    <row r="51" spans="1:31" s="19" customFormat="1" x14ac:dyDescent="0.2">
      <c r="A51" s="20"/>
      <c r="B51" s="43" t="s">
        <v>81</v>
      </c>
      <c r="C51" s="31" t="str">
        <f>IF(ISERROR(AC51),_xll.ohRangeRetrieveError(AC51),_xll.ohRangeRetrieveError(AD51))</f>
        <v/>
      </c>
      <c r="D51" s="36">
        <v>39360</v>
      </c>
      <c r="E51" s="36">
        <v>40456</v>
      </c>
      <c r="F51" s="36" t="s">
        <v>9</v>
      </c>
      <c r="G51" s="36" t="s">
        <v>19</v>
      </c>
      <c r="H51" s="36" t="s">
        <v>195</v>
      </c>
      <c r="I51" s="36" t="s">
        <v>17</v>
      </c>
      <c r="J51" s="37" t="s">
        <v>34</v>
      </c>
      <c r="K51" s="37" t="b">
        <v>0</v>
      </c>
      <c r="L51" s="36">
        <v>39543</v>
      </c>
      <c r="M51" s="36" t="e">
        <f>NA()</f>
        <v>#N/A</v>
      </c>
      <c r="N51" s="34" t="s">
        <v>8</v>
      </c>
      <c r="O51" s="34">
        <v>3</v>
      </c>
      <c r="P51" s="34" t="s">
        <v>16</v>
      </c>
      <c r="Q51" s="35">
        <v>100</v>
      </c>
      <c r="R51" s="48">
        <v>3</v>
      </c>
      <c r="S51" s="35" t="b">
        <v>0</v>
      </c>
      <c r="T51" s="35" t="s">
        <v>18</v>
      </c>
      <c r="U51" s="35" t="e">
        <v>#N/A</v>
      </c>
      <c r="V51" s="35" t="e">
        <v>#N/A</v>
      </c>
      <c r="W51" s="35" t="s">
        <v>205</v>
      </c>
      <c r="X51" s="49">
        <v>-6.0000000000000001E-3</v>
      </c>
      <c r="Y51" s="35" t="e">
        <v>#N/A</v>
      </c>
      <c r="Z51" s="38">
        <v>100</v>
      </c>
      <c r="AA51" s="39">
        <v>39360</v>
      </c>
      <c r="AB51" s="30" t="s">
        <v>159</v>
      </c>
      <c r="AC51" s="32" t="str">
        <f>_xll.qlSchedule(B51&amp;"_Sch",D51,E51,F51,G51,H51,I51,J51,K51,L51,M51,Permanent,Trigger,ObjectOverwrite)</f>
        <v>IT0004279151_Sch#0001</v>
      </c>
      <c r="AD51" s="33" t="str">
        <f>_xll.qlFloatingRateBond(B51,AB51,N51,O51,P51,Q51,AC51,R51,S51,T51,U51,V51,W51,X51,Y51,Z51,AA51,Permanent,Trigger,ObjectOverwrite)</f>
        <v>IT0004279151#0001</v>
      </c>
      <c r="AE51" s="28"/>
    </row>
    <row r="52" spans="1:31" s="19" customFormat="1" x14ac:dyDescent="0.2">
      <c r="A52" s="20"/>
      <c r="B52" s="43" t="s">
        <v>82</v>
      </c>
      <c r="C52" s="31" t="str">
        <f>IF(ISERROR(AC52),_xll.ohRangeRetrieveError(AC52),_xll.ohRangeRetrieveError(AD52))</f>
        <v/>
      </c>
      <c r="D52" s="36">
        <v>39370</v>
      </c>
      <c r="E52" s="36">
        <v>40466</v>
      </c>
      <c r="F52" s="36" t="s">
        <v>9</v>
      </c>
      <c r="G52" s="36" t="s">
        <v>19</v>
      </c>
      <c r="H52" s="36" t="s">
        <v>195</v>
      </c>
      <c r="I52" s="36" t="s">
        <v>17</v>
      </c>
      <c r="J52" s="37" t="s">
        <v>34</v>
      </c>
      <c r="K52" s="37" t="b">
        <v>0</v>
      </c>
      <c r="L52" s="36">
        <v>39553</v>
      </c>
      <c r="M52" s="36" t="e">
        <f>NA()</f>
        <v>#N/A</v>
      </c>
      <c r="N52" s="34" t="s">
        <v>8</v>
      </c>
      <c r="O52" s="34">
        <v>3</v>
      </c>
      <c r="P52" s="34" t="s">
        <v>16</v>
      </c>
      <c r="Q52" s="35">
        <v>100</v>
      </c>
      <c r="R52" s="48">
        <v>10</v>
      </c>
      <c r="S52" s="35" t="b">
        <v>0</v>
      </c>
      <c r="T52" s="35" t="s">
        <v>18</v>
      </c>
      <c r="U52" s="35" t="e">
        <v>#N/A</v>
      </c>
      <c r="V52" s="35" t="e">
        <v>#N/A</v>
      </c>
      <c r="W52" s="35" t="s">
        <v>205</v>
      </c>
      <c r="X52" s="49">
        <v>-5.0000000000000001E-3</v>
      </c>
      <c r="Y52" s="35" t="e">
        <v>#N/A</v>
      </c>
      <c r="Z52" s="38">
        <v>100</v>
      </c>
      <c r="AA52" s="39">
        <v>39370</v>
      </c>
      <c r="AB52" s="30" t="s">
        <v>160</v>
      </c>
      <c r="AC52" s="32" t="str">
        <f>_xll.qlSchedule(B52&amp;"_Sch",D52,E52,F52,G52,H52,I52,J52,K52,L52,M52,Permanent,Trigger,ObjectOverwrite)</f>
        <v>IT0004279367_Sch#0001</v>
      </c>
      <c r="AD52" s="33" t="str">
        <f>_xll.qlFloatingRateBond(B52,AB52,N52,O52,P52,Q52,AC52,R52,S52,T52,U52,V52,W52,X52,Y52,Z52,AA52,Permanent,Trigger,ObjectOverwrite)</f>
        <v>IT0004279367#0001</v>
      </c>
      <c r="AE52" s="28"/>
    </row>
    <row r="53" spans="1:31" x14ac:dyDescent="0.2">
      <c r="A53" s="20"/>
      <c r="B53" s="43" t="s">
        <v>83</v>
      </c>
      <c r="C53" s="31" t="str">
        <f>IF(ISERROR(AC53),_xll.ohRangeRetrieveError(AC53),_xll.ohRangeRetrieveError(AD53))</f>
        <v/>
      </c>
      <c r="D53" s="36">
        <v>39752</v>
      </c>
      <c r="E53" s="36">
        <v>40482</v>
      </c>
      <c r="F53" s="36" t="s">
        <v>194</v>
      </c>
      <c r="G53" s="36" t="s">
        <v>19</v>
      </c>
      <c r="H53" s="36" t="s">
        <v>195</v>
      </c>
      <c r="I53" s="36" t="s">
        <v>17</v>
      </c>
      <c r="J53" s="37" t="s">
        <v>34</v>
      </c>
      <c r="K53" s="37" t="b">
        <v>0</v>
      </c>
      <c r="L53" s="36">
        <v>39844</v>
      </c>
      <c r="M53" s="36" t="e">
        <f>NA()</f>
        <v>#N/A</v>
      </c>
      <c r="N53" s="34" t="s">
        <v>8</v>
      </c>
      <c r="O53" s="34">
        <v>3</v>
      </c>
      <c r="P53" s="34" t="s">
        <v>16</v>
      </c>
      <c r="Q53" s="35">
        <v>100</v>
      </c>
      <c r="R53" s="48">
        <v>2</v>
      </c>
      <c r="S53" s="35" t="b">
        <v>0</v>
      </c>
      <c r="T53" s="35" t="s">
        <v>18</v>
      </c>
      <c r="U53" s="35" t="e">
        <v>#N/A</v>
      </c>
      <c r="V53" s="35" t="e">
        <v>#N/A</v>
      </c>
      <c r="W53" s="35" t="s">
        <v>207</v>
      </c>
      <c r="X53" s="49">
        <v>1E-3</v>
      </c>
      <c r="Y53" s="35" t="e">
        <v>#N/A</v>
      </c>
      <c r="Z53" s="38">
        <v>100</v>
      </c>
      <c r="AA53" s="39">
        <v>39752</v>
      </c>
      <c r="AB53" s="30" t="s">
        <v>161</v>
      </c>
      <c r="AC53" s="32" t="str">
        <f>_xll.qlSchedule(B53&amp;"_Sch",D53,E53,F53,G53,H53,I53,J53,K53,L53,M53,Permanent,Trigger,ObjectOverwrite)</f>
        <v>IT0004418213_Sch#0001</v>
      </c>
      <c r="AD53" s="33" t="str">
        <f>_xll.qlFloatingRateBond(B53,AB53,N53,O53,P53,Q53,AC53,R53,S53,T53,U53,V53,W53,X53,Y53,Z53,AA53,Permanent,Trigger,ObjectOverwrite)</f>
        <v>IT0004418213#0001</v>
      </c>
      <c r="AE53" s="28"/>
    </row>
    <row r="54" spans="1:31" x14ac:dyDescent="0.2">
      <c r="A54" s="20"/>
      <c r="B54" s="43" t="s">
        <v>84</v>
      </c>
      <c r="C54" s="31" t="str">
        <f>IF(ISERROR(AC54),_xll.ohRangeRetrieveError(AC54),_xll.ohRangeRetrieveError(AD54))</f>
        <v/>
      </c>
      <c r="D54" s="36">
        <v>39024</v>
      </c>
      <c r="E54" s="36">
        <v>40485</v>
      </c>
      <c r="F54" s="36" t="s">
        <v>194</v>
      </c>
      <c r="G54" s="36" t="s">
        <v>19</v>
      </c>
      <c r="H54" s="36" t="s">
        <v>195</v>
      </c>
      <c r="I54" s="36" t="s">
        <v>17</v>
      </c>
      <c r="J54" s="37" t="s">
        <v>34</v>
      </c>
      <c r="K54" s="37" t="b">
        <v>1</v>
      </c>
      <c r="L54" s="36">
        <v>39116</v>
      </c>
      <c r="M54" s="36" t="e">
        <f>NA()</f>
        <v>#N/A</v>
      </c>
      <c r="N54" s="34" t="s">
        <v>8</v>
      </c>
      <c r="O54" s="34">
        <v>3</v>
      </c>
      <c r="P54" s="34" t="s">
        <v>16</v>
      </c>
      <c r="Q54" s="35">
        <v>100</v>
      </c>
      <c r="R54" s="48">
        <v>3</v>
      </c>
      <c r="S54" s="35" t="b">
        <v>0</v>
      </c>
      <c r="T54" s="35" t="s">
        <v>209</v>
      </c>
      <c r="U54" s="35" t="e">
        <v>#N/A</v>
      </c>
      <c r="V54" s="35" t="e">
        <v>#N/A</v>
      </c>
      <c r="W54" s="35" t="s">
        <v>207</v>
      </c>
      <c r="X54" s="49">
        <v>-3.0000000000000001E-3</v>
      </c>
      <c r="Y54" s="35" t="e">
        <v>#N/A</v>
      </c>
      <c r="Z54" s="38">
        <v>100</v>
      </c>
      <c r="AA54" s="39">
        <v>39024</v>
      </c>
      <c r="AB54" s="30" t="s">
        <v>162</v>
      </c>
      <c r="AC54" s="32" t="str">
        <f>_xll.qlSchedule(B54&amp;"_Sch",D54,E54,F54,G54,H54,I54,J54,K54,L54,M54,Permanent,Trigger,ObjectOverwrite)</f>
        <v>IT0004119795_Sch#0001</v>
      </c>
      <c r="AD54" s="33" t="str">
        <f>_xll.qlFloatingRateBond(B54,AB54,N54,O54,P54,Q54,AC54,R54,S54,T54,U54,V54,W54,X54,Y54,Z54,AA54,Permanent,Trigger,ObjectOverwrite)</f>
        <v>IT0004119795#0001</v>
      </c>
      <c r="AE54" s="28"/>
    </row>
    <row r="55" spans="1:31" x14ac:dyDescent="0.2">
      <c r="A55" s="20"/>
      <c r="B55" s="43" t="s">
        <v>85</v>
      </c>
      <c r="C55" s="31" t="str">
        <f>IF(ISERROR(AC55),_xll.ohRangeRetrieveError(AC55),_xll.ohRangeRetrieveError(AD55))</f>
        <v/>
      </c>
      <c r="D55" s="36">
        <v>39780</v>
      </c>
      <c r="E55" s="36">
        <v>40510</v>
      </c>
      <c r="F55" s="36" t="s">
        <v>194</v>
      </c>
      <c r="G55" s="36" t="s">
        <v>19</v>
      </c>
      <c r="H55" s="36" t="s">
        <v>195</v>
      </c>
      <c r="I55" s="36" t="s">
        <v>17</v>
      </c>
      <c r="J55" s="37" t="s">
        <v>34</v>
      </c>
      <c r="K55" s="37" t="b">
        <v>0</v>
      </c>
      <c r="L55" s="36">
        <v>39872</v>
      </c>
      <c r="M55" s="36" t="e">
        <f>NA()</f>
        <v>#N/A</v>
      </c>
      <c r="N55" s="34" t="s">
        <v>8</v>
      </c>
      <c r="O55" s="34">
        <v>3</v>
      </c>
      <c r="P55" s="34" t="s">
        <v>16</v>
      </c>
      <c r="Q55" s="35">
        <v>100</v>
      </c>
      <c r="R55" s="48">
        <v>20</v>
      </c>
      <c r="S55" s="35" t="b">
        <v>0</v>
      </c>
      <c r="T55" s="35" t="s">
        <v>204</v>
      </c>
      <c r="U55" s="35" t="e">
        <v>#N/A</v>
      </c>
      <c r="V55" s="35" t="e">
        <v>#N/A</v>
      </c>
      <c r="W55" s="35" t="s">
        <v>207</v>
      </c>
      <c r="X55" s="49">
        <v>1E-3</v>
      </c>
      <c r="Y55" s="35" t="e">
        <v>#N/A</v>
      </c>
      <c r="Z55" s="38">
        <v>100</v>
      </c>
      <c r="AA55" s="39">
        <v>39780</v>
      </c>
      <c r="AB55" s="30" t="s">
        <v>163</v>
      </c>
      <c r="AC55" s="32" t="str">
        <f>_xll.qlSchedule(B55&amp;"_Sch",D55,E55,F55,G55,H55,I55,J55,K55,L55,M55,Permanent,Trigger,ObjectOverwrite)</f>
        <v>IT0004416670_Sch#0001</v>
      </c>
      <c r="AD55" s="33" t="str">
        <f>_xll.qlFloatingRateBond(B55,AB55,N55,O55,P55,Q55,AC55,R55,S55,T55,U55,V55,W55,X55,Y55,Z55,AA55,Permanent,Trigger,ObjectOverwrite)</f>
        <v>IT0004416670#0001</v>
      </c>
      <c r="AE55" s="28"/>
    </row>
    <row r="56" spans="1:31" s="19" customFormat="1" x14ac:dyDescent="0.2">
      <c r="A56" s="20"/>
      <c r="B56" s="43" t="s">
        <v>86</v>
      </c>
      <c r="C56" s="31" t="str">
        <f>IF(ISERROR(AC56),_xll.ohRangeRetrieveError(AC56),_xll.ohRangeRetrieveError(AD56))</f>
        <v/>
      </c>
      <c r="D56" s="36">
        <v>39780</v>
      </c>
      <c r="E56" s="36">
        <v>40510</v>
      </c>
      <c r="F56" s="36" t="s">
        <v>194</v>
      </c>
      <c r="G56" s="36" t="s">
        <v>19</v>
      </c>
      <c r="H56" s="36" t="s">
        <v>195</v>
      </c>
      <c r="I56" s="36" t="s">
        <v>17</v>
      </c>
      <c r="J56" s="37" t="s">
        <v>34</v>
      </c>
      <c r="K56" s="37" t="b">
        <v>0</v>
      </c>
      <c r="L56" s="36">
        <v>39872</v>
      </c>
      <c r="M56" s="36" t="e">
        <f>NA()</f>
        <v>#N/A</v>
      </c>
      <c r="N56" s="34" t="s">
        <v>8</v>
      </c>
      <c r="O56" s="34">
        <v>3</v>
      </c>
      <c r="P56" s="34" t="s">
        <v>16</v>
      </c>
      <c r="Q56" s="35">
        <v>100</v>
      </c>
      <c r="R56" s="48">
        <v>20</v>
      </c>
      <c r="S56" s="35" t="b">
        <v>0</v>
      </c>
      <c r="T56" s="35" t="s">
        <v>208</v>
      </c>
      <c r="U56" s="35" t="e">
        <v>#N/A</v>
      </c>
      <c r="V56" s="35" t="e">
        <v>#N/A</v>
      </c>
      <c r="W56" s="35" t="s">
        <v>207</v>
      </c>
      <c r="X56" s="49">
        <v>0</v>
      </c>
      <c r="Y56" s="35" t="e">
        <v>#N/A</v>
      </c>
      <c r="Z56" s="38">
        <v>100</v>
      </c>
      <c r="AA56" s="39">
        <v>39780</v>
      </c>
      <c r="AB56" s="30" t="s">
        <v>164</v>
      </c>
      <c r="AC56" s="32" t="str">
        <f>_xll.qlSchedule(B56&amp;"_Sch",D56,E56,F56,G56,H56,I56,J56,K56,L56,M56,Permanent,Trigger,ObjectOverwrite)</f>
        <v>IT0004418247_Sch#0001</v>
      </c>
      <c r="AD56" s="33" t="str">
        <f>_xll.qlFloatingRateBond(B56,AB56,N56,O56,P56,Q56,AC56,R56,S56,T56,U56,V56,W56,X56,Y56,Z56,AA56,Permanent,Trigger,ObjectOverwrite)</f>
        <v>IT0004418247#0001</v>
      </c>
      <c r="AE56" s="28"/>
    </row>
    <row r="57" spans="1:31" x14ac:dyDescent="0.2">
      <c r="A57" s="20"/>
      <c r="B57" s="43" t="s">
        <v>87</v>
      </c>
      <c r="C57" s="31" t="str">
        <f>IF(ISERROR(AC57),_xll.ohRangeRetrieveError(AC57),_xll.ohRangeRetrieveError(AD57))</f>
        <v/>
      </c>
      <c r="D57" s="36">
        <v>39780</v>
      </c>
      <c r="E57" s="36">
        <v>40510</v>
      </c>
      <c r="F57" s="36" t="s">
        <v>194</v>
      </c>
      <c r="G57" s="36" t="s">
        <v>19</v>
      </c>
      <c r="H57" s="36" t="s">
        <v>195</v>
      </c>
      <c r="I57" s="36" t="s">
        <v>17</v>
      </c>
      <c r="J57" s="37" t="s">
        <v>34</v>
      </c>
      <c r="K57" s="37" t="b">
        <v>0</v>
      </c>
      <c r="L57" s="36">
        <v>39872</v>
      </c>
      <c r="M57" s="36" t="e">
        <f>NA()</f>
        <v>#N/A</v>
      </c>
      <c r="N57" s="34" t="s">
        <v>8</v>
      </c>
      <c r="O57" s="34">
        <v>3</v>
      </c>
      <c r="P57" s="34" t="s">
        <v>16</v>
      </c>
      <c r="Q57" s="35">
        <v>100</v>
      </c>
      <c r="R57" s="48">
        <v>20</v>
      </c>
      <c r="S57" s="35" t="b">
        <v>0</v>
      </c>
      <c r="T57" s="35" t="s">
        <v>204</v>
      </c>
      <c r="U57" s="35" t="e">
        <v>#N/A</v>
      </c>
      <c r="V57" s="35" t="e">
        <v>#N/A</v>
      </c>
      <c r="W57" s="35" t="s">
        <v>207</v>
      </c>
      <c r="X57" s="49">
        <v>1E-3</v>
      </c>
      <c r="Y57" s="35" t="e">
        <v>#N/A</v>
      </c>
      <c r="Z57" s="38">
        <v>100</v>
      </c>
      <c r="AA57" s="39">
        <v>39780</v>
      </c>
      <c r="AB57" s="30" t="s">
        <v>165</v>
      </c>
      <c r="AC57" s="32" t="str">
        <f>_xll.qlSchedule(B57&amp;"_Sch",D57,E57,F57,G57,H57,I57,J57,K57,L57,M57,Permanent,Trigger,ObjectOverwrite)</f>
        <v>IT0004422116_Sch#0001</v>
      </c>
      <c r="AD57" s="33" t="str">
        <f>_xll.qlFloatingRateBond(B57,AB57,N57,O57,P57,Q57,AC57,R57,S57,T57,U57,V57,W57,X57,Y57,Z57,AA57,Permanent,Trigger,ObjectOverwrite)</f>
        <v>IT0004422116#0001</v>
      </c>
      <c r="AE57" s="28"/>
    </row>
    <row r="58" spans="1:31" x14ac:dyDescent="0.2">
      <c r="A58" s="20"/>
      <c r="B58" s="43" t="s">
        <v>88</v>
      </c>
      <c r="C58" s="31" t="str">
        <f>IF(ISERROR(AC58),_xll.ohRangeRetrieveError(AC58),_xll.ohRangeRetrieveError(AD58))</f>
        <v/>
      </c>
      <c r="D58" s="36">
        <v>39055</v>
      </c>
      <c r="E58" s="36">
        <v>40516</v>
      </c>
      <c r="F58" s="36" t="s">
        <v>194</v>
      </c>
      <c r="G58" s="36" t="s">
        <v>19</v>
      </c>
      <c r="H58" s="36" t="s">
        <v>195</v>
      </c>
      <c r="I58" s="36" t="s">
        <v>17</v>
      </c>
      <c r="J58" s="37" t="s">
        <v>34</v>
      </c>
      <c r="K58" s="37" t="b">
        <v>0</v>
      </c>
      <c r="L58" s="36">
        <v>39145</v>
      </c>
      <c r="M58" s="36" t="e">
        <f>NA()</f>
        <v>#N/A</v>
      </c>
      <c r="N58" s="34" t="s">
        <v>8</v>
      </c>
      <c r="O58" s="34">
        <v>3</v>
      </c>
      <c r="P58" s="34" t="s">
        <v>16</v>
      </c>
      <c r="Q58" s="35">
        <v>100</v>
      </c>
      <c r="R58" s="48">
        <v>3</v>
      </c>
      <c r="S58" s="35" t="b">
        <v>0</v>
      </c>
      <c r="T58" s="35" t="s">
        <v>18</v>
      </c>
      <c r="U58" s="35" t="e">
        <v>#N/A</v>
      </c>
      <c r="V58" s="35" t="e">
        <v>#N/A</v>
      </c>
      <c r="W58" s="35" t="s">
        <v>207</v>
      </c>
      <c r="X58" s="49">
        <v>-3.0000000000000001E-3</v>
      </c>
      <c r="Y58" s="35" t="e">
        <v>#N/A</v>
      </c>
      <c r="Z58" s="38">
        <v>100</v>
      </c>
      <c r="AA58" s="39">
        <v>39055</v>
      </c>
      <c r="AB58" s="30" t="s">
        <v>166</v>
      </c>
      <c r="AC58" s="32" t="str">
        <f>_xll.qlSchedule(B58&amp;"_Sch",D58,E58,F58,G58,H58,I58,J58,K58,L58,M58,Permanent,Trigger,ObjectOverwrite)</f>
        <v>IT0004145261_Sch#0001</v>
      </c>
      <c r="AD58" s="33" t="str">
        <f>_xll.qlFloatingRateBond(B58,AB58,N58,O58,P58,Q58,AC58,R58,S58,T58,U58,V58,W58,X58,Y58,Z58,AA58,Permanent,Trigger,ObjectOverwrite)</f>
        <v>IT0004145261#0001</v>
      </c>
      <c r="AE58" s="28"/>
    </row>
    <row r="59" spans="1:31" x14ac:dyDescent="0.2">
      <c r="A59" s="20"/>
      <c r="B59" s="43" t="s">
        <v>89</v>
      </c>
      <c r="C59" s="31" t="str">
        <f>IF(ISERROR(AC59),_xll.ohRangeRetrieveError(AC59),_xll.ohRangeRetrieveError(AD59))</f>
        <v/>
      </c>
      <c r="D59" s="36">
        <v>39811</v>
      </c>
      <c r="E59" s="36">
        <v>40541</v>
      </c>
      <c r="F59" s="36" t="s">
        <v>194</v>
      </c>
      <c r="G59" s="36" t="s">
        <v>19</v>
      </c>
      <c r="H59" s="36" t="s">
        <v>195</v>
      </c>
      <c r="I59" s="36" t="s">
        <v>17</v>
      </c>
      <c r="J59" s="37" t="s">
        <v>34</v>
      </c>
      <c r="K59" s="37" t="b">
        <v>0</v>
      </c>
      <c r="L59" s="36">
        <v>39901</v>
      </c>
      <c r="M59" s="36" t="e">
        <f>NA()</f>
        <v>#N/A</v>
      </c>
      <c r="N59" s="34" t="s">
        <v>8</v>
      </c>
      <c r="O59" s="34">
        <v>3</v>
      </c>
      <c r="P59" s="34" t="s">
        <v>16</v>
      </c>
      <c r="Q59" s="35">
        <v>100</v>
      </c>
      <c r="R59" s="48">
        <v>20</v>
      </c>
      <c r="S59" s="35" t="b">
        <v>0</v>
      </c>
      <c r="T59" s="35" t="s">
        <v>18</v>
      </c>
      <c r="U59" s="35" t="e">
        <v>#N/A</v>
      </c>
      <c r="V59" s="35" t="e">
        <v>#N/A</v>
      </c>
      <c r="W59" s="35" t="s">
        <v>207</v>
      </c>
      <c r="X59" s="49">
        <v>1E-3</v>
      </c>
      <c r="Y59" s="35" t="e">
        <v>#N/A</v>
      </c>
      <c r="Z59" s="38">
        <v>100</v>
      </c>
      <c r="AA59" s="39">
        <v>39811</v>
      </c>
      <c r="AB59" s="30" t="s">
        <v>167</v>
      </c>
      <c r="AC59" s="32" t="str">
        <f>_xll.qlSchedule(B59&amp;"_Sch",D59,E59,F59,G59,H59,I59,J59,K59,L59,M59,Permanent,Trigger,ObjectOverwrite)</f>
        <v>IT0004422074_Sch#0001</v>
      </c>
      <c r="AD59" s="33" t="str">
        <f>_xll.qlFloatingRateBond(B59,AB59,N59,O59,P59,Q59,AC59,R59,S59,T59,U59,V59,W59,X59,Y59,Z59,AA59,Permanent,Trigger,ObjectOverwrite)</f>
        <v>IT0004422074#0001</v>
      </c>
      <c r="AE59" s="28"/>
    </row>
    <row r="60" spans="1:31" x14ac:dyDescent="0.2">
      <c r="A60" s="20"/>
      <c r="B60" s="43" t="s">
        <v>90</v>
      </c>
      <c r="C60" s="31" t="str">
        <f>IF(ISERROR(AC60),_xll.ohRangeRetrieveError(AC60),_xll.ohRangeRetrieveError(AD60))</f>
        <v/>
      </c>
      <c r="D60" s="36">
        <v>39811</v>
      </c>
      <c r="E60" s="36">
        <v>40541</v>
      </c>
      <c r="F60" s="36" t="s">
        <v>194</v>
      </c>
      <c r="G60" s="36" t="s">
        <v>19</v>
      </c>
      <c r="H60" s="36" t="s">
        <v>195</v>
      </c>
      <c r="I60" s="36" t="s">
        <v>17</v>
      </c>
      <c r="J60" s="37" t="s">
        <v>34</v>
      </c>
      <c r="K60" s="37" t="b">
        <v>0</v>
      </c>
      <c r="L60" s="36">
        <v>39901</v>
      </c>
      <c r="M60" s="36" t="e">
        <f>NA()</f>
        <v>#N/A</v>
      </c>
      <c r="N60" s="34" t="s">
        <v>8</v>
      </c>
      <c r="O60" s="34">
        <v>3</v>
      </c>
      <c r="P60" s="34" t="s">
        <v>16</v>
      </c>
      <c r="Q60" s="35">
        <v>100</v>
      </c>
      <c r="R60" s="48">
        <v>20</v>
      </c>
      <c r="S60" s="35" t="b">
        <v>0</v>
      </c>
      <c r="T60" s="35" t="s">
        <v>18</v>
      </c>
      <c r="U60" s="35" t="e">
        <v>#N/A</v>
      </c>
      <c r="V60" s="35" t="e">
        <v>#N/A</v>
      </c>
      <c r="W60" s="35" t="s">
        <v>207</v>
      </c>
      <c r="X60" s="49">
        <v>1E-3</v>
      </c>
      <c r="Y60" s="35" t="e">
        <v>#N/A</v>
      </c>
      <c r="Z60" s="38">
        <v>100</v>
      </c>
      <c r="AA60" s="39">
        <v>39811</v>
      </c>
      <c r="AB60" s="30" t="s">
        <v>168</v>
      </c>
      <c r="AC60" s="32" t="str">
        <f>_xll.qlSchedule(B60&amp;"_Sch",D60,E60,F60,G60,H60,I60,J60,K60,L60,M60,Permanent,Trigger,ObjectOverwrite)</f>
        <v>IT0004422017_Sch#0001</v>
      </c>
      <c r="AD60" s="33" t="str">
        <f>_xll.qlFloatingRateBond(B60,AB60,N60,O60,P60,Q60,AC60,R60,S60,T60,U60,V60,W60,X60,Y60,Z60,AA60,Permanent,Trigger,ObjectOverwrite)</f>
        <v>IT0004422017#0001</v>
      </c>
      <c r="AE60" s="28"/>
    </row>
    <row r="61" spans="1:31" x14ac:dyDescent="0.2">
      <c r="A61" s="20"/>
      <c r="B61" s="43" t="s">
        <v>91</v>
      </c>
      <c r="C61" s="31" t="str">
        <f>IF(ISERROR(AC61),_xll.ohRangeRetrieveError(AC61),_xll.ohRangeRetrieveError(AD61))</f>
        <v/>
      </c>
      <c r="D61" s="36">
        <v>39080</v>
      </c>
      <c r="E61" s="36">
        <v>40541</v>
      </c>
      <c r="F61" s="36" t="s">
        <v>194</v>
      </c>
      <c r="G61" s="36" t="s">
        <v>19</v>
      </c>
      <c r="H61" s="36" t="s">
        <v>195</v>
      </c>
      <c r="I61" s="36" t="s">
        <v>17</v>
      </c>
      <c r="J61" s="37" t="s">
        <v>34</v>
      </c>
      <c r="K61" s="37" t="b">
        <v>0</v>
      </c>
      <c r="L61" s="36">
        <v>39170</v>
      </c>
      <c r="M61" s="36" t="e">
        <f>NA()</f>
        <v>#N/A</v>
      </c>
      <c r="N61" s="34" t="s">
        <v>8</v>
      </c>
      <c r="O61" s="34">
        <v>3</v>
      </c>
      <c r="P61" s="34" t="s">
        <v>16</v>
      </c>
      <c r="Q61" s="35">
        <v>100</v>
      </c>
      <c r="R61" s="48">
        <v>3</v>
      </c>
      <c r="S61" s="35" t="b">
        <v>0</v>
      </c>
      <c r="T61" s="35" t="s">
        <v>18</v>
      </c>
      <c r="U61" s="35" t="e">
        <v>#N/A</v>
      </c>
      <c r="V61" s="35" t="e">
        <v>#N/A</v>
      </c>
      <c r="W61" s="35" t="s">
        <v>207</v>
      </c>
      <c r="X61" s="49">
        <v>-3.0000000000000001E-3</v>
      </c>
      <c r="Y61" s="35" t="e">
        <v>#N/A</v>
      </c>
      <c r="Z61" s="38">
        <v>100</v>
      </c>
      <c r="AA61" s="39">
        <v>39080</v>
      </c>
      <c r="AB61" s="30" t="s">
        <v>169</v>
      </c>
      <c r="AC61" s="32" t="str">
        <f>_xll.qlSchedule(B61&amp;"_Sch",D61,E61,F61,G61,H61,I61,J61,K61,L61,M61,Permanent,Trigger,ObjectOverwrite)</f>
        <v>IT0004157944_Sch#0001</v>
      </c>
      <c r="AD61" s="33" t="str">
        <f>_xll.qlFloatingRateBond(B61,AB61,N61,O61,P61,Q61,AC61,R61,S61,T61,U61,V61,W61,X61,Y61,Z61,AA61,Permanent,Trigger,ObjectOverwrite)</f>
        <v>IT0004157944#0001</v>
      </c>
      <c r="AE61" s="28"/>
    </row>
    <row r="62" spans="1:31" x14ac:dyDescent="0.2">
      <c r="A62" s="20"/>
      <c r="B62" s="43" t="s">
        <v>92</v>
      </c>
      <c r="C62" s="31" t="str">
        <f>IF(ISERROR(AC62),_xll.ohRangeRetrieveError(AC62),_xll.ohRangeRetrieveError(AD62))</f>
        <v/>
      </c>
      <c r="D62" s="36">
        <v>39813</v>
      </c>
      <c r="E62" s="36">
        <v>40543</v>
      </c>
      <c r="F62" s="36" t="s">
        <v>194</v>
      </c>
      <c r="G62" s="36" t="s">
        <v>19</v>
      </c>
      <c r="H62" s="36" t="s">
        <v>195</v>
      </c>
      <c r="I62" s="36" t="s">
        <v>17</v>
      </c>
      <c r="J62" s="37" t="s">
        <v>34</v>
      </c>
      <c r="K62" s="37" t="b">
        <v>1</v>
      </c>
      <c r="L62" s="36">
        <v>39903</v>
      </c>
      <c r="M62" s="36" t="e">
        <f>NA()</f>
        <v>#N/A</v>
      </c>
      <c r="N62" s="34" t="s">
        <v>8</v>
      </c>
      <c r="O62" s="34">
        <v>3</v>
      </c>
      <c r="P62" s="34" t="s">
        <v>16</v>
      </c>
      <c r="Q62" s="35">
        <v>100</v>
      </c>
      <c r="R62" s="48">
        <v>21</v>
      </c>
      <c r="S62" s="35" t="b">
        <v>0</v>
      </c>
      <c r="T62" s="35" t="s">
        <v>204</v>
      </c>
      <c r="U62" s="35" t="e">
        <v>#N/A</v>
      </c>
      <c r="V62" s="35" t="e">
        <v>#N/A</v>
      </c>
      <c r="W62" s="35" t="s">
        <v>207</v>
      </c>
      <c r="X62" s="49">
        <v>1E-3</v>
      </c>
      <c r="Y62" s="35" t="e">
        <v>#N/A</v>
      </c>
      <c r="Z62" s="38">
        <v>100</v>
      </c>
      <c r="AA62" s="39">
        <v>39813</v>
      </c>
      <c r="AB62" s="30" t="s">
        <v>170</v>
      </c>
      <c r="AC62" s="32" t="str">
        <f>_xll.qlSchedule(B62&amp;"_Sch",D62,E62,F62,G62,H62,I62,J62,K62,L62,M62,Permanent,Trigger,ObjectOverwrite)</f>
        <v>IT0004422090_Sch#0001</v>
      </c>
      <c r="AD62" s="33" t="str">
        <f>_xll.qlFloatingRateBond(B62,AB62,N62,O62,P62,Q62,AC62,R62,S62,T62,U62,V62,W62,X62,Y62,Z62,AA62,Permanent,Trigger,ObjectOverwrite)</f>
        <v>IT0004422090#0001</v>
      </c>
      <c r="AE62" s="28"/>
    </row>
    <row r="63" spans="1:31" x14ac:dyDescent="0.2">
      <c r="A63" s="20"/>
      <c r="B63" s="43" t="s">
        <v>93</v>
      </c>
      <c r="C63" s="31" t="str">
        <f>IF(ISERROR(AC63),_xll.ohRangeRetrieveError(AC63),_xll.ohRangeRetrieveError(AD63))</f>
        <v/>
      </c>
      <c r="D63" s="36">
        <v>39450</v>
      </c>
      <c r="E63" s="36">
        <v>40546</v>
      </c>
      <c r="F63" s="36" t="s">
        <v>9</v>
      </c>
      <c r="G63" s="36" t="s">
        <v>19</v>
      </c>
      <c r="H63" s="36" t="s">
        <v>195</v>
      </c>
      <c r="I63" s="36" t="s">
        <v>17</v>
      </c>
      <c r="J63" s="37" t="s">
        <v>34</v>
      </c>
      <c r="K63" s="37" t="b">
        <v>0</v>
      </c>
      <c r="L63" s="36">
        <v>39632</v>
      </c>
      <c r="M63" s="36" t="e">
        <f>NA()</f>
        <v>#N/A</v>
      </c>
      <c r="N63" s="34" t="s">
        <v>8</v>
      </c>
      <c r="O63" s="34">
        <v>3</v>
      </c>
      <c r="P63" s="34" t="s">
        <v>16</v>
      </c>
      <c r="Q63" s="35">
        <v>100</v>
      </c>
      <c r="R63" s="48">
        <v>2</v>
      </c>
      <c r="S63" s="35" t="b">
        <v>0</v>
      </c>
      <c r="T63" s="35" t="s">
        <v>18</v>
      </c>
      <c r="U63" s="35" t="e">
        <v>#N/A</v>
      </c>
      <c r="V63" s="35" t="e">
        <v>#N/A</v>
      </c>
      <c r="W63" s="35" t="s">
        <v>205</v>
      </c>
      <c r="X63" s="49">
        <v>-6.0000000000000001E-3</v>
      </c>
      <c r="Y63" s="35" t="e">
        <v>#N/A</v>
      </c>
      <c r="Z63" s="38">
        <v>100</v>
      </c>
      <c r="AA63" s="39">
        <v>39450</v>
      </c>
      <c r="AB63" s="30" t="s">
        <v>171</v>
      </c>
      <c r="AC63" s="32" t="str">
        <f>_xll.qlSchedule(B63&amp;"_Sch",D63,E63,F63,G63,H63,I63,J63,K63,L63,M63,Permanent,Trigger,ObjectOverwrite)</f>
        <v>IT0004299456_Sch#0001</v>
      </c>
      <c r="AD63" s="33" t="str">
        <f>_xll.qlFloatingRateBond(B63,AB63,N63,O63,P63,Q63,AC63,R63,S63,T63,U63,V63,W63,X63,Y63,Z63,AA63,Permanent,Trigger,ObjectOverwrite)</f>
        <v>IT0004299456#0001</v>
      </c>
      <c r="AE63" s="28"/>
    </row>
    <row r="64" spans="1:31" x14ac:dyDescent="0.2">
      <c r="A64" s="20"/>
      <c r="B64" s="43" t="s">
        <v>94</v>
      </c>
      <c r="C64" s="31" t="str">
        <f>IF(ISERROR(AC64),_xll.ohRangeRetrieveError(AC64),_xll.ohRangeRetrieveError(AD64))</f>
        <v/>
      </c>
      <c r="D64" s="36">
        <v>39462</v>
      </c>
      <c r="E64" s="36">
        <v>40558</v>
      </c>
      <c r="F64" s="36" t="s">
        <v>193</v>
      </c>
      <c r="G64" s="36" t="s">
        <v>19</v>
      </c>
      <c r="H64" s="36" t="s">
        <v>195</v>
      </c>
      <c r="I64" s="36" t="s">
        <v>17</v>
      </c>
      <c r="J64" s="37" t="s">
        <v>34</v>
      </c>
      <c r="K64" s="37" t="b">
        <v>0</v>
      </c>
      <c r="L64" s="36">
        <v>39828</v>
      </c>
      <c r="M64" s="36" t="e">
        <f>NA()</f>
        <v>#N/A</v>
      </c>
      <c r="N64" s="34" t="s">
        <v>8</v>
      </c>
      <c r="O64" s="34">
        <v>3</v>
      </c>
      <c r="P64" s="34" t="s">
        <v>16</v>
      </c>
      <c r="Q64" s="35">
        <v>100</v>
      </c>
      <c r="R64" s="48">
        <v>10</v>
      </c>
      <c r="S64" s="35" t="b">
        <v>0</v>
      </c>
      <c r="T64" s="35" t="s">
        <v>18</v>
      </c>
      <c r="U64" s="35" t="e">
        <v>#N/A</v>
      </c>
      <c r="V64" s="35" t="e">
        <v>#N/A</v>
      </c>
      <c r="W64" s="35" t="s">
        <v>205</v>
      </c>
      <c r="X64" s="49">
        <v>-0.01</v>
      </c>
      <c r="Y64" s="35" t="e">
        <v>#N/A</v>
      </c>
      <c r="Z64" s="38">
        <v>100</v>
      </c>
      <c r="AA64" s="39">
        <v>39462</v>
      </c>
      <c r="AB64" s="30" t="s">
        <v>172</v>
      </c>
      <c r="AC64" s="32" t="str">
        <f>_xll.qlSchedule(B64&amp;"_Sch",D64,E64,F64,G64,H64,I64,J64,K64,L64,M64,Permanent,Trigger,ObjectOverwrite)</f>
        <v>IT0004303837_Sch#0001</v>
      </c>
      <c r="AD64" s="33" t="str">
        <f>_xll.qlFloatingRateBond(B64,AB64,N64,O64,P64,Q64,AC64,R64,S64,T64,U64,V64,W64,X64,Y64,Z64,AA64,Permanent,Trigger,ObjectOverwrite)</f>
        <v>IT0004303837#0001</v>
      </c>
      <c r="AE64" s="28"/>
    </row>
    <row r="65" spans="1:31" x14ac:dyDescent="0.2">
      <c r="A65" s="20"/>
      <c r="B65" s="43" t="s">
        <v>95</v>
      </c>
      <c r="C65" s="31" t="str">
        <f>IF(ISERROR(AC65),_xll.ohRangeRetrieveError(AC65),_xll.ohRangeRetrieveError(AD65))</f>
        <v/>
      </c>
      <c r="D65" s="36">
        <v>39462</v>
      </c>
      <c r="E65" s="36">
        <v>40558</v>
      </c>
      <c r="F65" s="36" t="s">
        <v>9</v>
      </c>
      <c r="G65" s="36" t="s">
        <v>19</v>
      </c>
      <c r="H65" s="36" t="s">
        <v>195</v>
      </c>
      <c r="I65" s="36" t="s">
        <v>17</v>
      </c>
      <c r="J65" s="37" t="s">
        <v>34</v>
      </c>
      <c r="K65" s="37" t="b">
        <v>0</v>
      </c>
      <c r="L65" s="36">
        <v>39644</v>
      </c>
      <c r="M65" s="36" t="e">
        <f>NA()</f>
        <v>#N/A</v>
      </c>
      <c r="N65" s="34" t="s">
        <v>8</v>
      </c>
      <c r="O65" s="34">
        <v>3</v>
      </c>
      <c r="P65" s="34" t="s">
        <v>16</v>
      </c>
      <c r="Q65" s="35">
        <v>100</v>
      </c>
      <c r="R65" s="48">
        <v>10</v>
      </c>
      <c r="S65" s="35" t="b">
        <v>0</v>
      </c>
      <c r="T65" s="35" t="s">
        <v>18</v>
      </c>
      <c r="U65" s="35" t="e">
        <v>#N/A</v>
      </c>
      <c r="V65" s="35" t="e">
        <v>#N/A</v>
      </c>
      <c r="W65" s="35" t="s">
        <v>205</v>
      </c>
      <c r="X65" s="49">
        <v>-0.01</v>
      </c>
      <c r="Y65" s="35" t="e">
        <v>#N/A</v>
      </c>
      <c r="Z65" s="38">
        <v>100</v>
      </c>
      <c r="AA65" s="39">
        <v>39462</v>
      </c>
      <c r="AB65" s="30" t="s">
        <v>172</v>
      </c>
      <c r="AC65" s="32" t="str">
        <f>_xll.qlSchedule(B65&amp;"_Sch",D65,E65,F65,G65,H65,I65,J65,K65,L65,M65,Permanent,Trigger,ObjectOverwrite)</f>
        <v>IT0004299696_Sch#0001</v>
      </c>
      <c r="AD65" s="33" t="str">
        <f>_xll.qlFloatingRateBond(B65,AB65,N65,O65,P65,Q65,AC65,R65,S65,T65,U65,V65,W65,X65,Y65,Z65,AA65,Permanent,Trigger,ObjectOverwrite)</f>
        <v>IT0004299696#0001</v>
      </c>
      <c r="AE65" s="28"/>
    </row>
    <row r="66" spans="1:31" x14ac:dyDescent="0.2">
      <c r="A66" s="20"/>
      <c r="B66" s="43" t="s">
        <v>96</v>
      </c>
      <c r="C66" s="31" t="str">
        <f>IF(ISERROR(AC66),_xll.ohRangeRetrieveError(AC66),_xll.ohRangeRetrieveError(AD66))</f>
        <v/>
      </c>
      <c r="D66" s="36">
        <v>39113</v>
      </c>
      <c r="E66" s="36">
        <v>40574</v>
      </c>
      <c r="F66" s="36" t="s">
        <v>9</v>
      </c>
      <c r="G66" s="36" t="s">
        <v>19</v>
      </c>
      <c r="H66" s="36" t="s">
        <v>195</v>
      </c>
      <c r="I66" s="36" t="s">
        <v>17</v>
      </c>
      <c r="J66" s="37" t="s">
        <v>34</v>
      </c>
      <c r="K66" s="37" t="b">
        <v>0</v>
      </c>
      <c r="L66" s="36">
        <v>39294</v>
      </c>
      <c r="M66" s="36" t="e">
        <f>NA()</f>
        <v>#N/A</v>
      </c>
      <c r="N66" s="34" t="s">
        <v>8</v>
      </c>
      <c r="O66" s="34">
        <v>3</v>
      </c>
      <c r="P66" s="34" t="s">
        <v>16</v>
      </c>
      <c r="Q66" s="35">
        <v>100</v>
      </c>
      <c r="R66" s="48">
        <v>3</v>
      </c>
      <c r="S66" s="35" t="b">
        <v>0</v>
      </c>
      <c r="T66" s="35" t="s">
        <v>18</v>
      </c>
      <c r="U66" s="35" t="e">
        <v>#N/A</v>
      </c>
      <c r="V66" s="35" t="e">
        <v>#N/A</v>
      </c>
      <c r="W66" s="35" t="s">
        <v>207</v>
      </c>
      <c r="X66" s="49">
        <v>-3.0000000000000001E-3</v>
      </c>
      <c r="Y66" s="35" t="e">
        <v>#N/A</v>
      </c>
      <c r="Z66" s="38">
        <v>100</v>
      </c>
      <c r="AA66" s="39">
        <v>39113</v>
      </c>
      <c r="AB66" s="30" t="s">
        <v>173</v>
      </c>
      <c r="AC66" s="32" t="str">
        <f>_xll.qlSchedule(B66&amp;"_Sch",D66,E66,F66,G66,H66,I66,J66,K66,L66,M66,Permanent,Trigger,ObjectOverwrite)</f>
        <v>IT0004169667_Sch#0001</v>
      </c>
      <c r="AD66" s="33" t="str">
        <f>_xll.qlFloatingRateBond(B66,AB66,N66,O66,P66,Q66,AC66,R66,S66,T66,U66,V66,W66,X66,Y66,Z66,AA66,Permanent,Trigger,ObjectOverwrite)</f>
        <v>IT0004169667#0001</v>
      </c>
      <c r="AE66" s="28"/>
    </row>
    <row r="67" spans="1:31" x14ac:dyDescent="0.2">
      <c r="A67" s="20"/>
      <c r="B67" s="43" t="s">
        <v>97</v>
      </c>
      <c r="C67" s="31" t="str">
        <f>IF(ISERROR(AC67),_xll.ohRangeRetrieveError(AC67),_xll.ohRangeRetrieveError(AD67))</f>
        <v/>
      </c>
      <c r="D67" s="36">
        <v>39553</v>
      </c>
      <c r="E67" s="36">
        <v>40648</v>
      </c>
      <c r="F67" s="36" t="s">
        <v>9</v>
      </c>
      <c r="G67" s="36" t="s">
        <v>19</v>
      </c>
      <c r="H67" s="36" t="s">
        <v>195</v>
      </c>
      <c r="I67" s="36" t="s">
        <v>17</v>
      </c>
      <c r="J67" s="37" t="s">
        <v>34</v>
      </c>
      <c r="K67" s="37" t="b">
        <v>0</v>
      </c>
      <c r="L67" s="36">
        <v>39736</v>
      </c>
      <c r="M67" s="36" t="e">
        <f>NA()</f>
        <v>#N/A</v>
      </c>
      <c r="N67" s="34" t="s">
        <v>8</v>
      </c>
      <c r="O67" s="34">
        <v>3</v>
      </c>
      <c r="P67" s="34" t="s">
        <v>16</v>
      </c>
      <c r="Q67" s="35">
        <v>100</v>
      </c>
      <c r="R67" s="48">
        <v>10</v>
      </c>
      <c r="S67" s="35" t="b">
        <v>0</v>
      </c>
      <c r="T67" s="35" t="s">
        <v>18</v>
      </c>
      <c r="U67" s="35" t="e">
        <v>#N/A</v>
      </c>
      <c r="V67" s="35" t="e">
        <v>#N/A</v>
      </c>
      <c r="W67" s="35" t="s">
        <v>205</v>
      </c>
      <c r="X67" s="49">
        <v>-8.0000000000000002E-3</v>
      </c>
      <c r="Y67" s="35" t="e">
        <v>#N/A</v>
      </c>
      <c r="Z67" s="38">
        <v>100</v>
      </c>
      <c r="AA67" s="39">
        <v>39553</v>
      </c>
      <c r="AB67" s="30" t="s">
        <v>174</v>
      </c>
      <c r="AC67" s="32" t="str">
        <f>_xll.qlSchedule(B67&amp;"_Sch",D67,E67,F67,G67,H67,I67,J67,K67,L67,M67,Permanent,Trigger,ObjectOverwrite)</f>
        <v>IT0004349996_Sch#0001</v>
      </c>
      <c r="AD67" s="33" t="str">
        <f>_xll.qlFloatingRateBond(B67,AB67,N67,O67,P67,Q67,AC67,R67,S67,T67,U67,V67,W67,X67,Y67,Z67,AA67,Permanent,Trigger,ObjectOverwrite)</f>
        <v>IT0004349996#0001</v>
      </c>
      <c r="AE67" s="28"/>
    </row>
    <row r="68" spans="1:31" x14ac:dyDescent="0.2">
      <c r="A68" s="20"/>
      <c r="B68" s="43" t="s">
        <v>98</v>
      </c>
      <c r="C68" s="31" t="str">
        <f>IF(ISERROR(AC68),_xll.ohRangeRetrieveError(AC68),_xll.ohRangeRetrieveError(AD68))</f>
        <v/>
      </c>
      <c r="D68" s="36">
        <v>39209</v>
      </c>
      <c r="E68" s="36">
        <v>40670</v>
      </c>
      <c r="F68" s="36" t="s">
        <v>9</v>
      </c>
      <c r="G68" s="36" t="s">
        <v>19</v>
      </c>
      <c r="H68" s="36" t="s">
        <v>195</v>
      </c>
      <c r="I68" s="36" t="s">
        <v>17</v>
      </c>
      <c r="J68" s="37" t="s">
        <v>34</v>
      </c>
      <c r="K68" s="37" t="b">
        <v>0</v>
      </c>
      <c r="L68" s="36">
        <v>39393</v>
      </c>
      <c r="M68" s="36" t="e">
        <f>NA()</f>
        <v>#N/A</v>
      </c>
      <c r="N68" s="34" t="s">
        <v>8</v>
      </c>
      <c r="O68" s="34">
        <v>3</v>
      </c>
      <c r="P68" s="34" t="s">
        <v>16</v>
      </c>
      <c r="Q68" s="35">
        <v>100</v>
      </c>
      <c r="R68" s="48">
        <v>3</v>
      </c>
      <c r="S68" s="35" t="b">
        <v>0</v>
      </c>
      <c r="T68" s="35" t="s">
        <v>18</v>
      </c>
      <c r="U68" s="35" t="e">
        <v>#N/A</v>
      </c>
      <c r="V68" s="35" t="e">
        <v>#N/A</v>
      </c>
      <c r="W68" s="35" t="s">
        <v>207</v>
      </c>
      <c r="X68" s="49">
        <v>-3.0000000000000001E-3</v>
      </c>
      <c r="Y68" s="35" t="e">
        <v>#N/A</v>
      </c>
      <c r="Z68" s="38">
        <v>100</v>
      </c>
      <c r="AA68" s="39">
        <v>39209</v>
      </c>
      <c r="AB68" s="30" t="s">
        <v>175</v>
      </c>
      <c r="AC68" s="32" t="str">
        <f>_xll.qlSchedule(B68&amp;"_Sch",D68,E68,F68,G68,H68,I68,J68,K68,L68,M68,Permanent,Trigger,ObjectOverwrite)</f>
        <v>IT0004218654_Sch#0001</v>
      </c>
      <c r="AD68" s="33" t="str">
        <f>_xll.qlFloatingRateBond(B68,AB68,N68,O68,P68,Q68,AC68,R68,S68,T68,U68,V68,W68,X68,Y68,Z68,AA68,Permanent,Trigger,ObjectOverwrite)</f>
        <v>IT0004218654#0001</v>
      </c>
      <c r="AE68" s="28"/>
    </row>
    <row r="69" spans="1:31" x14ac:dyDescent="0.2">
      <c r="A69" s="20"/>
      <c r="B69" s="43" t="s">
        <v>99</v>
      </c>
      <c r="C69" s="31" t="str">
        <f>IF(ISERROR(AC69),_xll.ohRangeRetrieveError(AC69),_xll.ohRangeRetrieveError(AD69))</f>
        <v/>
      </c>
      <c r="D69" s="36">
        <v>39615</v>
      </c>
      <c r="E69" s="36">
        <v>40710</v>
      </c>
      <c r="F69" s="36" t="s">
        <v>9</v>
      </c>
      <c r="G69" s="36" t="s">
        <v>19</v>
      </c>
      <c r="H69" s="36" t="s">
        <v>195</v>
      </c>
      <c r="I69" s="36" t="s">
        <v>17</v>
      </c>
      <c r="J69" s="37" t="s">
        <v>34</v>
      </c>
      <c r="K69" s="37" t="b">
        <v>1</v>
      </c>
      <c r="L69" s="36">
        <v>39798</v>
      </c>
      <c r="M69" s="36" t="e">
        <f>NA()</f>
        <v>#N/A</v>
      </c>
      <c r="N69" s="34" t="s">
        <v>8</v>
      </c>
      <c r="O69" s="34">
        <v>3</v>
      </c>
      <c r="P69" s="34" t="s">
        <v>16</v>
      </c>
      <c r="Q69" s="35">
        <v>100</v>
      </c>
      <c r="R69" s="48">
        <v>11</v>
      </c>
      <c r="S69" s="35" t="b">
        <v>0</v>
      </c>
      <c r="T69" s="35" t="s">
        <v>204</v>
      </c>
      <c r="U69" s="35" t="e">
        <v>#N/A</v>
      </c>
      <c r="V69" s="35" t="e">
        <v>#N/A</v>
      </c>
      <c r="W69" s="35" t="s">
        <v>205</v>
      </c>
      <c r="X69" s="49">
        <v>-6.0000000000000001E-3</v>
      </c>
      <c r="Y69" s="35" t="e">
        <v>#N/A</v>
      </c>
      <c r="Z69" s="38">
        <v>100</v>
      </c>
      <c r="AA69" s="39">
        <v>39615</v>
      </c>
      <c r="AB69" s="30" t="s">
        <v>176</v>
      </c>
      <c r="AC69" s="32" t="str">
        <f>_xll.qlSchedule(B69&amp;"_Sch",D69,E69,F69,G69,H69,I69,J69,K69,L69,M69,Permanent,Trigger,ObjectOverwrite)</f>
        <v>IT0004385339_Sch#0001</v>
      </c>
      <c r="AD69" s="33" t="str">
        <f>_xll.qlFloatingRateBond(B69,AB69,N69,O69,P69,Q69,AC69,R69,S69,T69,U69,V69,W69,X69,Y69,Z69,AA69,Permanent,Trigger,ObjectOverwrite)</f>
        <v>IT0004385339#0001</v>
      </c>
      <c r="AE69" s="28"/>
    </row>
    <row r="70" spans="1:31" x14ac:dyDescent="0.2">
      <c r="A70" s="20"/>
      <c r="B70" s="43" t="s">
        <v>100</v>
      </c>
      <c r="C70" s="31" t="str">
        <f>IF(ISERROR(AC70),_xll.ohRangeRetrieveError(AC70),_xll.ohRangeRetrieveError(AD70))</f>
        <v/>
      </c>
      <c r="D70" s="36">
        <v>39636</v>
      </c>
      <c r="E70" s="36">
        <v>40731</v>
      </c>
      <c r="F70" s="36" t="s">
        <v>9</v>
      </c>
      <c r="G70" s="36" t="s">
        <v>19</v>
      </c>
      <c r="H70" s="36" t="s">
        <v>195</v>
      </c>
      <c r="I70" s="36" t="s">
        <v>17</v>
      </c>
      <c r="J70" s="37" t="s">
        <v>34</v>
      </c>
      <c r="K70" s="37" t="b">
        <v>0</v>
      </c>
      <c r="L70" s="36">
        <v>39820</v>
      </c>
      <c r="M70" s="36" t="e">
        <f>NA()</f>
        <v>#N/A</v>
      </c>
      <c r="N70" s="34" t="s">
        <v>8</v>
      </c>
      <c r="O70" s="34">
        <v>3</v>
      </c>
      <c r="P70" s="34" t="s">
        <v>16</v>
      </c>
      <c r="Q70" s="35">
        <v>100</v>
      </c>
      <c r="R70" s="48">
        <v>5</v>
      </c>
      <c r="S70" s="35" t="b">
        <v>0</v>
      </c>
      <c r="T70" s="35" t="s">
        <v>18</v>
      </c>
      <c r="U70" s="35" t="e">
        <v>#N/A</v>
      </c>
      <c r="V70" s="35" t="e">
        <v>#N/A</v>
      </c>
      <c r="W70" s="35" t="s">
        <v>207</v>
      </c>
      <c r="X70" s="49">
        <v>-5.0000000000000001E-3</v>
      </c>
      <c r="Y70" s="35" t="e">
        <v>#N/A</v>
      </c>
      <c r="Z70" s="38">
        <v>100</v>
      </c>
      <c r="AA70" s="39">
        <v>39636</v>
      </c>
      <c r="AB70" s="30" t="s">
        <v>177</v>
      </c>
      <c r="AC70" s="32" t="str">
        <f>_xll.qlSchedule(B70&amp;"_Sch",D70,E70,F70,G70,H70,I70,J70,K70,L70,M70,Permanent,Trigger,ObjectOverwrite)</f>
        <v>IT0004382112_Sch#0001</v>
      </c>
      <c r="AD70" s="33" t="str">
        <f>_xll.qlFloatingRateBond(B70,AB70,N70,O70,P70,Q70,AC70,R70,S70,T70,U70,V70,W70,X70,Y70,Z70,AA70,Permanent,Trigger,ObjectOverwrite)</f>
        <v>IT0004382112#0001</v>
      </c>
      <c r="AE70" s="28"/>
    </row>
    <row r="71" spans="1:31" x14ac:dyDescent="0.2">
      <c r="A71" s="20"/>
      <c r="B71" s="43" t="s">
        <v>101</v>
      </c>
      <c r="C71" s="31" t="str">
        <f>IF(ISERROR(AC71),_xll.ohRangeRetrieveError(AC71),_xll.ohRangeRetrieveError(AD71))</f>
        <v/>
      </c>
      <c r="D71" s="36">
        <v>39660</v>
      </c>
      <c r="E71" s="36">
        <v>40755</v>
      </c>
      <c r="F71" s="36" t="s">
        <v>9</v>
      </c>
      <c r="G71" s="36" t="s">
        <v>19</v>
      </c>
      <c r="H71" s="36" t="s">
        <v>195</v>
      </c>
      <c r="I71" s="36" t="s">
        <v>17</v>
      </c>
      <c r="J71" s="37" t="s">
        <v>34</v>
      </c>
      <c r="K71" s="37" t="b">
        <v>0</v>
      </c>
      <c r="L71" s="36">
        <v>39844</v>
      </c>
      <c r="M71" s="36" t="e">
        <f>NA()</f>
        <v>#N/A</v>
      </c>
      <c r="N71" s="34" t="s">
        <v>8</v>
      </c>
      <c r="O71" s="34">
        <v>3</v>
      </c>
      <c r="P71" s="34" t="s">
        <v>16</v>
      </c>
      <c r="Q71" s="35">
        <v>100</v>
      </c>
      <c r="R71" s="48">
        <v>22</v>
      </c>
      <c r="S71" s="35" t="b">
        <v>0</v>
      </c>
      <c r="T71" s="35" t="s">
        <v>18</v>
      </c>
      <c r="U71" s="35" t="e">
        <v>#N/A</v>
      </c>
      <c r="V71" s="35" t="e">
        <v>#N/A</v>
      </c>
      <c r="W71" s="35" t="s">
        <v>205</v>
      </c>
      <c r="X71" s="49">
        <v>-7.4999999999999997E-3</v>
      </c>
      <c r="Y71" s="35" t="e">
        <v>#N/A</v>
      </c>
      <c r="Z71" s="38">
        <v>100</v>
      </c>
      <c r="AA71" s="39">
        <v>39660</v>
      </c>
      <c r="AB71" s="30" t="s">
        <v>178</v>
      </c>
      <c r="AC71" s="32" t="str">
        <f>_xll.qlSchedule(B71&amp;"_Sch",D71,E71,F71,G71,H71,I71,J71,K71,L71,M71,Permanent,Trigger,ObjectOverwrite)</f>
        <v>IT0004379316_Sch#0001</v>
      </c>
      <c r="AD71" s="33" t="str">
        <f>_xll.qlFloatingRateBond(B71,AB71,N71,O71,P71,Q71,AC71,R71,S71,T71,U71,V71,W71,X71,Y71,Z71,AA71,Permanent,Trigger,ObjectOverwrite)</f>
        <v>IT0004379316#0001</v>
      </c>
      <c r="AE71" s="28"/>
    </row>
    <row r="72" spans="1:31" x14ac:dyDescent="0.2">
      <c r="A72" s="20"/>
      <c r="B72" s="43" t="s">
        <v>102</v>
      </c>
      <c r="C72" s="31" t="str">
        <f>IF(ISERROR(AC72),_xll.ohRangeRetrieveError(AC72),_xll.ohRangeRetrieveError(AD72))</f>
        <v/>
      </c>
      <c r="D72" s="36">
        <v>39300</v>
      </c>
      <c r="E72" s="36">
        <v>40761</v>
      </c>
      <c r="F72" s="36" t="s">
        <v>9</v>
      </c>
      <c r="G72" s="36" t="s">
        <v>19</v>
      </c>
      <c r="H72" s="36" t="s">
        <v>195</v>
      </c>
      <c r="I72" s="36" t="s">
        <v>17</v>
      </c>
      <c r="J72" s="37" t="s">
        <v>34</v>
      </c>
      <c r="K72" s="37" t="b">
        <v>0</v>
      </c>
      <c r="L72" s="36">
        <v>39484</v>
      </c>
      <c r="M72" s="36" t="e">
        <f>NA()</f>
        <v>#N/A</v>
      </c>
      <c r="N72" s="34" t="s">
        <v>8</v>
      </c>
      <c r="O72" s="34">
        <v>3</v>
      </c>
      <c r="P72" s="34" t="s">
        <v>16</v>
      </c>
      <c r="Q72" s="35">
        <v>100</v>
      </c>
      <c r="R72" s="48">
        <v>3</v>
      </c>
      <c r="S72" s="35" t="b">
        <v>0</v>
      </c>
      <c r="T72" s="35" t="s">
        <v>18</v>
      </c>
      <c r="U72" s="35" t="e">
        <v>#N/A</v>
      </c>
      <c r="V72" s="35" t="e">
        <v>#N/A</v>
      </c>
      <c r="W72" s="35" t="s">
        <v>207</v>
      </c>
      <c r="X72" s="49">
        <v>-3.0000000000000001E-3</v>
      </c>
      <c r="Y72" s="35" t="e">
        <v>#N/A</v>
      </c>
      <c r="Z72" s="38">
        <v>100</v>
      </c>
      <c r="AA72" s="39">
        <v>39300</v>
      </c>
      <c r="AB72" s="30" t="s">
        <v>179</v>
      </c>
      <c r="AC72" s="32" t="str">
        <f>_xll.qlSchedule(B72&amp;"_Sch",D72,E72,F72,G72,H72,I72,J72,K72,L72,M72,Permanent,Trigger,ObjectOverwrite)</f>
        <v>IT0004248883_Sch#0001</v>
      </c>
      <c r="AD72" s="33" t="str">
        <f>_xll.qlFloatingRateBond(B72,AB72,N72,O72,P72,Q72,AC72,R72,S72,T72,U72,V72,W72,X72,Y72,Z72,AA72,Permanent,Trigger,ObjectOverwrite)</f>
        <v>IT0004248883#0001</v>
      </c>
      <c r="AE72" s="28"/>
    </row>
    <row r="73" spans="1:31" x14ac:dyDescent="0.2">
      <c r="A73" s="20"/>
      <c r="B73" s="43" t="s">
        <v>103</v>
      </c>
      <c r="C73" s="31" t="str">
        <f>IF(ISERROR(AC73),_xll.ohRangeRetrieveError(AC73),_xll.ohRangeRetrieveError(AD73))</f>
        <v/>
      </c>
      <c r="D73" s="36">
        <v>39706</v>
      </c>
      <c r="E73" s="36">
        <v>40801</v>
      </c>
      <c r="F73" s="36" t="s">
        <v>9</v>
      </c>
      <c r="G73" s="36" t="s">
        <v>19</v>
      </c>
      <c r="H73" s="36" t="s">
        <v>195</v>
      </c>
      <c r="I73" s="36" t="s">
        <v>17</v>
      </c>
      <c r="J73" s="37" t="s">
        <v>34</v>
      </c>
      <c r="K73" s="37" t="b">
        <v>1</v>
      </c>
      <c r="L73" s="36">
        <v>39887</v>
      </c>
      <c r="M73" s="36" t="e">
        <f>NA()</f>
        <v>#N/A</v>
      </c>
      <c r="N73" s="34" t="s">
        <v>8</v>
      </c>
      <c r="O73" s="34">
        <v>3</v>
      </c>
      <c r="P73" s="34" t="s">
        <v>16</v>
      </c>
      <c r="Q73" s="35">
        <v>100</v>
      </c>
      <c r="R73" s="48">
        <v>10</v>
      </c>
      <c r="S73" s="35" t="b">
        <v>0</v>
      </c>
      <c r="T73" s="35" t="s">
        <v>204</v>
      </c>
      <c r="U73" s="35" t="e">
        <v>#N/A</v>
      </c>
      <c r="V73" s="35" t="e">
        <v>#N/A</v>
      </c>
      <c r="W73" s="35" t="s">
        <v>205</v>
      </c>
      <c r="X73" s="49">
        <v>-6.0000000000000001E-3</v>
      </c>
      <c r="Y73" s="35" t="e">
        <v>#N/A</v>
      </c>
      <c r="Z73" s="38">
        <v>100</v>
      </c>
      <c r="AA73" s="39">
        <v>39706</v>
      </c>
      <c r="AB73" s="30" t="s">
        <v>180</v>
      </c>
      <c r="AC73" s="32" t="str">
        <f>_xll.qlSchedule(B73&amp;"_Sch",D73,E73,F73,G73,H73,I73,J73,K73,L73,M73,Permanent,Trigger,ObjectOverwrite)</f>
        <v>IT0004398886_Sch#0001</v>
      </c>
      <c r="AD73" s="33" t="str">
        <f>_xll.qlFloatingRateBond(B73,AB73,N73,O73,P73,Q73,AC73,R73,S73,T73,U73,V73,W73,X73,Y73,Z73,AA73,Permanent,Trigger,ObjectOverwrite)</f>
        <v>IT0004398886#0001</v>
      </c>
      <c r="AE73" s="28"/>
    </row>
    <row r="74" spans="1:31" x14ac:dyDescent="0.2">
      <c r="A74" s="20"/>
      <c r="B74" s="43" t="s">
        <v>104</v>
      </c>
      <c r="C74" s="31" t="str">
        <f>IF(ISERROR(AC74),_xll.ohRangeRetrieveError(AC74),_xll.ohRangeRetrieveError(AD74))</f>
        <v/>
      </c>
      <c r="D74" s="36">
        <v>39721</v>
      </c>
      <c r="E74" s="36">
        <v>40816</v>
      </c>
      <c r="F74" s="36" t="s">
        <v>9</v>
      </c>
      <c r="G74" s="36" t="s">
        <v>19</v>
      </c>
      <c r="H74" s="36" t="s">
        <v>195</v>
      </c>
      <c r="I74" s="36" t="s">
        <v>17</v>
      </c>
      <c r="J74" s="37" t="s">
        <v>34</v>
      </c>
      <c r="K74" s="37" t="b">
        <v>0</v>
      </c>
      <c r="L74" s="36">
        <v>39902</v>
      </c>
      <c r="M74" s="36" t="e">
        <f>NA()</f>
        <v>#N/A</v>
      </c>
      <c r="N74" s="34" t="s">
        <v>8</v>
      </c>
      <c r="O74" s="34">
        <v>3</v>
      </c>
      <c r="P74" s="34" t="s">
        <v>16</v>
      </c>
      <c r="Q74" s="35">
        <v>100</v>
      </c>
      <c r="R74" s="48">
        <v>21</v>
      </c>
      <c r="S74" s="35" t="b">
        <v>0</v>
      </c>
      <c r="T74" s="35" t="s">
        <v>18</v>
      </c>
      <c r="U74" s="35" t="e">
        <v>#N/A</v>
      </c>
      <c r="V74" s="35" t="e">
        <v>#N/A</v>
      </c>
      <c r="W74" s="35" t="s">
        <v>205</v>
      </c>
      <c r="X74" s="49">
        <v>-7.4999999999999997E-3</v>
      </c>
      <c r="Y74" s="35" t="e">
        <v>#N/A</v>
      </c>
      <c r="Z74" s="38">
        <v>100</v>
      </c>
      <c r="AA74" s="39">
        <v>39721</v>
      </c>
      <c r="AB74" s="30" t="s">
        <v>181</v>
      </c>
      <c r="AC74" s="32" t="str">
        <f>_xll.qlSchedule(B74&amp;"_Sch",D74,E74,F74,G74,H74,I74,J74,K74,L74,M74,Permanent,Trigger,ObjectOverwrite)</f>
        <v>IT0004379076_Sch#0001</v>
      </c>
      <c r="AD74" s="33" t="str">
        <f>_xll.qlFloatingRateBond(B74,AB74,N74,O74,P74,Q74,AC74,R74,S74,T74,U74,V74,W74,X74,Y74,Z74,AA74,Permanent,Trigger,ObjectOverwrite)</f>
        <v>IT0004379076#0001</v>
      </c>
      <c r="AE74" s="28"/>
    </row>
    <row r="75" spans="1:31" x14ac:dyDescent="0.2">
      <c r="A75" s="20"/>
      <c r="B75" s="43" t="s">
        <v>105</v>
      </c>
      <c r="C75" s="31" t="str">
        <f>IF(ISERROR(AC75),_xll.ohRangeRetrieveError(AC75),_xll.ohRangeRetrieveError(AD75))</f>
        <v/>
      </c>
      <c r="D75" s="36">
        <v>39752</v>
      </c>
      <c r="E75" s="36">
        <v>40847</v>
      </c>
      <c r="F75" s="36" t="s">
        <v>9</v>
      </c>
      <c r="G75" s="36" t="s">
        <v>19</v>
      </c>
      <c r="H75" s="36" t="s">
        <v>195</v>
      </c>
      <c r="I75" s="36" t="s">
        <v>17</v>
      </c>
      <c r="J75" s="37" t="s">
        <v>34</v>
      </c>
      <c r="K75" s="37" t="b">
        <v>0</v>
      </c>
      <c r="L75" s="36">
        <v>39933</v>
      </c>
      <c r="M75" s="36" t="e">
        <f>NA()</f>
        <v>#N/A</v>
      </c>
      <c r="N75" s="34" t="s">
        <v>8</v>
      </c>
      <c r="O75" s="34">
        <v>3</v>
      </c>
      <c r="P75" s="34" t="s">
        <v>16</v>
      </c>
      <c r="Q75" s="35">
        <v>100</v>
      </c>
      <c r="R75" s="48">
        <v>21</v>
      </c>
      <c r="S75" s="35" t="b">
        <v>0</v>
      </c>
      <c r="T75" s="35" t="s">
        <v>18</v>
      </c>
      <c r="U75" s="35" t="e">
        <v>#N/A</v>
      </c>
      <c r="V75" s="35" t="e">
        <v>#N/A</v>
      </c>
      <c r="W75" s="35" t="s">
        <v>205</v>
      </c>
      <c r="X75" s="49">
        <v>-6.0000000000000001E-3</v>
      </c>
      <c r="Y75" s="35" t="e">
        <v>#N/A</v>
      </c>
      <c r="Z75" s="38">
        <v>100</v>
      </c>
      <c r="AA75" s="39">
        <v>39752</v>
      </c>
      <c r="AB75" s="30" t="s">
        <v>182</v>
      </c>
      <c r="AC75" s="32" t="str">
        <f>_xll.qlSchedule(B75&amp;"_Sch",D75,E75,F75,G75,H75,I75,J75,K75,L75,M75,Permanent,Trigger,ObjectOverwrite)</f>
        <v>IT0004418239_Sch#0001</v>
      </c>
      <c r="AD75" s="33" t="str">
        <f>_xll.qlFloatingRateBond(B75,AB75,N75,O75,P75,Q75,AC75,R75,S75,T75,U75,V75,W75,X75,Y75,Z75,AA75,Permanent,Trigger,ObjectOverwrite)</f>
        <v>IT0004418239#0001</v>
      </c>
      <c r="AE75" s="28"/>
    </row>
    <row r="76" spans="1:31" x14ac:dyDescent="0.2">
      <c r="A76" s="20"/>
      <c r="B76" s="43" t="s">
        <v>106</v>
      </c>
      <c r="C76" s="31" t="str">
        <f>IF(ISERROR(AC76),_xll.ohRangeRetrieveError(AC76),_xll.ohRangeRetrieveError(AD76))</f>
        <v/>
      </c>
      <c r="D76" s="36">
        <v>39755</v>
      </c>
      <c r="E76" s="36">
        <v>40850</v>
      </c>
      <c r="F76" s="36" t="s">
        <v>9</v>
      </c>
      <c r="G76" s="36" t="s">
        <v>19</v>
      </c>
      <c r="H76" s="36" t="s">
        <v>195</v>
      </c>
      <c r="I76" s="36" t="s">
        <v>17</v>
      </c>
      <c r="J76" s="37" t="s">
        <v>34</v>
      </c>
      <c r="K76" s="37" t="b">
        <v>1</v>
      </c>
      <c r="L76" s="36">
        <v>39936</v>
      </c>
      <c r="M76" s="36" t="e">
        <f>NA()</f>
        <v>#N/A</v>
      </c>
      <c r="N76" s="34" t="s">
        <v>8</v>
      </c>
      <c r="O76" s="34">
        <v>3</v>
      </c>
      <c r="P76" s="34" t="s">
        <v>16</v>
      </c>
      <c r="Q76" s="35">
        <v>100</v>
      </c>
      <c r="R76" s="48">
        <v>2</v>
      </c>
      <c r="S76" s="35" t="b">
        <v>0</v>
      </c>
      <c r="T76" s="35" t="s">
        <v>204</v>
      </c>
      <c r="U76" s="35" t="e">
        <v>#N/A</v>
      </c>
      <c r="V76" s="35" t="e">
        <v>#N/A</v>
      </c>
      <c r="W76" s="35" t="s">
        <v>210</v>
      </c>
      <c r="X76" s="49">
        <v>-3.0000000000000001E-3</v>
      </c>
      <c r="Y76" s="35" t="e">
        <v>#N/A</v>
      </c>
      <c r="Z76" s="38">
        <v>100</v>
      </c>
      <c r="AA76" s="39">
        <v>39755</v>
      </c>
      <c r="AB76" s="30" t="s">
        <v>183</v>
      </c>
      <c r="AC76" s="32" t="str">
        <f>_xll.qlSchedule(B76&amp;"_Sch",D76,E76,F76,G76,H76,I76,J76,K76,L76,M76,Permanent,Trigger,ObjectOverwrite)</f>
        <v>IT0004418221_Sch#0001</v>
      </c>
      <c r="AD76" s="33" t="str">
        <f>_xll.qlFloatingRateBond(B76,AB76,N76,O76,P76,Q76,AC76,R76,S76,T76,U76,V76,W76,X76,Y76,Z76,AA76,Permanent,Trigger,ObjectOverwrite)</f>
        <v>IT0004418221#0001</v>
      </c>
      <c r="AE76" s="28"/>
    </row>
    <row r="77" spans="1:31" x14ac:dyDescent="0.2">
      <c r="A77" s="20"/>
      <c r="B77" s="43" t="s">
        <v>107</v>
      </c>
      <c r="C77" s="31" t="str">
        <f>IF(ISERROR(AC77),_xll.ohRangeRetrieveError(AC77),_xll.ohRangeRetrieveError(AD77))</f>
        <v/>
      </c>
      <c r="D77" s="36">
        <v>39780</v>
      </c>
      <c r="E77" s="36">
        <v>40875</v>
      </c>
      <c r="F77" s="36" t="s">
        <v>9</v>
      </c>
      <c r="G77" s="36" t="s">
        <v>19</v>
      </c>
      <c r="H77" s="36" t="s">
        <v>195</v>
      </c>
      <c r="I77" s="36" t="s">
        <v>17</v>
      </c>
      <c r="J77" s="37" t="s">
        <v>34</v>
      </c>
      <c r="K77" s="37" t="b">
        <v>0</v>
      </c>
      <c r="L77" s="36">
        <v>39961</v>
      </c>
      <c r="M77" s="36" t="e">
        <f>NA()</f>
        <v>#N/A</v>
      </c>
      <c r="N77" s="34" t="s">
        <v>8</v>
      </c>
      <c r="O77" s="34">
        <v>3</v>
      </c>
      <c r="P77" s="34" t="s">
        <v>16</v>
      </c>
      <c r="Q77" s="35">
        <v>100</v>
      </c>
      <c r="R77" s="48">
        <v>20</v>
      </c>
      <c r="S77" s="35" t="b">
        <v>0</v>
      </c>
      <c r="T77" s="35" t="s">
        <v>204</v>
      </c>
      <c r="U77" s="35" t="e">
        <v>#N/A</v>
      </c>
      <c r="V77" s="35" t="e">
        <v>#N/A</v>
      </c>
      <c r="W77" s="35" t="s">
        <v>205</v>
      </c>
      <c r="X77" s="49">
        <v>-7.4999999999999997E-3</v>
      </c>
      <c r="Y77" s="35" t="e">
        <v>#N/A</v>
      </c>
      <c r="Z77" s="38">
        <v>100</v>
      </c>
      <c r="AA77" s="39">
        <v>39780</v>
      </c>
      <c r="AB77" s="30" t="s">
        <v>184</v>
      </c>
      <c r="AC77" s="32" t="str">
        <f>_xll.qlSchedule(B77&amp;"_Sch",D77,E77,F77,G77,H77,I77,J77,K77,L77,M77,Permanent,Trigger,ObjectOverwrite)</f>
        <v>IT0004422082_Sch#0001</v>
      </c>
      <c r="AD77" s="33" t="str">
        <f>_xll.qlFloatingRateBond(B77,AB77,N77,O77,P77,Q77,AC77,R77,S77,T77,U77,V77,W77,X77,Y77,Z77,AA77,Permanent,Trigger,ObjectOverwrite)</f>
        <v>IT0004422082#0001</v>
      </c>
      <c r="AE77" s="28"/>
    </row>
    <row r="78" spans="1:31" x14ac:dyDescent="0.2">
      <c r="A78" s="20"/>
      <c r="B78" s="43" t="s">
        <v>108</v>
      </c>
      <c r="C78" s="31" t="str">
        <f>IF(ISERROR(AC78),_xll.ohRangeRetrieveError(AC78),_xll.ohRangeRetrieveError(AD78))</f>
        <v/>
      </c>
      <c r="D78" s="36">
        <v>39811</v>
      </c>
      <c r="E78" s="36">
        <v>40906</v>
      </c>
      <c r="F78" s="36" t="s">
        <v>9</v>
      </c>
      <c r="G78" s="36" t="s">
        <v>19</v>
      </c>
      <c r="H78" s="36" t="s">
        <v>195</v>
      </c>
      <c r="I78" s="36" t="s">
        <v>17</v>
      </c>
      <c r="J78" s="37" t="s">
        <v>34</v>
      </c>
      <c r="K78" s="37" t="b">
        <v>1</v>
      </c>
      <c r="L78" s="36">
        <v>39993</v>
      </c>
      <c r="M78" s="36" t="e">
        <f>NA()</f>
        <v>#N/A</v>
      </c>
      <c r="N78" s="34" t="s">
        <v>8</v>
      </c>
      <c r="O78" s="34">
        <v>3</v>
      </c>
      <c r="P78" s="34" t="s">
        <v>16</v>
      </c>
      <c r="Q78" s="35">
        <v>100</v>
      </c>
      <c r="R78" s="48">
        <v>20</v>
      </c>
      <c r="S78" s="35" t="b">
        <v>0</v>
      </c>
      <c r="T78" s="35" t="s">
        <v>204</v>
      </c>
      <c r="U78" s="35" t="e">
        <v>#N/A</v>
      </c>
      <c r="V78" s="35" t="e">
        <v>#N/A</v>
      </c>
      <c r="W78" s="35" t="s">
        <v>205</v>
      </c>
      <c r="X78" s="49">
        <v>-7.4999999999999997E-3</v>
      </c>
      <c r="Y78" s="35" t="e">
        <v>#N/A</v>
      </c>
      <c r="Z78" s="38">
        <v>100</v>
      </c>
      <c r="AA78" s="39">
        <v>39811</v>
      </c>
      <c r="AB78" s="30" t="s">
        <v>185</v>
      </c>
      <c r="AC78" s="32" t="str">
        <f>_xll.qlSchedule(B78&amp;"_Sch",D78,E78,F78,G78,H78,I78,J78,K78,L78,M78,Permanent,Trigger,ObjectOverwrite)</f>
        <v>IT0004422066_Sch#0001</v>
      </c>
      <c r="AD78" s="33" t="str">
        <f>_xll.qlFloatingRateBond(B78,AB78,N78,O78,P78,Q78,AC78,R78,S78,T78,U78,V78,W78,X78,Y78,Z78,AA78,Permanent,Trigger,ObjectOverwrite)</f>
        <v>IT0004422066#0001</v>
      </c>
      <c r="AE78" s="28"/>
    </row>
    <row r="79" spans="1:31" x14ac:dyDescent="0.2">
      <c r="A79" s="20"/>
      <c r="B79" s="43" t="s">
        <v>109</v>
      </c>
      <c r="C79" s="31" t="str">
        <f>IF(ISERROR(AC79),_xll.ohRangeRetrieveError(AC79),_xll.ohRangeRetrieveError(AD79))</f>
        <v/>
      </c>
      <c r="D79" s="36">
        <v>39828</v>
      </c>
      <c r="E79" s="36">
        <v>40923</v>
      </c>
      <c r="F79" s="36" t="s">
        <v>194</v>
      </c>
      <c r="G79" s="36" t="s">
        <v>19</v>
      </c>
      <c r="H79" s="36" t="s">
        <v>195</v>
      </c>
      <c r="I79" s="36" t="s">
        <v>17</v>
      </c>
      <c r="J79" s="37" t="s">
        <v>34</v>
      </c>
      <c r="K79" s="37" t="b">
        <v>0</v>
      </c>
      <c r="L79" s="36">
        <v>39918</v>
      </c>
      <c r="M79" s="36" t="e">
        <f>NA()</f>
        <v>#N/A</v>
      </c>
      <c r="N79" s="34" t="s">
        <v>8</v>
      </c>
      <c r="O79" s="34">
        <v>3</v>
      </c>
      <c r="P79" s="34" t="s">
        <v>16</v>
      </c>
      <c r="Q79" s="35">
        <v>100</v>
      </c>
      <c r="R79" s="48">
        <v>10</v>
      </c>
      <c r="S79" s="35" t="b">
        <v>0</v>
      </c>
      <c r="T79" s="35" t="s">
        <v>18</v>
      </c>
      <c r="U79" s="35" t="e">
        <v>#N/A</v>
      </c>
      <c r="V79" s="35" t="e">
        <v>#N/A</v>
      </c>
      <c r="W79" s="35" t="s">
        <v>207</v>
      </c>
      <c r="X79" s="49">
        <v>-6.0000000000000001E-3</v>
      </c>
      <c r="Y79" s="35" t="e">
        <v>#N/A</v>
      </c>
      <c r="Z79" s="38">
        <v>100</v>
      </c>
      <c r="AA79" s="39">
        <v>39828</v>
      </c>
      <c r="AB79" s="30" t="s">
        <v>186</v>
      </c>
      <c r="AC79" s="32" t="str">
        <f>_xll.qlSchedule(B79&amp;"_Sch",D79,E79,F79,G79,H79,I79,J79,K79,L79,M79,Permanent,Trigger,ObjectOverwrite)</f>
        <v>IT0004440399_Sch#0001</v>
      </c>
      <c r="AD79" s="33" t="str">
        <f>_xll.qlFloatingRateBond(B79,AB79,N79,O79,P79,Q79,AC79,R79,S79,T79,U79,V79,W79,X79,Y79,Z79,AA79,Permanent,Trigger,ObjectOverwrite)</f>
        <v>IT0004440399#0001</v>
      </c>
      <c r="AE79" s="28"/>
    </row>
    <row r="80" spans="1:31" x14ac:dyDescent="0.2">
      <c r="A80" s="20"/>
      <c r="B80" s="43" t="s">
        <v>110</v>
      </c>
      <c r="C80" s="31" t="str">
        <f>IF(ISERROR(AC80),_xll.ohRangeRetrieveError(AC80),_xll.ohRangeRetrieveError(AD80))</f>
        <v/>
      </c>
      <c r="D80" s="36">
        <v>39843</v>
      </c>
      <c r="E80" s="36">
        <v>40938</v>
      </c>
      <c r="F80" s="36" t="s">
        <v>194</v>
      </c>
      <c r="G80" s="36" t="s">
        <v>19</v>
      </c>
      <c r="H80" s="36" t="s">
        <v>195</v>
      </c>
      <c r="I80" s="36" t="s">
        <v>17</v>
      </c>
      <c r="J80" s="37" t="s">
        <v>34</v>
      </c>
      <c r="K80" s="37" t="b">
        <v>0</v>
      </c>
      <c r="L80" s="36">
        <v>39933</v>
      </c>
      <c r="M80" s="36" t="e">
        <f>NA()</f>
        <v>#N/A</v>
      </c>
      <c r="N80" s="34" t="s">
        <v>8</v>
      </c>
      <c r="O80" s="34">
        <v>3</v>
      </c>
      <c r="P80" s="34" t="s">
        <v>16</v>
      </c>
      <c r="Q80" s="35">
        <v>100</v>
      </c>
      <c r="R80" s="48">
        <v>21</v>
      </c>
      <c r="S80" s="35" t="b">
        <v>0</v>
      </c>
      <c r="T80" s="35" t="s">
        <v>18</v>
      </c>
      <c r="U80" s="35" t="e">
        <v>#N/A</v>
      </c>
      <c r="V80" s="35" t="e">
        <v>#N/A</v>
      </c>
      <c r="W80" s="35" t="s">
        <v>207</v>
      </c>
      <c r="X80" s="49">
        <v>-5.0000000000000001E-3</v>
      </c>
      <c r="Y80" s="35" t="e">
        <v>#N/A</v>
      </c>
      <c r="Z80" s="38">
        <v>100</v>
      </c>
      <c r="AA80" s="39">
        <v>39843</v>
      </c>
      <c r="AB80" s="30" t="s">
        <v>187</v>
      </c>
      <c r="AC80" s="32" t="str">
        <f>_xll.qlSchedule(B80&amp;"_Sch",D80,E80,F80,G80,H80,I80,J80,K80,L80,M80,Permanent,Trigger,ObjectOverwrite)</f>
        <v>IT0004441249_Sch#0001</v>
      </c>
      <c r="AD80" s="33" t="str">
        <f>_xll.qlFloatingRateBond(B80,AB80,N80,O80,P80,Q80,AC80,R80,S80,T80,U80,V80,W80,X80,Y80,Z80,AA80,Permanent,Trigger,ObjectOverwrite)</f>
        <v>IT0004441249#0001</v>
      </c>
      <c r="AE80" s="28"/>
    </row>
    <row r="81" spans="1:31" x14ac:dyDescent="0.2">
      <c r="A81" s="20"/>
      <c r="B81" s="43" t="s">
        <v>111</v>
      </c>
      <c r="C81" s="31" t="str">
        <f>IF(ISERROR(AC81),_xll.ohRangeRetrieveError(AC81),_xll.ohRangeRetrieveError(AD81))</f>
        <v/>
      </c>
      <c r="D81" s="36">
        <v>39848</v>
      </c>
      <c r="E81" s="36">
        <v>40943</v>
      </c>
      <c r="F81" s="36" t="s">
        <v>194</v>
      </c>
      <c r="G81" s="36" t="s">
        <v>19</v>
      </c>
      <c r="H81" s="36" t="s">
        <v>195</v>
      </c>
      <c r="I81" s="36" t="s">
        <v>17</v>
      </c>
      <c r="J81" s="37" t="s">
        <v>34</v>
      </c>
      <c r="K81" s="37" t="b">
        <v>1</v>
      </c>
      <c r="L81" s="36">
        <v>39937</v>
      </c>
      <c r="M81" s="36" t="e">
        <f>NA()</f>
        <v>#N/A</v>
      </c>
      <c r="N81" s="34" t="s">
        <v>8</v>
      </c>
      <c r="O81" s="34">
        <v>3</v>
      </c>
      <c r="P81" s="34" t="s">
        <v>16</v>
      </c>
      <c r="Q81" s="35">
        <v>100</v>
      </c>
      <c r="R81" s="48">
        <v>3</v>
      </c>
      <c r="S81" s="35" t="b">
        <v>0</v>
      </c>
      <c r="T81" s="35" t="s">
        <v>204</v>
      </c>
      <c r="U81" s="35" t="e">
        <v>#N/A</v>
      </c>
      <c r="V81" s="35" t="e">
        <v>#N/A</v>
      </c>
      <c r="W81" s="35" t="s">
        <v>207</v>
      </c>
      <c r="X81" s="49">
        <v>-2E-3</v>
      </c>
      <c r="Y81" s="35" t="e">
        <v>#N/A</v>
      </c>
      <c r="Z81" s="38">
        <v>100</v>
      </c>
      <c r="AA81" s="39">
        <v>39848</v>
      </c>
      <c r="AB81" s="30" t="s">
        <v>188</v>
      </c>
      <c r="AC81" s="32" t="str">
        <f>_xll.qlSchedule(B81&amp;"_Sch",D81,E81,F81,G81,H81,I81,J81,K81,L81,M81,Permanent,Trigger,ObjectOverwrite)</f>
        <v>IT0004442783_Sch#0001</v>
      </c>
      <c r="AD81" s="33" t="str">
        <f>_xll.qlFloatingRateBond(B81,AB81,N81,O81,P81,Q81,AC81,R81,S81,T81,U81,V81,W81,X81,Y81,Z81,AA81,Permanent,Trigger,ObjectOverwrite)</f>
        <v>IT0004442783#0001</v>
      </c>
      <c r="AE81" s="28"/>
    </row>
    <row r="82" spans="1:31" x14ac:dyDescent="0.2">
      <c r="A82" s="20"/>
      <c r="B82" s="43" t="s">
        <v>112</v>
      </c>
      <c r="C82" s="31" t="str">
        <f>IF(ISERROR(AC82),_xll.ohRangeRetrieveError(AC82),_xll.ohRangeRetrieveError(AD82))</f>
        <v/>
      </c>
      <c r="D82" s="36">
        <v>39864</v>
      </c>
      <c r="E82" s="36">
        <v>40959</v>
      </c>
      <c r="F82" s="36" t="s">
        <v>194</v>
      </c>
      <c r="G82" s="36" t="s">
        <v>19</v>
      </c>
      <c r="H82" s="36" t="s">
        <v>195</v>
      </c>
      <c r="I82" s="36" t="s">
        <v>17</v>
      </c>
      <c r="J82" s="37" t="s">
        <v>34</v>
      </c>
      <c r="K82" s="37" t="b">
        <v>0</v>
      </c>
      <c r="L82" s="36">
        <v>39953</v>
      </c>
      <c r="M82" s="36" t="e">
        <f>NA()</f>
        <v>#N/A</v>
      </c>
      <c r="N82" s="34" t="s">
        <v>8</v>
      </c>
      <c r="O82" s="34">
        <v>3</v>
      </c>
      <c r="P82" s="34" t="s">
        <v>16</v>
      </c>
      <c r="Q82" s="35">
        <v>100</v>
      </c>
      <c r="R82" s="48">
        <v>14</v>
      </c>
      <c r="S82" s="35" t="b">
        <v>0</v>
      </c>
      <c r="T82" s="35" t="s">
        <v>18</v>
      </c>
      <c r="U82" s="35" t="e">
        <v>#N/A</v>
      </c>
      <c r="V82" s="35" t="e">
        <v>#N/A</v>
      </c>
      <c r="W82" s="35" t="s">
        <v>207</v>
      </c>
      <c r="X82" s="49">
        <v>-6.0000000000000001E-3</v>
      </c>
      <c r="Y82" s="35" t="e">
        <v>#N/A</v>
      </c>
      <c r="Z82" s="38">
        <v>100</v>
      </c>
      <c r="AA82" s="39">
        <v>39864</v>
      </c>
      <c r="AB82" s="30" t="s">
        <v>189</v>
      </c>
      <c r="AC82" s="32" t="str">
        <f>_xll.qlSchedule(B82&amp;"_Sch",D82,E82,F82,G82,H82,I82,J82,K82,L82,M82,Permanent,Trigger,ObjectOverwrite)</f>
        <v>IT0004458045_Sch#0001</v>
      </c>
      <c r="AD82" s="33" t="str">
        <f>_xll.qlFloatingRateBond(B82,AB82,N82,O82,P82,Q82,AC82,R82,S82,T82,U82,V82,W82,X82,Y82,Z82,AA82,Permanent,Trigger,ObjectOverwrite)</f>
        <v>IT0004458045#0001</v>
      </c>
      <c r="AE82" s="28"/>
    </row>
    <row r="83" spans="1:31" x14ac:dyDescent="0.2">
      <c r="A83" s="20"/>
      <c r="B83" s="43" t="s">
        <v>113</v>
      </c>
      <c r="C83" s="31" t="str">
        <f>IF(ISERROR(AC83),_xll.ohRangeRetrieveError(AC83),_xll.ohRangeRetrieveError(AD83))</f>
        <v/>
      </c>
      <c r="D83" s="36">
        <v>39871</v>
      </c>
      <c r="E83" s="36">
        <v>40966</v>
      </c>
      <c r="F83" s="36" t="s">
        <v>194</v>
      </c>
      <c r="G83" s="36" t="s">
        <v>19</v>
      </c>
      <c r="H83" s="36" t="s">
        <v>195</v>
      </c>
      <c r="I83" s="36" t="s">
        <v>17</v>
      </c>
      <c r="J83" s="37" t="s">
        <v>34</v>
      </c>
      <c r="K83" s="37" t="b">
        <v>0</v>
      </c>
      <c r="L83" s="36">
        <v>39960</v>
      </c>
      <c r="M83" s="36" t="e">
        <f>NA()</f>
        <v>#N/A</v>
      </c>
      <c r="N83" s="34" t="s">
        <v>8</v>
      </c>
      <c r="O83" s="34">
        <v>3</v>
      </c>
      <c r="P83" s="34" t="s">
        <v>16</v>
      </c>
      <c r="Q83" s="35">
        <v>100</v>
      </c>
      <c r="R83" s="48">
        <v>19</v>
      </c>
      <c r="S83" s="35" t="b">
        <v>0</v>
      </c>
      <c r="T83" s="35" t="s">
        <v>18</v>
      </c>
      <c r="U83" s="35" t="e">
        <v>#N/A</v>
      </c>
      <c r="V83" s="35" t="e">
        <v>#N/A</v>
      </c>
      <c r="W83" s="35" t="s">
        <v>207</v>
      </c>
      <c r="X83" s="49">
        <v>-5.0000000000000001E-3</v>
      </c>
      <c r="Y83" s="35" t="e">
        <v>#N/A</v>
      </c>
      <c r="Z83" s="38">
        <v>100</v>
      </c>
      <c r="AA83" s="39">
        <v>39871</v>
      </c>
      <c r="AB83" s="30" t="s">
        <v>190</v>
      </c>
      <c r="AC83" s="32" t="str">
        <f>_xll.qlSchedule(B83&amp;"_Sch",D83,E83,F83,G83,H83,I83,J83,K83,L83,M83,Permanent,Trigger,ObjectOverwrite)</f>
        <v>IT0004450620_Sch#0001</v>
      </c>
      <c r="AD83" s="33" t="str">
        <f>_xll.qlFloatingRateBond(B83,AB83,N83,O83,P83,Q83,AC83,R83,S83,T83,U83,V83,W83,X83,Y83,Z83,AA83,Permanent,Trigger,ObjectOverwrite)</f>
        <v>IT0004450620#0001</v>
      </c>
      <c r="AE83" s="28"/>
    </row>
    <row r="84" spans="1:31" x14ac:dyDescent="0.2">
      <c r="A84" s="20"/>
      <c r="B84" s="43" t="s">
        <v>114</v>
      </c>
      <c r="C84" s="31" t="str">
        <f>IF(ISERROR(AC84),_xll.ohRangeRetrieveError(AC84),_xll.ohRangeRetrieveError(AD84))</f>
        <v/>
      </c>
      <c r="D84" s="36">
        <v>39903</v>
      </c>
      <c r="E84" s="36">
        <v>40999</v>
      </c>
      <c r="F84" s="36" t="s">
        <v>194</v>
      </c>
      <c r="G84" s="36" t="s">
        <v>19</v>
      </c>
      <c r="H84" s="36" t="s">
        <v>195</v>
      </c>
      <c r="I84" s="36" t="s">
        <v>17</v>
      </c>
      <c r="J84" s="37" t="s">
        <v>34</v>
      </c>
      <c r="K84" s="37" t="b">
        <v>0</v>
      </c>
      <c r="L84" s="36">
        <v>39994</v>
      </c>
      <c r="M84" s="36" t="e">
        <f>NA()</f>
        <v>#N/A</v>
      </c>
      <c r="N84" s="34" t="s">
        <v>8</v>
      </c>
      <c r="O84" s="34">
        <v>3</v>
      </c>
      <c r="P84" s="34" t="s">
        <v>16</v>
      </c>
      <c r="Q84" s="35">
        <v>100</v>
      </c>
      <c r="R84" s="48">
        <v>21</v>
      </c>
      <c r="S84" s="35" t="b">
        <v>0</v>
      </c>
      <c r="T84" s="35" t="s">
        <v>18</v>
      </c>
      <c r="U84" s="35" t="e">
        <v>#N/A</v>
      </c>
      <c r="V84" s="35" t="e">
        <v>#N/A</v>
      </c>
      <c r="W84" s="35" t="s">
        <v>207</v>
      </c>
      <c r="X84" s="49">
        <v>-5.0000000000000001E-3</v>
      </c>
      <c r="Y84" s="35" t="e">
        <v>#N/A</v>
      </c>
      <c r="Z84" s="38">
        <v>100</v>
      </c>
      <c r="AA84" s="39">
        <v>39903</v>
      </c>
      <c r="AB84" s="30" t="s">
        <v>191</v>
      </c>
      <c r="AC84" s="32" t="str">
        <f>_xll.qlSchedule(B84&amp;"_Sch",D84,E84,F84,G84,H84,I84,J84,K84,L84,M84,Permanent,Trigger,ObjectOverwrite)</f>
        <v>IT0004450612_Sch#0001</v>
      </c>
      <c r="AD84" s="33" t="str">
        <f>_xll.qlFloatingRateBond(B84,AB84,N84,O84,P84,Q84,AC84,R84,S84,T84,U84,V84,W84,X84,Y84,Z84,AA84,Permanent,Trigger,ObjectOverwrite)</f>
        <v>IT0004450612#0001</v>
      </c>
      <c r="AE84" s="28"/>
    </row>
    <row r="85" spans="1:31" x14ac:dyDescent="0.2">
      <c r="A85" s="20"/>
      <c r="B85" s="43" t="s">
        <v>115</v>
      </c>
      <c r="C85" s="31" t="str">
        <f>IF(ISERROR(AC85),_xll.ohRangeRetrieveError(AC85),_xll.ohRangeRetrieveError(AD85))</f>
        <v/>
      </c>
      <c r="D85" s="36">
        <v>39636</v>
      </c>
      <c r="E85" s="36">
        <v>41462</v>
      </c>
      <c r="F85" s="36" t="s">
        <v>9</v>
      </c>
      <c r="G85" s="36" t="s">
        <v>19</v>
      </c>
      <c r="H85" s="36" t="s">
        <v>195</v>
      </c>
      <c r="I85" s="36" t="s">
        <v>17</v>
      </c>
      <c r="J85" s="37" t="s">
        <v>34</v>
      </c>
      <c r="K85" s="37" t="b">
        <v>0</v>
      </c>
      <c r="L85" s="36">
        <v>39820</v>
      </c>
      <c r="M85" s="36" t="e">
        <f>NA()</f>
        <v>#N/A</v>
      </c>
      <c r="N85" s="34" t="s">
        <v>8</v>
      </c>
      <c r="O85" s="34">
        <v>3</v>
      </c>
      <c r="P85" s="34" t="s">
        <v>16</v>
      </c>
      <c r="Q85" s="35">
        <v>100</v>
      </c>
      <c r="R85" s="48">
        <v>5</v>
      </c>
      <c r="S85" s="35" t="b">
        <v>0</v>
      </c>
      <c r="T85" s="35" t="s">
        <v>18</v>
      </c>
      <c r="U85" s="35" t="e">
        <v>#N/A</v>
      </c>
      <c r="V85" s="35" t="e">
        <v>#N/A</v>
      </c>
      <c r="W85" s="35" t="s">
        <v>207</v>
      </c>
      <c r="X85" s="49">
        <v>-3.0000000000000001E-3</v>
      </c>
      <c r="Y85" s="35" t="e">
        <v>#N/A</v>
      </c>
      <c r="Z85" s="38">
        <v>100</v>
      </c>
      <c r="AA85" s="39">
        <v>39636</v>
      </c>
      <c r="AB85" s="30" t="s">
        <v>192</v>
      </c>
      <c r="AC85" s="32" t="str">
        <f>_xll.qlSchedule(B85&amp;"_Sch",D85,E85,F85,G85,H85,I85,J85,K85,L85,M85,Permanent,Trigger,ObjectOverwrite)</f>
        <v>IT0004382120_Sch#0001</v>
      </c>
      <c r="AD85" s="33" t="str">
        <f>_xll.qlFloatingRateBond(B85,AB85,N85,O85,P85,Q85,AC85,R85,S85,T85,U85,V85,W85,X85,Y85,Z85,AA85,Permanent,Trigger,ObjectOverwrite)</f>
        <v>IT0004382120#0001</v>
      </c>
      <c r="AE85" s="28"/>
    </row>
    <row r="86" spans="1:31" s="19" customFormat="1" ht="12" thickBot="1" x14ac:dyDescent="0.25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7"/>
    </row>
  </sheetData>
  <phoneticPr fontId="2" type="noConversion"/>
  <dataValidations count="6">
    <dataValidation type="list" allowBlank="1" showInputMessage="1" showErrorMessage="1" sqref="N8:N15">
      <formula1>"EUR,USD,GBP,JPY,CHF"</formula1>
    </dataValidation>
    <dataValidation type="list" allowBlank="1" showInputMessage="1" showErrorMessage="1" sqref="G8:G85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P8:P85 H8:I85">
      <formula1>"Following,Modified Following,Preceding,Modified Preceding,Unadjusted"</formula1>
    </dataValidation>
    <dataValidation type="list" allowBlank="1" showInputMessage="1" showErrorMessage="1" sqref="T8:T8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N16:N85">
      <formula1>"ITL,DEM,FRF,BEF,LUF,NLG,ATS,ESP,PTE,IEP,GRD,FIM"</formula1>
    </dataValidation>
    <dataValidation type="list" allowBlank="1" showInputMessage="1" showErrorMessage="1" sqref="J8:J85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General Settings</vt:lpstr>
      <vt:lpstr>FloatingrateBonds</vt:lpstr>
      <vt:lpstr>BondType</vt:lpstr>
      <vt:lpstr>FileName</vt:lpstr>
      <vt:lpstr>FloatingrateBonds!FileOverwrite</vt:lpstr>
      <vt:lpstr>FileOverwrite</vt:lpstr>
      <vt:lpstr>FloatingrateBonds!ObjectOverwrite</vt:lpstr>
      <vt:lpstr>ObjectOverwrite</vt:lpstr>
      <vt:lpstr>FloatingrateBonds!Permanent</vt:lpstr>
      <vt:lpstr>Permanent</vt:lpstr>
      <vt:lpstr>FloatingrateBonds!SerializationPath</vt:lpstr>
      <vt:lpstr>SerializationPath</vt:lpstr>
      <vt:lpstr>FloatingrateBonds!Serialize</vt:lpstr>
      <vt:lpstr>Serialize</vt:lpstr>
      <vt:lpstr>FloatingrateBonds!Trigger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2007-09-05T07:33:28Z</dcterms:created>
  <dcterms:modified xsi:type="dcterms:W3CDTF">2013-11-06T23:47:33Z</dcterms:modified>
</cp:coreProperties>
</file>