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220" windowHeight="8325"/>
  </bookViews>
  <sheets>
    <sheet name="General Settings" sheetId="1" r:id="rId1"/>
    <sheet name="Object Creation" sheetId="2" r:id="rId2"/>
  </sheets>
  <definedNames>
    <definedName name="BondType">'Object Creation'!$D$3</definedName>
    <definedName name="FileName">'Object Creation'!$D$5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Creation'!$D$4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D5" i="2" l="1"/>
  <c r="F9" i="2"/>
  <c r="F20" i="2"/>
  <c r="F29" i="2"/>
  <c r="B1" i="1"/>
  <c r="F38" i="2"/>
  <c r="G29" i="2"/>
  <c r="F18" i="2"/>
  <c r="F53" i="2"/>
  <c r="F41" i="2"/>
  <c r="F26" i="2"/>
  <c r="F14" i="2"/>
  <c r="F21" i="2"/>
  <c r="G21" i="2" s="1"/>
  <c r="G14" i="2"/>
  <c r="F65" i="2"/>
  <c r="G38" i="2"/>
  <c r="G65" i="2"/>
  <c r="G26" i="2"/>
  <c r="F30" i="2"/>
  <c r="G30" i="2" s="1"/>
  <c r="F45" i="2"/>
  <c r="F16" i="2"/>
  <c r="F43" i="2"/>
  <c r="F46" i="2"/>
  <c r="F61" i="2"/>
  <c r="F24" i="2"/>
  <c r="F50" i="2"/>
  <c r="F62" i="2"/>
  <c r="G62" i="2" s="1"/>
  <c r="F39" i="2"/>
  <c r="G39" i="2" s="1"/>
  <c r="F64" i="2"/>
  <c r="G64" i="2" s="1"/>
  <c r="F58" i="2"/>
  <c r="G58" i="2" s="1"/>
  <c r="F13" i="2"/>
  <c r="F22" i="2"/>
  <c r="G22" i="2" s="1"/>
  <c r="G45" i="2"/>
  <c r="F10" i="2"/>
  <c r="F11" i="2"/>
  <c r="G50" i="2"/>
  <c r="F28" i="2"/>
  <c r="F37" i="2"/>
  <c r="F32" i="2"/>
  <c r="F54" i="2"/>
  <c r="G46" i="2"/>
  <c r="F49" i="2"/>
  <c r="F25" i="2"/>
  <c r="G61" i="2"/>
  <c r="G25" i="2"/>
  <c r="F19" i="2"/>
  <c r="F36" i="2"/>
  <c r="G36" i="2" s="1"/>
  <c r="F48" i="2"/>
  <c r="G48" i="2" s="1"/>
  <c r="G43" i="2"/>
  <c r="G16" i="2"/>
  <c r="G41" i="2"/>
  <c r="F27" i="2"/>
  <c r="G27" i="2" s="1"/>
  <c r="F44" i="2"/>
  <c r="G44" i="2" s="1"/>
  <c r="G37" i="2"/>
  <c r="F15" i="2"/>
  <c r="G28" i="2"/>
  <c r="F34" i="2"/>
  <c r="G34" i="2" s="1"/>
  <c r="F52" i="2"/>
  <c r="G52" i="2" s="1"/>
  <c r="G13" i="2"/>
  <c r="F23" i="2"/>
  <c r="F63" i="2"/>
  <c r="F42" i="2"/>
  <c r="G42" i="2" s="1"/>
  <c r="G18" i="2"/>
  <c r="F17" i="2"/>
  <c r="G17" i="2" s="1"/>
  <c r="F40" i="2"/>
  <c r="G40" i="2" s="1"/>
  <c r="G15" i="2"/>
  <c r="F51" i="2"/>
  <c r="G51" i="2" s="1"/>
  <c r="G9" i="2"/>
  <c r="G32" i="2"/>
  <c r="G11" i="2"/>
  <c r="G63" i="2"/>
  <c r="F59" i="2"/>
  <c r="G59" i="2" s="1"/>
  <c r="F57" i="2"/>
  <c r="G57" i="2" s="1"/>
  <c r="G53" i="2"/>
  <c r="F35" i="2"/>
  <c r="G35" i="2" s="1"/>
  <c r="G54" i="2"/>
  <c r="F60" i="2"/>
  <c r="G60" i="2" s="1"/>
  <c r="F31" i="2"/>
  <c r="G31" i="2" s="1"/>
  <c r="G20" i="2"/>
  <c r="G49" i="2"/>
  <c r="G10" i="2"/>
  <c r="F33" i="2"/>
  <c r="G33" i="2" s="1"/>
  <c r="F56" i="2"/>
  <c r="G56" i="2" s="1"/>
  <c r="G23" i="2"/>
  <c r="F12" i="2"/>
  <c r="G12" i="2" s="1"/>
  <c r="F55" i="2"/>
  <c r="G55" i="2" s="1"/>
  <c r="F47" i="2"/>
  <c r="G47" i="2" s="1"/>
  <c r="G19" i="2"/>
  <c r="G24" i="2"/>
  <c r="E65" i="2" l="1"/>
  <c r="E41" i="2"/>
  <c r="E25" i="2"/>
  <c r="E56" i="2"/>
  <c r="E24" i="2"/>
  <c r="E63" i="2"/>
  <c r="E49" i="2"/>
  <c r="E64" i="2"/>
  <c r="E40" i="2"/>
  <c r="E16" i="2"/>
  <c r="E47" i="2"/>
  <c r="E39" i="2"/>
  <c r="E31" i="2"/>
  <c r="E23" i="2"/>
  <c r="E15" i="2"/>
  <c r="E54" i="2"/>
  <c r="E38" i="2"/>
  <c r="E22" i="2"/>
  <c r="E61" i="2"/>
  <c r="E45" i="2"/>
  <c r="E21" i="2"/>
  <c r="E57" i="2"/>
  <c r="E33" i="2"/>
  <c r="E17" i="2"/>
  <c r="E48" i="2"/>
  <c r="E32" i="2"/>
  <c r="E55" i="2"/>
  <c r="E62" i="2"/>
  <c r="E46" i="2"/>
  <c r="E30" i="2"/>
  <c r="E14" i="2"/>
  <c r="E53" i="2"/>
  <c r="E37" i="2"/>
  <c r="E29" i="2"/>
  <c r="E13" i="2"/>
  <c r="E60" i="2"/>
  <c r="E52" i="2"/>
  <c r="E44" i="2"/>
  <c r="E36" i="2"/>
  <c r="E28" i="2"/>
  <c r="E20" i="2"/>
  <c r="E12" i="2"/>
  <c r="E59" i="2"/>
  <c r="E51" i="2"/>
  <c r="E43" i="2"/>
  <c r="E35" i="2"/>
  <c r="E27" i="2"/>
  <c r="E19" i="2"/>
  <c r="E11" i="2"/>
  <c r="E9" i="2"/>
  <c r="E58" i="2"/>
  <c r="E50" i="2"/>
  <c r="E42" i="2"/>
  <c r="E34" i="2"/>
  <c r="E26" i="2"/>
  <c r="E18" i="2"/>
  <c r="E10" i="2"/>
  <c r="D6" i="2"/>
  <c r="E6" i="2" l="1"/>
</calcChain>
</file>

<file path=xl/sharedStrings.xml><?xml version="1.0" encoding="utf-8"?>
<sst xmlns="http://schemas.openxmlformats.org/spreadsheetml/2006/main" count="397" uniqueCount="163">
  <si>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</si>
  <si>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</si>
  <si>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</si>
  <si>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</si>
  <si>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</si>
  <si>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</si>
  <si>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</si>
  <si>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</si>
  <si>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</si>
  <si>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</si>
  <si>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</si>
  <si>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</si>
  <si>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</si>
  <si>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Redemption</t>
  </si>
  <si>
    <t>Following</t>
  </si>
  <si>
    <t>TARGET</t>
  </si>
  <si>
    <t>Description</t>
  </si>
  <si>
    <t>Face Amount</t>
  </si>
  <si>
    <t>Payment BDC</t>
  </si>
  <si>
    <t>SettlementDays</t>
  </si>
  <si>
    <t>Saved Objects</t>
  </si>
  <si>
    <t>Notes</t>
  </si>
  <si>
    <t>NO</t>
  </si>
  <si>
    <t>ITL</t>
  </si>
  <si>
    <t>FileName</t>
  </si>
  <si>
    <t>Redemption CashFlow</t>
  </si>
  <si>
    <t>Bond</t>
  </si>
  <si>
    <t>Error Message</t>
  </si>
  <si>
    <t>Validated</t>
  </si>
  <si>
    <t>DE0001894756</t>
  </si>
  <si>
    <t>IT0001116364</t>
  </si>
  <si>
    <t>XS0156018334</t>
  </si>
  <si>
    <t>XS0084299287</t>
  </si>
  <si>
    <t>XS0078877528</t>
  </si>
  <si>
    <t>XS0161666184</t>
  </si>
  <si>
    <t>XS0054262943</t>
  </si>
  <si>
    <t>DE0002294691</t>
  </si>
  <si>
    <t>XS0069992989</t>
  </si>
  <si>
    <t>DE0004771662</t>
  </si>
  <si>
    <t>XS0070184527</t>
  </si>
  <si>
    <t>XS0070560288</t>
  </si>
  <si>
    <t>IT0006523556</t>
  </si>
  <si>
    <t>XS0094374872</t>
  </si>
  <si>
    <t>DE0001343101</t>
  </si>
  <si>
    <t>DE0001342244</t>
  </si>
  <si>
    <t>DE0001345759</t>
  </si>
  <si>
    <t>DE0001345908</t>
  </si>
  <si>
    <t>XS0071094667</t>
  </si>
  <si>
    <t>IT0000966017</t>
  </si>
  <si>
    <t>XS0071996515</t>
  </si>
  <si>
    <t>XS0071948540</t>
  </si>
  <si>
    <t>XS0082350587</t>
  </si>
  <si>
    <t>IT0001200390</t>
  </si>
  <si>
    <t>XS0109077486</t>
  </si>
  <si>
    <t>DE0001892057</t>
  </si>
  <si>
    <t>XS0081247446</t>
  </si>
  <si>
    <t>XS0083246032</t>
  </si>
  <si>
    <t>XS0083714823</t>
  </si>
  <si>
    <t>XS0084680106</t>
  </si>
  <si>
    <t>XS0080650806</t>
  </si>
  <si>
    <t>IT0003437990</t>
  </si>
  <si>
    <t>IT0003525737</t>
  </si>
  <si>
    <t>IT0003481964</t>
  </si>
  <si>
    <t>IT0003539472</t>
  </si>
  <si>
    <t>IT0003554323</t>
  </si>
  <si>
    <t>IT0003618557</t>
  </si>
  <si>
    <t>IT0003630362</t>
  </si>
  <si>
    <t>IT0003627756</t>
  </si>
  <si>
    <t>IT0003647671</t>
  </si>
  <si>
    <t>IT0003604458</t>
  </si>
  <si>
    <t>IT0003675052</t>
  </si>
  <si>
    <t>IT0003749923</t>
  </si>
  <si>
    <t>IT0003815914</t>
  </si>
  <si>
    <t>IT0006527078</t>
  </si>
  <si>
    <t>IT0001308607</t>
  </si>
  <si>
    <t>IT0003938328</t>
  </si>
  <si>
    <t>EBRD 0 02/05/24</t>
  </si>
  <si>
    <t>DEXGRP 0 02/26/24</t>
  </si>
  <si>
    <t>EIB 0 02/17/17</t>
  </si>
  <si>
    <t>ISPIM 0 05/02/07</t>
  </si>
  <si>
    <t>ITAENE 0 10/11/07</t>
  </si>
  <si>
    <t>DB 0 02/26/08</t>
  </si>
  <si>
    <t>LEH 0 08/04/08</t>
  </si>
  <si>
    <t>ISPIM 0 02/20/09</t>
  </si>
  <si>
    <t>ISPIM 0 11/17/09</t>
  </si>
  <si>
    <t>DEPFA 0 03/03/11</t>
  </si>
  <si>
    <t>EIB 0 10/25/11</t>
  </si>
  <si>
    <t>IBRD 0 12/20/15</t>
  </si>
  <si>
    <t>IBRD 0 11/07/16</t>
  </si>
  <si>
    <t>IBRD 0 11/08/16</t>
  </si>
  <si>
    <t>IBRD 0 03/26/18</t>
  </si>
  <si>
    <t>IBRD 6 02/18/19</t>
  </si>
  <si>
    <t>DB 0 10/15/21</t>
  </si>
  <si>
    <t>DB 0 10/15/26</t>
  </si>
  <si>
    <t>DB 0 10/28/26</t>
  </si>
  <si>
    <t>EIB 0 11/05/26</t>
  </si>
  <si>
    <t>DRSDNR 0 11/20/26</t>
  </si>
  <si>
    <t>ISPIM 0 01/08/27</t>
  </si>
  <si>
    <t>JPM 0 01/21/27</t>
  </si>
  <si>
    <t>UBS 0 01/29/27</t>
  </si>
  <si>
    <t>LEH 0 12/06/27</t>
  </si>
  <si>
    <t>ISPIM 0 02/17/28</t>
  </si>
  <si>
    <t>EIB 0 03/15/30</t>
  </si>
  <si>
    <t>DB 0 01/20/32</t>
  </si>
  <si>
    <t>VICEN 0 04/04/07</t>
  </si>
  <si>
    <t>VICEN 0 08/29/08</t>
  </si>
  <si>
    <t>VICEN 0 05/30/08</t>
  </si>
  <si>
    <t>VICEN 0 09/30/08</t>
  </si>
  <si>
    <t>VICEN 0 10/30/08</t>
  </si>
  <si>
    <t>VICEN 0 01/30/09</t>
  </si>
  <si>
    <t>VICEN 0 02/27/09</t>
  </si>
  <si>
    <t>VICEN 0 03/15/09</t>
  </si>
  <si>
    <t>VICEN 0 03/31/09</t>
  </si>
  <si>
    <t>VICEN 0 12/19/09</t>
  </si>
  <si>
    <t>VICEN 0 05/31/10</t>
  </si>
  <si>
    <t>VICEN 0 11/15/10</t>
  </si>
  <si>
    <t>VICEN 0 02/28/11</t>
  </si>
  <si>
    <t>VICEN 0 10/31/11</t>
  </si>
  <si>
    <t>IT0001304341</t>
  </si>
  <si>
    <t>ISPIM 0 02/01/24</t>
  </si>
  <si>
    <t>IT0000958592</t>
  </si>
  <si>
    <t>BACRED 0 12/12/11</t>
  </si>
  <si>
    <t>IT0001306171</t>
  </si>
  <si>
    <t>MEDCEN 0 02/18/19</t>
  </si>
  <si>
    <t>IT0001327524</t>
  </si>
  <si>
    <t>MEDCEN 0 04/30/14</t>
  </si>
  <si>
    <t>IT0006527185</t>
  </si>
  <si>
    <t>COE 0 02/26/24</t>
  </si>
  <si>
    <t>IT0006527516</t>
  </si>
  <si>
    <t>COE 0 03/15/19</t>
  </si>
  <si>
    <t>Real issue date 1st feb199 then step down to feb2005</t>
  </si>
  <si>
    <t>Step down from feb1999 to feb 2006 then zero cpn (cpn: 11%,7%,6%,5%,4.5%,4%,4%,0%)</t>
  </si>
  <si>
    <t>Step down from apr 1999 to apr 2003 then zero cpn (cpn: 12%,8%,5%,4%,0%)</t>
  </si>
  <si>
    <t>Step down to feb 2005. Coupon 11.5%,6%,5%,4.5%,4.375%,0% Missing Prospectus</t>
  </si>
  <si>
    <t>Step down to Mar 2004. Coupon 13%,7%,5%,4%,0%. Missing Prospectus</t>
  </si>
  <si>
    <t>DEM</t>
  </si>
  <si>
    <t>IT0003324115</t>
  </si>
  <si>
    <t>CPN Linke to SX5E Index</t>
  </si>
  <si>
    <t>BACRED Var 08/07</t>
  </si>
  <si>
    <t>XS0083662923</t>
  </si>
  <si>
    <t>JPM 0 27</t>
  </si>
  <si>
    <t>JPM 0 37</t>
  </si>
  <si>
    <t>DB 0 38</t>
  </si>
  <si>
    <t>ABBEY 0 38</t>
  </si>
  <si>
    <t>EBRD 0 48</t>
  </si>
  <si>
    <t>JPM 0 48</t>
  </si>
  <si>
    <t>Callable on 15th Oct 2007 but treated as non callable real maturity Oct 2027</t>
  </si>
  <si>
    <t>Callable on 15th Oct 2007 but treated as non callable real maturity Oct 2037</t>
  </si>
  <si>
    <t>Callable on Jan 2008 but treated as non callable real maturity Jan 2038</t>
  </si>
  <si>
    <t>Callable on Feb 2008 but treated as non callable real maturity Feb 2038</t>
  </si>
  <si>
    <t>Callable on Feb 2028 but treated as non callable real maturity Feb 2048</t>
  </si>
  <si>
    <t>Callable on Mar 2028 but treated as non callable real maturity Mar 2048. Missing prospectus</t>
  </si>
  <si>
    <t>IT0001203253</t>
  </si>
  <si>
    <t>IT0001205589</t>
  </si>
  <si>
    <t>Missing BDC in Procpectus</t>
  </si>
  <si>
    <t>MEDCEN 0 02/28</t>
  </si>
  <si>
    <t>ISPIM 0 02/28</t>
  </si>
  <si>
    <t>PBDC not specified in the prospectus</t>
  </si>
  <si>
    <t>ZeroCpnBond</t>
  </si>
  <si>
    <t>Prospectus available</t>
  </si>
  <si>
    <t>Y</t>
  </si>
  <si>
    <t>TBS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</si>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</sst>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ddd\,\ dd\-mmm\-yyyy"/>
    <numFmt numFmtId="166" formatCode="#,##0.0;#,##0.0"/>
    <numFmt numFmtId="167" formatCode="ddd\,\ d\-mmm\-yyyy\,\ hh:mm:ss"/>
    <numFmt numFmtId="168" formatCode="General_)"/>
    <numFmt numFmtId="169" formatCode="ddd\,\ d\-mmm\-yyyy"/>
  </numFmts>
  <fonts count="15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47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8" fontId="9" fillId="0" borderId="0"/>
    <xf numFmtId="166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0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7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7" fontId="4" fillId="5" borderId="4" xfId="0" quotePrefix="1" applyNumberFormat="1" applyFont="1" applyFill="1" applyBorder="1" applyAlignment="1" applyProtection="1">
      <alignment horizontal="left"/>
    </xf>
    <xf numFmtId="167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0" fontId="10" fillId="0" borderId="4" xfId="0" applyNumberFormat="1" applyFont="1" applyFill="1" applyBorder="1" applyAlignment="1" applyProtection="1">
      <alignment horizontal="center"/>
    </xf>
    <xf numFmtId="0" fontId="10" fillId="6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2" fontId="11" fillId="7" borderId="3" xfId="0" applyNumberFormat="1" applyFont="1" applyFill="1" applyBorder="1" applyAlignment="1" applyProtection="1"/>
    <xf numFmtId="169" fontId="11" fillId="7" borderId="3" xfId="0" applyNumberFormat="1" applyFont="1" applyFill="1" applyBorder="1" applyAlignment="1" applyProtection="1"/>
    <xf numFmtId="0" fontId="11" fillId="7" borderId="3" xfId="0" applyNumberFormat="1" applyFont="1" applyFill="1" applyBorder="1" applyAlignment="1" applyProtection="1">
      <alignment horizontal="left"/>
    </xf>
    <xf numFmtId="2" fontId="11" fillId="7" borderId="3" xfId="0" applyNumberFormat="1" applyFont="1" applyFill="1" applyBorder="1" applyAlignment="1" applyProtection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2" fillId="3" borderId="3" xfId="3" applyFont="1" applyFill="1" applyBorder="1"/>
    <xf numFmtId="0" fontId="2" fillId="0" borderId="4" xfId="0" applyFont="1" applyBorder="1" applyAlignment="1"/>
    <xf numFmtId="0" fontId="10" fillId="4" borderId="3" xfId="3" applyFont="1" applyFill="1" applyBorder="1"/>
    <xf numFmtId="0" fontId="2" fillId="4" borderId="3" xfId="3" applyFill="1" applyBorder="1"/>
    <xf numFmtId="0" fontId="13" fillId="4" borderId="3" xfId="0" applyFont="1" applyFill="1" applyBorder="1"/>
    <xf numFmtId="0" fontId="12" fillId="0" borderId="3" xfId="0" applyFont="1" applyBorder="1" applyAlignment="1"/>
    <xf numFmtId="0" fontId="10" fillId="4" borderId="0" xfId="0" applyNumberFormat="1" applyFont="1" applyFill="1" applyBorder="1" applyAlignment="1" applyProtection="1">
      <alignment horizontal="center"/>
    </xf>
    <xf numFmtId="0" fontId="4" fillId="8" borderId="0" xfId="0" applyNumberFormat="1" applyFont="1" applyFill="1" applyBorder="1" applyAlignment="1" applyProtection="1"/>
    <xf numFmtId="0" fontId="11" fillId="9" borderId="0" xfId="0" applyNumberFormat="1" applyFont="1" applyFill="1" applyBorder="1" applyAlignment="1" applyProtection="1"/>
    <xf numFmtId="2" fontId="11" fillId="9" borderId="0" xfId="0" applyNumberFormat="1" applyFont="1" applyFill="1" applyBorder="1" applyAlignment="1" applyProtection="1"/>
    <xf numFmtId="165" fontId="2" fillId="10" borderId="0" xfId="0" applyNumberFormat="1" applyFont="1" applyFill="1" applyBorder="1" applyAlignment="1">
      <alignment horizontal="right"/>
    </xf>
    <xf numFmtId="169" fontId="11" fillId="9" borderId="0" xfId="0" applyNumberFormat="1" applyFont="1" applyFill="1" applyBorder="1" applyAlignment="1" applyProtection="1"/>
    <xf numFmtId="0" fontId="11" fillId="4" borderId="1" xfId="3" applyFont="1" applyFill="1" applyBorder="1"/>
    <xf numFmtId="0" fontId="12" fillId="4" borderId="3" xfId="3" applyFont="1" applyFill="1" applyBorder="1"/>
    <xf numFmtId="0" fontId="10" fillId="6" borderId="3" xfId="0" applyNumberFormat="1" applyFont="1" applyFill="1" applyBorder="1" applyAlignment="1" applyProtection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4" borderId="3" xfId="3" applyFont="1" applyFill="1" applyBorder="1"/>
    <xf numFmtId="0" fontId="13" fillId="7" borderId="3" xfId="0" applyNumberFormat="1" applyFont="1" applyFill="1" applyBorder="1" applyAlignment="1" applyProtection="1">
      <alignment horizontal="left"/>
    </xf>
    <xf numFmtId="0" fontId="14" fillId="4" borderId="3" xfId="3" applyFont="1" applyFill="1" applyBorder="1" applyAlignment="1">
      <alignment horizontal="center"/>
    </xf>
    <xf numFmtId="169" fontId="13" fillId="7" borderId="3" xfId="0" applyNumberFormat="1" applyFont="1" applyFill="1" applyBorder="1" applyAlignment="1" applyProtection="1"/>
    <xf numFmtId="0" fontId="5" fillId="11" borderId="12" xfId="3" applyFont="1" applyFill="1" applyBorder="1" applyAlignment="1">
      <alignment horizontal="center"/>
    </xf>
    <xf numFmtId="0" fontId="5" fillId="11" borderId="13" xfId="3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7" t="s">
        <v>0</v>
      </c>
      <c r="C2" s="58"/>
      <c r="D2" s="58"/>
      <c r="E2" s="59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68"/>
  <sheetViews>
    <sheetView workbookViewId="0">
      <selection activeCell="D6" sqref="D6"/>
    </sheetView>
  </sheetViews>
  <sheetFormatPr defaultRowHeight="12.75" x14ac:dyDescent="0.2"/>
  <cols>
    <col min="1" max="1" width="3.140625" style="4" customWidth="1"/>
    <col min="2" max="2" width="9.140625" style="4"/>
    <col min="3" max="3" width="12.140625" style="4" bestFit="1" customWidth="1"/>
    <col min="4" max="4" width="17.28515625" style="4" bestFit="1" customWidth="1"/>
    <col min="5" max="5" width="85.5703125" style="4" bestFit="1" customWidth="1"/>
    <col min="6" max="6" width="19" style="4" bestFit="1" customWidth="1"/>
    <col min="7" max="7" width="15.140625" style="4" bestFit="1" customWidth="1"/>
    <col min="8" max="8" width="8.28515625" style="4" bestFit="1" customWidth="1"/>
    <col min="9" max="9" width="8" style="4" bestFit="1" customWidth="1"/>
    <col min="10" max="10" width="11.28515625" style="4" bestFit="1" customWidth="1"/>
    <col min="11" max="11" width="14.140625" style="4" bestFit="1" customWidth="1"/>
    <col min="12" max="12" width="11.42578125" style="4" bestFit="1" customWidth="1"/>
    <col min="13" max="13" width="10.5703125" style="4" bestFit="1" customWidth="1"/>
    <col min="14" max="14" width="13.85546875" style="4" bestFit="1" customWidth="1"/>
    <col min="15" max="15" width="5.5703125" style="4" hidden="1" customWidth="1"/>
    <col min="16" max="16" width="17.5703125" style="4" hidden="1" customWidth="1"/>
    <col min="17" max="17" width="13.5703125" style="4" hidden="1" customWidth="1"/>
    <col min="18" max="18" width="12.42578125" style="4" customWidth="1"/>
    <col min="19" max="16384" width="9.140625" style="4"/>
  </cols>
  <sheetData>
    <row r="1" spans="2:18" s="1" customFormat="1" ht="12" thickBot="1" x14ac:dyDescent="0.25"/>
    <row r="2" spans="2:18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s="1" customFormat="1" x14ac:dyDescent="0.2">
      <c r="B3" s="20"/>
      <c r="C3" s="23" t="s">
        <v>9</v>
      </c>
      <c r="D3" s="24" t="s">
        <v>158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2:18" s="1" customFormat="1" x14ac:dyDescent="0.2">
      <c r="B4" s="20"/>
      <c r="C4" s="23" t="s">
        <v>19</v>
      </c>
      <c r="D4" s="24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2:18" s="1" customFormat="1" x14ac:dyDescent="0.2">
      <c r="B5" s="20"/>
      <c r="C5" s="34" t="s">
        <v>24</v>
      </c>
      <c r="D5" s="24" t="str">
        <f>"EUR_"&amp;BondType&amp;".xml"</f>
        <v>EUR_ZeroCpnBond.xml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2:18" s="1" customFormat="1" x14ac:dyDescent="0.2">
      <c r="B6" s="20"/>
      <c r="C6" s="33" t="s">
        <v>20</v>
      </c>
      <c r="D6" s="24" t="e">
        <f ca="1">IF(Serialize,_xll.ohObjectSave(F9:G65,SerializationPath&amp;FileName,FileOverwrite,Serialize),"---")</f>
        <v>#NAME?</v>
      </c>
      <c r="E6" s="35" t="e">
        <f ca="1">_xll.ohRangeRetrieveError($D$6)</f>
        <v>#NAME?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2:18" s="1" customFormat="1" x14ac:dyDescent="0.2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</row>
    <row r="8" spans="2:18" s="1" customFormat="1" x14ac:dyDescent="0.2">
      <c r="B8" s="20"/>
      <c r="C8" s="21"/>
      <c r="D8" s="33" t="s">
        <v>16</v>
      </c>
      <c r="E8" s="25" t="s">
        <v>27</v>
      </c>
      <c r="F8" s="25" t="s">
        <v>25</v>
      </c>
      <c r="G8" s="33" t="s">
        <v>26</v>
      </c>
      <c r="H8" s="26" t="s">
        <v>7</v>
      </c>
      <c r="I8" s="26" t="s">
        <v>12</v>
      </c>
      <c r="J8" s="26" t="s">
        <v>17</v>
      </c>
      <c r="K8" s="26" t="s">
        <v>10</v>
      </c>
      <c r="L8" s="26" t="s">
        <v>18</v>
      </c>
      <c r="M8" s="26" t="s">
        <v>13</v>
      </c>
      <c r="N8" s="50" t="s">
        <v>11</v>
      </c>
      <c r="O8" s="38" t="s">
        <v>21</v>
      </c>
      <c r="P8" s="38" t="s">
        <v>159</v>
      </c>
      <c r="Q8" s="38" t="s">
        <v>28</v>
      </c>
      <c r="R8" s="22"/>
    </row>
    <row r="9" spans="2:18" s="1" customFormat="1" x14ac:dyDescent="0.2">
      <c r="B9" s="20"/>
      <c r="C9" s="36" t="s">
        <v>29</v>
      </c>
      <c r="D9" s="51" t="s">
        <v>78</v>
      </c>
      <c r="E9" s="37" t="str">
        <f>IF(ISERROR(F9),_xll.ohRangeRetrieveError(F9),IF(ISERROR(G9),_xll.ohRangeRetrieveError(G9),"---"))</f>
        <v>---</v>
      </c>
      <c r="F9" s="27" t="str">
        <f>_xll.qlLeg($C9&amp;"_Red",$M9,_xll.qlCalendarAdjust($I9,$K9,$L9,Trigger),,Permanent,,ObjectOverwrite)</f>
        <v>DE0001894756_Red#0001</v>
      </c>
      <c r="G9" s="32" t="str">
        <f>_xll.qlBond($C9,$D9,$H9,SettlementDays,$I9,$J9,$K9,$N9,$F9,Permanent,,ObjectOverwrite)</f>
        <v>DE0001894756#0001</v>
      </c>
      <c r="H9" s="30" t="s">
        <v>8</v>
      </c>
      <c r="I9" s="30" t="s">
        <v>15</v>
      </c>
      <c r="J9" s="31">
        <v>100</v>
      </c>
      <c r="K9" s="29">
        <v>42783</v>
      </c>
      <c r="L9" s="54" t="s">
        <v>14</v>
      </c>
      <c r="M9" s="28">
        <v>100</v>
      </c>
      <c r="N9" s="29">
        <v>35478</v>
      </c>
      <c r="O9" s="49" t="s">
        <v>157</v>
      </c>
      <c r="P9" s="55" t="s">
        <v>160</v>
      </c>
      <c r="Q9" s="38"/>
      <c r="R9" s="7"/>
    </row>
    <row r="10" spans="2:18" s="1" customFormat="1" x14ac:dyDescent="0.2">
      <c r="B10" s="20"/>
      <c r="C10" s="36" t="s">
        <v>31</v>
      </c>
      <c r="D10" s="51" t="s">
        <v>80</v>
      </c>
      <c r="E10" s="37" t="str">
        <f>IF(ISERROR(F10),_xll.ohRangeRetrieveError(F10),IF(ISERROR(G10),_xll.ohRangeRetrieveError(G10),"---"))</f>
        <v>---</v>
      </c>
      <c r="F10" s="27" t="str">
        <f>_xll.qlLeg($C10&amp;"_Red",$M10,_xll.qlCalendarAdjust($I10,$K10,$L10,Trigger),,Permanent,,ObjectOverwrite)</f>
        <v>XS0156018334_Red#0001</v>
      </c>
      <c r="G10" s="32" t="str">
        <f>_xll.qlBond($C10,$D10,$H10,SettlementDays,$I10,$J10,$K10,$N10,$F10,Permanent,,ObjectOverwrite)</f>
        <v>XS0156018334#0001</v>
      </c>
      <c r="H10" s="30" t="s">
        <v>8</v>
      </c>
      <c r="I10" s="30" t="s">
        <v>15</v>
      </c>
      <c r="J10" s="31">
        <v>100</v>
      </c>
      <c r="K10" s="29">
        <v>39366</v>
      </c>
      <c r="L10" s="54" t="s">
        <v>14</v>
      </c>
      <c r="M10" s="28">
        <v>100</v>
      </c>
      <c r="N10" s="29">
        <v>37540</v>
      </c>
      <c r="O10" s="53"/>
      <c r="P10" s="55" t="s">
        <v>160</v>
      </c>
      <c r="Q10" s="38"/>
      <c r="R10" s="7"/>
    </row>
    <row r="11" spans="2:18" s="1" customFormat="1" x14ac:dyDescent="0.2">
      <c r="B11" s="20"/>
      <c r="C11" s="36" t="s">
        <v>34</v>
      </c>
      <c r="D11" s="51" t="s">
        <v>83</v>
      </c>
      <c r="E11" s="37" t="str">
        <f>IF(ISERROR(F11),_xll.ohRangeRetrieveError(F11),IF(ISERROR(G11),_xll.ohRangeRetrieveError(G11),"---"))</f>
        <v>---</v>
      </c>
      <c r="F11" s="27" t="str">
        <f>_xll.qlLeg($C11&amp;"_Red",$M11,_xll.qlCalendarAdjust($I11,$K11,$L11,Trigger),,Permanent,,ObjectOverwrite)</f>
        <v>XS0161666184_Red#0001</v>
      </c>
      <c r="G11" s="32" t="str">
        <f>_xll.qlBond($C11,$D11,$H11,SettlementDays,$I11,$J11,$K11,$N11,$F11,Permanent,,ObjectOverwrite)</f>
        <v>XS0161666184#0001</v>
      </c>
      <c r="H11" s="30" t="s">
        <v>8</v>
      </c>
      <c r="I11" s="30" t="s">
        <v>15</v>
      </c>
      <c r="J11" s="31">
        <v>100</v>
      </c>
      <c r="K11" s="29">
        <v>39864</v>
      </c>
      <c r="L11" s="54" t="s">
        <v>14</v>
      </c>
      <c r="M11" s="28">
        <v>100</v>
      </c>
      <c r="N11" s="29">
        <v>37672</v>
      </c>
      <c r="O11" s="39"/>
      <c r="P11" s="55" t="s">
        <v>161</v>
      </c>
      <c r="Q11" s="38"/>
      <c r="R11" s="7"/>
    </row>
    <row r="12" spans="2:18" s="1" customFormat="1" x14ac:dyDescent="0.2">
      <c r="B12" s="20"/>
      <c r="C12" s="36" t="s">
        <v>36</v>
      </c>
      <c r="D12" s="51" t="s">
        <v>85</v>
      </c>
      <c r="E12" s="37" t="str">
        <f>IF(ISERROR(F12),_xll.ohRangeRetrieveError(F12),IF(ISERROR(G12),_xll.ohRangeRetrieveError(G12),"---"))</f>
        <v>---</v>
      </c>
      <c r="F12" s="27" t="str">
        <f>_xll.qlLeg($C12&amp;"_Red",$M12,_xll.qlCalendarAdjust($I12,$K12,$L12,Trigger),,Permanent,,ObjectOverwrite)</f>
        <v>DE0002294691_Red#0001</v>
      </c>
      <c r="G12" s="32" t="str">
        <f>_xll.qlBond($C12,$D12,$H12,SettlementDays,$I12,$J12,$K12,$N12,$F12,Permanent,,ObjectOverwrite)</f>
        <v>DE0002294691#0001</v>
      </c>
      <c r="H12" s="30" t="s">
        <v>8</v>
      </c>
      <c r="I12" s="30" t="s">
        <v>15</v>
      </c>
      <c r="J12" s="31">
        <v>100</v>
      </c>
      <c r="K12" s="29">
        <v>40605</v>
      </c>
      <c r="L12" s="54" t="s">
        <v>14</v>
      </c>
      <c r="M12" s="28">
        <v>126</v>
      </c>
      <c r="N12" s="29">
        <v>36222</v>
      </c>
      <c r="O12" s="39"/>
      <c r="P12" s="55" t="s">
        <v>161</v>
      </c>
      <c r="Q12" s="38"/>
      <c r="R12" s="7"/>
    </row>
    <row r="13" spans="2:18" s="1" customFormat="1" x14ac:dyDescent="0.2">
      <c r="B13" s="20"/>
      <c r="C13" s="36" t="s">
        <v>42</v>
      </c>
      <c r="D13" s="51" t="s">
        <v>91</v>
      </c>
      <c r="E13" s="37" t="str">
        <f>IF(ISERROR(F13),_xll.ohRangeRetrieveError(F13),IF(ISERROR(G13),_xll.ohRangeRetrieveError(G13),"---"))</f>
        <v>---</v>
      </c>
      <c r="F13" s="27" t="str">
        <f>_xll.qlLeg($C13&amp;"_Red",$M13,_xll.qlCalendarAdjust($I13,$K13,$L13,Trigger),,Permanent,,ObjectOverwrite)</f>
        <v>XS0094374872_Red#0001</v>
      </c>
      <c r="G13" s="32" t="str">
        <f>_xll.qlBond($C13,$D13,$H13,SettlementDays,$I13,$J13,$K13,$N13,$F13,Permanent,,ObjectOverwrite)</f>
        <v>XS0094374872#0001</v>
      </c>
      <c r="H13" s="30" t="s">
        <v>8</v>
      </c>
      <c r="I13" s="30" t="s">
        <v>15</v>
      </c>
      <c r="J13" s="31">
        <v>100</v>
      </c>
      <c r="K13" s="29">
        <v>43514</v>
      </c>
      <c r="L13" s="54" t="s">
        <v>14</v>
      </c>
      <c r="M13" s="28">
        <v>165</v>
      </c>
      <c r="N13" s="29">
        <v>36209</v>
      </c>
      <c r="O13" s="40"/>
      <c r="P13" s="55" t="s">
        <v>161</v>
      </c>
      <c r="Q13" s="38"/>
      <c r="R13" s="7"/>
    </row>
    <row r="14" spans="2:18" s="1" customFormat="1" x14ac:dyDescent="0.2">
      <c r="B14" s="20"/>
      <c r="C14" s="36" t="s">
        <v>46</v>
      </c>
      <c r="D14" s="51" t="s">
        <v>95</v>
      </c>
      <c r="E14" s="37" t="str">
        <f>IF(ISERROR(F14),_xll.ohRangeRetrieveError(F14),IF(ISERROR(G14),_xll.ohRangeRetrieveError(G14),"---"))</f>
        <v>---</v>
      </c>
      <c r="F14" s="27" t="str">
        <f>_xll.qlLeg($C14&amp;"_Red",$M14,_xll.qlCalendarAdjust($I14,$K14,$L14,Trigger),,Permanent,,ObjectOverwrite)</f>
        <v>DE0001345908_Red#0001</v>
      </c>
      <c r="G14" s="32" t="str">
        <f>_xll.qlBond($C14,$D14,$H14,SettlementDays,$I14,$J14,$K14,$N14,$F14,Permanent,,ObjectOverwrite)</f>
        <v>DE0001345908#0001</v>
      </c>
      <c r="H14" s="30" t="s">
        <v>8</v>
      </c>
      <c r="I14" s="30" t="s">
        <v>15</v>
      </c>
      <c r="J14" s="31">
        <v>100</v>
      </c>
      <c r="K14" s="29">
        <v>46331</v>
      </c>
      <c r="L14" s="54" t="s">
        <v>14</v>
      </c>
      <c r="M14" s="28">
        <v>100</v>
      </c>
      <c r="N14" s="29">
        <v>35374</v>
      </c>
      <c r="O14" s="39"/>
      <c r="P14" s="55" t="s">
        <v>161</v>
      </c>
      <c r="Q14" s="38"/>
      <c r="R14" s="7"/>
    </row>
    <row r="15" spans="2:18" s="1" customFormat="1" x14ac:dyDescent="0.2">
      <c r="B15" s="20"/>
      <c r="C15" s="36" t="s">
        <v>48</v>
      </c>
      <c r="D15" s="51" t="s">
        <v>97</v>
      </c>
      <c r="E15" s="37" t="str">
        <f>IF(ISERROR(F15),_xll.ohRangeRetrieveError(F15),IF(ISERROR(G15),_xll.ohRangeRetrieveError(G15),"---"))</f>
        <v>---</v>
      </c>
      <c r="F15" s="27" t="str">
        <f>_xll.qlLeg($C15&amp;"_Red",$M15,_xll.qlCalendarAdjust($I15,$K15,$L15,Trigger),,Permanent,,ObjectOverwrite)</f>
        <v>IT0000966017_Red#0001</v>
      </c>
      <c r="G15" s="32" t="str">
        <f>_xll.qlBond($C15,$D15,$H15,SettlementDays,$I15,$J15,$K15,$N15,$F15,Permanent,,ObjectOverwrite)</f>
        <v>IT0000966017#0001</v>
      </c>
      <c r="H15" s="30" t="s">
        <v>8</v>
      </c>
      <c r="I15" s="30" t="s">
        <v>15</v>
      </c>
      <c r="J15" s="31">
        <v>100</v>
      </c>
      <c r="K15" s="29">
        <v>46395</v>
      </c>
      <c r="L15" s="54" t="s">
        <v>14</v>
      </c>
      <c r="M15" s="28">
        <v>100</v>
      </c>
      <c r="N15" s="29">
        <v>35438</v>
      </c>
      <c r="O15" s="40"/>
      <c r="P15" s="55" t="s">
        <v>161</v>
      </c>
      <c r="Q15" s="38"/>
      <c r="R15" s="7"/>
    </row>
    <row r="16" spans="2:18" s="1" customFormat="1" x14ac:dyDescent="0.2">
      <c r="B16" s="20"/>
      <c r="C16" s="36" t="s">
        <v>52</v>
      </c>
      <c r="D16" s="51" t="s">
        <v>101</v>
      </c>
      <c r="E16" s="37" t="str">
        <f>IF(ISERROR(F16),_xll.ohRangeRetrieveError(F16),IF(ISERROR(G16),_xll.ohRangeRetrieveError(G16),"---"))</f>
        <v>---</v>
      </c>
      <c r="F16" s="27" t="str">
        <f>_xll.qlLeg($C16&amp;"_Red",$M16,_xll.qlCalendarAdjust($I16,$K16,$L16,Trigger),,Permanent,,ObjectOverwrite)</f>
        <v>IT0001200390_Red#0001</v>
      </c>
      <c r="G16" s="32" t="str">
        <f>_xll.qlBond($C16,$D16,$H16,SettlementDays,$I16,$J16,$K16,$N16,$F16,Permanent,,ObjectOverwrite)</f>
        <v>IT0001200390#0001</v>
      </c>
      <c r="H16" s="30" t="s">
        <v>8</v>
      </c>
      <c r="I16" s="30" t="s">
        <v>15</v>
      </c>
      <c r="J16" s="31">
        <v>100</v>
      </c>
      <c r="K16" s="29">
        <v>46800</v>
      </c>
      <c r="L16" s="54" t="s">
        <v>14</v>
      </c>
      <c r="M16" s="28">
        <v>100</v>
      </c>
      <c r="N16" s="29">
        <v>35843</v>
      </c>
      <c r="O16" s="41"/>
      <c r="P16" s="55" t="s">
        <v>161</v>
      </c>
      <c r="Q16" s="38"/>
      <c r="R16" s="7"/>
    </row>
    <row r="17" spans="2:18" s="1" customFormat="1" x14ac:dyDescent="0.2">
      <c r="B17" s="20"/>
      <c r="C17" s="36" t="s">
        <v>53</v>
      </c>
      <c r="D17" s="51" t="s">
        <v>102</v>
      </c>
      <c r="E17" s="37" t="str">
        <f>IF(ISERROR(F17),_xll.ohRangeRetrieveError(F17),IF(ISERROR(G17),_xll.ohRangeRetrieveError(G17),"---"))</f>
        <v>---</v>
      </c>
      <c r="F17" s="27" t="str">
        <f>_xll.qlLeg($C17&amp;"_Red",$M17,_xll.qlCalendarAdjust($I17,$K17,$L17,Trigger),,Permanent,,ObjectOverwrite)</f>
        <v>XS0109077486_Red#0001</v>
      </c>
      <c r="G17" s="32" t="str">
        <f>_xll.qlBond($C17,$D17,$H17,SettlementDays,$I17,$J17,$K17,$N17,$F17,Permanent,,ObjectOverwrite)</f>
        <v>XS0109077486#0001</v>
      </c>
      <c r="H17" s="30" t="s">
        <v>8</v>
      </c>
      <c r="I17" s="30" t="s">
        <v>15</v>
      </c>
      <c r="J17" s="31">
        <v>100</v>
      </c>
      <c r="K17" s="29">
        <v>47557</v>
      </c>
      <c r="L17" s="54" t="s">
        <v>14</v>
      </c>
      <c r="M17" s="28">
        <v>100</v>
      </c>
      <c r="N17" s="29">
        <v>36600</v>
      </c>
      <c r="O17" s="39"/>
      <c r="P17" s="55" t="s">
        <v>161</v>
      </c>
      <c r="Q17" s="38"/>
      <c r="R17" s="7"/>
    </row>
    <row r="18" spans="2:18" s="1" customFormat="1" x14ac:dyDescent="0.2">
      <c r="B18" s="20"/>
      <c r="C18" s="36" t="s">
        <v>60</v>
      </c>
      <c r="D18" s="51" t="s">
        <v>104</v>
      </c>
      <c r="E18" s="37" t="str">
        <f>IF(ISERROR(F18),_xll.ohRangeRetrieveError(F18),IF(ISERROR(G18),_xll.ohRangeRetrieveError(G18),"---"))</f>
        <v>---</v>
      </c>
      <c r="F18" s="27" t="str">
        <f>_xll.qlLeg($C18&amp;"_Red",$M18,_xll.qlCalendarAdjust($I18,$K18,$L18,Trigger),,Permanent,,ObjectOverwrite)</f>
        <v>IT0003437990_Red#0001</v>
      </c>
      <c r="G18" s="32" t="str">
        <f>_xll.qlBond($C18,$D18,$H18,SettlementDays,$I18,$J18,$K18,$N18,$F18,Permanent,,ObjectOverwrite)</f>
        <v>IT0003437990#0001</v>
      </c>
      <c r="H18" s="30" t="s">
        <v>8</v>
      </c>
      <c r="I18" s="30" t="s">
        <v>15</v>
      </c>
      <c r="J18" s="31">
        <v>100</v>
      </c>
      <c r="K18" s="29">
        <v>39176</v>
      </c>
      <c r="L18" s="54" t="s">
        <v>14</v>
      </c>
      <c r="M18" s="28">
        <v>100</v>
      </c>
      <c r="N18" s="29">
        <v>37715</v>
      </c>
      <c r="O18" s="41"/>
      <c r="P18" s="55" t="s">
        <v>161</v>
      </c>
      <c r="Q18" s="38"/>
      <c r="R18" s="7"/>
    </row>
    <row r="19" spans="2:18" s="1" customFormat="1" ht="11.25" x14ac:dyDescent="0.2">
      <c r="B19" s="48"/>
      <c r="C19" s="36" t="s">
        <v>61</v>
      </c>
      <c r="D19" s="51" t="s">
        <v>105</v>
      </c>
      <c r="E19" s="37" t="str">
        <f>IF(ISERROR(F19),_xll.ohRangeRetrieveError(F19),IF(ISERROR(G19),_xll.ohRangeRetrieveError(G19),"---"))</f>
        <v>---</v>
      </c>
      <c r="F19" s="27" t="str">
        <f>_xll.qlLeg($C19&amp;"_Red",$M19,_xll.qlCalendarAdjust($I19,$K19,$L19,Trigger),,Permanent,,ObjectOverwrite)</f>
        <v>IT0003525737_Red#0001</v>
      </c>
      <c r="G19" s="32" t="str">
        <f>_xll.qlBond($C19,$D19,$H19,SettlementDays,$I19,$J19,$K19,$N19,$F19,Permanent,,ObjectOverwrite)</f>
        <v>IT0003525737#0001</v>
      </c>
      <c r="H19" s="30" t="s">
        <v>8</v>
      </c>
      <c r="I19" s="30" t="s">
        <v>15</v>
      </c>
      <c r="J19" s="31">
        <v>100</v>
      </c>
      <c r="K19" s="29">
        <v>39689</v>
      </c>
      <c r="L19" s="54" t="s">
        <v>14</v>
      </c>
      <c r="M19" s="28">
        <v>100</v>
      </c>
      <c r="N19" s="29">
        <v>37862</v>
      </c>
      <c r="O19" s="41"/>
      <c r="P19" s="55" t="s">
        <v>161</v>
      </c>
      <c r="Q19" s="38"/>
      <c r="R19" s="7"/>
    </row>
    <row r="20" spans="2:18" s="1" customFormat="1" ht="11.25" x14ac:dyDescent="0.2">
      <c r="B20" s="48"/>
      <c r="C20" s="36" t="s">
        <v>62</v>
      </c>
      <c r="D20" s="51" t="s">
        <v>106</v>
      </c>
      <c r="E20" s="37" t="str">
        <f>IF(ISERROR(F20),_xll.ohRangeRetrieveError(F20),IF(ISERROR(G20),_xll.ohRangeRetrieveError(G20),"---"))</f>
        <v>---</v>
      </c>
      <c r="F20" s="27" t="str">
        <f>_xll.qlLeg($C20&amp;"_Red",$M20,_xll.qlCalendarAdjust($I20,$K20,$L20,Trigger),,Permanent,,ObjectOverwrite)</f>
        <v>IT0003481964_Red#0001</v>
      </c>
      <c r="G20" s="32" t="str">
        <f>_xll.qlBond($C20,$D20,$H20,SettlementDays,$I20,$J20,$K20,$N20,$F20,Permanent,,ObjectOverwrite)</f>
        <v>IT0003481964#0001</v>
      </c>
      <c r="H20" s="30" t="s">
        <v>8</v>
      </c>
      <c r="I20" s="30" t="s">
        <v>15</v>
      </c>
      <c r="J20" s="31">
        <v>100</v>
      </c>
      <c r="K20" s="29">
        <v>39598</v>
      </c>
      <c r="L20" s="54" t="s">
        <v>14</v>
      </c>
      <c r="M20" s="28">
        <v>100</v>
      </c>
      <c r="N20" s="29">
        <v>37771</v>
      </c>
      <c r="O20" s="41"/>
      <c r="P20" s="55" t="s">
        <v>161</v>
      </c>
      <c r="Q20" s="39"/>
      <c r="R20" s="7"/>
    </row>
    <row r="21" spans="2:18" s="1" customFormat="1" ht="11.25" x14ac:dyDescent="0.2">
      <c r="B21" s="48"/>
      <c r="C21" s="36" t="s">
        <v>63</v>
      </c>
      <c r="D21" s="51" t="s">
        <v>107</v>
      </c>
      <c r="E21" s="37" t="str">
        <f>IF(ISERROR(F21),_xll.ohRangeRetrieveError(F21),IF(ISERROR(G21),_xll.ohRangeRetrieveError(G21),"---"))</f>
        <v>---</v>
      </c>
      <c r="F21" s="27" t="str">
        <f>_xll.qlLeg($C21&amp;"_Red",$M21,_xll.qlCalendarAdjust($I21,$K21,$L21,Trigger),,Permanent,,ObjectOverwrite)</f>
        <v>IT0003539472_Red#0001</v>
      </c>
      <c r="G21" s="32" t="str">
        <f>_xll.qlBond($C21,$D21,$H21,SettlementDays,$I21,$J21,$K21,$N21,$F21,Permanent,,ObjectOverwrite)</f>
        <v>IT0003539472#0001</v>
      </c>
      <c r="H21" s="30" t="s">
        <v>8</v>
      </c>
      <c r="I21" s="30" t="s">
        <v>15</v>
      </c>
      <c r="J21" s="31">
        <v>100</v>
      </c>
      <c r="K21" s="29">
        <v>39721</v>
      </c>
      <c r="L21" s="54" t="s">
        <v>14</v>
      </c>
      <c r="M21" s="28">
        <v>100</v>
      </c>
      <c r="N21" s="29">
        <v>37894</v>
      </c>
      <c r="O21" s="41"/>
      <c r="P21" s="55" t="s">
        <v>161</v>
      </c>
      <c r="Q21" s="39"/>
      <c r="R21" s="7"/>
    </row>
    <row r="22" spans="2:18" s="1" customFormat="1" ht="11.25" x14ac:dyDescent="0.2">
      <c r="B22" s="48"/>
      <c r="C22" s="36" t="s">
        <v>64</v>
      </c>
      <c r="D22" s="51" t="s">
        <v>108</v>
      </c>
      <c r="E22" s="37" t="str">
        <f>IF(ISERROR(F22),_xll.ohRangeRetrieveError(F22),IF(ISERROR(G22),_xll.ohRangeRetrieveError(G22),"---"))</f>
        <v>---</v>
      </c>
      <c r="F22" s="27" t="str">
        <f>_xll.qlLeg($C22&amp;"_Red",$M22,_xll.qlCalendarAdjust($I22,$K22,$L22,Trigger),,Permanent,,ObjectOverwrite)</f>
        <v>IT0003554323_Red#0001</v>
      </c>
      <c r="G22" s="32" t="str">
        <f>_xll.qlBond($C22,$D22,$H22,SettlementDays,$I22,$J22,$K22,$N22,$F22,Permanent,,ObjectOverwrite)</f>
        <v>IT0003554323#0001</v>
      </c>
      <c r="H22" s="30" t="s">
        <v>8</v>
      </c>
      <c r="I22" s="30" t="s">
        <v>15</v>
      </c>
      <c r="J22" s="31">
        <v>100</v>
      </c>
      <c r="K22" s="29">
        <v>39751</v>
      </c>
      <c r="L22" s="54" t="s">
        <v>14</v>
      </c>
      <c r="M22" s="28">
        <v>100</v>
      </c>
      <c r="N22" s="29">
        <v>37924</v>
      </c>
      <c r="O22" s="41"/>
      <c r="P22" s="55" t="s">
        <v>161</v>
      </c>
      <c r="Q22" s="39"/>
      <c r="R22" s="7"/>
    </row>
    <row r="23" spans="2:18" s="1" customFormat="1" ht="11.25" x14ac:dyDescent="0.2">
      <c r="B23" s="48"/>
      <c r="C23" s="36" t="s">
        <v>65</v>
      </c>
      <c r="D23" s="51" t="s">
        <v>109</v>
      </c>
      <c r="E23" s="37" t="str">
        <f>IF(ISERROR(F23),_xll.ohRangeRetrieveError(F23),IF(ISERROR(G23),_xll.ohRangeRetrieveError(G23),"---"))</f>
        <v>---</v>
      </c>
      <c r="F23" s="27" t="str">
        <f>_xll.qlLeg($C23&amp;"_Red",$M23,_xll.qlCalendarAdjust($I23,$K23,$L23,Trigger),,Permanent,,ObjectOverwrite)</f>
        <v>IT0003618557_Red#0001</v>
      </c>
      <c r="G23" s="32" t="str">
        <f>_xll.qlBond($C23,$D23,$H23,SettlementDays,$I23,$J23,$K23,$N23,$F23,Permanent,,ObjectOverwrite)</f>
        <v>IT0003618557#0001</v>
      </c>
      <c r="H23" s="30" t="s">
        <v>8</v>
      </c>
      <c r="I23" s="30" t="s">
        <v>15</v>
      </c>
      <c r="J23" s="31">
        <v>100</v>
      </c>
      <c r="K23" s="29">
        <v>39843</v>
      </c>
      <c r="L23" s="54" t="s">
        <v>14</v>
      </c>
      <c r="M23" s="28">
        <v>100</v>
      </c>
      <c r="N23" s="29">
        <v>38016</v>
      </c>
      <c r="O23" s="41"/>
      <c r="P23" s="55" t="s">
        <v>161</v>
      </c>
      <c r="Q23" s="39"/>
      <c r="R23" s="7"/>
    </row>
    <row r="24" spans="2:18" s="1" customFormat="1" ht="11.25" x14ac:dyDescent="0.2">
      <c r="B24" s="48"/>
      <c r="C24" s="36" t="s">
        <v>66</v>
      </c>
      <c r="D24" s="51" t="s">
        <v>110</v>
      </c>
      <c r="E24" s="37" t="str">
        <f>IF(ISERROR(F24),_xll.ohRangeRetrieveError(F24),IF(ISERROR(G24),_xll.ohRangeRetrieveError(G24),"---"))</f>
        <v>---</v>
      </c>
      <c r="F24" s="27" t="str">
        <f>_xll.qlLeg($C24&amp;"_Red",$M24,_xll.qlCalendarAdjust($I24,$K24,$L24,Trigger),,Permanent,,ObjectOverwrite)</f>
        <v>IT0003630362_Red#0001</v>
      </c>
      <c r="G24" s="32" t="str">
        <f>_xll.qlBond($C24,$D24,$H24,SettlementDays,$I24,$J24,$K24,$N24,$F24,Permanent,,ObjectOverwrite)</f>
        <v>IT0003630362#0001</v>
      </c>
      <c r="H24" s="30" t="s">
        <v>8</v>
      </c>
      <c r="I24" s="30" t="s">
        <v>15</v>
      </c>
      <c r="J24" s="31">
        <v>100</v>
      </c>
      <c r="K24" s="29">
        <v>39871</v>
      </c>
      <c r="L24" s="54" t="s">
        <v>14</v>
      </c>
      <c r="M24" s="28">
        <v>100</v>
      </c>
      <c r="N24" s="29">
        <v>38044</v>
      </c>
      <c r="O24" s="41"/>
      <c r="P24" s="55" t="s">
        <v>161</v>
      </c>
      <c r="Q24" s="39"/>
      <c r="R24" s="7"/>
    </row>
    <row r="25" spans="2:18" s="1" customFormat="1" ht="11.25" x14ac:dyDescent="0.2">
      <c r="B25" s="48"/>
      <c r="C25" s="36" t="s">
        <v>67</v>
      </c>
      <c r="D25" s="51" t="s">
        <v>111</v>
      </c>
      <c r="E25" s="37" t="str">
        <f>IF(ISERROR(F25),_xll.ohRangeRetrieveError(F25),IF(ISERROR(G25),_xll.ohRangeRetrieveError(G25),"---"))</f>
        <v>---</v>
      </c>
      <c r="F25" s="27" t="str">
        <f>_xll.qlLeg($C25&amp;"_Red",$M25,_xll.qlCalendarAdjust($I25,$K25,$L25,Trigger),,Permanent,,ObjectOverwrite)</f>
        <v>IT0003627756_Red#0001</v>
      </c>
      <c r="G25" s="32" t="str">
        <f>_xll.qlBond($C25,$D25,$H25,SettlementDays,$I25,$J25,$K25,$N25,$F25,Permanent,,ObjectOverwrite)</f>
        <v>IT0003627756#0001</v>
      </c>
      <c r="H25" s="30" t="s">
        <v>8</v>
      </c>
      <c r="I25" s="30" t="s">
        <v>15</v>
      </c>
      <c r="J25" s="31">
        <v>100</v>
      </c>
      <c r="K25" s="29">
        <v>39887</v>
      </c>
      <c r="L25" s="54" t="s">
        <v>14</v>
      </c>
      <c r="M25" s="28">
        <v>100</v>
      </c>
      <c r="N25" s="29">
        <v>38061</v>
      </c>
      <c r="O25" s="41"/>
      <c r="P25" s="55" t="s">
        <v>161</v>
      </c>
      <c r="Q25" s="39"/>
      <c r="R25" s="7"/>
    </row>
    <row r="26" spans="2:18" s="1" customFormat="1" ht="11.25" x14ac:dyDescent="0.2">
      <c r="B26" s="48"/>
      <c r="C26" s="36" t="s">
        <v>68</v>
      </c>
      <c r="D26" s="51" t="s">
        <v>112</v>
      </c>
      <c r="E26" s="37" t="str">
        <f>IF(ISERROR(F26),_xll.ohRangeRetrieveError(F26),IF(ISERROR(G26),_xll.ohRangeRetrieveError(G26),"---"))</f>
        <v>---</v>
      </c>
      <c r="F26" s="27" t="str">
        <f>_xll.qlLeg($C26&amp;"_Red",$M26,_xll.qlCalendarAdjust($I26,$K26,$L26,Trigger),,Permanent,,ObjectOverwrite)</f>
        <v>IT0003647671_Red#0001</v>
      </c>
      <c r="G26" s="32" t="str">
        <f>_xll.qlBond($C26,$D26,$H26,SettlementDays,$I26,$J26,$K26,$N26,$F26,Permanent,,ObjectOverwrite)</f>
        <v>IT0003647671#0001</v>
      </c>
      <c r="H26" s="30" t="s">
        <v>8</v>
      </c>
      <c r="I26" s="30" t="s">
        <v>15</v>
      </c>
      <c r="J26" s="31">
        <v>100</v>
      </c>
      <c r="K26" s="29">
        <v>39903</v>
      </c>
      <c r="L26" s="54" t="s">
        <v>14</v>
      </c>
      <c r="M26" s="28">
        <v>100</v>
      </c>
      <c r="N26" s="29">
        <v>38077</v>
      </c>
      <c r="O26" s="41"/>
      <c r="P26" s="55" t="s">
        <v>161</v>
      </c>
      <c r="Q26" s="39"/>
      <c r="R26" s="7"/>
    </row>
    <row r="27" spans="2:18" s="1" customFormat="1" ht="11.25" x14ac:dyDescent="0.2">
      <c r="B27" s="48"/>
      <c r="C27" s="36" t="s">
        <v>69</v>
      </c>
      <c r="D27" s="51" t="s">
        <v>113</v>
      </c>
      <c r="E27" s="37" t="str">
        <f>IF(ISERROR(F27),_xll.ohRangeRetrieveError(F27),IF(ISERROR(G27),_xll.ohRangeRetrieveError(G27),"---"))</f>
        <v>---</v>
      </c>
      <c r="F27" s="27" t="str">
        <f>_xll.qlLeg($C27&amp;"_Red",$M27,_xll.qlCalendarAdjust($I27,$K27,$L27,Trigger),,Permanent,,ObjectOverwrite)</f>
        <v>IT0003604458_Red#0001</v>
      </c>
      <c r="G27" s="32" t="str">
        <f>_xll.qlBond($C27,$D27,$H27,SettlementDays,$I27,$J27,$K27,$N27,$F27,Permanent,,ObjectOverwrite)</f>
        <v>IT0003604458#0001</v>
      </c>
      <c r="H27" s="30" t="s">
        <v>8</v>
      </c>
      <c r="I27" s="30" t="s">
        <v>15</v>
      </c>
      <c r="J27" s="31">
        <v>100</v>
      </c>
      <c r="K27" s="29">
        <v>44184</v>
      </c>
      <c r="L27" s="54" t="s">
        <v>14</v>
      </c>
      <c r="M27" s="28">
        <v>100</v>
      </c>
      <c r="N27" s="29">
        <v>37974</v>
      </c>
      <c r="O27" s="41"/>
      <c r="P27" s="55" t="s">
        <v>161</v>
      </c>
      <c r="Q27" s="39"/>
      <c r="R27" s="7"/>
    </row>
    <row r="28" spans="2:18" s="1" customFormat="1" ht="11.25" x14ac:dyDescent="0.2">
      <c r="B28" s="48"/>
      <c r="C28" s="36" t="s">
        <v>70</v>
      </c>
      <c r="D28" s="51" t="s">
        <v>114</v>
      </c>
      <c r="E28" s="37" t="str">
        <f>IF(ISERROR(F28),_xll.ohRangeRetrieveError(F28),IF(ISERROR(G28),_xll.ohRangeRetrieveError(G28),"---"))</f>
        <v>---</v>
      </c>
      <c r="F28" s="27" t="str">
        <f>_xll.qlLeg($C28&amp;"_Red",$M28,_xll.qlCalendarAdjust($I28,$K28,$L28,Trigger),,Permanent,,ObjectOverwrite)</f>
        <v>IT0003675052_Red#0001</v>
      </c>
      <c r="G28" s="32" t="str">
        <f>_xll.qlBond($C28,$D28,$H28,SettlementDays,$I28,$J28,$K28,$N28,$F28,Permanent,,ObjectOverwrite)</f>
        <v>IT0003675052#0001</v>
      </c>
      <c r="H28" s="30" t="s">
        <v>8</v>
      </c>
      <c r="I28" s="30" t="s">
        <v>15</v>
      </c>
      <c r="J28" s="31">
        <v>100</v>
      </c>
      <c r="K28" s="29">
        <v>40329</v>
      </c>
      <c r="L28" s="54" t="s">
        <v>14</v>
      </c>
      <c r="M28" s="28">
        <v>100</v>
      </c>
      <c r="N28" s="29">
        <v>38138</v>
      </c>
      <c r="O28" s="41"/>
      <c r="P28" s="55" t="s">
        <v>161</v>
      </c>
      <c r="Q28" s="39"/>
      <c r="R28" s="7"/>
    </row>
    <row r="29" spans="2:18" s="1" customFormat="1" ht="11.25" x14ac:dyDescent="0.2">
      <c r="B29" s="48"/>
      <c r="C29" s="36" t="s">
        <v>71</v>
      </c>
      <c r="D29" s="52" t="s">
        <v>115</v>
      </c>
      <c r="E29" s="37" t="str">
        <f>IF(ISERROR(F29),_xll.ohRangeRetrieveError(F29),IF(ISERROR(G29),_xll.ohRangeRetrieveError(G29),"---"))</f>
        <v>---</v>
      </c>
      <c r="F29" s="27" t="str">
        <f>_xll.qlLeg($C29&amp;"_Red",$M29,_xll.qlCalendarAdjust($I29,$K29,$L29,Trigger),,Permanent,,ObjectOverwrite)</f>
        <v>IT0003749923_Red#0001</v>
      </c>
      <c r="G29" s="32" t="str">
        <f>_xll.qlBond($C29,$D29,$H29,SettlementDays,$I29,$J29,$K29,$N29,$F29,Permanent,,ObjectOverwrite)</f>
        <v>IT0003749923#0001</v>
      </c>
      <c r="H29" s="30" t="s">
        <v>8</v>
      </c>
      <c r="I29" s="30" t="s">
        <v>15</v>
      </c>
      <c r="J29" s="31">
        <v>100</v>
      </c>
      <c r="K29" s="29">
        <v>40497</v>
      </c>
      <c r="L29" s="54" t="s">
        <v>14</v>
      </c>
      <c r="M29" s="28">
        <v>100</v>
      </c>
      <c r="N29" s="29">
        <v>38306</v>
      </c>
      <c r="O29" s="41"/>
      <c r="P29" s="55" t="s">
        <v>161</v>
      </c>
      <c r="Q29" s="39"/>
      <c r="R29" s="7"/>
    </row>
    <row r="30" spans="2:18" s="1" customFormat="1" ht="11.25" x14ac:dyDescent="0.2">
      <c r="B30" s="48"/>
      <c r="C30" s="36" t="s">
        <v>72</v>
      </c>
      <c r="D30" s="51" t="s">
        <v>116</v>
      </c>
      <c r="E30" s="37" t="str">
        <f>IF(ISERROR(F30),_xll.ohRangeRetrieveError(F30),IF(ISERROR(G30),_xll.ohRangeRetrieveError(G30),"---"))</f>
        <v>---</v>
      </c>
      <c r="F30" s="27" t="str">
        <f>_xll.qlLeg($C30&amp;"_Red",$M30,_xll.qlCalendarAdjust($I30,$K30,$L30,Trigger),,Permanent,,ObjectOverwrite)</f>
        <v>IT0003815914_Red#0001</v>
      </c>
      <c r="G30" s="32" t="str">
        <f>_xll.qlBond($C30,$D30,$H30,SettlementDays,$I30,$J30,$K30,$N30,$F30,Permanent,,ObjectOverwrite)</f>
        <v>IT0003815914#0001</v>
      </c>
      <c r="H30" s="30" t="s">
        <v>8</v>
      </c>
      <c r="I30" s="30" t="s">
        <v>15</v>
      </c>
      <c r="J30" s="31">
        <v>100</v>
      </c>
      <c r="K30" s="29">
        <v>40602</v>
      </c>
      <c r="L30" s="54" t="s">
        <v>14</v>
      </c>
      <c r="M30" s="28">
        <v>100</v>
      </c>
      <c r="N30" s="29">
        <v>38411</v>
      </c>
      <c r="O30" s="41"/>
      <c r="P30" s="55" t="s">
        <v>161</v>
      </c>
      <c r="Q30" s="39"/>
      <c r="R30" s="7"/>
    </row>
    <row r="31" spans="2:18" s="1" customFormat="1" ht="11.25" x14ac:dyDescent="0.2">
      <c r="B31" s="48"/>
      <c r="C31" s="36" t="s">
        <v>75</v>
      </c>
      <c r="D31" s="51" t="s">
        <v>117</v>
      </c>
      <c r="E31" s="37" t="str">
        <f>IF(ISERROR(F31),_xll.ohRangeRetrieveError(F31),IF(ISERROR(G31),_xll.ohRangeRetrieveError(G31),"---"))</f>
        <v>---</v>
      </c>
      <c r="F31" s="27" t="str">
        <f>_xll.qlLeg($C31&amp;"_Red",$M31,_xll.qlCalendarAdjust($I31,$K31,$L31,Trigger),,Permanent,,ObjectOverwrite)</f>
        <v>IT0003938328_Red#0001</v>
      </c>
      <c r="G31" s="32" t="str">
        <f>_xll.qlBond($C31,$D31,$H31,SettlementDays,$I31,$J31,$K31,$N31,$F31,Permanent,,ObjectOverwrite)</f>
        <v>IT0003938328#0001</v>
      </c>
      <c r="H31" s="30" t="s">
        <v>8</v>
      </c>
      <c r="I31" s="30" t="s">
        <v>15</v>
      </c>
      <c r="J31" s="31">
        <v>100</v>
      </c>
      <c r="K31" s="29">
        <v>40847</v>
      </c>
      <c r="L31" s="54" t="s">
        <v>14</v>
      </c>
      <c r="M31" s="28">
        <v>100</v>
      </c>
      <c r="N31" s="29">
        <v>38656</v>
      </c>
      <c r="O31" s="41"/>
      <c r="P31" s="55" t="s">
        <v>161</v>
      </c>
      <c r="Q31" s="39"/>
      <c r="R31" s="7"/>
    </row>
    <row r="32" spans="2:18" s="1" customFormat="1" ht="11.25" x14ac:dyDescent="0.2">
      <c r="B32" s="48"/>
      <c r="C32" s="36" t="s">
        <v>73</v>
      </c>
      <c r="D32" s="51" t="s">
        <v>76</v>
      </c>
      <c r="E32" s="37" t="str">
        <f>IF(ISERROR(F32),_xll.ohRangeRetrieveError(F32),IF(ISERROR(G32),_xll.ohRangeRetrieveError(G32),"---"))</f>
        <v>---</v>
      </c>
      <c r="F32" s="27" t="str">
        <f>_xll.qlLeg($C32&amp;"_Red",$M32,_xll.qlCalendarAdjust($I32,$K32,$L32,Trigger),,Permanent,,ObjectOverwrite)</f>
        <v>IT0006527078_Red#0001</v>
      </c>
      <c r="G32" s="32" t="str">
        <f>_xll.qlBond($C32,$D32,$H32,SettlementDays,$I32,$J32,$K32,$N32,$F32,Permanent,,ObjectOverwrite)</f>
        <v>IT0006527078#0001</v>
      </c>
      <c r="H32" s="30" t="s">
        <v>8</v>
      </c>
      <c r="I32" s="30" t="s">
        <v>15</v>
      </c>
      <c r="J32" s="31">
        <v>100</v>
      </c>
      <c r="K32" s="29">
        <v>45327</v>
      </c>
      <c r="L32" s="54" t="s">
        <v>14</v>
      </c>
      <c r="M32" s="28">
        <v>200</v>
      </c>
      <c r="N32" s="29">
        <v>38388</v>
      </c>
      <c r="O32" s="41"/>
      <c r="P32" s="55" t="s">
        <v>161</v>
      </c>
      <c r="Q32" s="39"/>
      <c r="R32" s="7"/>
    </row>
    <row r="33" spans="2:18" s="1" customFormat="1" ht="11.25" x14ac:dyDescent="0.2">
      <c r="B33" s="48"/>
      <c r="C33" s="36" t="s">
        <v>74</v>
      </c>
      <c r="D33" s="51" t="s">
        <v>77</v>
      </c>
      <c r="E33" s="37" t="str">
        <f>IF(ISERROR(F33),_xll.ohRangeRetrieveError(F33),IF(ISERROR(G33),_xll.ohRangeRetrieveError(G33),"---"))</f>
        <v>---</v>
      </c>
      <c r="F33" s="27" t="str">
        <f>_xll.qlLeg($C33&amp;"_Red",$M33,_xll.qlCalendarAdjust($I33,$K33,$L33,Trigger),,Permanent,,ObjectOverwrite)</f>
        <v>IT0001308607_Red#0001</v>
      </c>
      <c r="G33" s="32" t="str">
        <f>_xll.qlBond($C33,$D33,$H33,SettlementDays,$I33,$J33,$K33,$N33,$F33,Permanent,,ObjectOverwrite)</f>
        <v>IT0001308607#0001</v>
      </c>
      <c r="H33" s="30" t="s">
        <v>8</v>
      </c>
      <c r="I33" s="30" t="s">
        <v>15</v>
      </c>
      <c r="J33" s="31">
        <v>100</v>
      </c>
      <c r="K33" s="29">
        <v>45348</v>
      </c>
      <c r="L33" s="54" t="s">
        <v>14</v>
      </c>
      <c r="M33" s="28">
        <v>200</v>
      </c>
      <c r="N33" s="29">
        <v>38409</v>
      </c>
      <c r="O33" s="41"/>
      <c r="P33" s="55" t="s">
        <v>161</v>
      </c>
      <c r="Q33" s="39"/>
      <c r="R33" s="7"/>
    </row>
    <row r="34" spans="2:18" s="1" customFormat="1" ht="11.25" x14ac:dyDescent="0.2">
      <c r="B34" s="48"/>
      <c r="C34" s="36" t="s">
        <v>118</v>
      </c>
      <c r="D34" s="51" t="s">
        <v>119</v>
      </c>
      <c r="E34" s="37" t="str">
        <f>IF(ISERROR(F34),_xll.ohRangeRetrieveError(F34),IF(ISERROR(G34),_xll.ohRangeRetrieveError(G34),"---"))</f>
        <v>---</v>
      </c>
      <c r="F34" s="27" t="str">
        <f>_xll.qlLeg($C34&amp;"_Red",$M34,_xll.qlCalendarAdjust($I34,$K34,$L34,Trigger),,Permanent,,ObjectOverwrite)</f>
        <v>IT0001304341_Red#0001</v>
      </c>
      <c r="G34" s="32" t="str">
        <f>_xll.qlBond($C34,$D34,$H34,SettlementDays,$I34,$J34,$K34,$N34,$F34,Permanent,,ObjectOverwrite)</f>
        <v>IT0001304341#0001</v>
      </c>
      <c r="H34" s="30" t="s">
        <v>8</v>
      </c>
      <c r="I34" s="30" t="s">
        <v>15</v>
      </c>
      <c r="J34" s="31">
        <v>100</v>
      </c>
      <c r="K34" s="29">
        <v>45323</v>
      </c>
      <c r="L34" s="54" t="s">
        <v>14</v>
      </c>
      <c r="M34" s="28">
        <v>220</v>
      </c>
      <c r="N34" s="29">
        <v>38384</v>
      </c>
      <c r="O34" s="41" t="s">
        <v>130</v>
      </c>
      <c r="P34" s="55" t="s">
        <v>161</v>
      </c>
      <c r="Q34" s="55" t="s">
        <v>22</v>
      </c>
      <c r="R34" s="7"/>
    </row>
    <row r="35" spans="2:18" s="1" customFormat="1" ht="11.25" x14ac:dyDescent="0.2">
      <c r="B35" s="48"/>
      <c r="C35" s="36" t="s">
        <v>120</v>
      </c>
      <c r="D35" s="51" t="s">
        <v>121</v>
      </c>
      <c r="E35" s="37" t="str">
        <f>IF(ISERROR(F35),_xll.ohRangeRetrieveError(F35),IF(ISERROR(G35),_xll.ohRangeRetrieveError(G35),"---"))</f>
        <v>---</v>
      </c>
      <c r="F35" s="27" t="str">
        <f>_xll.qlLeg($C35&amp;"_Red",$M35,_xll.qlCalendarAdjust($I35,$K35,$L35,Trigger),,Permanent,,ObjectOverwrite)</f>
        <v>IT0000958592_Red#0001</v>
      </c>
      <c r="G35" s="32" t="str">
        <f>_xll.qlBond($C35,$D35,$H35,SettlementDays,$I35,$J35,$K35,$N35,$F35,Permanent,,ObjectOverwrite)</f>
        <v>IT0000958592#0001</v>
      </c>
      <c r="H35" s="30" t="s">
        <v>8</v>
      </c>
      <c r="I35" s="30" t="s">
        <v>15</v>
      </c>
      <c r="J35" s="31">
        <v>100</v>
      </c>
      <c r="K35" s="29">
        <v>40889</v>
      </c>
      <c r="L35" s="54" t="s">
        <v>14</v>
      </c>
      <c r="M35" s="28">
        <v>99.983000000000004</v>
      </c>
      <c r="N35" s="29">
        <v>35411</v>
      </c>
      <c r="O35" s="41"/>
      <c r="P35" s="55" t="s">
        <v>161</v>
      </c>
      <c r="Q35" s="39"/>
      <c r="R35" s="7"/>
    </row>
    <row r="36" spans="2:18" s="1" customFormat="1" ht="11.25" x14ac:dyDescent="0.2">
      <c r="B36" s="48"/>
      <c r="C36" s="36" t="s">
        <v>122</v>
      </c>
      <c r="D36" s="51" t="s">
        <v>123</v>
      </c>
      <c r="E36" s="37" t="str">
        <f>IF(ISERROR(F36),_xll.ohRangeRetrieveError(F36),IF(ISERROR(G36),_xll.ohRangeRetrieveError(G36),"---"))</f>
        <v>---</v>
      </c>
      <c r="F36" s="27" t="str">
        <f>_xll.qlLeg($C36&amp;"_Red",$M36,_xll.qlCalendarAdjust($I36,$K36,$L36,Trigger),,Permanent,,ObjectOverwrite)</f>
        <v>IT0001306171_Red#0001</v>
      </c>
      <c r="G36" s="32" t="str">
        <f>_xll.qlBond($C36,$D36,$H36,SettlementDays,$I36,$J36,$K36,$N36,$F36,Permanent,,ObjectOverwrite)</f>
        <v>IT0001306171#0001</v>
      </c>
      <c r="H36" s="30" t="s">
        <v>8</v>
      </c>
      <c r="I36" s="30" t="s">
        <v>15</v>
      </c>
      <c r="J36" s="31">
        <v>100</v>
      </c>
      <c r="K36" s="29">
        <v>43514</v>
      </c>
      <c r="L36" s="54" t="s">
        <v>14</v>
      </c>
      <c r="M36" s="28">
        <v>150</v>
      </c>
      <c r="N36" s="29">
        <v>38766</v>
      </c>
      <c r="O36" s="41" t="s">
        <v>131</v>
      </c>
      <c r="P36" s="55" t="s">
        <v>162</v>
      </c>
      <c r="Q36" s="55" t="s">
        <v>22</v>
      </c>
      <c r="R36" s="7"/>
    </row>
    <row r="37" spans="2:18" s="1" customFormat="1" ht="11.25" x14ac:dyDescent="0.2">
      <c r="B37" s="48"/>
      <c r="C37" s="36" t="s">
        <v>124</v>
      </c>
      <c r="D37" s="51" t="s">
        <v>125</v>
      </c>
      <c r="E37" s="37" t="str">
        <f>IF(ISERROR(F37),_xll.ohRangeRetrieveError(F37),IF(ISERROR(G37),_xll.ohRangeRetrieveError(G37),"---"))</f>
        <v>---</v>
      </c>
      <c r="F37" s="27" t="str">
        <f>_xll.qlLeg($C37&amp;"_Red",$M37,_xll.qlCalendarAdjust($I37,$K37,$L37,Trigger),,Permanent,,ObjectOverwrite)</f>
        <v>IT0001327524_Red#0001</v>
      </c>
      <c r="G37" s="32" t="str">
        <f>_xll.qlBond($C37,$D37,$H37,SettlementDays,$I37,$J37,$K37,$N37,$F37,Permanent,,ObjectOverwrite)</f>
        <v>IT0001327524#0001</v>
      </c>
      <c r="H37" s="30" t="s">
        <v>8</v>
      </c>
      <c r="I37" s="30" t="s">
        <v>15</v>
      </c>
      <c r="J37" s="31">
        <v>100</v>
      </c>
      <c r="K37" s="29">
        <v>41759</v>
      </c>
      <c r="L37" s="54" t="s">
        <v>14</v>
      </c>
      <c r="M37" s="28">
        <v>140</v>
      </c>
      <c r="N37" s="29">
        <v>37741</v>
      </c>
      <c r="O37" s="41" t="s">
        <v>132</v>
      </c>
      <c r="P37" s="55" t="s">
        <v>162</v>
      </c>
      <c r="Q37" s="55" t="s">
        <v>22</v>
      </c>
      <c r="R37" s="7"/>
    </row>
    <row r="38" spans="2:18" s="1" customFormat="1" ht="11.25" x14ac:dyDescent="0.2">
      <c r="B38" s="48"/>
      <c r="C38" s="36" t="s">
        <v>126</v>
      </c>
      <c r="D38" s="51" t="s">
        <v>127</v>
      </c>
      <c r="E38" s="37" t="str">
        <f>IF(ISERROR(F38),_xll.ohRangeRetrieveError(F38),IF(ISERROR(G38),_xll.ohRangeRetrieveError(G38),"---"))</f>
        <v>---</v>
      </c>
      <c r="F38" s="27" t="str">
        <f>_xll.qlLeg($C38&amp;"_Red",$M38,_xll.qlCalendarAdjust($I38,$K38,$L38,Trigger),,Permanent,,ObjectOverwrite)</f>
        <v>IT0006527185_Red#0001</v>
      </c>
      <c r="G38" s="32" t="str">
        <f>_xll.qlBond($C38,$D38,$H38,SettlementDays,$I38,$J38,$K38,$N38,$F38,Permanent,,ObjectOverwrite)</f>
        <v>IT0006527185#0001</v>
      </c>
      <c r="H38" s="30" t="s">
        <v>8</v>
      </c>
      <c r="I38" s="30" t="s">
        <v>15</v>
      </c>
      <c r="J38" s="31">
        <v>100</v>
      </c>
      <c r="K38" s="29">
        <v>45348</v>
      </c>
      <c r="L38" s="54" t="s">
        <v>14</v>
      </c>
      <c r="M38" s="28">
        <v>200</v>
      </c>
      <c r="N38" s="29">
        <v>38409</v>
      </c>
      <c r="O38" s="41" t="s">
        <v>133</v>
      </c>
      <c r="P38" s="55" t="s">
        <v>22</v>
      </c>
      <c r="Q38" s="55" t="s">
        <v>22</v>
      </c>
      <c r="R38" s="7"/>
    </row>
    <row r="39" spans="2:18" s="1" customFormat="1" ht="11.25" x14ac:dyDescent="0.2">
      <c r="B39" s="48"/>
      <c r="C39" s="36" t="s">
        <v>128</v>
      </c>
      <c r="D39" s="51" t="s">
        <v>129</v>
      </c>
      <c r="E39" s="37" t="str">
        <f>IF(ISERROR(F39),_xll.ohRangeRetrieveError(F39),IF(ISERROR(G39),_xll.ohRangeRetrieveError(G39),"---"))</f>
        <v>---</v>
      </c>
      <c r="F39" s="27" t="str">
        <f>_xll.qlLeg($C39&amp;"_Red",$M39,_xll.qlCalendarAdjust($I39,$K39,$L39,Trigger),,Permanent,,ObjectOverwrite)</f>
        <v>IT0006527516_Red#0001</v>
      </c>
      <c r="G39" s="32" t="str">
        <f>_xll.qlBond($C39,$D39,$H39,SettlementDays,$I39,$J39,$K39,$N39,$F39,Permanent,,ObjectOverwrite)</f>
        <v>IT0006527516#0001</v>
      </c>
      <c r="H39" s="30" t="s">
        <v>8</v>
      </c>
      <c r="I39" s="30" t="s">
        <v>15</v>
      </c>
      <c r="J39" s="31">
        <v>100</v>
      </c>
      <c r="K39" s="29">
        <v>43539</v>
      </c>
      <c r="L39" s="54" t="s">
        <v>14</v>
      </c>
      <c r="M39" s="28">
        <v>160</v>
      </c>
      <c r="N39" s="29">
        <v>38058</v>
      </c>
      <c r="O39" s="41" t="s">
        <v>134</v>
      </c>
      <c r="P39" s="55" t="s">
        <v>22</v>
      </c>
      <c r="Q39" s="55" t="s">
        <v>22</v>
      </c>
      <c r="R39" s="7"/>
    </row>
    <row r="40" spans="2:18" s="1" customFormat="1" ht="11.25" x14ac:dyDescent="0.2">
      <c r="B40" s="48"/>
      <c r="C40" s="36" t="s">
        <v>136</v>
      </c>
      <c r="D40" s="51" t="s">
        <v>138</v>
      </c>
      <c r="E40" s="37" t="str">
        <f>IF(ISERROR(F40),_xll.ohRangeRetrieveError(F40),IF(ISERROR(G40),_xll.ohRangeRetrieveError(G40),"---"))</f>
        <v>---</v>
      </c>
      <c r="F40" s="27" t="str">
        <f>_xll.qlLeg($C40&amp;"_Red",$M40,_xll.qlCalendarAdjust($I40,$K40,$L40,Trigger),,Permanent,,ObjectOverwrite)</f>
        <v>IT0003324115_Red#0001</v>
      </c>
      <c r="G40" s="32" t="str">
        <f>_xll.qlBond($C40,$D40,$H40,SettlementDays,$I40,$J40,$K40,$N40,$F40,Permanent,,ObjectOverwrite)</f>
        <v>IT0003324115#0001</v>
      </c>
      <c r="H40" s="30" t="s">
        <v>8</v>
      </c>
      <c r="I40" s="30" t="s">
        <v>15</v>
      </c>
      <c r="J40" s="31">
        <v>100</v>
      </c>
      <c r="K40" s="29">
        <v>39303</v>
      </c>
      <c r="L40" s="54" t="s">
        <v>14</v>
      </c>
      <c r="M40" s="28">
        <v>100</v>
      </c>
      <c r="N40" s="29">
        <v>37477</v>
      </c>
      <c r="O40" s="41" t="s">
        <v>137</v>
      </c>
      <c r="P40" s="55" t="s">
        <v>162</v>
      </c>
      <c r="Q40" s="55" t="s">
        <v>22</v>
      </c>
      <c r="R40" s="7"/>
    </row>
    <row r="41" spans="2:18" s="1" customFormat="1" ht="11.25" x14ac:dyDescent="0.2">
      <c r="B41" s="48"/>
      <c r="C41" s="36" t="s">
        <v>152</v>
      </c>
      <c r="D41" s="51" t="s">
        <v>155</v>
      </c>
      <c r="E41" s="37" t="str">
        <f>IF(ISERROR(F41),_xll.ohRangeRetrieveError(F41),IF(ISERROR(G41),_xll.ohRangeRetrieveError(G41),"---"))</f>
        <v>---</v>
      </c>
      <c r="F41" s="27" t="str">
        <f>_xll.qlLeg($C41&amp;"_Red",$M41,_xll.qlCalendarAdjust($I41,$K41,$L41,Trigger),,Permanent,,ObjectOverwrite)</f>
        <v>IT0001203253_Red#0001</v>
      </c>
      <c r="G41" s="32" t="str">
        <f>_xll.qlBond($C41,$D41,$H41,SettlementDays,$I41,$J41,$K41,$N41,$F41,Permanent,,ObjectOverwrite)</f>
        <v>IT0001203253#0001</v>
      </c>
      <c r="H41" s="30" t="s">
        <v>8</v>
      </c>
      <c r="I41" s="30" t="s">
        <v>15</v>
      </c>
      <c r="J41" s="31">
        <v>100</v>
      </c>
      <c r="K41" s="29">
        <v>46793</v>
      </c>
      <c r="L41" s="54" t="s">
        <v>14</v>
      </c>
      <c r="M41" s="28">
        <v>100</v>
      </c>
      <c r="N41" s="29">
        <v>35836</v>
      </c>
      <c r="O41" s="41" t="s">
        <v>154</v>
      </c>
      <c r="P41" s="55" t="s">
        <v>162</v>
      </c>
      <c r="Q41" s="55" t="s">
        <v>22</v>
      </c>
      <c r="R41" s="7"/>
    </row>
    <row r="42" spans="2:18" s="1" customFormat="1" ht="11.25" x14ac:dyDescent="0.2">
      <c r="B42" s="48"/>
      <c r="C42" s="36" t="s">
        <v>153</v>
      </c>
      <c r="D42" s="51" t="s">
        <v>156</v>
      </c>
      <c r="E42" s="37" t="str">
        <f>IF(ISERROR(F42),_xll.ohRangeRetrieveError(F42),IF(ISERROR(G42),_xll.ohRangeRetrieveError(G42),"---"))</f>
        <v>---</v>
      </c>
      <c r="F42" s="27" t="str">
        <f>_xll.qlLeg($C42&amp;"_Red",$M42,_xll.qlCalendarAdjust($I42,$K42,$L42,Trigger),,Permanent,,ObjectOverwrite)</f>
        <v>IT0001205589_Red#0001</v>
      </c>
      <c r="G42" s="32" t="str">
        <f>_xll.qlBond($C42,$D42,$H42,SettlementDays,$I42,$J42,$K42,$N42,$F42,Permanent,,ObjectOverwrite)</f>
        <v>IT0001205589#0001</v>
      </c>
      <c r="H42" s="30" t="s">
        <v>8</v>
      </c>
      <c r="I42" s="30" t="s">
        <v>15</v>
      </c>
      <c r="J42" s="31">
        <v>100</v>
      </c>
      <c r="K42" s="29">
        <v>46801</v>
      </c>
      <c r="L42" s="54" t="s">
        <v>14</v>
      </c>
      <c r="M42" s="28">
        <v>100</v>
      </c>
      <c r="N42" s="29">
        <v>35844</v>
      </c>
      <c r="O42" s="41" t="s">
        <v>154</v>
      </c>
      <c r="P42" s="55" t="s">
        <v>162</v>
      </c>
      <c r="Q42" s="55" t="s">
        <v>22</v>
      </c>
      <c r="R42" s="7"/>
    </row>
    <row r="43" spans="2:18" s="1" customFormat="1" ht="11.25" x14ac:dyDescent="0.2">
      <c r="B43" s="48"/>
      <c r="C43" s="36" t="s">
        <v>30</v>
      </c>
      <c r="D43" s="51" t="s">
        <v>79</v>
      </c>
      <c r="E43" s="37" t="str">
        <f>IF(ISERROR(F43),_xll.ohRangeRetrieveError(F43),IF(ISERROR(G43),_xll.ohRangeRetrieveError(G43),"---"))</f>
        <v>---</v>
      </c>
      <c r="F43" s="27" t="str">
        <f>_xll.qlLeg($C43&amp;"_Red",$M43,_xll.qlCalendarAdjust($I43,$K43,$L43,Trigger),,Permanent,,ObjectOverwrite)</f>
        <v>IT0001116364_Red#0001</v>
      </c>
      <c r="G43" s="32" t="str">
        <f>_xll.qlBond($C43,$D43,$H43,SettlementDays,$I43,$J43,$K43,$N43,$F43,Permanent,,ObjectOverwrite)</f>
        <v>IT0001116364#0001</v>
      </c>
      <c r="H43" s="30" t="s">
        <v>23</v>
      </c>
      <c r="I43" s="30" t="s">
        <v>15</v>
      </c>
      <c r="J43" s="31">
        <v>100</v>
      </c>
      <c r="K43" s="29">
        <v>39204</v>
      </c>
      <c r="L43" s="54" t="s">
        <v>14</v>
      </c>
      <c r="M43" s="28">
        <v>100</v>
      </c>
      <c r="N43" s="29">
        <v>35552</v>
      </c>
      <c r="O43" s="41"/>
      <c r="P43" s="55" t="s">
        <v>161</v>
      </c>
      <c r="Q43" s="55"/>
      <c r="R43" s="7"/>
    </row>
    <row r="44" spans="2:18" s="1" customFormat="1" ht="11.25" x14ac:dyDescent="0.2">
      <c r="B44" s="48"/>
      <c r="C44" s="36" t="s">
        <v>32</v>
      </c>
      <c r="D44" s="51" t="s">
        <v>81</v>
      </c>
      <c r="E44" s="37" t="str">
        <f>IF(ISERROR(F44),_xll.ohRangeRetrieveError(F44),IF(ISERROR(G44),_xll.ohRangeRetrieveError(G44),"---"))</f>
        <v>---</v>
      </c>
      <c r="F44" s="27" t="str">
        <f>_xll.qlLeg($C44&amp;"_Red",$M44,_xll.qlCalendarAdjust($I44,$K44,$L44,Trigger),,Permanent,,ObjectOverwrite)</f>
        <v>XS0084299287_Red#0001</v>
      </c>
      <c r="G44" s="32" t="str">
        <f>_xll.qlBond($C44,$D44,$H44,SettlementDays,$I44,$J44,$K44,$N44,$F44,Permanent,,ObjectOverwrite)</f>
        <v>XS0084299287#0001</v>
      </c>
      <c r="H44" s="30" t="s">
        <v>23</v>
      </c>
      <c r="I44" s="30" t="s">
        <v>15</v>
      </c>
      <c r="J44" s="31">
        <v>100</v>
      </c>
      <c r="K44" s="29">
        <v>39504</v>
      </c>
      <c r="L44" s="54" t="s">
        <v>14</v>
      </c>
      <c r="M44" s="28">
        <v>100</v>
      </c>
      <c r="N44" s="29">
        <v>35852</v>
      </c>
      <c r="O44" s="41"/>
      <c r="P44" s="55" t="s">
        <v>161</v>
      </c>
      <c r="Q44" s="55"/>
      <c r="R44" s="7"/>
    </row>
    <row r="45" spans="2:18" s="1" customFormat="1" ht="11.25" x14ac:dyDescent="0.2">
      <c r="B45" s="48"/>
      <c r="C45" s="36" t="s">
        <v>33</v>
      </c>
      <c r="D45" s="51" t="s">
        <v>82</v>
      </c>
      <c r="E45" s="37" t="str">
        <f>IF(ISERROR(F45),_xll.ohRangeRetrieveError(F45),IF(ISERROR(G45),_xll.ohRangeRetrieveError(G45),"---"))</f>
        <v>---</v>
      </c>
      <c r="F45" s="27" t="str">
        <f>_xll.qlLeg($C45&amp;"_Red",$M45,_xll.qlCalendarAdjust($I45,$K45,$L45,Trigger),,Permanent,,ObjectOverwrite)</f>
        <v>XS0078877528_Red#0001</v>
      </c>
      <c r="G45" s="32" t="str">
        <f>_xll.qlBond($C45,$D45,$H45,SettlementDays,$I45,$J45,$K45,$N45,$F45,Permanent,,ObjectOverwrite)</f>
        <v>XS0078877528#0001</v>
      </c>
      <c r="H45" s="30" t="s">
        <v>23</v>
      </c>
      <c r="I45" s="30" t="s">
        <v>15</v>
      </c>
      <c r="J45" s="31">
        <v>100</v>
      </c>
      <c r="K45" s="29">
        <v>39664</v>
      </c>
      <c r="L45" s="54" t="s">
        <v>14</v>
      </c>
      <c r="M45" s="28">
        <v>100</v>
      </c>
      <c r="N45" s="29">
        <v>35646</v>
      </c>
      <c r="O45" s="41"/>
      <c r="P45" s="55" t="s">
        <v>161</v>
      </c>
      <c r="Q45" s="55"/>
      <c r="R45" s="7"/>
    </row>
    <row r="46" spans="2:18" s="1" customFormat="1" ht="11.25" x14ac:dyDescent="0.2">
      <c r="B46" s="48"/>
      <c r="C46" s="36" t="s">
        <v>35</v>
      </c>
      <c r="D46" s="51" t="s">
        <v>84</v>
      </c>
      <c r="E46" s="37" t="str">
        <f>IF(ISERROR(F46),_xll.ohRangeRetrieveError(F46),IF(ISERROR(G46),_xll.ohRangeRetrieveError(G46),"---"))</f>
        <v>---</v>
      </c>
      <c r="F46" s="27" t="str">
        <f>_xll.qlLeg($C46&amp;"_Red",$M46,_xll.qlCalendarAdjust($I46,$K46,$L46,Trigger),,Permanent,,ObjectOverwrite)</f>
        <v>XS0054262943_Red#0001</v>
      </c>
      <c r="G46" s="32" t="str">
        <f>_xll.qlBond($C46,$D46,$H46,SettlementDays,$I46,$J46,$K46,$N46,$F46,Permanent,,ObjectOverwrite)</f>
        <v>XS0054262943#0001</v>
      </c>
      <c r="H46" s="30" t="s">
        <v>23</v>
      </c>
      <c r="I46" s="30" t="s">
        <v>15</v>
      </c>
      <c r="J46" s="31">
        <v>100</v>
      </c>
      <c r="K46" s="29">
        <v>40134</v>
      </c>
      <c r="L46" s="54" t="s">
        <v>14</v>
      </c>
      <c r="M46" s="28">
        <v>100</v>
      </c>
      <c r="N46" s="29">
        <v>34655</v>
      </c>
      <c r="O46" s="41"/>
      <c r="P46" s="55" t="s">
        <v>161</v>
      </c>
      <c r="Q46" s="55"/>
      <c r="R46" s="7"/>
    </row>
    <row r="47" spans="2:18" s="1" customFormat="1" ht="11.25" x14ac:dyDescent="0.2">
      <c r="B47" s="48"/>
      <c r="C47" s="36" t="s">
        <v>37</v>
      </c>
      <c r="D47" s="51" t="s">
        <v>86</v>
      </c>
      <c r="E47" s="37" t="str">
        <f>IF(ISERROR(F47),_xll.ohRangeRetrieveError(F47),IF(ISERROR(G47),_xll.ohRangeRetrieveError(G47),"---"))</f>
        <v>---</v>
      </c>
      <c r="F47" s="27" t="str">
        <f>_xll.qlLeg($C47&amp;"_Red",$M47,_xll.qlCalendarAdjust($I47,$K47,$L47,Trigger),,Permanent,,ObjectOverwrite)</f>
        <v>XS0069992989_Red#0001</v>
      </c>
      <c r="G47" s="32" t="str">
        <f>_xll.qlBond($C47,$D47,$H47,SettlementDays,$I47,$J47,$K47,$N47,$F47,Permanent,,ObjectOverwrite)</f>
        <v>XS0069992989#0001</v>
      </c>
      <c r="H47" s="30" t="s">
        <v>23</v>
      </c>
      <c r="I47" s="30" t="s">
        <v>15</v>
      </c>
      <c r="J47" s="31">
        <v>100</v>
      </c>
      <c r="K47" s="29">
        <v>40841</v>
      </c>
      <c r="L47" s="54" t="s">
        <v>14</v>
      </c>
      <c r="M47" s="28">
        <v>100</v>
      </c>
      <c r="N47" s="29">
        <v>35363</v>
      </c>
      <c r="O47" s="41"/>
      <c r="P47" s="55" t="s">
        <v>161</v>
      </c>
      <c r="Q47" s="55"/>
      <c r="R47" s="7"/>
    </row>
    <row r="48" spans="2:18" s="1" customFormat="1" ht="11.25" x14ac:dyDescent="0.2">
      <c r="B48" s="48"/>
      <c r="C48" s="36" t="s">
        <v>39</v>
      </c>
      <c r="D48" s="51" t="s">
        <v>88</v>
      </c>
      <c r="E48" s="37" t="str">
        <f>IF(ISERROR(F48),_xll.ohRangeRetrieveError(F48),IF(ISERROR(G48),_xll.ohRangeRetrieveError(G48),"---"))</f>
        <v>---</v>
      </c>
      <c r="F48" s="27" t="str">
        <f>_xll.qlLeg($C48&amp;"_Red",$M48,_xll.qlCalendarAdjust($I48,$K48,$L48,Trigger),,Permanent,,ObjectOverwrite)</f>
        <v>XS0070184527_Red#0001</v>
      </c>
      <c r="G48" s="32" t="str">
        <f>_xll.qlBond($C48,$D48,$H48,SettlementDays,$I48,$J48,$K48,$N48,$F48,Permanent,,ObjectOverwrite)</f>
        <v>XS0070184527#0001</v>
      </c>
      <c r="H48" s="30" t="s">
        <v>23</v>
      </c>
      <c r="I48" s="30" t="s">
        <v>15</v>
      </c>
      <c r="J48" s="31">
        <v>100</v>
      </c>
      <c r="K48" s="29">
        <v>42681</v>
      </c>
      <c r="L48" s="54" t="s">
        <v>14</v>
      </c>
      <c r="M48" s="28">
        <v>100</v>
      </c>
      <c r="N48" s="29">
        <v>35376</v>
      </c>
      <c r="O48" s="41"/>
      <c r="P48" s="55" t="s">
        <v>161</v>
      </c>
      <c r="Q48" s="55"/>
      <c r="R48" s="7"/>
    </row>
    <row r="49" spans="2:18" s="1" customFormat="1" ht="11.25" x14ac:dyDescent="0.2">
      <c r="B49" s="48"/>
      <c r="C49" s="36" t="s">
        <v>41</v>
      </c>
      <c r="D49" s="51" t="s">
        <v>90</v>
      </c>
      <c r="E49" s="37" t="str">
        <f>IF(ISERROR(F49),_xll.ohRangeRetrieveError(F49),IF(ISERROR(G49),_xll.ohRangeRetrieveError(G49),"---"))</f>
        <v>---</v>
      </c>
      <c r="F49" s="27" t="str">
        <f>_xll.qlLeg($C49&amp;"_Red",$M49,_xll.qlCalendarAdjust($I49,$K49,$L49,Trigger),,Permanent,,ObjectOverwrite)</f>
        <v>IT0006523556_Red#0001</v>
      </c>
      <c r="G49" s="32" t="str">
        <f>_xll.qlBond($C49,$D49,$H49,SettlementDays,$I49,$J49,$K49,$N49,$F49,Permanent,,ObjectOverwrite)</f>
        <v>IT0006523556#0001</v>
      </c>
      <c r="H49" s="30" t="s">
        <v>23</v>
      </c>
      <c r="I49" s="30" t="s">
        <v>15</v>
      </c>
      <c r="J49" s="31">
        <v>100</v>
      </c>
      <c r="K49" s="29">
        <v>43185</v>
      </c>
      <c r="L49" s="54" t="s">
        <v>14</v>
      </c>
      <c r="M49" s="28">
        <v>100</v>
      </c>
      <c r="N49" s="29">
        <v>35880</v>
      </c>
      <c r="O49" s="41"/>
      <c r="P49" s="55" t="s">
        <v>161</v>
      </c>
      <c r="Q49" s="55"/>
      <c r="R49" s="7"/>
    </row>
    <row r="50" spans="2:18" s="1" customFormat="1" ht="11.25" x14ac:dyDescent="0.2">
      <c r="B50" s="48"/>
      <c r="C50" s="36" t="s">
        <v>43</v>
      </c>
      <c r="D50" s="51" t="s">
        <v>92</v>
      </c>
      <c r="E50" s="37" t="str">
        <f>IF(ISERROR(F50),_xll.ohRangeRetrieveError(F50),IF(ISERROR(G50),_xll.ohRangeRetrieveError(G50),"---"))</f>
        <v>---</v>
      </c>
      <c r="F50" s="27" t="str">
        <f>_xll.qlLeg($C50&amp;"_Red",$M50,_xll.qlCalendarAdjust($I50,$K50,$L50,Trigger),,Permanent,,ObjectOverwrite)</f>
        <v>DE0001343101_Red#0001</v>
      </c>
      <c r="G50" s="32" t="str">
        <f>_xll.qlBond($C50,$D50,$H50,SettlementDays,$I50,$J50,$K50,$N50,$F50,Permanent,,ObjectOverwrite)</f>
        <v>DE0001343101#0001</v>
      </c>
      <c r="H50" s="30" t="s">
        <v>23</v>
      </c>
      <c r="I50" s="30" t="s">
        <v>15</v>
      </c>
      <c r="J50" s="31">
        <v>100</v>
      </c>
      <c r="K50" s="29">
        <v>44484</v>
      </c>
      <c r="L50" s="54" t="s">
        <v>14</v>
      </c>
      <c r="M50" s="28">
        <v>100</v>
      </c>
      <c r="N50" s="29">
        <v>35353</v>
      </c>
      <c r="O50" s="41"/>
      <c r="P50" s="55" t="s">
        <v>161</v>
      </c>
      <c r="Q50" s="55"/>
      <c r="R50" s="7"/>
    </row>
    <row r="51" spans="2:18" s="1" customFormat="1" ht="11.25" x14ac:dyDescent="0.2">
      <c r="B51" s="48"/>
      <c r="C51" s="36" t="s">
        <v>44</v>
      </c>
      <c r="D51" s="51" t="s">
        <v>93</v>
      </c>
      <c r="E51" s="37" t="str">
        <f>IF(ISERROR(F51),_xll.ohRangeRetrieveError(F51),IF(ISERROR(G51),_xll.ohRangeRetrieveError(G51),"---"))</f>
        <v>---</v>
      </c>
      <c r="F51" s="27" t="str">
        <f>_xll.qlLeg($C51&amp;"_Red",$M51,_xll.qlCalendarAdjust($I51,$K51,$L51,Trigger),,Permanent,,ObjectOverwrite)</f>
        <v>DE0001342244_Red#0001</v>
      </c>
      <c r="G51" s="32" t="str">
        <f>_xll.qlBond($C51,$D51,$H51,SettlementDays,$I51,$J51,$K51,$N51,$F51,Permanent,,ObjectOverwrite)</f>
        <v>DE0001342244#0001</v>
      </c>
      <c r="H51" s="30" t="s">
        <v>23</v>
      </c>
      <c r="I51" s="30" t="s">
        <v>15</v>
      </c>
      <c r="J51" s="31">
        <v>100</v>
      </c>
      <c r="K51" s="29">
        <v>46310</v>
      </c>
      <c r="L51" s="54" t="s">
        <v>14</v>
      </c>
      <c r="M51" s="28">
        <v>100</v>
      </c>
      <c r="N51" s="29">
        <v>35353</v>
      </c>
      <c r="O51" s="41"/>
      <c r="P51" s="55" t="s">
        <v>161</v>
      </c>
      <c r="Q51" s="55"/>
      <c r="R51" s="7"/>
    </row>
    <row r="52" spans="2:18" s="1" customFormat="1" ht="11.25" x14ac:dyDescent="0.2">
      <c r="B52" s="48"/>
      <c r="C52" s="36" t="s">
        <v>47</v>
      </c>
      <c r="D52" s="51" t="s">
        <v>96</v>
      </c>
      <c r="E52" s="37" t="str">
        <f>IF(ISERROR(F52),_xll.ohRangeRetrieveError(F52),IF(ISERROR(G52),_xll.ohRangeRetrieveError(G52),"---"))</f>
        <v>---</v>
      </c>
      <c r="F52" s="27" t="str">
        <f>_xll.qlLeg($C52&amp;"_Red",$M52,_xll.qlCalendarAdjust($I52,$K52,$L52,Trigger),,Permanent,,ObjectOverwrite)</f>
        <v>XS0071094667_Red#0001</v>
      </c>
      <c r="G52" s="32" t="str">
        <f>_xll.qlBond($C52,$D52,$H52,SettlementDays,$I52,$J52,$K52,$N52,$F52,Permanent,,ObjectOverwrite)</f>
        <v>XS0071094667#0001</v>
      </c>
      <c r="H52" s="30" t="s">
        <v>23</v>
      </c>
      <c r="I52" s="30" t="s">
        <v>15</v>
      </c>
      <c r="J52" s="31">
        <v>100</v>
      </c>
      <c r="K52" s="29">
        <v>46346</v>
      </c>
      <c r="L52" s="54" t="s">
        <v>14</v>
      </c>
      <c r="M52" s="28">
        <v>100</v>
      </c>
      <c r="N52" s="29">
        <v>35389</v>
      </c>
      <c r="O52" s="41"/>
      <c r="P52" s="55" t="s">
        <v>161</v>
      </c>
      <c r="Q52" s="55"/>
      <c r="R52" s="7"/>
    </row>
    <row r="53" spans="2:18" s="1" customFormat="1" ht="11.25" x14ac:dyDescent="0.2">
      <c r="B53" s="48"/>
      <c r="C53" s="36" t="s">
        <v>49</v>
      </c>
      <c r="D53" s="51" t="s">
        <v>98</v>
      </c>
      <c r="E53" s="37" t="str">
        <f>IF(ISERROR(F53),_xll.ohRangeRetrieveError(F53),IF(ISERROR(G53),_xll.ohRangeRetrieveError(G53),"---"))</f>
        <v>---</v>
      </c>
      <c r="F53" s="27" t="str">
        <f>_xll.qlLeg($C53&amp;"_Red",$M53,_xll.qlCalendarAdjust($I53,$K53,$L53,Trigger),,Permanent,,ObjectOverwrite)</f>
        <v>XS0071996515_Red#0001</v>
      </c>
      <c r="G53" s="32" t="str">
        <f>_xll.qlBond($C53,$D53,$H53,SettlementDays,$I53,$J53,$K53,$N53,$F53,Permanent,,ObjectOverwrite)</f>
        <v>XS0071996515#0001</v>
      </c>
      <c r="H53" s="30" t="s">
        <v>23</v>
      </c>
      <c r="I53" s="30" t="s">
        <v>15</v>
      </c>
      <c r="J53" s="31">
        <v>100</v>
      </c>
      <c r="K53" s="29">
        <v>46408</v>
      </c>
      <c r="L53" s="54" t="s">
        <v>14</v>
      </c>
      <c r="M53" s="28">
        <v>100</v>
      </c>
      <c r="N53" s="29">
        <v>35451</v>
      </c>
      <c r="O53" s="41"/>
      <c r="P53" s="55" t="s">
        <v>161</v>
      </c>
      <c r="Q53" s="55"/>
      <c r="R53" s="7"/>
    </row>
    <row r="54" spans="2:18" s="1" customFormat="1" ht="11.25" x14ac:dyDescent="0.2">
      <c r="B54" s="48"/>
      <c r="C54" s="36" t="s">
        <v>50</v>
      </c>
      <c r="D54" s="51" t="s">
        <v>99</v>
      </c>
      <c r="E54" s="37" t="str">
        <f>IF(ISERROR(F54),_xll.ohRangeRetrieveError(F54),IF(ISERROR(G54),_xll.ohRangeRetrieveError(G54),"---"))</f>
        <v>---</v>
      </c>
      <c r="F54" s="27" t="str">
        <f>_xll.qlLeg($C54&amp;"_Red",$M54,_xll.qlCalendarAdjust($I54,$K54,$L54,Trigger),,Permanent,,ObjectOverwrite)</f>
        <v>XS0071948540_Red#0001</v>
      </c>
      <c r="G54" s="32" t="str">
        <f>_xll.qlBond($C54,$D54,$H54,SettlementDays,$I54,$J54,$K54,$N54,$F54,Permanent,,ObjectOverwrite)</f>
        <v>XS0071948540#0001</v>
      </c>
      <c r="H54" s="30" t="s">
        <v>23</v>
      </c>
      <c r="I54" s="30" t="s">
        <v>15</v>
      </c>
      <c r="J54" s="31">
        <v>100</v>
      </c>
      <c r="K54" s="29">
        <v>46416</v>
      </c>
      <c r="L54" s="54" t="s">
        <v>14</v>
      </c>
      <c r="M54" s="28">
        <v>100</v>
      </c>
      <c r="N54" s="29">
        <v>35459</v>
      </c>
      <c r="O54" s="41"/>
      <c r="P54" s="55" t="s">
        <v>161</v>
      </c>
      <c r="Q54" s="55"/>
      <c r="R54" s="7"/>
    </row>
    <row r="55" spans="2:18" s="1" customFormat="1" ht="11.25" x14ac:dyDescent="0.2">
      <c r="B55" s="48"/>
      <c r="C55" s="36" t="s">
        <v>51</v>
      </c>
      <c r="D55" s="51" t="s">
        <v>100</v>
      </c>
      <c r="E55" s="37" t="str">
        <f>IF(ISERROR(F55),_xll.ohRangeRetrieveError(F55),IF(ISERROR(G55),_xll.ohRangeRetrieveError(G55),"---"))</f>
        <v>---</v>
      </c>
      <c r="F55" s="27" t="str">
        <f>_xll.qlLeg($C55&amp;"_Red",$M55,_xll.qlCalendarAdjust($I55,$K55,$L55,Trigger),,Permanent,,ObjectOverwrite)</f>
        <v>XS0082350587_Red#0001</v>
      </c>
      <c r="G55" s="32" t="str">
        <f>_xll.qlBond($C55,$D55,$H55,SettlementDays,$I55,$J55,$K55,$N55,$F55,Permanent,,ObjectOverwrite)</f>
        <v>XS0082350587#0001</v>
      </c>
      <c r="H55" s="30" t="s">
        <v>23</v>
      </c>
      <c r="I55" s="30" t="s">
        <v>15</v>
      </c>
      <c r="J55" s="31">
        <v>100</v>
      </c>
      <c r="K55" s="29">
        <v>46727</v>
      </c>
      <c r="L55" s="54" t="s">
        <v>14</v>
      </c>
      <c r="M55" s="28">
        <v>100</v>
      </c>
      <c r="N55" s="29">
        <v>35769</v>
      </c>
      <c r="O55" s="41"/>
      <c r="P55" s="55" t="s">
        <v>161</v>
      </c>
      <c r="Q55" s="55"/>
      <c r="R55" s="7"/>
    </row>
    <row r="56" spans="2:18" s="1" customFormat="1" ht="11.25" x14ac:dyDescent="0.2">
      <c r="B56" s="48"/>
      <c r="C56" s="36" t="s">
        <v>54</v>
      </c>
      <c r="D56" s="51" t="s">
        <v>103</v>
      </c>
      <c r="E56" s="37" t="str">
        <f>IF(ISERROR(F56),_xll.ohRangeRetrieveError(F56),IF(ISERROR(G56),_xll.ohRangeRetrieveError(G56),"---"))</f>
        <v>---</v>
      </c>
      <c r="F56" s="27" t="str">
        <f>_xll.qlLeg($C56&amp;"_Red",$M56,_xll.qlCalendarAdjust($I56,$K56,$L56,Trigger),,Permanent,,ObjectOverwrite)</f>
        <v>DE0001892057_Red#0001</v>
      </c>
      <c r="G56" s="32" t="str">
        <f>_xll.qlBond($C56,$D56,$H56,SettlementDays,$I56,$J56,$K56,$N56,$F56,Permanent,,ObjectOverwrite)</f>
        <v>DE0001892057#0001</v>
      </c>
      <c r="H56" s="30" t="s">
        <v>23</v>
      </c>
      <c r="I56" s="30" t="s">
        <v>15</v>
      </c>
      <c r="J56" s="31">
        <v>100</v>
      </c>
      <c r="K56" s="29">
        <v>48233</v>
      </c>
      <c r="L56" s="54" t="s">
        <v>14</v>
      </c>
      <c r="M56" s="28">
        <v>100</v>
      </c>
      <c r="N56" s="29">
        <v>35450</v>
      </c>
      <c r="O56" s="41"/>
      <c r="P56" s="55" t="s">
        <v>161</v>
      </c>
      <c r="Q56" s="55"/>
      <c r="R56" s="7"/>
    </row>
    <row r="57" spans="2:18" s="1" customFormat="1" ht="11.25" x14ac:dyDescent="0.2">
      <c r="B57" s="48"/>
      <c r="C57" s="36" t="s">
        <v>59</v>
      </c>
      <c r="D57" s="51" t="s">
        <v>140</v>
      </c>
      <c r="E57" s="37" t="str">
        <f>IF(ISERROR(F57),_xll.ohRangeRetrieveError(F57),IF(ISERROR(G57),_xll.ohRangeRetrieveError(G57),"---"))</f>
        <v>---</v>
      </c>
      <c r="F57" s="27" t="str">
        <f>_xll.qlLeg($C57&amp;"_Red",$M57,_xll.qlCalendarAdjust($I57,$K57,$L57,Trigger),,Permanent,,ObjectOverwrite)</f>
        <v>XS0080650806_Red#0001</v>
      </c>
      <c r="G57" s="32" t="str">
        <f>_xll.qlBond($C57,$D57,$H57,SettlementDays,$I57,$J57,$K57,$N57,$F57,Permanent,,ObjectOverwrite)</f>
        <v>XS0080650806#0001</v>
      </c>
      <c r="H57" s="30" t="s">
        <v>23</v>
      </c>
      <c r="I57" s="30" t="s">
        <v>15</v>
      </c>
      <c r="J57" s="31">
        <v>100</v>
      </c>
      <c r="K57" s="56">
        <v>39370</v>
      </c>
      <c r="L57" s="54" t="s">
        <v>14</v>
      </c>
      <c r="M57" s="28">
        <v>25.13</v>
      </c>
      <c r="N57" s="29">
        <v>35718</v>
      </c>
      <c r="O57" s="41" t="s">
        <v>146</v>
      </c>
      <c r="P57" s="55" t="s">
        <v>162</v>
      </c>
      <c r="Q57" s="55" t="s">
        <v>22</v>
      </c>
      <c r="R57" s="7"/>
    </row>
    <row r="58" spans="2:18" s="1" customFormat="1" ht="11.25" x14ac:dyDescent="0.2">
      <c r="B58" s="48"/>
      <c r="C58" s="36" t="s">
        <v>55</v>
      </c>
      <c r="D58" s="51" t="s">
        <v>141</v>
      </c>
      <c r="E58" s="37" t="str">
        <f>IF(ISERROR(F58),_xll.ohRangeRetrieveError(F58),IF(ISERROR(G58),_xll.ohRangeRetrieveError(G58),"---"))</f>
        <v>---</v>
      </c>
      <c r="F58" s="27" t="str">
        <f>_xll.qlLeg($C58&amp;"_Red",$M58,_xll.qlCalendarAdjust($I58,$K58,$L58,Trigger),,Permanent,,ObjectOverwrite)</f>
        <v>XS0081247446_Red#0001</v>
      </c>
      <c r="G58" s="32" t="str">
        <f>_xll.qlBond($C58,$D58,$H58,SettlementDays,$I58,$J58,$K58,$N58,$F58,Permanent,,ObjectOverwrite)</f>
        <v>XS0081247446#0001</v>
      </c>
      <c r="H58" s="30" t="s">
        <v>23</v>
      </c>
      <c r="I58" s="30" t="s">
        <v>15</v>
      </c>
      <c r="J58" s="31">
        <v>100</v>
      </c>
      <c r="K58" s="56">
        <v>39385</v>
      </c>
      <c r="L58" s="54" t="s">
        <v>14</v>
      </c>
      <c r="M58" s="28">
        <v>11.7455</v>
      </c>
      <c r="N58" s="29">
        <v>35733</v>
      </c>
      <c r="O58" s="41" t="s">
        <v>147</v>
      </c>
      <c r="P58" s="55" t="s">
        <v>162</v>
      </c>
      <c r="Q58" s="55" t="s">
        <v>22</v>
      </c>
      <c r="R58" s="7"/>
    </row>
    <row r="59" spans="2:18" s="1" customFormat="1" ht="11.25" x14ac:dyDescent="0.2">
      <c r="B59" s="48"/>
      <c r="C59" s="36" t="s">
        <v>56</v>
      </c>
      <c r="D59" s="51" t="s">
        <v>142</v>
      </c>
      <c r="E59" s="37" t="str">
        <f>IF(ISERROR(F59),_xll.ohRangeRetrieveError(F59),IF(ISERROR(G59),_xll.ohRangeRetrieveError(G59),"---"))</f>
        <v>---</v>
      </c>
      <c r="F59" s="27" t="str">
        <f>_xll.qlLeg($C59&amp;"_Red",$M59,_xll.qlCalendarAdjust($I59,$K59,$L59,Trigger),,Permanent,,ObjectOverwrite)</f>
        <v>XS0083246032_Red#0001</v>
      </c>
      <c r="G59" s="32" t="str">
        <f>_xll.qlBond($C59,$D59,$H59,SettlementDays,$I59,$J59,$K59,$N59,$F59,Permanent,,ObjectOverwrite)</f>
        <v>XS0083246032#0001</v>
      </c>
      <c r="H59" s="30" t="s">
        <v>23</v>
      </c>
      <c r="I59" s="30" t="s">
        <v>15</v>
      </c>
      <c r="J59" s="31">
        <v>100</v>
      </c>
      <c r="K59" s="56">
        <v>39467</v>
      </c>
      <c r="L59" s="54" t="s">
        <v>14</v>
      </c>
      <c r="M59" s="28">
        <v>14.78</v>
      </c>
      <c r="N59" s="29">
        <v>35815</v>
      </c>
      <c r="O59" s="41" t="s">
        <v>148</v>
      </c>
      <c r="P59" s="55" t="s">
        <v>162</v>
      </c>
      <c r="Q59" s="55" t="s">
        <v>22</v>
      </c>
      <c r="R59" s="7"/>
    </row>
    <row r="60" spans="2:18" s="1" customFormat="1" ht="11.25" x14ac:dyDescent="0.2">
      <c r="B60" s="48"/>
      <c r="C60" s="36" t="s">
        <v>57</v>
      </c>
      <c r="D60" s="51" t="s">
        <v>143</v>
      </c>
      <c r="E60" s="37" t="str">
        <f>IF(ISERROR(F60),_xll.ohRangeRetrieveError(F60),IF(ISERROR(G60),_xll.ohRangeRetrieveError(G60),"---"))</f>
        <v>---</v>
      </c>
      <c r="F60" s="27" t="str">
        <f>_xll.qlLeg($C60&amp;"_Red",$M60,_xll.qlCalendarAdjust($I60,$K60,$L60,Trigger),,Permanent,,ObjectOverwrite)</f>
        <v>XS0083714823_Red#0001</v>
      </c>
      <c r="G60" s="32" t="str">
        <f>_xll.qlBond($C60,$D60,$H60,SettlementDays,$I60,$J60,$K60,$N60,$F60,Permanent,,ObjectOverwrite)</f>
        <v>XS0083714823#0001</v>
      </c>
      <c r="H60" s="30" t="s">
        <v>23</v>
      </c>
      <c r="I60" s="30" t="s">
        <v>15</v>
      </c>
      <c r="J60" s="31">
        <v>100</v>
      </c>
      <c r="K60" s="56">
        <v>39487</v>
      </c>
      <c r="L60" s="54" t="s">
        <v>14</v>
      </c>
      <c r="M60" s="28">
        <v>15.33</v>
      </c>
      <c r="N60" s="29">
        <v>35835</v>
      </c>
      <c r="O60" s="41" t="s">
        <v>149</v>
      </c>
      <c r="P60" s="55" t="s">
        <v>162</v>
      </c>
      <c r="Q60" s="55" t="s">
        <v>22</v>
      </c>
      <c r="R60" s="7"/>
    </row>
    <row r="61" spans="2:18" s="1" customFormat="1" ht="11.25" x14ac:dyDescent="0.2">
      <c r="B61" s="48"/>
      <c r="C61" s="36" t="s">
        <v>139</v>
      </c>
      <c r="D61" s="51" t="s">
        <v>144</v>
      </c>
      <c r="E61" s="37" t="str">
        <f>IF(ISERROR(F61),_xll.ohRangeRetrieveError(F61),IF(ISERROR(G61),_xll.ohRangeRetrieveError(G61),"---"))</f>
        <v>---</v>
      </c>
      <c r="F61" s="27" t="str">
        <f>_xll.qlLeg($C61&amp;"_Red",$M61,_xll.qlCalendarAdjust($I61,$K61,$L61,Trigger),,Permanent,,ObjectOverwrite)</f>
        <v>XS0083662923_Red#0001</v>
      </c>
      <c r="G61" s="32" t="str">
        <f>_xll.qlBond($C61,$D61,$H61,SettlementDays,$I61,$J61,$K61,$N61,$F61,Permanent,,ObjectOverwrite)</f>
        <v>XS0083662923#0001</v>
      </c>
      <c r="H61" s="30" t="s">
        <v>23</v>
      </c>
      <c r="I61" s="30" t="s">
        <v>15</v>
      </c>
      <c r="J61" s="31">
        <v>100</v>
      </c>
      <c r="K61" s="56">
        <v>46787</v>
      </c>
      <c r="L61" s="54" t="s">
        <v>14</v>
      </c>
      <c r="M61" s="28">
        <v>32.380000000000003</v>
      </c>
      <c r="N61" s="29">
        <v>35830</v>
      </c>
      <c r="O61" s="41" t="s">
        <v>150</v>
      </c>
      <c r="P61" s="55" t="s">
        <v>162</v>
      </c>
      <c r="Q61" s="55" t="s">
        <v>22</v>
      </c>
      <c r="R61" s="7"/>
    </row>
    <row r="62" spans="2:18" s="1" customFormat="1" ht="11.25" x14ac:dyDescent="0.2">
      <c r="B62" s="48"/>
      <c r="C62" s="36" t="s">
        <v>58</v>
      </c>
      <c r="D62" s="51" t="s">
        <v>145</v>
      </c>
      <c r="E62" s="37" t="str">
        <f>IF(ISERROR(F62),_xll.ohRangeRetrieveError(F62),IF(ISERROR(G62),_xll.ohRangeRetrieveError(G62),"---"))</f>
        <v>---</v>
      </c>
      <c r="F62" s="27" t="str">
        <f>_xll.qlLeg($C62&amp;"_Red",$M62,_xll.qlCalendarAdjust($I62,$K62,$L62,Trigger),,Permanent,,ObjectOverwrite)</f>
        <v>XS0084680106_Red#0001</v>
      </c>
      <c r="G62" s="32" t="str">
        <f>_xll.qlBond($C62,$D62,$H62,SettlementDays,$I62,$J62,$K62,$N62,$F62,Permanent,,ObjectOverwrite)</f>
        <v>XS0084680106#0001</v>
      </c>
      <c r="H62" s="30" t="s">
        <v>23</v>
      </c>
      <c r="I62" s="30" t="s">
        <v>15</v>
      </c>
      <c r="J62" s="31">
        <v>100</v>
      </c>
      <c r="K62" s="56">
        <v>46829</v>
      </c>
      <c r="L62" s="54" t="s">
        <v>14</v>
      </c>
      <c r="M62" s="28">
        <v>31.18</v>
      </c>
      <c r="N62" s="29">
        <v>35871</v>
      </c>
      <c r="O62" s="41" t="s">
        <v>151</v>
      </c>
      <c r="P62" s="55" t="s">
        <v>22</v>
      </c>
      <c r="Q62" s="55" t="s">
        <v>22</v>
      </c>
      <c r="R62" s="7"/>
    </row>
    <row r="63" spans="2:18" s="1" customFormat="1" ht="11.25" x14ac:dyDescent="0.2">
      <c r="B63" s="48"/>
      <c r="C63" s="36" t="s">
        <v>38</v>
      </c>
      <c r="D63" s="51" t="s">
        <v>87</v>
      </c>
      <c r="E63" s="37" t="str">
        <f>IF(ISERROR(F63),_xll.ohRangeRetrieveError(F63),IF(ISERROR(G63),_xll.ohRangeRetrieveError(G63),"---"))</f>
        <v>---</v>
      </c>
      <c r="F63" s="27" t="str">
        <f>_xll.qlLeg($C63&amp;"_Red",$M63,_xll.qlCalendarAdjust($I63,$K63,$L63,Trigger),,Permanent,,ObjectOverwrite)</f>
        <v>DE0004771662_Red#0001</v>
      </c>
      <c r="G63" s="32" t="str">
        <f>_xll.qlBond($C63,$D63,$H63,SettlementDays,$I63,$J63,$K63,$N63,$F63,Permanent,,ObjectOverwrite)</f>
        <v>DE0004771662#0001</v>
      </c>
      <c r="H63" s="30" t="s">
        <v>135</v>
      </c>
      <c r="I63" s="30" t="s">
        <v>15</v>
      </c>
      <c r="J63" s="31">
        <v>100</v>
      </c>
      <c r="K63" s="29">
        <v>42358</v>
      </c>
      <c r="L63" s="54" t="s">
        <v>14</v>
      </c>
      <c r="M63" s="28">
        <v>100</v>
      </c>
      <c r="N63" s="29">
        <v>31400</v>
      </c>
      <c r="O63" s="41"/>
      <c r="P63" s="55" t="s">
        <v>161</v>
      </c>
      <c r="Q63" s="55"/>
      <c r="R63" s="7"/>
    </row>
    <row r="64" spans="2:18" s="1" customFormat="1" ht="11.25" x14ac:dyDescent="0.2">
      <c r="B64" s="48"/>
      <c r="C64" s="36" t="s">
        <v>40</v>
      </c>
      <c r="D64" s="51" t="s">
        <v>89</v>
      </c>
      <c r="E64" s="37" t="str">
        <f>IF(ISERROR(F64),_xll.ohRangeRetrieveError(F64),IF(ISERROR(G64),_xll.ohRangeRetrieveError(G64),"---"))</f>
        <v>---</v>
      </c>
      <c r="F64" s="27" t="str">
        <f>_xll.qlLeg($C64&amp;"_Red",$M64,_xll.qlCalendarAdjust($I64,$K64,$L64,Trigger),,Permanent,,ObjectOverwrite)</f>
        <v>XS0070560288_Red#0001</v>
      </c>
      <c r="G64" s="32" t="str">
        <f>_xll.qlBond($C64,$D64,$H64,SettlementDays,$I64,$J64,$K64,$N64,$F64,Permanent,,ObjectOverwrite)</f>
        <v>XS0070560288#0001</v>
      </c>
      <c r="H64" s="30" t="s">
        <v>135</v>
      </c>
      <c r="I64" s="30" t="s">
        <v>15</v>
      </c>
      <c r="J64" s="31">
        <v>100</v>
      </c>
      <c r="K64" s="29">
        <v>42682</v>
      </c>
      <c r="L64" s="54" t="s">
        <v>14</v>
      </c>
      <c r="M64" s="28">
        <v>100</v>
      </c>
      <c r="N64" s="29">
        <v>35377</v>
      </c>
      <c r="O64" s="41"/>
      <c r="P64" s="55" t="s">
        <v>161</v>
      </c>
      <c r="Q64" s="55"/>
      <c r="R64" s="7"/>
    </row>
    <row r="65" spans="2:18" s="1" customFormat="1" ht="11.25" x14ac:dyDescent="0.2">
      <c r="B65" s="48"/>
      <c r="C65" s="36" t="s">
        <v>45</v>
      </c>
      <c r="D65" s="51" t="s">
        <v>94</v>
      </c>
      <c r="E65" s="37" t="str">
        <f>IF(ISERROR(F65),_xll.ohRangeRetrieveError(F65),IF(ISERROR(G65),_xll.ohRangeRetrieveError(G65),"---"))</f>
        <v>---</v>
      </c>
      <c r="F65" s="27" t="str">
        <f>_xll.qlLeg($C65&amp;"_Red",$M65,_xll.qlCalendarAdjust($I65,$K65,$L65,Trigger),,Permanent,,ObjectOverwrite)</f>
        <v>DE0001345759_Red#0001</v>
      </c>
      <c r="G65" s="32" t="str">
        <f>_xll.qlBond($C65,$D65,$H65,SettlementDays,$I65,$J65,$K65,$N65,$F65,Permanent,,ObjectOverwrite)</f>
        <v>DE0001345759#0001</v>
      </c>
      <c r="H65" s="30" t="s">
        <v>135</v>
      </c>
      <c r="I65" s="30" t="s">
        <v>15</v>
      </c>
      <c r="J65" s="31">
        <v>100</v>
      </c>
      <c r="K65" s="29">
        <v>46323</v>
      </c>
      <c r="L65" s="54" t="s">
        <v>14</v>
      </c>
      <c r="M65" s="28">
        <v>100</v>
      </c>
      <c r="N65" s="29">
        <v>35366</v>
      </c>
      <c r="O65" s="41"/>
      <c r="P65" s="55" t="s">
        <v>161</v>
      </c>
      <c r="Q65" s="55"/>
      <c r="R65" s="7"/>
    </row>
    <row r="66" spans="2:18" s="1" customFormat="1" x14ac:dyDescent="0.2">
      <c r="B66" s="20"/>
      <c r="C66" s="42"/>
      <c r="D66" s="42"/>
      <c r="E66" s="42"/>
      <c r="F66" s="43"/>
      <c r="G66" s="43"/>
      <c r="H66" s="43"/>
      <c r="I66" s="46"/>
      <c r="J66" s="45"/>
      <c r="K66" s="46"/>
      <c r="L66" s="44"/>
      <c r="M66" s="45"/>
      <c r="N66" s="47"/>
      <c r="O66" s="47"/>
      <c r="P66" s="47"/>
      <c r="Q66" s="47"/>
      <c r="R66" s="7"/>
    </row>
    <row r="67" spans="2:18" s="1" customFormat="1" ht="12" thickBot="1" x14ac:dyDescent="0.25"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</row>
    <row r="68" spans="2:18" s="1" customFormat="1" ht="11.25" x14ac:dyDescent="0.2"/>
  </sheetData>
  <phoneticPr fontId="2" type="noConversion"/>
  <dataValidations count="4">
    <dataValidation type="list" allowBlank="1" showInputMessage="1" showErrorMessage="1" sqref="H9:H42">
      <formula1>"EUR,USD,GBP,JPY,CHF"</formula1>
    </dataValidation>
    <dataValidation type="list" allowBlank="1" showInputMessage="1" showErrorMessage="1" sqref="I9:I65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L9:L65">
      <formula1>"Following,Modified Following,Preceding,Modified Preceding,Unadjusted"</formula1>
    </dataValidation>
    <dataValidation type="list" allowBlank="1" showInputMessage="1" showErrorMessage="1" sqref="H43:H65">
      <formula1>"ITL,DEM,FRF,BEF,LUF,NLG,ATS,ESP,PTE,IEP,GRD,FIM"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General Settings</vt:lpstr>
      <vt:lpstr>Object Creation</vt:lpstr>
      <vt:lpstr>BondType</vt:lpstr>
      <vt:lpstr>FileName</vt:lpstr>
      <vt:lpstr>'Object Creation'!FileOverwrite</vt:lpstr>
      <vt:lpstr>FileOverwrite</vt:lpstr>
      <vt:lpstr>'Object Creation'!ObjectOverwrite</vt:lpstr>
      <vt:lpstr>ObjectOverwrite</vt:lpstr>
      <vt:lpstr>'Object Creation'!Permanent</vt:lpstr>
      <vt:lpstr>Permanent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2013-11-06T23:47:36Z</dcterms:modified>
</cp:coreProperties>
</file>