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595" yWindow="675" windowWidth="6255" windowHeight="6045"/>
  </bookViews>
  <sheets>
    <sheet name="Examples" sheetId="1" r:id="rId1"/>
  </sheets>
  <definedNames>
    <definedName name="FIXING_DATES">#REF!</definedName>
  </definedNames>
  <calcPr calcId="145621"/>
</workbook>
</file>

<file path=xl/calcChain.xml><?xml version="1.0" encoding="utf-8"?>
<calcChain xmlns="http://schemas.openxmlformats.org/spreadsheetml/2006/main">
  <c r="B2" i="1" l="1"/>
  <c r="B4" i="1"/>
  <c r="B3" i="1"/>
  <c r="B5" i="1"/>
  <c r="B6" i="1"/>
  <c r="B10" i="1" l="1"/>
  <c r="B11" i="1"/>
  <c r="B12" i="1"/>
  <c r="B13" i="1"/>
  <c r="B14" i="1"/>
  <c r="B16" i="1"/>
  <c r="B19" i="1"/>
  <c r="B24" i="1"/>
  <c r="B23" i="1"/>
</calcChain>
</file>

<file path=xl/sharedStrings.xml><?xml version="1.0" encoding="utf-8"?>
<sst xmlns="http://schemas.openxmlformats.org/spreadsheetml/2006/main" count="27" uniqueCount="26">
  <si>
    <t>calendar</t>
  </si>
  <si>
    <t>day counter</t>
  </si>
  <si>
    <t>business day convention</t>
  </si>
  <si>
    <t>year fraction</t>
  </si>
  <si>
    <t>evaluation date</t>
  </si>
  <si>
    <t>Modified Following</t>
  </si>
  <si>
    <t>Target</t>
  </si>
  <si>
    <t>day count</t>
  </si>
  <si>
    <t>is holiday</t>
  </si>
  <si>
    <t>is end of month</t>
  </si>
  <si>
    <t>is IMM date</t>
  </si>
  <si>
    <t>next IMM date</t>
  </si>
  <si>
    <t>IMM code of the next IMM date</t>
  </si>
  <si>
    <t>IMM date of the above IMM code</t>
  </si>
  <si>
    <t>Date functions</t>
  </si>
  <si>
    <t>Calendar functions</t>
  </si>
  <si>
    <t>start date</t>
  </si>
  <si>
    <t>is business date</t>
  </si>
  <si>
    <t>end of month</t>
  </si>
  <si>
    <t>advance date</t>
  </si>
  <si>
    <t>adjust date</t>
  </si>
  <si>
    <t>Following</t>
  </si>
  <si>
    <t>Day Counter functions</t>
  </si>
  <si>
    <t>Period</t>
  </si>
  <si>
    <t>4M</t>
  </si>
  <si>
    <t>Actual/Actual (ISDA)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</si>
</sst>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90" formatCode="0.0000"/>
    <numFmt numFmtId="193" formatCode="ddd\ dd\-mmm\-yyyy"/>
    <numFmt numFmtId="195" formatCode="ddd\,\ dd\-mmm\-yyyy"/>
  </numFmts>
  <fonts count="3" x14ac:knownFonts="1">
    <font>
      <sz val="10"/>
      <name val="Arial"/>
    </font>
    <font>
      <b/>
      <sz val="10"/>
      <name val="Courier New"/>
      <family val="3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193" fontId="2" fillId="0" borderId="0" xfId="0" applyNumberFormat="1" applyFont="1" applyAlignment="1">
      <alignment horizontal="center"/>
    </xf>
    <xf numFmtId="15" fontId="2" fillId="0" borderId="0" xfId="0" applyNumberFormat="1" applyFont="1"/>
    <xf numFmtId="19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90" fontId="2" fillId="0" borderId="0" xfId="0" applyNumberFormat="1" applyFont="1" applyAlignment="1">
      <alignment horizontal="right"/>
    </xf>
    <xf numFmtId="19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tabSelected="1" workbookViewId="0">
      <selection activeCell="B1" sqref="B1"/>
    </sheetView>
  </sheetViews>
  <sheetFormatPr defaultRowHeight="13.5" x14ac:dyDescent="0.25"/>
  <cols>
    <col min="1" max="1" width="36.140625" style="1" bestFit="1" customWidth="1"/>
    <col min="2" max="2" width="24.28515625" style="3" bestFit="1" customWidth="1"/>
    <col min="3" max="3" width="14" style="3" customWidth="1"/>
    <col min="4" max="7" width="13.42578125" style="3" customWidth="1"/>
    <col min="8" max="8" width="15.140625" style="3" customWidth="1"/>
    <col min="9" max="10" width="10.85546875" style="3" customWidth="1"/>
    <col min="11" max="16384" width="9.140625" style="3"/>
  </cols>
  <sheetData>
    <row r="1" spans="1:7" x14ac:dyDescent="0.25">
      <c r="A1" s="1" t="s">
        <v>14</v>
      </c>
      <c r="B1" s="2"/>
    </row>
    <row r="2" spans="1:7" x14ac:dyDescent="0.25">
      <c r="A2" s="3" t="s">
        <v>4</v>
      </c>
      <c r="B2" s="10">
        <f ca="1">_xll.qlSettingsEvaluationDate(TODAY())</f>
        <v>41768</v>
      </c>
    </row>
    <row r="3" spans="1:7" x14ac:dyDescent="0.25">
      <c r="A3" s="3" t="s">
        <v>10</v>
      </c>
      <c r="B3" s="4" t="b">
        <f ca="1">_xll.qlIMMIsIMMdate(B2)</f>
        <v>0</v>
      </c>
    </row>
    <row r="4" spans="1:7" x14ac:dyDescent="0.25">
      <c r="A4" s="3" t="s">
        <v>11</v>
      </c>
      <c r="B4" s="10">
        <f ca="1">_xll.qlIMMNextDate(B2)</f>
        <v>41808</v>
      </c>
    </row>
    <row r="5" spans="1:7" x14ac:dyDescent="0.25">
      <c r="A5" s="3" t="s">
        <v>12</v>
      </c>
      <c r="B5" s="4" t="str">
        <f ca="1">_xll.qlIMMcode(B4)</f>
        <v>M4</v>
      </c>
    </row>
    <row r="6" spans="1:7" x14ac:dyDescent="0.25">
      <c r="A6" s="3" t="s">
        <v>13</v>
      </c>
      <c r="B6" s="10">
        <f ca="1">_xll.qlIMMdate(B5)</f>
        <v>41808</v>
      </c>
    </row>
    <row r="7" spans="1:7" x14ac:dyDescent="0.25">
      <c r="A7" s="3"/>
      <c r="B7" s="4"/>
    </row>
    <row r="8" spans="1:7" x14ac:dyDescent="0.25">
      <c r="A8" s="1" t="s">
        <v>15</v>
      </c>
      <c r="B8" s="2"/>
    </row>
    <row r="9" spans="1:7" x14ac:dyDescent="0.25">
      <c r="A9" s="3" t="s">
        <v>0</v>
      </c>
      <c r="B9" s="2" t="s">
        <v>6</v>
      </c>
    </row>
    <row r="10" spans="1:7" x14ac:dyDescent="0.25">
      <c r="A10" s="3" t="s">
        <v>16</v>
      </c>
      <c r="B10" s="10">
        <f ca="1">B2</f>
        <v>41768</v>
      </c>
    </row>
    <row r="11" spans="1:7" x14ac:dyDescent="0.25">
      <c r="A11" s="3" t="s">
        <v>17</v>
      </c>
      <c r="B11" s="5" t="b">
        <f ca="1">_xll.qlCalendarIsBusinessDay(B9,B10)</f>
        <v>1</v>
      </c>
      <c r="F11" s="6"/>
      <c r="G11" s="6"/>
    </row>
    <row r="12" spans="1:7" x14ac:dyDescent="0.25">
      <c r="A12" s="3" t="s">
        <v>8</v>
      </c>
      <c r="B12" s="4" t="b">
        <f ca="1">_xll.qlCalendarIsHoliday($B$9,B10)</f>
        <v>0</v>
      </c>
    </row>
    <row r="13" spans="1:7" x14ac:dyDescent="0.25">
      <c r="A13" s="3" t="s">
        <v>9</v>
      </c>
      <c r="B13" s="4" t="b">
        <f ca="1">_xll.qlCalendarIsEndOfMonth($B$9,$B$10)</f>
        <v>0</v>
      </c>
    </row>
    <row r="14" spans="1:7" x14ac:dyDescent="0.25">
      <c r="A14" s="3" t="s">
        <v>18</v>
      </c>
      <c r="B14" s="10">
        <f ca="1">_xll.qlCalendarEndOfMonth($B$9,$B$10)</f>
        <v>41789</v>
      </c>
    </row>
    <row r="15" spans="1:7" x14ac:dyDescent="0.25">
      <c r="A15" s="3" t="s">
        <v>2</v>
      </c>
      <c r="B15" s="2" t="s">
        <v>21</v>
      </c>
    </row>
    <row r="16" spans="1:7" x14ac:dyDescent="0.25">
      <c r="A16" s="3" t="s">
        <v>20</v>
      </c>
      <c r="B16" s="10">
        <f ca="1">_xll.qlCalendarAdjust(B9,B10,B15)</f>
        <v>41768</v>
      </c>
    </row>
    <row r="17" spans="1:10" x14ac:dyDescent="0.25">
      <c r="A17" s="3" t="s">
        <v>23</v>
      </c>
      <c r="B17" s="2" t="s">
        <v>24</v>
      </c>
    </row>
    <row r="18" spans="1:10" x14ac:dyDescent="0.25">
      <c r="A18" s="3" t="s">
        <v>2</v>
      </c>
      <c r="B18" s="2" t="s">
        <v>5</v>
      </c>
    </row>
    <row r="19" spans="1:10" x14ac:dyDescent="0.25">
      <c r="A19" s="3" t="s">
        <v>19</v>
      </c>
      <c r="B19" s="10">
        <f ca="1">_xll.qlCalendarAdvance(B9,B16,B17,B18)</f>
        <v>41891</v>
      </c>
      <c r="F19" s="6"/>
      <c r="G19" s="6"/>
    </row>
    <row r="20" spans="1:10" x14ac:dyDescent="0.25">
      <c r="A20" s="3"/>
      <c r="B20" s="4"/>
    </row>
    <row r="21" spans="1:10" x14ac:dyDescent="0.25">
      <c r="A21" s="1" t="s">
        <v>22</v>
      </c>
      <c r="B21" s="4"/>
    </row>
    <row r="22" spans="1:10" x14ac:dyDescent="0.25">
      <c r="A22" s="3" t="s">
        <v>1</v>
      </c>
      <c r="B22" s="2" t="s">
        <v>25</v>
      </c>
    </row>
    <row r="23" spans="1:10" x14ac:dyDescent="0.25">
      <c r="A23" s="3" t="s">
        <v>7</v>
      </c>
      <c r="B23" s="2">
        <f ca="1">_xll.qlDayCounterDayCount(B22,B16,B19)</f>
        <v>123</v>
      </c>
    </row>
    <row r="24" spans="1:10" x14ac:dyDescent="0.25">
      <c r="A24" s="3" t="s">
        <v>3</v>
      </c>
      <c r="B24" s="7">
        <f ca="1">_xll.qlDayCounterYearFraction($B$22,B16,B19)</f>
        <v>0.33698630136986296</v>
      </c>
    </row>
    <row r="25" spans="1:10" x14ac:dyDescent="0.25">
      <c r="A25" s="3"/>
    </row>
    <row r="26" spans="1:10" x14ac:dyDescent="0.25">
      <c r="A26" s="3"/>
      <c r="B26" s="8"/>
    </row>
    <row r="28" spans="1:10" x14ac:dyDescent="0.25">
      <c r="B28" s="8"/>
      <c r="C28" s="1"/>
      <c r="D28" s="1"/>
      <c r="E28" s="1"/>
      <c r="F28" s="1"/>
      <c r="G28" s="1"/>
      <c r="H28" s="1"/>
      <c r="I28" s="1"/>
      <c r="J28" s="1"/>
    </row>
    <row r="29" spans="1:10" x14ac:dyDescent="0.25">
      <c r="B29" s="8"/>
      <c r="C29" s="1"/>
      <c r="D29" s="1"/>
      <c r="E29" s="1"/>
      <c r="F29" s="1"/>
      <c r="G29" s="1"/>
      <c r="H29" s="1"/>
      <c r="I29" s="1"/>
      <c r="J29" s="1"/>
    </row>
    <row r="30" spans="1:10" x14ac:dyDescent="0.25">
      <c r="B30" s="8"/>
      <c r="C30" s="1"/>
      <c r="D30" s="1"/>
      <c r="E30" s="1"/>
      <c r="F30" s="1"/>
      <c r="G30" s="1"/>
      <c r="H30" s="1"/>
      <c r="I30" s="1"/>
      <c r="J30" s="1"/>
    </row>
    <row r="31" spans="1:10" x14ac:dyDescent="0.25">
      <c r="B31" s="8"/>
      <c r="C31" s="1"/>
      <c r="D31" s="1"/>
      <c r="E31" s="1"/>
      <c r="F31" s="1"/>
      <c r="G31" s="1"/>
      <c r="H31" s="1"/>
      <c r="I31" s="1"/>
      <c r="J31" s="1"/>
    </row>
    <row r="32" spans="1:10" x14ac:dyDescent="0.25"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25"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5">
      <c r="B34" s="1"/>
      <c r="C34" s="1"/>
      <c r="D34" s="1"/>
      <c r="E34" s="1"/>
      <c r="F34" s="1"/>
      <c r="G34" s="1"/>
      <c r="H34" s="1"/>
      <c r="I34" s="1"/>
      <c r="J34" s="1"/>
    </row>
    <row r="35" spans="1:10" x14ac:dyDescent="0.25">
      <c r="B35" s="1"/>
      <c r="C35" s="1"/>
      <c r="D35" s="1"/>
      <c r="E35" s="1"/>
      <c r="F35" s="1"/>
      <c r="G35" s="1"/>
      <c r="H35" s="1"/>
      <c r="I35" s="1"/>
      <c r="J35" s="1"/>
    </row>
    <row r="36" spans="1:10" s="8" customForma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 s="9" customForma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x14ac:dyDescent="0.25"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B40" s="1"/>
      <c r="C40" s="1"/>
      <c r="D40" s="1"/>
      <c r="E40" s="1"/>
      <c r="F40" s="1"/>
      <c r="G40" s="1"/>
      <c r="H40" s="1"/>
      <c r="I40" s="1"/>
      <c r="J40" s="1"/>
    </row>
    <row r="41" spans="1:10" x14ac:dyDescent="0.25">
      <c r="B41" s="1"/>
      <c r="C41" s="1"/>
      <c r="D41" s="1"/>
      <c r="E41" s="1"/>
      <c r="F41" s="1"/>
      <c r="G41" s="1"/>
      <c r="H41" s="1"/>
      <c r="I41" s="1"/>
      <c r="J41" s="1"/>
    </row>
    <row r="42" spans="1:10" x14ac:dyDescent="0.25">
      <c r="B42" s="1"/>
      <c r="C42" s="1"/>
      <c r="D42" s="1"/>
      <c r="E42" s="1"/>
      <c r="F42" s="1"/>
      <c r="G42" s="1"/>
      <c r="H42" s="1"/>
      <c r="I42" s="1"/>
      <c r="J42" s="1"/>
    </row>
    <row r="43" spans="1:10" x14ac:dyDescent="0.25">
      <c r="B43" s="1"/>
      <c r="C43" s="1"/>
      <c r="D43" s="1"/>
      <c r="E43" s="1"/>
      <c r="F43" s="1"/>
      <c r="G43" s="1"/>
      <c r="H43" s="1"/>
      <c r="I43" s="1"/>
      <c r="J43" s="1"/>
    </row>
    <row r="44" spans="1:10" x14ac:dyDescent="0.25">
      <c r="B44" s="1"/>
      <c r="C44" s="1"/>
      <c r="D44" s="1"/>
      <c r="E44" s="1"/>
      <c r="F44" s="1"/>
      <c r="G44" s="1"/>
      <c r="H44" s="1"/>
      <c r="I44" s="1"/>
      <c r="J44" s="1"/>
    </row>
    <row r="45" spans="1:10" x14ac:dyDescent="0.25">
      <c r="B45" s="1"/>
      <c r="C45" s="1"/>
      <c r="D45" s="1"/>
      <c r="E45" s="1"/>
      <c r="F45" s="1"/>
      <c r="G45" s="1"/>
      <c r="H45" s="1"/>
      <c r="I45" s="1"/>
      <c r="J45" s="1"/>
    </row>
    <row r="46" spans="1:10" x14ac:dyDescent="0.25">
      <c r="B46" s="1"/>
      <c r="C46" s="1"/>
      <c r="D46" s="1"/>
      <c r="E46" s="1"/>
      <c r="F46" s="1"/>
      <c r="G46" s="1"/>
      <c r="H46" s="1"/>
      <c r="I46" s="1"/>
      <c r="J46" s="1"/>
    </row>
    <row r="47" spans="1:10" x14ac:dyDescent="0.25">
      <c r="B47" s="1"/>
      <c r="C47" s="1"/>
      <c r="D47" s="1"/>
      <c r="E47" s="1"/>
      <c r="F47" s="1"/>
      <c r="G47" s="1"/>
      <c r="H47" s="1"/>
      <c r="I47" s="1"/>
      <c r="J47" s="1"/>
    </row>
    <row r="48" spans="1:10" x14ac:dyDescent="0.25">
      <c r="B48" s="1"/>
      <c r="C48" s="1"/>
      <c r="D48" s="1"/>
      <c r="E48" s="1"/>
      <c r="F48" s="1"/>
      <c r="G48" s="1"/>
      <c r="H48" s="1"/>
      <c r="I48" s="1"/>
      <c r="J48" s="1"/>
    </row>
    <row r="49" spans="2:10" x14ac:dyDescent="0.25">
      <c r="B49" s="1"/>
      <c r="C49" s="1"/>
      <c r="D49" s="1"/>
      <c r="E49" s="1"/>
      <c r="F49" s="1"/>
      <c r="G49" s="1"/>
      <c r="H49" s="1"/>
      <c r="I49" s="1"/>
      <c r="J49" s="1"/>
    </row>
    <row r="50" spans="2:10" x14ac:dyDescent="0.25">
      <c r="B50" s="1"/>
      <c r="C50" s="1"/>
      <c r="D50" s="1"/>
      <c r="E50" s="1"/>
      <c r="F50" s="1"/>
      <c r="G50" s="1"/>
      <c r="H50" s="1"/>
      <c r="I50" s="1"/>
      <c r="J50" s="1"/>
    </row>
    <row r="51" spans="2:10" x14ac:dyDescent="0.25">
      <c r="B51" s="1"/>
      <c r="C51" s="1"/>
      <c r="D51" s="1"/>
      <c r="E51" s="1"/>
      <c r="F51" s="1"/>
      <c r="G51" s="1"/>
      <c r="H51" s="1"/>
      <c r="I51" s="1"/>
      <c r="J51" s="1"/>
    </row>
    <row r="52" spans="2:10" x14ac:dyDescent="0.25">
      <c r="B52" s="1"/>
      <c r="C52" s="1"/>
      <c r="D52" s="1"/>
      <c r="E52" s="1"/>
      <c r="F52" s="1"/>
      <c r="G52" s="1"/>
      <c r="H52" s="1"/>
      <c r="I52" s="1"/>
      <c r="J52" s="1"/>
    </row>
    <row r="53" spans="2:10" x14ac:dyDescent="0.25">
      <c r="B53" s="1"/>
      <c r="C53" s="1"/>
      <c r="D53" s="1"/>
      <c r="E53" s="1"/>
      <c r="F53" s="1"/>
      <c r="G53" s="1"/>
      <c r="H53" s="1"/>
      <c r="I53" s="1"/>
      <c r="J53" s="1"/>
    </row>
    <row r="54" spans="2:10" x14ac:dyDescent="0.25">
      <c r="B54" s="1"/>
      <c r="C54" s="1"/>
      <c r="D54" s="1"/>
      <c r="E54" s="1"/>
      <c r="F54" s="1"/>
      <c r="G54" s="1"/>
      <c r="H54" s="1"/>
      <c r="I54" s="1"/>
      <c r="J54" s="1"/>
    </row>
    <row r="55" spans="2:10" x14ac:dyDescent="0.25">
      <c r="B55" s="1"/>
      <c r="C55" s="1"/>
      <c r="D55" s="1"/>
      <c r="E55" s="1"/>
      <c r="F55" s="1"/>
      <c r="G55" s="1"/>
      <c r="H55" s="1"/>
      <c r="I55" s="1"/>
      <c r="J55" s="1"/>
    </row>
  </sheetData>
  <phoneticPr fontId="0" type="noConversion"/>
  <dataValidations count="5">
    <dataValidation type="list" allowBlank="1" showInputMessage="1" showErrorMessage="1" sqref="B18">
      <formula1>"Following,Modified Following,Preceding,Modified Preceding,Month End Reference,Unadjusted Month End,Unadjusted"</formula1>
    </dataValidation>
    <dataValidation type="list" allowBlank="1" showInputMessage="1" showErrorMessage="1" sqref="B26">
      <formula1>"Days,Months,Weeks,Years"</formula1>
    </dataValidation>
    <dataValidation type="list" allowBlank="1" showInputMessage="1" showErrorMessage="1" sqref="B9">
      <formula1>"TARGET,UnitedKingdom::Exchange,UnitedKingdom::Metals,UnitedKingdom::Settlement,UnitedStates::GovernmentBond,UnitedStates::NERC,UnitedStates::NYSE,UnitedStates::Settlement,Italy::Exchange,Switzerland,Japan"</formula1>
    </dataValidation>
    <dataValidation type="list" allowBlank="1" showInputMessage="1" showErrorMessage="1" sqref="B22">
      <formula1>"Actual/Actual (ISDA),Actual/360,30/360 (Bond Basis),30E/360 (Eurobond Basis),Actual/365 (Fixed),Actual/Actual (ISMA),Actual/Actual (AFB),'1/1,30/360 (Italian),Simple"</formula1>
    </dataValidation>
    <dataValidation type="list" allowBlank="1" showInputMessage="1" showErrorMessage="1" sqref="B15">
      <formula1>"Following,Modified Following,Preceding,Modified Preceding,Unadjusted"</formula1>
    </dataValidation>
  </dataValidations>
  <pageMargins left="0.75" right="0.75" top="1" bottom="1" header="0.5" footer="0.5"/>
  <pageSetup paperSize="9"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</vt:lpstr>
    </vt:vector>
  </TitlesOfParts>
  <Company>QuantLib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Ehlers</dc:creator>
  <cp:lastModifiedBy>AMETRANO FERDINANDO MARIA</cp:lastModifiedBy>
  <dcterms:created xsi:type="dcterms:W3CDTF">2005-01-19T18:54:46Z</dcterms:created>
  <dcterms:modified xsi:type="dcterms:W3CDTF">2014-05-09T17:37:51Z</dcterms:modified>
</cp:coreProperties>
</file>