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5480" windowHeight="8490"/>
  </bookViews>
  <sheets>
    <sheet name="Generic" sheetId="4" r:id="rId1"/>
    <sheet name="Swaps" sheetId="2" r:id="rId2"/>
  </sheets>
  <definedNames>
    <definedName name="EvaluationDate" localSheetId="0">Generic!#REF!</definedName>
    <definedName name="EvaluationDate" localSheetId="1">Swaps!$G$2</definedName>
    <definedName name="EvaluationDate">#REF!</definedName>
    <definedName name="IndexCalendar" localSheetId="0">Generic!#REF!</definedName>
    <definedName name="IndexCalendar" localSheetId="1">Swaps!$G$3</definedName>
    <definedName name="IndexCalendar">#REF!</definedName>
    <definedName name="Schedule">Generic!$B$1</definedName>
  </definedNames>
  <calcPr calcId="145621"/>
</workbook>
</file>

<file path=xl/calcChain.xml><?xml version="1.0" encoding="utf-8"?>
<calcChain xmlns="http://schemas.openxmlformats.org/spreadsheetml/2006/main">
  <c r="C14" i="2" l="1"/>
  <c r="D14" i="2"/>
  <c r="E14" i="2"/>
  <c r="B10" i="2"/>
  <c r="B11" i="2"/>
  <c r="B1" i="4"/>
  <c r="H7" i="4"/>
  <c r="H23" i="4"/>
  <c r="E3" i="4"/>
  <c r="H24" i="4"/>
  <c r="H8" i="4"/>
  <c r="H3" i="4"/>
  <c r="B3" i="2"/>
  <c r="H25" i="4"/>
  <c r="H26" i="4"/>
  <c r="H27" i="4"/>
  <c r="H28" i="4"/>
  <c r="H29" i="4"/>
  <c r="H30" i="4"/>
  <c r="H14" i="4"/>
  <c r="E12" i="4"/>
  <c r="H31" i="4"/>
  <c r="H19" i="4"/>
  <c r="E11" i="4"/>
  <c r="H32" i="4"/>
  <c r="H20" i="4"/>
  <c r="E10" i="4"/>
  <c r="H33" i="4"/>
  <c r="H21" i="4"/>
  <c r="E9" i="4"/>
  <c r="H34" i="4"/>
  <c r="G2" i="4" a="1"/>
  <c r="E8" i="4"/>
  <c r="H9" i="4"/>
  <c r="H35" i="4"/>
  <c r="E13" i="4"/>
  <c r="H4" i="4"/>
  <c r="E7" i="4"/>
  <c r="H5" i="4"/>
  <c r="E6" i="4"/>
  <c r="H10" i="4"/>
  <c r="E5" i="4"/>
  <c r="H11" i="4"/>
  <c r="H15" i="4"/>
  <c r="B15" i="2"/>
  <c r="H16" i="4"/>
  <c r="B16" i="2"/>
  <c r="B17" i="2" s="1" a="1"/>
  <c r="H12" i="4"/>
  <c r="C15" i="2"/>
  <c r="H13" i="4"/>
  <c r="E14" i="4"/>
  <c r="C16" i="2"/>
  <c r="H17" i="4"/>
  <c r="H18" i="4"/>
  <c r="D15" i="2"/>
  <c r="D16" i="2" s="1"/>
  <c r="D17" i="2" a="1"/>
  <c r="C17" i="2" a="1"/>
  <c r="E4" i="4"/>
  <c r="H22" i="4"/>
  <c r="H6" i="4"/>
  <c r="B2" i="4"/>
  <c r="C18" i="2" l="1"/>
  <c r="C34" i="2"/>
  <c r="C26" i="2"/>
  <c r="C43" i="2"/>
  <c r="C28" i="2"/>
  <c r="C46" i="2"/>
  <c r="C29" i="2"/>
  <c r="C47" i="2"/>
  <c r="C32" i="2"/>
  <c r="C30" i="2"/>
  <c r="C31" i="2"/>
  <c r="C17" i="2"/>
  <c r="C36" i="2"/>
  <c r="C27" i="2"/>
  <c r="C33" i="2"/>
  <c r="C40" i="2"/>
  <c r="C45" i="2"/>
  <c r="C23" i="2"/>
  <c r="C24" i="2"/>
  <c r="C35" i="2"/>
  <c r="C37" i="2"/>
  <c r="C38" i="2"/>
  <c r="C39" i="2"/>
  <c r="C20" i="2"/>
  <c r="C25" i="2"/>
  <c r="C41" i="2"/>
  <c r="C42" i="2"/>
  <c r="C19" i="2"/>
  <c r="C44" i="2"/>
  <c r="C21" i="2"/>
  <c r="C22" i="2"/>
  <c r="D18" i="2"/>
  <c r="D34" i="2"/>
  <c r="D26" i="2"/>
  <c r="D23" i="2"/>
  <c r="D41" i="2"/>
  <c r="D22" i="2"/>
  <c r="D42" i="2"/>
  <c r="D46" i="2"/>
  <c r="D24" i="2"/>
  <c r="D43" i="2"/>
  <c r="D28" i="2"/>
  <c r="D25" i="2"/>
  <c r="D44" i="2"/>
  <c r="D27" i="2"/>
  <c r="D45" i="2"/>
  <c r="D31" i="2"/>
  <c r="D33" i="2"/>
  <c r="D21" i="2"/>
  <c r="D32" i="2"/>
  <c r="D35" i="2"/>
  <c r="D36" i="2"/>
  <c r="D37" i="2"/>
  <c r="D38" i="2"/>
  <c r="D39" i="2"/>
  <c r="D40" i="2"/>
  <c r="D29" i="2"/>
  <c r="D47" i="2"/>
  <c r="D17" i="2"/>
  <c r="D19" i="2"/>
  <c r="D20" i="2"/>
  <c r="D30" i="2"/>
  <c r="B18" i="2"/>
  <c r="B34" i="2"/>
  <c r="B28" i="2"/>
  <c r="B45" i="2"/>
  <c r="B32" i="2"/>
  <c r="B19" i="2"/>
  <c r="B33" i="2"/>
  <c r="B35" i="2"/>
  <c r="B17" i="2"/>
  <c r="B36" i="2"/>
  <c r="B22" i="2"/>
  <c r="B40" i="2"/>
  <c r="B26" i="2"/>
  <c r="B38" i="2"/>
  <c r="B20" i="2"/>
  <c r="B21" i="2"/>
  <c r="B46" i="2"/>
  <c r="B23" i="2"/>
  <c r="B24" i="2"/>
  <c r="B27" i="2"/>
  <c r="B25" i="2"/>
  <c r="B29" i="2"/>
  <c r="B30" i="2"/>
  <c r="B31" i="2"/>
  <c r="B37" i="2"/>
  <c r="B39" i="2"/>
  <c r="B41" i="2"/>
  <c r="B42" i="2"/>
  <c r="B43" i="2"/>
  <c r="B44" i="2"/>
  <c r="B47" i="2"/>
  <c r="G14" i="4"/>
  <c r="G30" i="4"/>
  <c r="G15" i="4"/>
  <c r="G31" i="4"/>
  <c r="G16" i="4"/>
  <c r="G32" i="4"/>
  <c r="G6" i="4"/>
  <c r="G22" i="4"/>
  <c r="G18" i="4"/>
  <c r="G19" i="4"/>
  <c r="G20" i="4"/>
  <c r="G21" i="4"/>
  <c r="G5" i="4"/>
  <c r="G26" i="4"/>
  <c r="G9" i="4"/>
  <c r="G10" i="4"/>
  <c r="G11" i="4"/>
  <c r="G12" i="4"/>
  <c r="G13" i="4"/>
  <c r="G24" i="4"/>
  <c r="G25" i="4"/>
  <c r="G35" i="4"/>
  <c r="G29" i="4"/>
  <c r="G27" i="4"/>
  <c r="G33" i="4"/>
  <c r="G34" i="4"/>
  <c r="G2" i="4"/>
  <c r="G3" i="4"/>
  <c r="G4" i="4"/>
  <c r="G7" i="4"/>
  <c r="G8" i="4"/>
  <c r="G17" i="4"/>
  <c r="G23" i="4"/>
  <c r="G28" i="4"/>
  <c r="F14" i="2"/>
  <c r="E15" i="2"/>
  <c r="E16" i="2" s="1"/>
  <c r="E17" i="2" s="1" a="1"/>
  <c r="E18" i="2" l="1"/>
  <c r="E34" i="2"/>
  <c r="E26" i="2"/>
  <c r="E42" i="2"/>
  <c r="E19" i="2"/>
  <c r="E37" i="2"/>
  <c r="E35" i="2"/>
  <c r="E36" i="2"/>
  <c r="E21" i="2"/>
  <c r="E17" i="2"/>
  <c r="E38" i="2"/>
  <c r="E20" i="2"/>
  <c r="E39" i="2"/>
  <c r="E40" i="2"/>
  <c r="E24" i="2"/>
  <c r="E44" i="2"/>
  <c r="E25" i="2"/>
  <c r="E45" i="2"/>
  <c r="E30" i="2"/>
  <c r="E23" i="2"/>
  <c r="E31" i="2"/>
  <c r="E32" i="2"/>
  <c r="E33" i="2"/>
  <c r="E41" i="2"/>
  <c r="E43" i="2"/>
  <c r="E46" i="2"/>
  <c r="E28" i="2"/>
  <c r="E47" i="2"/>
  <c r="E22" i="2"/>
  <c r="E27" i="2"/>
  <c r="E29" i="2"/>
  <c r="G14" i="2"/>
  <c r="F15" i="2"/>
  <c r="F16" i="2" s="1"/>
  <c r="F17" i="2" s="1" a="1"/>
  <c r="F18" i="2" l="1"/>
  <c r="F34" i="2"/>
  <c r="F26" i="2"/>
  <c r="F42" i="2"/>
  <c r="F32" i="2"/>
  <c r="F28" i="2"/>
  <c r="F47" i="2"/>
  <c r="F33" i="2"/>
  <c r="F29" i="2"/>
  <c r="F30" i="2"/>
  <c r="F31" i="2"/>
  <c r="F17" i="2"/>
  <c r="F37" i="2"/>
  <c r="F19" i="2"/>
  <c r="F38" i="2"/>
  <c r="F25" i="2"/>
  <c r="F20" i="2"/>
  <c r="F23" i="2"/>
  <c r="F27" i="2"/>
  <c r="F46" i="2"/>
  <c r="F22" i="2"/>
  <c r="F24" i="2"/>
  <c r="F35" i="2"/>
  <c r="F36" i="2"/>
  <c r="F39" i="2"/>
  <c r="F40" i="2"/>
  <c r="F41" i="2"/>
  <c r="F43" i="2"/>
  <c r="F44" i="2"/>
  <c r="F45" i="2"/>
  <c r="F21" i="2"/>
  <c r="H14" i="2"/>
  <c r="G15" i="2"/>
  <c r="G16" i="2" s="1"/>
  <c r="G17" i="2" s="1" a="1"/>
  <c r="G18" i="2" l="1"/>
  <c r="G34" i="2"/>
  <c r="G26" i="2"/>
  <c r="G42" i="2"/>
  <c r="G28" i="2"/>
  <c r="G46" i="2"/>
  <c r="G21" i="2"/>
  <c r="G40" i="2"/>
  <c r="G22" i="2"/>
  <c r="G41" i="2"/>
  <c r="G25" i="2"/>
  <c r="G45" i="2"/>
  <c r="G23" i="2"/>
  <c r="G43" i="2"/>
  <c r="G24" i="2"/>
  <c r="G44" i="2"/>
  <c r="G30" i="2"/>
  <c r="G31" i="2"/>
  <c r="G27" i="2"/>
  <c r="G17" i="2"/>
  <c r="G29" i="2"/>
  <c r="G19" i="2"/>
  <c r="G20" i="2"/>
  <c r="G32" i="2"/>
  <c r="G33" i="2"/>
  <c r="G35" i="2"/>
  <c r="G36" i="2"/>
  <c r="G37" i="2"/>
  <c r="G38" i="2"/>
  <c r="G39" i="2"/>
  <c r="G47" i="2"/>
  <c r="I14" i="2"/>
  <c r="H15" i="2"/>
  <c r="H16" i="2" s="1"/>
  <c r="H17" i="2" s="1" a="1"/>
  <c r="H18" i="2" l="1"/>
  <c r="H34" i="2"/>
  <c r="H26" i="2"/>
  <c r="H42" i="2"/>
  <c r="H23" i="2"/>
  <c r="H41" i="2"/>
  <c r="H33" i="2"/>
  <c r="H19" i="2"/>
  <c r="H35" i="2"/>
  <c r="H36" i="2"/>
  <c r="H17" i="2"/>
  <c r="H37" i="2"/>
  <c r="H38" i="2"/>
  <c r="H22" i="2"/>
  <c r="H43" i="2"/>
  <c r="H24" i="2"/>
  <c r="H44" i="2"/>
  <c r="H25" i="2"/>
  <c r="H27" i="2"/>
  <c r="H32" i="2"/>
  <c r="H28" i="2"/>
  <c r="H29" i="2"/>
  <c r="H30" i="2"/>
  <c r="H31" i="2"/>
  <c r="H20" i="2"/>
  <c r="H39" i="2"/>
  <c r="H40" i="2"/>
  <c r="H45" i="2"/>
  <c r="H46" i="2"/>
  <c r="H47" i="2"/>
  <c r="H21" i="2"/>
  <c r="J14" i="2"/>
  <c r="I15" i="2"/>
  <c r="I16" i="2" s="1"/>
  <c r="I17" i="2" s="1" a="1"/>
  <c r="I18" i="2" l="1"/>
  <c r="I34" i="2"/>
  <c r="I20" i="2"/>
  <c r="I36" i="2"/>
  <c r="I26" i="2"/>
  <c r="I42" i="2"/>
  <c r="I37" i="2"/>
  <c r="I25" i="2"/>
  <c r="I46" i="2"/>
  <c r="I27" i="2"/>
  <c r="I47" i="2"/>
  <c r="I30" i="2"/>
  <c r="I28" i="2"/>
  <c r="I29" i="2"/>
  <c r="I33" i="2"/>
  <c r="I35" i="2"/>
  <c r="I19" i="2"/>
  <c r="I44" i="2"/>
  <c r="I17" i="2"/>
  <c r="I21" i="2"/>
  <c r="I22" i="2"/>
  <c r="I23" i="2"/>
  <c r="I24" i="2"/>
  <c r="I31" i="2"/>
  <c r="I32" i="2"/>
  <c r="I41" i="2"/>
  <c r="I45" i="2"/>
  <c r="I38" i="2"/>
  <c r="I39" i="2"/>
  <c r="I40" i="2"/>
  <c r="I43" i="2"/>
  <c r="K14" i="2"/>
  <c r="J15" i="2"/>
  <c r="J16" i="2" s="1"/>
  <c r="J17" i="2" s="1" a="1"/>
  <c r="J18" i="2" l="1"/>
  <c r="J34" i="2"/>
  <c r="J20" i="2"/>
  <c r="J36" i="2"/>
  <c r="J26" i="2"/>
  <c r="J42" i="2"/>
  <c r="J29" i="2"/>
  <c r="J37" i="2"/>
  <c r="J38" i="2"/>
  <c r="J41" i="2"/>
  <c r="J17" i="2"/>
  <c r="J39" i="2"/>
  <c r="J19" i="2"/>
  <c r="J40" i="2"/>
  <c r="J21" i="2"/>
  <c r="J24" i="2"/>
  <c r="J45" i="2"/>
  <c r="J25" i="2"/>
  <c r="J46" i="2"/>
  <c r="J35" i="2"/>
  <c r="J43" i="2"/>
  <c r="J47" i="2"/>
  <c r="J33" i="2"/>
  <c r="J22" i="2"/>
  <c r="J23" i="2"/>
  <c r="J27" i="2"/>
  <c r="J28" i="2"/>
  <c r="J30" i="2"/>
  <c r="J31" i="2"/>
  <c r="J32" i="2"/>
  <c r="J44" i="2"/>
  <c r="L14" i="2"/>
  <c r="K15" i="2"/>
  <c r="K16" i="2" s="1"/>
  <c r="K17" i="2" s="1" a="1"/>
  <c r="K18" i="2" l="1"/>
  <c r="K34" i="2"/>
  <c r="K19" i="2"/>
  <c r="K35" i="2"/>
  <c r="K20" i="2"/>
  <c r="K36" i="2"/>
  <c r="K26" i="2"/>
  <c r="K42" i="2"/>
  <c r="K21" i="2"/>
  <c r="K41" i="2"/>
  <c r="K25" i="2"/>
  <c r="K47" i="2"/>
  <c r="K27" i="2"/>
  <c r="K30" i="2"/>
  <c r="K28" i="2"/>
  <c r="K29" i="2"/>
  <c r="K33" i="2"/>
  <c r="K37" i="2"/>
  <c r="K44" i="2"/>
  <c r="K45" i="2"/>
  <c r="K39" i="2"/>
  <c r="K40" i="2"/>
  <c r="K43" i="2"/>
  <c r="K46" i="2"/>
  <c r="K17" i="2"/>
  <c r="K22" i="2"/>
  <c r="K23" i="2"/>
  <c r="K24" i="2"/>
  <c r="K31" i="2"/>
  <c r="K32" i="2"/>
  <c r="K38" i="2"/>
  <c r="M14" i="2"/>
  <c r="L15" i="2"/>
  <c r="L16" i="2" s="1"/>
  <c r="L17" i="2" s="1" a="1"/>
  <c r="L18" i="2" l="1"/>
  <c r="L34" i="2"/>
  <c r="L19" i="2"/>
  <c r="L35" i="2"/>
  <c r="L20" i="2"/>
  <c r="L36" i="2"/>
  <c r="L26" i="2"/>
  <c r="L42" i="2"/>
  <c r="L30" i="2"/>
  <c r="L33" i="2"/>
  <c r="L40" i="2"/>
  <c r="L37" i="2"/>
  <c r="L38" i="2"/>
  <c r="L39" i="2"/>
  <c r="L22" i="2"/>
  <c r="L44" i="2"/>
  <c r="L23" i="2"/>
  <c r="L45" i="2"/>
  <c r="L32" i="2"/>
  <c r="L24" i="2"/>
  <c r="L27" i="2"/>
  <c r="L41" i="2"/>
  <c r="L25" i="2"/>
  <c r="L43" i="2"/>
  <c r="L46" i="2"/>
  <c r="L47" i="2"/>
  <c r="L28" i="2"/>
  <c r="L29" i="2"/>
  <c r="L31" i="2"/>
  <c r="L17" i="2"/>
  <c r="L21" i="2"/>
  <c r="N14" i="2"/>
  <c r="M15" i="2"/>
  <c r="M16" i="2" s="1"/>
  <c r="M17" i="2" s="1" a="1"/>
  <c r="M18" i="2" l="1"/>
  <c r="M34" i="2"/>
  <c r="M35" i="2"/>
  <c r="M20" i="2"/>
  <c r="M36" i="2"/>
  <c r="M26" i="2"/>
  <c r="M42" i="2"/>
  <c r="M21" i="2"/>
  <c r="M41" i="2"/>
  <c r="M22" i="2"/>
  <c r="M44" i="2"/>
  <c r="M23" i="2"/>
  <c r="M45" i="2"/>
  <c r="M24" i="2"/>
  <c r="M46" i="2"/>
  <c r="M25" i="2"/>
  <c r="M47" i="2"/>
  <c r="M27" i="2"/>
  <c r="M30" i="2"/>
  <c r="M31" i="2"/>
  <c r="M29" i="2"/>
  <c r="M17" i="2"/>
  <c r="M19" i="2"/>
  <c r="M32" i="2"/>
  <c r="M33" i="2"/>
  <c r="M37" i="2"/>
  <c r="M38" i="2"/>
  <c r="M39" i="2"/>
  <c r="M40" i="2"/>
  <c r="M43" i="2"/>
  <c r="M28" i="2"/>
  <c r="O14" i="2"/>
  <c r="N15" i="2"/>
  <c r="N16" i="2" s="1"/>
  <c r="N17" i="2" s="1" a="1"/>
  <c r="N18" i="2" l="1"/>
  <c r="N34" i="2"/>
  <c r="N19" i="2"/>
  <c r="N35" i="2"/>
  <c r="N20" i="2"/>
  <c r="N36" i="2"/>
  <c r="N26" i="2"/>
  <c r="N42" i="2"/>
  <c r="N31" i="2"/>
  <c r="N30" i="2"/>
  <c r="N32" i="2"/>
  <c r="N33" i="2"/>
  <c r="N37" i="2"/>
  <c r="N38" i="2"/>
  <c r="N17" i="2"/>
  <c r="N41" i="2"/>
  <c r="N21" i="2"/>
  <c r="N43" i="2"/>
  <c r="N23" i="2"/>
  <c r="N24" i="2"/>
  <c r="N22" i="2"/>
  <c r="N25" i="2"/>
  <c r="N27" i="2"/>
  <c r="N28" i="2"/>
  <c r="N29" i="2"/>
  <c r="N39" i="2"/>
  <c r="N40" i="2"/>
  <c r="N44" i="2"/>
  <c r="N45" i="2"/>
  <c r="N46" i="2"/>
  <c r="N47" i="2"/>
  <c r="P14" i="2"/>
  <c r="O15" i="2"/>
  <c r="O16" i="2" s="1"/>
  <c r="O17" i="2" s="1" a="1"/>
  <c r="O18" i="2" l="1"/>
  <c r="O34" i="2"/>
  <c r="O19" i="2"/>
  <c r="O35" i="2"/>
  <c r="O20" i="2"/>
  <c r="O36" i="2"/>
  <c r="O26" i="2"/>
  <c r="O42" i="2"/>
  <c r="O22" i="2"/>
  <c r="O43" i="2"/>
  <c r="O40" i="2"/>
  <c r="O17" i="2"/>
  <c r="O41" i="2"/>
  <c r="O21" i="2"/>
  <c r="O44" i="2"/>
  <c r="O23" i="2"/>
  <c r="O45" i="2"/>
  <c r="O24" i="2"/>
  <c r="O46" i="2"/>
  <c r="O28" i="2"/>
  <c r="O29" i="2"/>
  <c r="O39" i="2"/>
  <c r="O25" i="2"/>
  <c r="O27" i="2"/>
  <c r="O30" i="2"/>
  <c r="O31" i="2"/>
  <c r="O32" i="2"/>
  <c r="O33" i="2"/>
  <c r="O37" i="2"/>
  <c r="O38" i="2"/>
  <c r="O47" i="2"/>
  <c r="Q14" i="2"/>
  <c r="P15" i="2"/>
  <c r="P16" i="2" s="1"/>
  <c r="P17" i="2" s="1" a="1"/>
  <c r="P18" i="2" l="1"/>
  <c r="P34" i="2"/>
  <c r="P19" i="2"/>
  <c r="P35" i="2"/>
  <c r="P20" i="2"/>
  <c r="P36" i="2"/>
  <c r="P26" i="2"/>
  <c r="P42" i="2"/>
  <c r="P31" i="2"/>
  <c r="P32" i="2"/>
  <c r="P39" i="2"/>
  <c r="P24" i="2"/>
  <c r="P25" i="2"/>
  <c r="P27" i="2"/>
  <c r="P28" i="2"/>
  <c r="P29" i="2"/>
  <c r="P37" i="2"/>
  <c r="P38" i="2"/>
  <c r="P44" i="2"/>
  <c r="P43" i="2"/>
  <c r="P45" i="2"/>
  <c r="P41" i="2"/>
  <c r="P46" i="2"/>
  <c r="P47" i="2"/>
  <c r="P40" i="2"/>
  <c r="P17" i="2"/>
  <c r="P21" i="2"/>
  <c r="P22" i="2"/>
  <c r="P23" i="2"/>
  <c r="P30" i="2"/>
  <c r="P33" i="2"/>
  <c r="R14" i="2"/>
  <c r="Q15" i="2"/>
  <c r="Q16" i="2" s="1"/>
  <c r="Q17" i="2" s="1" a="1"/>
  <c r="Q18" i="2" l="1"/>
  <c r="Q34" i="2"/>
  <c r="Q19" i="2"/>
  <c r="Q35" i="2"/>
  <c r="Q20" i="2"/>
  <c r="Q36" i="2"/>
  <c r="Q26" i="2"/>
  <c r="Q42" i="2"/>
  <c r="Q22" i="2"/>
  <c r="Q43" i="2"/>
  <c r="Q23" i="2"/>
  <c r="Q44" i="2"/>
  <c r="Q28" i="2"/>
  <c r="Q30" i="2"/>
  <c r="Q31" i="2"/>
  <c r="Q32" i="2"/>
  <c r="Q33" i="2"/>
  <c r="Q37" i="2"/>
  <c r="Q40" i="2"/>
  <c r="Q41" i="2"/>
  <c r="Q27" i="2"/>
  <c r="Q17" i="2"/>
  <c r="Q29" i="2"/>
  <c r="Q38" i="2"/>
  <c r="Q39" i="2"/>
  <c r="Q45" i="2"/>
  <c r="Q46" i="2"/>
  <c r="Q47" i="2"/>
  <c r="Q24" i="2"/>
  <c r="Q21" i="2"/>
  <c r="Q25" i="2"/>
  <c r="S14" i="2"/>
  <c r="R15" i="2"/>
  <c r="R16" i="2" s="1"/>
  <c r="R17" i="2" s="1" a="1"/>
  <c r="R18" i="2" l="1"/>
  <c r="R34" i="2"/>
  <c r="R19" i="2"/>
  <c r="R35" i="2"/>
  <c r="R20" i="2"/>
  <c r="R36" i="2"/>
  <c r="R26" i="2"/>
  <c r="R42" i="2"/>
  <c r="R31" i="2"/>
  <c r="R32" i="2"/>
  <c r="R39" i="2"/>
  <c r="R37" i="2"/>
  <c r="R38" i="2"/>
  <c r="R40" i="2"/>
  <c r="R41" i="2"/>
  <c r="R43" i="2"/>
  <c r="R22" i="2"/>
  <c r="R46" i="2"/>
  <c r="R23" i="2"/>
  <c r="R47" i="2"/>
  <c r="R17" i="2"/>
  <c r="R21" i="2"/>
  <c r="R24" i="2"/>
  <c r="R25" i="2"/>
  <c r="R27" i="2"/>
  <c r="R28" i="2"/>
  <c r="R29" i="2"/>
  <c r="R30" i="2"/>
  <c r="R33" i="2"/>
  <c r="R44" i="2"/>
  <c r="R45" i="2"/>
  <c r="T14" i="2"/>
  <c r="S15" i="2"/>
  <c r="S16" i="2" s="1"/>
  <c r="S17" i="2" s="1" a="1"/>
  <c r="S18" i="2" l="1"/>
  <c r="S34" i="2"/>
  <c r="S19" i="2"/>
  <c r="S35" i="2"/>
  <c r="S20" i="2"/>
  <c r="S36" i="2"/>
  <c r="S26" i="2"/>
  <c r="S42" i="2"/>
  <c r="S22" i="2"/>
  <c r="S43" i="2"/>
  <c r="S23" i="2"/>
  <c r="S44" i="2"/>
  <c r="S28" i="2"/>
  <c r="S40" i="2"/>
  <c r="S41" i="2"/>
  <c r="S47" i="2"/>
  <c r="S45" i="2"/>
  <c r="S17" i="2"/>
  <c r="S46" i="2"/>
  <c r="S21" i="2"/>
  <c r="S27" i="2"/>
  <c r="S29" i="2"/>
  <c r="S33" i="2"/>
  <c r="S38" i="2"/>
  <c r="S37" i="2"/>
  <c r="S39" i="2"/>
  <c r="S24" i="2"/>
  <c r="S25" i="2"/>
  <c r="S30" i="2"/>
  <c r="S31" i="2"/>
  <c r="S32" i="2"/>
  <c r="U14" i="2"/>
  <c r="T15" i="2"/>
  <c r="T16" i="2" s="1"/>
  <c r="T17" i="2" s="1" a="1"/>
  <c r="T18" i="2" l="1"/>
  <c r="T34" i="2"/>
  <c r="T19" i="2"/>
  <c r="T35" i="2"/>
  <c r="T20" i="2"/>
  <c r="T36" i="2"/>
  <c r="T26" i="2"/>
  <c r="T42" i="2"/>
  <c r="T31" i="2"/>
  <c r="T32" i="2"/>
  <c r="T39" i="2"/>
  <c r="T22" i="2"/>
  <c r="T46" i="2"/>
  <c r="T23" i="2"/>
  <c r="T47" i="2"/>
  <c r="T24" i="2"/>
  <c r="T25" i="2"/>
  <c r="T27" i="2"/>
  <c r="T30" i="2"/>
  <c r="T33" i="2"/>
  <c r="T37" i="2"/>
  <c r="T17" i="2"/>
  <c r="T29" i="2"/>
  <c r="T38" i="2"/>
  <c r="T40" i="2"/>
  <c r="T41" i="2"/>
  <c r="T43" i="2"/>
  <c r="T44" i="2"/>
  <c r="T45" i="2"/>
  <c r="T21" i="2"/>
  <c r="T28" i="2"/>
  <c r="V14" i="2"/>
  <c r="U15" i="2"/>
  <c r="U16" i="2" s="1"/>
  <c r="U17" i="2" s="1" a="1"/>
  <c r="U18" i="2" l="1"/>
  <c r="U34" i="2"/>
  <c r="U19" i="2"/>
  <c r="U35" i="2"/>
  <c r="U20" i="2"/>
  <c r="U36" i="2"/>
  <c r="U26" i="2"/>
  <c r="U42" i="2"/>
  <c r="U22" i="2"/>
  <c r="U43" i="2"/>
  <c r="U23" i="2"/>
  <c r="U44" i="2"/>
  <c r="U28" i="2"/>
  <c r="U27" i="2"/>
  <c r="U29" i="2"/>
  <c r="U30" i="2"/>
  <c r="U31" i="2"/>
  <c r="U32" i="2"/>
  <c r="U38" i="2"/>
  <c r="U39" i="2"/>
  <c r="U17" i="2"/>
  <c r="U46" i="2"/>
  <c r="U21" i="2"/>
  <c r="U24" i="2"/>
  <c r="U25" i="2"/>
  <c r="U33" i="2"/>
  <c r="U37" i="2"/>
  <c r="U47" i="2"/>
  <c r="U40" i="2"/>
  <c r="U41" i="2"/>
  <c r="U45" i="2"/>
  <c r="W14" i="2"/>
  <c r="V15" i="2"/>
  <c r="V16" i="2" s="1"/>
  <c r="V17" i="2" s="1" a="1"/>
  <c r="V18" i="2" l="1"/>
  <c r="V34" i="2"/>
  <c r="V19" i="2"/>
  <c r="V35" i="2"/>
  <c r="V20" i="2"/>
  <c r="V36" i="2"/>
  <c r="V26" i="2"/>
  <c r="V42" i="2"/>
  <c r="V31" i="2"/>
  <c r="V32" i="2"/>
  <c r="V39" i="2"/>
  <c r="V30" i="2"/>
  <c r="V33" i="2"/>
  <c r="V37" i="2"/>
  <c r="V38" i="2"/>
  <c r="V40" i="2"/>
  <c r="V17" i="2"/>
  <c r="V44" i="2"/>
  <c r="V21" i="2"/>
  <c r="V45" i="2"/>
  <c r="V29" i="2"/>
  <c r="V41" i="2"/>
  <c r="V43" i="2"/>
  <c r="V46" i="2"/>
  <c r="V47" i="2"/>
  <c r="V22" i="2"/>
  <c r="V23" i="2"/>
  <c r="V28" i="2"/>
  <c r="V24" i="2"/>
  <c r="V25" i="2"/>
  <c r="V27" i="2"/>
  <c r="X14" i="2"/>
  <c r="W15" i="2"/>
  <c r="W16" i="2" s="1"/>
  <c r="W17" i="2" s="1" a="1"/>
  <c r="W18" i="2" l="1"/>
  <c r="W34" i="2"/>
  <c r="W19" i="2"/>
  <c r="W35" i="2"/>
  <c r="W20" i="2"/>
  <c r="W36" i="2"/>
  <c r="W26" i="2"/>
  <c r="W42" i="2"/>
  <c r="W22" i="2"/>
  <c r="W43" i="2"/>
  <c r="W23" i="2"/>
  <c r="W44" i="2"/>
  <c r="W28" i="2"/>
  <c r="W38" i="2"/>
  <c r="W39" i="2"/>
  <c r="W40" i="2"/>
  <c r="W41" i="2"/>
  <c r="W45" i="2"/>
  <c r="W24" i="2"/>
  <c r="W25" i="2"/>
  <c r="W32" i="2"/>
  <c r="W27" i="2"/>
  <c r="W31" i="2"/>
  <c r="W33" i="2"/>
  <c r="W37" i="2"/>
  <c r="W46" i="2"/>
  <c r="W47" i="2"/>
  <c r="W30" i="2"/>
  <c r="W17" i="2"/>
  <c r="W21" i="2"/>
  <c r="W29" i="2"/>
  <c r="Y14" i="2"/>
  <c r="X15" i="2"/>
  <c r="X16" i="2" s="1"/>
  <c r="X17" i="2" s="1" a="1"/>
  <c r="X18" i="2" l="1"/>
  <c r="X34" i="2"/>
  <c r="X19" i="2"/>
  <c r="X35" i="2"/>
  <c r="X20" i="2"/>
  <c r="X36" i="2"/>
  <c r="X26" i="2"/>
  <c r="X42" i="2"/>
  <c r="X31" i="2"/>
  <c r="X32" i="2"/>
  <c r="X39" i="2"/>
  <c r="X17" i="2"/>
  <c r="X44" i="2"/>
  <c r="X21" i="2"/>
  <c r="X45" i="2"/>
  <c r="X22" i="2"/>
  <c r="X46" i="2"/>
  <c r="X23" i="2"/>
  <c r="X47" i="2"/>
  <c r="X24" i="2"/>
  <c r="X28" i="2"/>
  <c r="X29" i="2"/>
  <c r="X25" i="2"/>
  <c r="X27" i="2"/>
  <c r="X30" i="2"/>
  <c r="X33" i="2"/>
  <c r="X37" i="2"/>
  <c r="X38" i="2"/>
  <c r="X40" i="2"/>
  <c r="X41" i="2"/>
  <c r="X43" i="2"/>
  <c r="Z14" i="2"/>
  <c r="Y15" i="2"/>
  <c r="Y16" i="2" s="1"/>
  <c r="Y17" i="2" s="1" a="1"/>
  <c r="Y18" i="2" l="1"/>
  <c r="Y34" i="2"/>
  <c r="Y19" i="2"/>
  <c r="Y35" i="2"/>
  <c r="Y20" i="2"/>
  <c r="Y36" i="2"/>
  <c r="Y26" i="2"/>
  <c r="Y42" i="2"/>
  <c r="Y22" i="2"/>
  <c r="Y43" i="2"/>
  <c r="Y23" i="2"/>
  <c r="Y44" i="2"/>
  <c r="Y28" i="2"/>
  <c r="Y24" i="2"/>
  <c r="Y25" i="2"/>
  <c r="Y27" i="2"/>
  <c r="Y29" i="2"/>
  <c r="Y30" i="2"/>
  <c r="Y33" i="2"/>
  <c r="Y37" i="2"/>
  <c r="Y47" i="2"/>
  <c r="Y38" i="2"/>
  <c r="Y39" i="2"/>
  <c r="Y41" i="2"/>
  <c r="Y46" i="2"/>
  <c r="Y17" i="2"/>
  <c r="Y21" i="2"/>
  <c r="Y31" i="2"/>
  <c r="Y32" i="2"/>
  <c r="Y40" i="2"/>
  <c r="Y45" i="2"/>
  <c r="AA14" i="2"/>
  <c r="Z15" i="2"/>
  <c r="Z16" i="2" s="1"/>
  <c r="Z17" i="2" s="1" a="1"/>
  <c r="Z18" i="2" l="1"/>
  <c r="Z34" i="2"/>
  <c r="Z19" i="2"/>
  <c r="Z35" i="2"/>
  <c r="Z20" i="2"/>
  <c r="Z36" i="2"/>
  <c r="Z26" i="2"/>
  <c r="Z42" i="2"/>
  <c r="Z31" i="2"/>
  <c r="Z32" i="2"/>
  <c r="Z39" i="2"/>
  <c r="Z28" i="2"/>
  <c r="Z29" i="2"/>
  <c r="Z30" i="2"/>
  <c r="Z33" i="2"/>
  <c r="Z37" i="2"/>
  <c r="Z41" i="2"/>
  <c r="Z43" i="2"/>
  <c r="Z40" i="2"/>
  <c r="Z24" i="2"/>
  <c r="Z38" i="2"/>
  <c r="Z44" i="2"/>
  <c r="Z45" i="2"/>
  <c r="Z46" i="2"/>
  <c r="Z47" i="2"/>
  <c r="Z27" i="2"/>
  <c r="Z17" i="2"/>
  <c r="Z21" i="2"/>
  <c r="Z22" i="2"/>
  <c r="Z23" i="2"/>
  <c r="Z25" i="2"/>
  <c r="AB14" i="2"/>
  <c r="AA15" i="2"/>
  <c r="AA16" i="2" s="1"/>
  <c r="AA17" i="2" s="1" a="1"/>
  <c r="AA18" i="2" l="1"/>
  <c r="AA34" i="2"/>
  <c r="AA19" i="2"/>
  <c r="AA35" i="2"/>
  <c r="AA20" i="2"/>
  <c r="AA36" i="2"/>
  <c r="AA26" i="2"/>
  <c r="AA42" i="2"/>
  <c r="AA22" i="2"/>
  <c r="AA43" i="2"/>
  <c r="AA23" i="2"/>
  <c r="AA44" i="2"/>
  <c r="AA28" i="2"/>
  <c r="AA33" i="2"/>
  <c r="AA37" i="2"/>
  <c r="AA38" i="2"/>
  <c r="AA39" i="2"/>
  <c r="AA40" i="2"/>
  <c r="AA17" i="2"/>
  <c r="AA46" i="2"/>
  <c r="AA21" i="2"/>
  <c r="AA47" i="2"/>
  <c r="AA25" i="2"/>
  <c r="AA27" i="2"/>
  <c r="AA24" i="2"/>
  <c r="AA29" i="2"/>
  <c r="AA30" i="2"/>
  <c r="AA31" i="2"/>
  <c r="AA32" i="2"/>
  <c r="AA41" i="2"/>
  <c r="AA45" i="2"/>
  <c r="AC14" i="2"/>
  <c r="AB15" i="2"/>
  <c r="AB16" i="2" s="1"/>
  <c r="AB17" i="2" s="1" a="1"/>
  <c r="AB18" i="2" l="1"/>
  <c r="AB34" i="2"/>
  <c r="AB19" i="2"/>
  <c r="AB35" i="2"/>
  <c r="AB20" i="2"/>
  <c r="AB36" i="2"/>
  <c r="AB26" i="2"/>
  <c r="AB42" i="2"/>
  <c r="AB31" i="2"/>
  <c r="AB32" i="2"/>
  <c r="AB39" i="2"/>
  <c r="AB41" i="2"/>
  <c r="AB43" i="2"/>
  <c r="AB17" i="2"/>
  <c r="AB44" i="2"/>
  <c r="AB21" i="2"/>
  <c r="AB45" i="2"/>
  <c r="AB22" i="2"/>
  <c r="AB46" i="2"/>
  <c r="AB25" i="2"/>
  <c r="AB27" i="2"/>
  <c r="AB38" i="2"/>
  <c r="AB40" i="2"/>
  <c r="AB47" i="2"/>
  <c r="AB23" i="2"/>
  <c r="AB24" i="2"/>
  <c r="AB28" i="2"/>
  <c r="AB29" i="2"/>
  <c r="AB30" i="2"/>
  <c r="AB33" i="2"/>
  <c r="AB37" i="2"/>
  <c r="AD14" i="2"/>
  <c r="AC15" i="2"/>
  <c r="AC16" i="2" s="1"/>
  <c r="AC17" i="2" s="1" a="1"/>
  <c r="AC18" i="2" l="1"/>
  <c r="AC34" i="2"/>
  <c r="AC19" i="2"/>
  <c r="AC35" i="2"/>
  <c r="AC20" i="2"/>
  <c r="AC36" i="2"/>
  <c r="AC26" i="2"/>
  <c r="AC42" i="2"/>
  <c r="AC22" i="2"/>
  <c r="AC43" i="2"/>
  <c r="AC23" i="2"/>
  <c r="AC44" i="2"/>
  <c r="AC28" i="2"/>
  <c r="AC17" i="2"/>
  <c r="AC46" i="2"/>
  <c r="AC21" i="2"/>
  <c r="AC47" i="2"/>
  <c r="AC24" i="2"/>
  <c r="AC25" i="2"/>
  <c r="AC27" i="2"/>
  <c r="AC31" i="2"/>
  <c r="AC32" i="2"/>
  <c r="AC39" i="2"/>
  <c r="AC30" i="2"/>
  <c r="AC37" i="2"/>
  <c r="AC38" i="2"/>
  <c r="AC40" i="2"/>
  <c r="AC41" i="2"/>
  <c r="AC45" i="2"/>
  <c r="AC29" i="2"/>
  <c r="AC33" i="2"/>
  <c r="AE14" i="2"/>
  <c r="AD15" i="2"/>
  <c r="AD16" i="2" s="1"/>
  <c r="AD17" i="2" s="1" a="1"/>
  <c r="AE15" i="2"/>
  <c r="AE16" i="2" s="1"/>
  <c r="AE17" i="2" s="1" a="1"/>
  <c r="AE18" i="2" l="1"/>
  <c r="AE34" i="2"/>
  <c r="AE19" i="2"/>
  <c r="AE35" i="2"/>
  <c r="AE20" i="2"/>
  <c r="AE36" i="2"/>
  <c r="AE26" i="2"/>
  <c r="AE42" i="2"/>
  <c r="AE21" i="2"/>
  <c r="AE22" i="2"/>
  <c r="AE43" i="2"/>
  <c r="AE23" i="2"/>
  <c r="AE44" i="2"/>
  <c r="AE28" i="2"/>
  <c r="AE31" i="2"/>
  <c r="AE32" i="2"/>
  <c r="AE33" i="2"/>
  <c r="AE37" i="2"/>
  <c r="AE38" i="2"/>
  <c r="AE41" i="2"/>
  <c r="AE45" i="2"/>
  <c r="AE46" i="2"/>
  <c r="AE47" i="2"/>
  <c r="AE17" i="2"/>
  <c r="AE24" i="2"/>
  <c r="AE25" i="2"/>
  <c r="AE27" i="2"/>
  <c r="AE29" i="2"/>
  <c r="AE30" i="2"/>
  <c r="AE39" i="2"/>
  <c r="AE40" i="2"/>
  <c r="AD18" i="2"/>
  <c r="AD34" i="2"/>
  <c r="AD19" i="2"/>
  <c r="AD35" i="2"/>
  <c r="AD20" i="2"/>
  <c r="AD36" i="2"/>
  <c r="AD26" i="2"/>
  <c r="AD42" i="2"/>
  <c r="AD31" i="2"/>
  <c r="AD32" i="2"/>
  <c r="AD39" i="2"/>
  <c r="AD25" i="2"/>
  <c r="AD27" i="2"/>
  <c r="AD28" i="2"/>
  <c r="AD29" i="2"/>
  <c r="AD30" i="2"/>
  <c r="AD38" i="2"/>
  <c r="AD40" i="2"/>
  <c r="AD23" i="2"/>
  <c r="AD21" i="2"/>
  <c r="AD24" i="2"/>
  <c r="AD17" i="2"/>
  <c r="AD22" i="2"/>
  <c r="AD33" i="2"/>
  <c r="AD37" i="2"/>
  <c r="AD41" i="2"/>
  <c r="AD43" i="2"/>
  <c r="AD44" i="2"/>
  <c r="AD45" i="2"/>
  <c r="AD46" i="2"/>
  <c r="AD47" i="2"/>
</calcChain>
</file>

<file path=xl/comments1.xml><?xml version="1.0" encoding="utf-8"?>
<comments xmlns="http://schemas.openxmlformats.org/spreadsheetml/2006/main">
  <authors>
    <author>Ferdinando Ametrano</author>
  </authors>
  <commentList>
    <comment ref="B3" authorId="0">
      <text>
        <r>
          <rPr>
            <sz val="8"/>
            <color indexed="81"/>
            <rFont val="Tahoma"/>
            <family val="2"/>
          </rPr>
          <t>effective date</t>
        </r>
      </text>
    </comment>
    <comment ref="B4" authorId="0">
      <text>
        <r>
          <rPr>
            <sz val="8"/>
            <color indexed="81"/>
            <rFont val="Tahoma"/>
            <family val="2"/>
          </rPr>
          <t>termination date</t>
        </r>
      </text>
    </comment>
    <comment ref="B5" authorId="0">
      <text>
        <r>
          <rPr>
            <sz val="8"/>
            <color indexed="81"/>
            <rFont val="Tahoma"/>
            <family val="2"/>
          </rPr>
          <t>tenor (e.g. 2D for two days , 3W for three weeks, 6M for six months, 1Y for one year)</t>
        </r>
      </text>
    </comment>
    <comment ref="B6" authorId="0">
      <text>
        <r>
          <rPr>
            <sz val="8"/>
            <color indexed="81"/>
            <rFont val="Tahoma"/>
            <family val="2"/>
          </rPr>
          <t>holiday calendar (e.g. TARGET)</t>
        </r>
      </text>
    </comment>
    <comment ref="B7" authorId="0">
      <text>
        <r>
          <rPr>
            <sz val="8"/>
            <color indexed="81"/>
            <rFont val="Tahoma"/>
            <family val="2"/>
          </rPr>
          <t>accrual dates business day convention</t>
        </r>
      </text>
    </comment>
    <comment ref="B8" authorId="0">
      <text>
        <r>
          <rPr>
            <sz val="8"/>
            <color indexed="81"/>
            <rFont val="Tahoma"/>
            <family val="2"/>
          </rPr>
          <t>termination date business day convention</t>
        </r>
      </text>
    </comment>
    <comment ref="B9" authorId="0">
      <text>
        <r>
          <rPr>
            <sz val="8"/>
            <color indexed="81"/>
            <rFont val="Tahoma"/>
            <family val="2"/>
          </rPr>
          <t>Date generation rule (Backward, Forward, ThirdWednesday, Zero)</t>
        </r>
      </text>
    </comment>
    <comment ref="B10" authorId="0">
      <text>
        <r>
          <rPr>
            <sz val="8"/>
            <color indexed="81"/>
            <rFont val="Tahoma"/>
            <family val="2"/>
          </rPr>
          <t>end of month convention. FALSE by default.</t>
        </r>
      </text>
    </comment>
    <comment ref="B11" authorId="0">
      <text>
        <r>
          <rPr>
            <sz val="8"/>
            <color indexed="81"/>
            <rFont val="Tahoma"/>
            <family val="2"/>
          </rPr>
          <t>stub date, if there is an irregular starting period. NA by default.</t>
        </r>
      </text>
    </comment>
    <comment ref="B12" authorId="0">
      <text>
        <r>
          <rPr>
            <sz val="8"/>
            <color indexed="81"/>
            <rFont val="Tahoma"/>
            <family val="2"/>
          </rPr>
          <t>stub date, if there an irregular final period. NA by default.</t>
        </r>
      </text>
    </comment>
    <comment ref="B13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4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sharedStrings.xml><?xml version="1.0" encoding="utf-8"?>
<sst xmlns="http://schemas.openxmlformats.org/spreadsheetml/2006/main" count="76" uniqueCount="66">
  <si>
    <t>Calendar</t>
  </si>
  <si>
    <t>Effective Date</t>
  </si>
  <si>
    <t>Termination Date</t>
  </si>
  <si>
    <t>Schedule</t>
  </si>
  <si>
    <t>Evaluation date</t>
  </si>
  <si>
    <t>Target</t>
  </si>
  <si>
    <t>Following</t>
  </si>
  <si>
    <t>Modified Following</t>
  </si>
  <si>
    <t>Unadjusted</t>
  </si>
  <si>
    <t>Effective date:</t>
  </si>
  <si>
    <t>NOT adjusted</t>
  </si>
  <si>
    <t>Termination date:</t>
  </si>
  <si>
    <t>Initial exchange date:</t>
  </si>
  <si>
    <t>Mod. Foll.</t>
  </si>
  <si>
    <t>Maturity date:</t>
  </si>
  <si>
    <t>specified</t>
  </si>
  <si>
    <t>ISDA definitions:</t>
  </si>
  <si>
    <t>Payment dates:</t>
  </si>
  <si>
    <t>Periodic exchange dates:</t>
  </si>
  <si>
    <t>= each payment date during the Term</t>
  </si>
  <si>
    <t>Term:</t>
  </si>
  <si>
    <t>Period from Effective to Termination Date</t>
  </si>
  <si>
    <t>Calculation Period:</t>
  </si>
  <si>
    <t>Period end Dates:</t>
  </si>
  <si>
    <t>= from one Period End Date (included) to the following Period End Date (excluded)</t>
  </si>
  <si>
    <t>Dates</t>
  </si>
  <si>
    <t>NullCalendar</t>
  </si>
  <si>
    <t>qlSchedule</t>
  </si>
  <si>
    <t>Tenor</t>
  </si>
  <si>
    <t>1Y</t>
  </si>
  <si>
    <t>Backward</t>
  </si>
  <si>
    <t>End of Month</t>
  </si>
  <si>
    <t>First date</t>
  </si>
  <si>
    <t>Next to last date</t>
  </si>
  <si>
    <t>NOT adjusted (unless otherwise specified in the deal confirmation)</t>
  </si>
  <si>
    <t>6M</t>
  </si>
  <si>
    <t>TARGET</t>
  </si>
  <si>
    <t>size</t>
  </si>
  <si>
    <t>startDate</t>
  </si>
  <si>
    <t>endDate</t>
  </si>
  <si>
    <t>tenor</t>
  </si>
  <si>
    <t>calendar</t>
  </si>
  <si>
    <t>bdc</t>
  </si>
  <si>
    <t>empty</t>
  </si>
  <si>
    <t>previousDate</t>
  </si>
  <si>
    <t>nextDate</t>
  </si>
  <si>
    <t>Date Generation</t>
  </si>
  <si>
    <t>Term (years)</t>
  </si>
  <si>
    <t>Business Day Conv</t>
  </si>
  <si>
    <t>Termination date conv</t>
  </si>
  <si>
    <t>EffectiveDate</t>
  </si>
  <si>
    <t>TerminationDate</t>
  </si>
  <si>
    <t>Convention</t>
  </si>
  <si>
    <t>TermDateConv</t>
  </si>
  <si>
    <t>GenRule</t>
  </si>
  <si>
    <t>EndOfMonth</t>
  </si>
  <si>
    <t>FirstDate</t>
  </si>
  <si>
    <t>NextToLastDate</t>
  </si>
  <si>
    <t>Permanent</t>
  </si>
  <si>
    <t>Trigger</t>
  </si>
  <si>
    <t>Error</t>
  </si>
  <si>
    <t>TerminationDateBDC</t>
  </si>
  <si>
    <t>Rule</t>
  </si>
  <si>
    <t>-2M</t>
  </si>
  <si>
    <t>10Y2M</t>
  </si>
  <si>
    <t>IsRegular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</si>
</sst>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4" formatCode="[$-409]d\-mmm\-yy;@"/>
    <numFmt numFmtId="187" formatCode="ddd\,\ dd\-mmm\-yyyy"/>
    <numFmt numFmtId="188" formatCode="ddd\,\ d\-mmm\-yyyy"/>
  </numFmts>
  <fonts count="12" x14ac:knownFonts="1">
    <font>
      <sz val="8"/>
      <name val="Arial"/>
    </font>
    <font>
      <b/>
      <sz val="8"/>
      <name val="Microsoft Sans Serif"/>
      <family val="2"/>
    </font>
    <font>
      <sz val="8"/>
      <name val="Microsoft Sans Serif"/>
      <family val="2"/>
    </font>
    <font>
      <b/>
      <i/>
      <sz val="8"/>
      <name val="Microsoft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9">
    <xf numFmtId="0" fontId="0" fillId="0" borderId="0" xfId="0">
      <alignment vertical="top"/>
    </xf>
    <xf numFmtId="0" fontId="1" fillId="2" borderId="1" xfId="0" applyFont="1" applyFill="1" applyBorder="1" applyProtection="1">
      <alignment vertical="top"/>
    </xf>
    <xf numFmtId="184" fontId="2" fillId="3" borderId="1" xfId="0" applyNumberFormat="1" applyFont="1" applyFill="1" applyBorder="1" applyAlignment="1" applyProtection="1">
      <alignment horizontal="right"/>
    </xf>
    <xf numFmtId="184" fontId="2" fillId="3" borderId="1" xfId="0" quotePrefix="1" applyNumberFormat="1" applyFont="1" applyFill="1" applyBorder="1" applyAlignment="1" applyProtection="1">
      <alignment horizontal="center"/>
    </xf>
    <xf numFmtId="0" fontId="2" fillId="3" borderId="1" xfId="0" quotePrefix="1" applyNumberFormat="1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188" fontId="2" fillId="3" borderId="2" xfId="0" quotePrefix="1" applyNumberFormat="1" applyFont="1" applyFill="1" applyBorder="1" applyAlignment="1" applyProtection="1">
      <alignment horizontal="center"/>
    </xf>
    <xf numFmtId="188" fontId="2" fillId="3" borderId="3" xfId="0" quotePrefix="1" applyNumberFormat="1" applyFont="1" applyFill="1" applyBorder="1" applyAlignment="1" applyProtection="1">
      <alignment horizontal="center"/>
    </xf>
    <xf numFmtId="188" fontId="2" fillId="3" borderId="4" xfId="0" quotePrefix="1" applyNumberFormat="1" applyFont="1" applyFill="1" applyBorder="1" applyAlignment="1" applyProtection="1">
      <alignment horizontal="center"/>
    </xf>
    <xf numFmtId="184" fontId="2" fillId="3" borderId="1" xfId="0" applyNumberFormat="1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 vertical="top"/>
    </xf>
    <xf numFmtId="0" fontId="3" fillId="2" borderId="3" xfId="0" applyFont="1" applyFill="1" applyBorder="1" applyAlignment="1" applyProtection="1">
      <alignment horizontal="center" vertical="top"/>
    </xf>
    <xf numFmtId="0" fontId="3" fillId="2" borderId="4" xfId="0" applyFont="1" applyFill="1" applyBorder="1" applyAlignment="1" applyProtection="1">
      <alignment horizontal="center" vertical="top"/>
    </xf>
    <xf numFmtId="0" fontId="1" fillId="2" borderId="11" xfId="0" applyFont="1" applyFill="1" applyBorder="1" applyAlignment="1" applyProtection="1">
      <alignment horizontal="left"/>
    </xf>
    <xf numFmtId="0" fontId="1" fillId="2" borderId="12" xfId="0" applyFont="1" applyFill="1" applyBorder="1" applyAlignment="1" applyProtection="1">
      <alignment horizontal="left"/>
    </xf>
    <xf numFmtId="0" fontId="5" fillId="2" borderId="13" xfId="0" applyFont="1" applyFill="1" applyBorder="1" applyProtection="1">
      <alignment vertical="top"/>
    </xf>
    <xf numFmtId="0" fontId="1" fillId="2" borderId="14" xfId="0" applyFont="1" applyFill="1" applyBorder="1" applyAlignment="1" applyProtection="1"/>
    <xf numFmtId="0" fontId="1" fillId="2" borderId="1" xfId="0" applyFont="1" applyFill="1" applyBorder="1" applyAlignment="1" applyProtection="1"/>
    <xf numFmtId="0" fontId="3" fillId="2" borderId="1" xfId="0" applyFont="1" applyFill="1" applyBorder="1" applyAlignment="1" applyProtection="1"/>
    <xf numFmtId="188" fontId="2" fillId="3" borderId="1" xfId="0" quotePrefix="1" applyNumberFormat="1" applyFont="1" applyFill="1" applyBorder="1" applyAlignment="1" applyProtection="1">
      <alignment horizontal="center"/>
    </xf>
    <xf numFmtId="0" fontId="7" fillId="0" borderId="0" xfId="0" applyFont="1">
      <alignment vertical="top"/>
    </xf>
    <xf numFmtId="0" fontId="5" fillId="2" borderId="15" xfId="0" applyFont="1" applyFill="1" applyBorder="1">
      <alignment vertical="top"/>
    </xf>
    <xf numFmtId="0" fontId="7" fillId="2" borderId="16" xfId="0" applyFont="1" applyFill="1" applyBorder="1">
      <alignment vertical="top"/>
    </xf>
    <xf numFmtId="0" fontId="7" fillId="2" borderId="17" xfId="0" applyFont="1" applyFill="1" applyBorder="1">
      <alignment vertical="top"/>
    </xf>
    <xf numFmtId="0" fontId="4" fillId="0" borderId="0" xfId="0" applyFont="1">
      <alignment vertical="top"/>
    </xf>
    <xf numFmtId="0" fontId="4" fillId="2" borderId="18" xfId="0" applyFont="1" applyFill="1" applyBorder="1">
      <alignment vertical="top"/>
    </xf>
    <xf numFmtId="0" fontId="4" fillId="2" borderId="0" xfId="0" applyFont="1" applyFill="1" applyBorder="1">
      <alignment vertical="top"/>
    </xf>
    <xf numFmtId="0" fontId="4" fillId="2" borderId="19" xfId="0" applyFont="1" applyFill="1" applyBorder="1">
      <alignment vertical="top"/>
    </xf>
    <xf numFmtId="0" fontId="4" fillId="2" borderId="0" xfId="0" quotePrefix="1" applyFont="1" applyFill="1" applyBorder="1">
      <alignment vertical="top"/>
    </xf>
    <xf numFmtId="0" fontId="4" fillId="2" borderId="20" xfId="0" applyFont="1" applyFill="1" applyBorder="1">
      <alignment vertical="top"/>
    </xf>
    <xf numFmtId="0" fontId="4" fillId="2" borderId="21" xfId="0" applyFont="1" applyFill="1" applyBorder="1">
      <alignment vertical="top"/>
    </xf>
    <xf numFmtId="0" fontId="4" fillId="2" borderId="21" xfId="0" quotePrefix="1" applyFont="1" applyFill="1" applyBorder="1">
      <alignment vertical="top"/>
    </xf>
    <xf numFmtId="0" fontId="4" fillId="2" borderId="22" xfId="0" applyFont="1" applyFill="1" applyBorder="1">
      <alignment vertical="top"/>
    </xf>
    <xf numFmtId="0" fontId="6" fillId="0" borderId="0" xfId="0" applyFont="1" applyAlignment="1">
      <alignment horizontal="center" vertical="top"/>
    </xf>
    <xf numFmtId="0" fontId="9" fillId="2" borderId="23" xfId="0" applyFont="1" applyFill="1" applyBorder="1" applyAlignment="1">
      <alignment horizontal="right" vertical="top"/>
    </xf>
    <xf numFmtId="0" fontId="10" fillId="3" borderId="23" xfId="0" applyFont="1" applyFill="1" applyBorder="1" applyAlignment="1">
      <alignment horizontal="center" vertical="top"/>
    </xf>
    <xf numFmtId="0" fontId="10" fillId="0" borderId="0" xfId="0" applyFont="1">
      <alignment vertical="top"/>
    </xf>
    <xf numFmtId="0" fontId="10" fillId="0" borderId="14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9" fillId="2" borderId="25" xfId="0" applyFont="1" applyFill="1" applyBorder="1" applyAlignment="1">
      <alignment horizontal="right" vertical="top"/>
    </xf>
    <xf numFmtId="0" fontId="11" fillId="3" borderId="25" xfId="0" applyFont="1" applyFill="1" applyBorder="1" applyAlignment="1">
      <alignment horizontal="center" vertical="top"/>
    </xf>
    <xf numFmtId="187" fontId="10" fillId="0" borderId="26" xfId="0" applyNumberFormat="1" applyFont="1" applyBorder="1">
      <alignment vertical="top"/>
    </xf>
    <xf numFmtId="0" fontId="10" fillId="0" borderId="27" xfId="0" applyFont="1" applyBorder="1">
      <alignment vertical="top"/>
    </xf>
    <xf numFmtId="0" fontId="9" fillId="2" borderId="24" xfId="0" applyFont="1" applyFill="1" applyBorder="1" applyAlignment="1">
      <alignment horizontal="right" vertical="top"/>
    </xf>
    <xf numFmtId="188" fontId="10" fillId="4" borderId="24" xfId="0" quotePrefix="1" applyNumberFormat="1" applyFont="1" applyFill="1" applyBorder="1" applyAlignment="1">
      <alignment horizontal="center" vertical="top"/>
    </xf>
    <xf numFmtId="0" fontId="9" fillId="0" borderId="5" xfId="0" applyFont="1" applyBorder="1">
      <alignment vertical="top"/>
    </xf>
    <xf numFmtId="187" fontId="10" fillId="0" borderId="8" xfId="0" applyNumberFormat="1" applyFont="1" applyBorder="1" applyAlignment="1">
      <alignment horizontal="center" vertical="top"/>
    </xf>
    <xf numFmtId="188" fontId="10" fillId="4" borderId="24" xfId="0" applyNumberFormat="1" applyFont="1" applyFill="1" applyBorder="1" applyAlignment="1">
      <alignment horizontal="center" vertical="top"/>
    </xf>
    <xf numFmtId="0" fontId="9" fillId="0" borderId="6" xfId="0" applyFont="1" applyBorder="1">
      <alignment vertical="top"/>
    </xf>
    <xf numFmtId="187" fontId="10" fillId="0" borderId="9" xfId="0" applyNumberFormat="1" applyFont="1" applyBorder="1" applyAlignment="1">
      <alignment horizontal="center" vertical="top"/>
    </xf>
    <xf numFmtId="0" fontId="10" fillId="4" borderId="24" xfId="0" applyFont="1" applyFill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9" xfId="0" applyFont="1" applyFill="1" applyBorder="1" applyAlignment="1">
      <alignment horizontal="center" vertical="top"/>
    </xf>
    <xf numFmtId="0" fontId="10" fillId="4" borderId="25" xfId="0" applyFont="1" applyFill="1" applyBorder="1" applyAlignment="1">
      <alignment horizontal="center" vertical="top"/>
    </xf>
    <xf numFmtId="0" fontId="9" fillId="0" borderId="7" xfId="0" applyFont="1" applyBorder="1">
      <alignment vertical="top"/>
    </xf>
    <xf numFmtId="187" fontId="10" fillId="0" borderId="10" xfId="0" applyNumberFormat="1" applyFont="1" applyBorder="1" applyAlignment="1">
      <alignment horizontal="center" vertical="top"/>
    </xf>
    <xf numFmtId="0" fontId="10" fillId="0" borderId="0" xfId="0" applyFont="1" applyFill="1">
      <alignment vertical="top"/>
    </xf>
    <xf numFmtId="187" fontId="10" fillId="0" borderId="28" xfId="0" applyNumberFormat="1" applyFont="1" applyBorder="1">
      <alignment vertical="top"/>
    </xf>
    <xf numFmtId="0" fontId="10" fillId="0" borderId="29" xfId="0" applyFon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7"/>
  <sheetViews>
    <sheetView showGridLines="0" tabSelected="1" workbookViewId="0"/>
  </sheetViews>
  <sheetFormatPr defaultRowHeight="11.25" x14ac:dyDescent="0.2"/>
  <cols>
    <col min="1" max="1" width="19" style="36" bestFit="1" customWidth="1"/>
    <col min="2" max="2" width="17.83203125" style="36" bestFit="1" customWidth="1"/>
    <col min="3" max="3" width="4" style="36" customWidth="1"/>
    <col min="4" max="4" width="22.6640625" style="36" bestFit="1" customWidth="1"/>
    <col min="5" max="5" width="20.1640625" style="36" bestFit="1" customWidth="1"/>
    <col min="6" max="6" width="5" style="36" customWidth="1"/>
    <col min="7" max="7" width="20.1640625" style="36" bestFit="1" customWidth="1"/>
    <col min="8" max="8" width="11.6640625" style="36" bestFit="1" customWidth="1"/>
    <col min="9" max="28" width="5" style="36" customWidth="1"/>
    <col min="29" max="16384" width="9.33203125" style="36"/>
  </cols>
  <sheetData>
    <row r="1" spans="1:8" x14ac:dyDescent="0.2">
      <c r="A1" s="34" t="s">
        <v>3</v>
      </c>
      <c r="B1" s="35" t="str">
        <f>_xll.qlSchedule(,B3,B4,B5,B6,B7,B8,B9,B10,B11,B12,B13,B14)</f>
        <v>obj_00000#0000</v>
      </c>
      <c r="G1" s="37" t="s">
        <v>25</v>
      </c>
      <c r="H1" s="38" t="s">
        <v>65</v>
      </c>
    </row>
    <row r="2" spans="1:8" ht="12" thickBot="1" x14ac:dyDescent="0.25">
      <c r="A2" s="39" t="s">
        <v>60</v>
      </c>
      <c r="B2" s="40" t="str">
        <f>_xll.ohRangeRetrieveError(B1)</f>
        <v/>
      </c>
      <c r="G2" s="41">
        <f t="array" ref="G2:G35">_xll.qlScheduleDates(Schedule)</f>
        <v>41708</v>
      </c>
      <c r="H2" s="42"/>
    </row>
    <row r="3" spans="1:8" x14ac:dyDescent="0.2">
      <c r="A3" s="43" t="s">
        <v>50</v>
      </c>
      <c r="B3" s="44" t="s">
        <v>63</v>
      </c>
      <c r="D3" s="45" t="s">
        <v>38</v>
      </c>
      <c r="E3" s="46">
        <f>_xll.qlScheduleStartDate(Schedule)</f>
        <v>41708</v>
      </c>
      <c r="G3" s="41">
        <v>41829</v>
      </c>
      <c r="H3" s="42" t="b">
        <f>_xll.qlScheduleIsRegular(Schedule,ROW()-2)</f>
        <v>0</v>
      </c>
    </row>
    <row r="4" spans="1:8" x14ac:dyDescent="0.2">
      <c r="A4" s="43" t="s">
        <v>51</v>
      </c>
      <c r="B4" s="47" t="s">
        <v>64</v>
      </c>
      <c r="D4" s="48" t="s">
        <v>39</v>
      </c>
      <c r="E4" s="49">
        <f>_xll.qlScheduleEndDate(Schedule)</f>
        <v>45482</v>
      </c>
      <c r="G4" s="41">
        <v>42013</v>
      </c>
      <c r="H4" s="42" t="b">
        <f>_xll.qlScheduleIsRegular(Schedule,ROW()-2)</f>
        <v>1</v>
      </c>
    </row>
    <row r="5" spans="1:8" x14ac:dyDescent="0.2">
      <c r="A5" s="43" t="s">
        <v>28</v>
      </c>
      <c r="B5" s="50" t="s">
        <v>35</v>
      </c>
      <c r="D5" s="48" t="s">
        <v>40</v>
      </c>
      <c r="E5" s="51" t="str">
        <f>_xll.qlScheduleTenor(Schedule)</f>
        <v>6M</v>
      </c>
      <c r="G5" s="41">
        <v>42194</v>
      </c>
      <c r="H5" s="42" t="b">
        <f>_xll.qlScheduleIsRegular(Schedule,ROW()-2)</f>
        <v>1</v>
      </c>
    </row>
    <row r="6" spans="1:8" x14ac:dyDescent="0.2">
      <c r="A6" s="43" t="s">
        <v>0</v>
      </c>
      <c r="B6" s="50" t="s">
        <v>36</v>
      </c>
      <c r="D6" s="48" t="s">
        <v>41</v>
      </c>
      <c r="E6" s="52" t="str">
        <f>_xll.qlScheduleCalendar(Schedule)</f>
        <v>TARGET</v>
      </c>
      <c r="G6" s="41">
        <v>42380</v>
      </c>
      <c r="H6" s="42" t="b">
        <f>_xll.qlScheduleIsRegular(Schedule,ROW()-2)</f>
        <v>1</v>
      </c>
    </row>
    <row r="7" spans="1:8" x14ac:dyDescent="0.2">
      <c r="A7" s="43" t="s">
        <v>52</v>
      </c>
      <c r="B7" s="50" t="s">
        <v>6</v>
      </c>
      <c r="D7" s="48" t="s">
        <v>42</v>
      </c>
      <c r="E7" s="51" t="str">
        <f>_xll.qlScheduleBDC(Schedule)</f>
        <v>Following</v>
      </c>
      <c r="G7" s="41">
        <v>42562</v>
      </c>
      <c r="H7" s="42" t="b">
        <f>_xll.qlScheduleIsRegular(Schedule,ROW()-2)</f>
        <v>1</v>
      </c>
    </row>
    <row r="8" spans="1:8" x14ac:dyDescent="0.2">
      <c r="A8" s="43" t="s">
        <v>53</v>
      </c>
      <c r="B8" s="50" t="s">
        <v>6</v>
      </c>
      <c r="D8" s="48" t="s">
        <v>61</v>
      </c>
      <c r="E8" s="51" t="str">
        <f>_xll.qlScheduleTerminationDateBDC(Schedule)</f>
        <v>Following</v>
      </c>
      <c r="G8" s="41">
        <v>42744</v>
      </c>
      <c r="H8" s="42" t="b">
        <f>_xll.qlScheduleIsRegular(Schedule,ROW()-2)</f>
        <v>1</v>
      </c>
    </row>
    <row r="9" spans="1:8" x14ac:dyDescent="0.2">
      <c r="A9" s="43" t="s">
        <v>54</v>
      </c>
      <c r="B9" s="50" t="s">
        <v>30</v>
      </c>
      <c r="D9" s="48" t="s">
        <v>62</v>
      </c>
      <c r="E9" s="51" t="str">
        <f>_xll.qlScheduleRule(Schedule)</f>
        <v>Backward</v>
      </c>
      <c r="G9" s="41">
        <v>42926</v>
      </c>
      <c r="H9" s="42" t="b">
        <f>_xll.qlScheduleIsRegular(Schedule,ROW()-2)</f>
        <v>1</v>
      </c>
    </row>
    <row r="10" spans="1:8" x14ac:dyDescent="0.2">
      <c r="A10" s="43" t="s">
        <v>55</v>
      </c>
      <c r="B10" s="50"/>
      <c r="D10" s="48" t="s">
        <v>55</v>
      </c>
      <c r="E10" s="51" t="b">
        <f>_xll.qlScheduleEndOfMonth(Schedule)</f>
        <v>0</v>
      </c>
      <c r="G10" s="41">
        <v>43109</v>
      </c>
      <c r="H10" s="42" t="b">
        <f>_xll.qlScheduleIsRegular(Schedule,ROW()-2)</f>
        <v>1</v>
      </c>
    </row>
    <row r="11" spans="1:8" x14ac:dyDescent="0.2">
      <c r="A11" s="43" t="s">
        <v>56</v>
      </c>
      <c r="B11" s="47"/>
      <c r="D11" s="48" t="s">
        <v>43</v>
      </c>
      <c r="E11" s="52" t="b">
        <f>_xll.qlScheduleEmpty(Schedule)</f>
        <v>0</v>
      </c>
      <c r="G11" s="41">
        <v>43290</v>
      </c>
      <c r="H11" s="42" t="b">
        <f>_xll.qlScheduleIsRegular(Schedule,ROW()-2)</f>
        <v>1</v>
      </c>
    </row>
    <row r="12" spans="1:8" x14ac:dyDescent="0.2">
      <c r="A12" s="43" t="s">
        <v>57</v>
      </c>
      <c r="B12" s="47"/>
      <c r="D12" s="48" t="s">
        <v>37</v>
      </c>
      <c r="E12" s="51">
        <f>_xll.qlScheduleSize(Schedule)</f>
        <v>22</v>
      </c>
      <c r="G12" s="41">
        <v>43474</v>
      </c>
      <c r="H12" s="42" t="b">
        <f>_xll.qlScheduleIsRegular(Schedule,ROW()-2)</f>
        <v>1</v>
      </c>
    </row>
    <row r="13" spans="1:8" x14ac:dyDescent="0.2">
      <c r="A13" s="43" t="s">
        <v>58</v>
      </c>
      <c r="B13" s="50"/>
      <c r="D13" s="48" t="s">
        <v>44</v>
      </c>
      <c r="E13" s="49">
        <f>_xll.qlSchedulePreviousDate(Schedule)</f>
        <v>41708</v>
      </c>
      <c r="G13" s="41">
        <v>43655</v>
      </c>
      <c r="H13" s="42" t="b">
        <f>_xll.qlScheduleIsRegular(Schedule,ROW()-2)</f>
        <v>1</v>
      </c>
    </row>
    <row r="14" spans="1:8" ht="12" thickBot="1" x14ac:dyDescent="0.25">
      <c r="A14" s="39" t="s">
        <v>59</v>
      </c>
      <c r="B14" s="53"/>
      <c r="D14" s="54" t="s">
        <v>45</v>
      </c>
      <c r="E14" s="55">
        <f>_xll.qlScheduleNextDate(Schedule)</f>
        <v>41829</v>
      </c>
      <c r="G14" s="41">
        <v>43839</v>
      </c>
      <c r="H14" s="42" t="b">
        <f>_xll.qlScheduleIsRegular(Schedule,ROW()-2)</f>
        <v>1</v>
      </c>
    </row>
    <row r="15" spans="1:8" x14ac:dyDescent="0.2">
      <c r="G15" s="41">
        <v>44021</v>
      </c>
      <c r="H15" s="42" t="b">
        <f>_xll.qlScheduleIsRegular(Schedule,ROW()-2)</f>
        <v>1</v>
      </c>
    </row>
    <row r="16" spans="1:8" x14ac:dyDescent="0.2">
      <c r="A16" s="56"/>
      <c r="G16" s="41">
        <v>44207</v>
      </c>
      <c r="H16" s="42" t="b">
        <f>_xll.qlScheduleIsRegular(Schedule,ROW()-2)</f>
        <v>1</v>
      </c>
    </row>
    <row r="17" spans="1:8" x14ac:dyDescent="0.2">
      <c r="A17" s="56"/>
      <c r="G17" s="41">
        <v>44386</v>
      </c>
      <c r="H17" s="42" t="b">
        <f>_xll.qlScheduleIsRegular(Schedule,ROW()-2)</f>
        <v>1</v>
      </c>
    </row>
    <row r="18" spans="1:8" x14ac:dyDescent="0.2">
      <c r="A18" s="56"/>
      <c r="G18" s="41">
        <v>44571</v>
      </c>
      <c r="H18" s="42" t="b">
        <f>_xll.qlScheduleIsRegular(Schedule,ROW()-2)</f>
        <v>1</v>
      </c>
    </row>
    <row r="19" spans="1:8" x14ac:dyDescent="0.2">
      <c r="A19" s="56"/>
      <c r="G19" s="41">
        <v>44753</v>
      </c>
      <c r="H19" s="42" t="b">
        <f>_xll.qlScheduleIsRegular(Schedule,ROW()-2)</f>
        <v>1</v>
      </c>
    </row>
    <row r="20" spans="1:8" x14ac:dyDescent="0.2">
      <c r="A20" s="56"/>
      <c r="G20" s="41">
        <v>44935</v>
      </c>
      <c r="H20" s="42" t="b">
        <f>_xll.qlScheduleIsRegular(Schedule,ROW()-2)</f>
        <v>1</v>
      </c>
    </row>
    <row r="21" spans="1:8" x14ac:dyDescent="0.2">
      <c r="A21" s="56"/>
      <c r="G21" s="41">
        <v>45117</v>
      </c>
      <c r="H21" s="42" t="b">
        <f>_xll.qlScheduleIsRegular(Schedule,ROW()-2)</f>
        <v>1</v>
      </c>
    </row>
    <row r="22" spans="1:8" x14ac:dyDescent="0.2">
      <c r="A22" s="56"/>
      <c r="G22" s="41">
        <v>45300</v>
      </c>
      <c r="H22" s="42" t="b">
        <f>_xll.qlScheduleIsRegular(Schedule,ROW()-2)</f>
        <v>1</v>
      </c>
    </row>
    <row r="23" spans="1:8" x14ac:dyDescent="0.2">
      <c r="A23" s="56"/>
      <c r="G23" s="41">
        <v>45482</v>
      </c>
      <c r="H23" s="42" t="b">
        <f>_xll.qlScheduleIsRegular(Schedule,ROW()-2)</f>
        <v>1</v>
      </c>
    </row>
    <row r="24" spans="1:8" x14ac:dyDescent="0.2">
      <c r="A24" s="56"/>
      <c r="G24" s="41" t="e">
        <v>#N/A</v>
      </c>
      <c r="H24" s="42" t="e">
        <f>_xll.qlScheduleIsRegular(Schedule,ROW()-2)</f>
        <v>#NUM!</v>
      </c>
    </row>
    <row r="25" spans="1:8" x14ac:dyDescent="0.2">
      <c r="A25" s="56"/>
      <c r="G25" s="41" t="e">
        <v>#N/A</v>
      </c>
      <c r="H25" s="42" t="e">
        <f>_xll.qlScheduleIsRegular(Schedule,ROW()-2)</f>
        <v>#NUM!</v>
      </c>
    </row>
    <row r="26" spans="1:8" x14ac:dyDescent="0.2">
      <c r="A26" s="56"/>
      <c r="G26" s="41" t="e">
        <v>#N/A</v>
      </c>
      <c r="H26" s="42" t="e">
        <f>_xll.qlScheduleIsRegular(Schedule,ROW()-2)</f>
        <v>#NUM!</v>
      </c>
    </row>
    <row r="27" spans="1:8" x14ac:dyDescent="0.2">
      <c r="A27" s="56"/>
      <c r="G27" s="41" t="e">
        <v>#N/A</v>
      </c>
      <c r="H27" s="42" t="e">
        <f>_xll.qlScheduleIsRegular(Schedule,ROW()-2)</f>
        <v>#NUM!</v>
      </c>
    </row>
    <row r="28" spans="1:8" x14ac:dyDescent="0.2">
      <c r="A28" s="56"/>
      <c r="G28" s="41" t="e">
        <v>#N/A</v>
      </c>
      <c r="H28" s="42" t="e">
        <f>_xll.qlScheduleIsRegular(Schedule,ROW()-2)</f>
        <v>#NUM!</v>
      </c>
    </row>
    <row r="29" spans="1:8" x14ac:dyDescent="0.2">
      <c r="A29" s="56"/>
      <c r="G29" s="41" t="e">
        <v>#N/A</v>
      </c>
      <c r="H29" s="42" t="e">
        <f>_xll.qlScheduleIsRegular(Schedule,ROW()-2)</f>
        <v>#NUM!</v>
      </c>
    </row>
    <row r="30" spans="1:8" x14ac:dyDescent="0.2">
      <c r="A30" s="56"/>
      <c r="G30" s="41" t="e">
        <v>#N/A</v>
      </c>
      <c r="H30" s="42" t="e">
        <f>_xll.qlScheduleIsRegular(Schedule,ROW()-2)</f>
        <v>#NUM!</v>
      </c>
    </row>
    <row r="31" spans="1:8" x14ac:dyDescent="0.2">
      <c r="A31" s="56"/>
      <c r="G31" s="41" t="e">
        <v>#N/A</v>
      </c>
      <c r="H31" s="42" t="e">
        <f>_xll.qlScheduleIsRegular(Schedule,ROW()-2)</f>
        <v>#NUM!</v>
      </c>
    </row>
    <row r="32" spans="1:8" x14ac:dyDescent="0.2">
      <c r="A32" s="56"/>
      <c r="G32" s="41" t="e">
        <v>#N/A</v>
      </c>
      <c r="H32" s="42" t="e">
        <f>_xll.qlScheduleIsRegular(Schedule,ROW()-2)</f>
        <v>#NUM!</v>
      </c>
    </row>
    <row r="33" spans="1:8" x14ac:dyDescent="0.2">
      <c r="A33" s="56"/>
      <c r="G33" s="41" t="e">
        <v>#N/A</v>
      </c>
      <c r="H33" s="42" t="e">
        <f>_xll.qlScheduleIsRegular(Schedule,ROW()-2)</f>
        <v>#NUM!</v>
      </c>
    </row>
    <row r="34" spans="1:8" x14ac:dyDescent="0.2">
      <c r="A34" s="56"/>
      <c r="G34" s="41" t="e">
        <v>#N/A</v>
      </c>
      <c r="H34" s="42" t="e">
        <f>_xll.qlScheduleIsRegular(Schedule,ROW()-2)</f>
        <v>#NUM!</v>
      </c>
    </row>
    <row r="35" spans="1:8" x14ac:dyDescent="0.2">
      <c r="A35" s="56"/>
      <c r="G35" s="57" t="e">
        <v>#N/A</v>
      </c>
      <c r="H35" s="58" t="e">
        <f>_xll.qlScheduleIsRegular(Schedule,ROW()-2)</f>
        <v>#NUM!</v>
      </c>
    </row>
    <row r="36" spans="1:8" x14ac:dyDescent="0.2">
      <c r="A36" s="56"/>
    </row>
    <row r="37" spans="1:8" x14ac:dyDescent="0.2">
      <c r="A37" s="56"/>
    </row>
    <row r="38" spans="1:8" x14ac:dyDescent="0.2">
      <c r="A38" s="56"/>
    </row>
    <row r="39" spans="1:8" x14ac:dyDescent="0.2">
      <c r="A39" s="56"/>
    </row>
    <row r="40" spans="1:8" x14ac:dyDescent="0.2">
      <c r="A40" s="56"/>
    </row>
    <row r="41" spans="1:8" x14ac:dyDescent="0.2">
      <c r="A41" s="56"/>
    </row>
    <row r="42" spans="1:8" x14ac:dyDescent="0.2">
      <c r="A42" s="56"/>
    </row>
    <row r="43" spans="1:8" x14ac:dyDescent="0.2">
      <c r="A43" s="56"/>
    </row>
    <row r="44" spans="1:8" x14ac:dyDescent="0.2">
      <c r="A44" s="56"/>
    </row>
    <row r="45" spans="1:8" x14ac:dyDescent="0.2">
      <c r="A45" s="56"/>
    </row>
    <row r="46" spans="1:8" x14ac:dyDescent="0.2">
      <c r="A46" s="56"/>
    </row>
    <row r="47" spans="1:8" x14ac:dyDescent="0.2">
      <c r="A47" s="56"/>
    </row>
    <row r="48" spans="1:8" x14ac:dyDescent="0.2">
      <c r="A48" s="56"/>
    </row>
    <row r="49" spans="1:1" x14ac:dyDescent="0.2">
      <c r="A49" s="56"/>
    </row>
    <row r="50" spans="1:1" x14ac:dyDescent="0.2">
      <c r="A50" s="56"/>
    </row>
    <row r="51" spans="1:1" x14ac:dyDescent="0.2">
      <c r="A51" s="56"/>
    </row>
    <row r="52" spans="1:1" x14ac:dyDescent="0.2">
      <c r="A52" s="56"/>
    </row>
    <row r="53" spans="1:1" x14ac:dyDescent="0.2">
      <c r="A53" s="56"/>
    </row>
    <row r="54" spans="1:1" x14ac:dyDescent="0.2">
      <c r="A54" s="56"/>
    </row>
    <row r="55" spans="1:1" x14ac:dyDescent="0.2">
      <c r="A55" s="56"/>
    </row>
    <row r="56" spans="1:1" x14ac:dyDescent="0.2">
      <c r="A56" s="56"/>
    </row>
    <row r="57" spans="1:1" x14ac:dyDescent="0.2">
      <c r="A57" s="56"/>
    </row>
    <row r="58" spans="1:1" x14ac:dyDescent="0.2">
      <c r="A58" s="56"/>
    </row>
    <row r="59" spans="1:1" x14ac:dyDescent="0.2">
      <c r="A59" s="56"/>
    </row>
    <row r="60" spans="1:1" x14ac:dyDescent="0.2">
      <c r="A60" s="56"/>
    </row>
    <row r="61" spans="1:1" x14ac:dyDescent="0.2">
      <c r="A61" s="56"/>
    </row>
    <row r="62" spans="1:1" x14ac:dyDescent="0.2">
      <c r="A62" s="56"/>
    </row>
    <row r="63" spans="1:1" x14ac:dyDescent="0.2">
      <c r="A63" s="56"/>
    </row>
    <row r="64" spans="1:1" x14ac:dyDescent="0.2">
      <c r="A64" s="56"/>
    </row>
    <row r="65" spans="1:1" x14ac:dyDescent="0.2">
      <c r="A65" s="56"/>
    </row>
    <row r="66" spans="1:1" x14ac:dyDescent="0.2">
      <c r="A66" s="56"/>
    </row>
    <row r="67" spans="1:1" x14ac:dyDescent="0.2">
      <c r="A67" s="56"/>
    </row>
  </sheetData>
  <phoneticPr fontId="4" type="noConversion"/>
  <dataValidations count="2">
    <dataValidation type="list" allowBlank="1" showInputMessage="1" showErrorMessage="1" sqref="B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B7:B8">
      <formula1>"Following,Modified Following,Preceding,Modified Preceding,Unadjusted"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showGridLines="0" workbookViewId="0"/>
  </sheetViews>
  <sheetFormatPr defaultRowHeight="11.25" x14ac:dyDescent="0.2"/>
  <cols>
    <col min="1" max="1" width="22.83203125" style="24" bestFit="1" customWidth="1"/>
    <col min="2" max="31" width="15.1640625" style="24" customWidth="1"/>
    <col min="32" max="32" width="7.83203125" style="24" customWidth="1"/>
    <col min="33" max="57" width="5" style="24" customWidth="1"/>
    <col min="58" max="16384" width="9.33203125" style="24"/>
  </cols>
  <sheetData>
    <row r="1" spans="1:31" s="20" customFormat="1" x14ac:dyDescent="0.2">
      <c r="A1" s="33" t="s">
        <v>27</v>
      </c>
      <c r="H1" s="21" t="s">
        <v>16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3"/>
      <c r="T1" s="24"/>
    </row>
    <row r="2" spans="1:31" x14ac:dyDescent="0.15">
      <c r="A2" s="1" t="s">
        <v>4</v>
      </c>
      <c r="B2" s="3">
        <v>38926</v>
      </c>
      <c r="H2" s="25" t="s">
        <v>20</v>
      </c>
      <c r="I2" s="26"/>
      <c r="J2" s="26"/>
      <c r="K2" s="26" t="s">
        <v>21</v>
      </c>
      <c r="L2" s="26"/>
      <c r="M2" s="26"/>
      <c r="N2" s="26"/>
      <c r="O2" s="26"/>
      <c r="P2" s="26"/>
      <c r="Q2" s="26"/>
      <c r="R2" s="26"/>
      <c r="S2" s="27"/>
    </row>
    <row r="3" spans="1:31" x14ac:dyDescent="0.15">
      <c r="A3" s="1" t="s">
        <v>1</v>
      </c>
      <c r="B3" s="3">
        <f>_xll.qlCalendarAdvance(B5,B2,"2d","Following")</f>
        <v>38930</v>
      </c>
      <c r="H3" s="25" t="s">
        <v>9</v>
      </c>
      <c r="I3" s="26"/>
      <c r="J3" s="26"/>
      <c r="K3" s="26" t="s">
        <v>10</v>
      </c>
      <c r="L3" s="26"/>
      <c r="M3" s="26"/>
      <c r="N3" s="26"/>
      <c r="O3" s="26"/>
      <c r="P3" s="26"/>
      <c r="Q3" s="26"/>
      <c r="R3" s="26"/>
      <c r="S3" s="27"/>
    </row>
    <row r="4" spans="1:31" x14ac:dyDescent="0.15">
      <c r="A4" s="1" t="s">
        <v>28</v>
      </c>
      <c r="B4" s="9" t="s">
        <v>29</v>
      </c>
      <c r="H4" s="25" t="s">
        <v>11</v>
      </c>
      <c r="I4" s="26"/>
      <c r="J4" s="26"/>
      <c r="K4" s="26" t="s">
        <v>34</v>
      </c>
      <c r="L4" s="26"/>
      <c r="M4" s="26"/>
      <c r="N4" s="26"/>
      <c r="O4" s="26"/>
      <c r="P4" s="26"/>
      <c r="Q4" s="26"/>
      <c r="R4" s="26"/>
      <c r="S4" s="27"/>
    </row>
    <row r="5" spans="1:31" x14ac:dyDescent="0.15">
      <c r="A5" s="1" t="s">
        <v>0</v>
      </c>
      <c r="B5" s="9" t="s">
        <v>5</v>
      </c>
      <c r="C5" s="2" t="s">
        <v>26</v>
      </c>
      <c r="H5" s="25" t="s">
        <v>12</v>
      </c>
      <c r="I5" s="26"/>
      <c r="J5" s="26"/>
      <c r="K5" s="26" t="s">
        <v>6</v>
      </c>
      <c r="L5" s="26"/>
      <c r="M5" s="26"/>
      <c r="N5" s="26"/>
      <c r="O5" s="26"/>
      <c r="P5" s="26"/>
      <c r="Q5" s="26"/>
      <c r="R5" s="26"/>
      <c r="S5" s="27"/>
    </row>
    <row r="6" spans="1:31" x14ac:dyDescent="0.15">
      <c r="A6" s="1" t="s">
        <v>48</v>
      </c>
      <c r="B6" s="9" t="s">
        <v>7</v>
      </c>
      <c r="C6" s="2" t="s">
        <v>8</v>
      </c>
      <c r="H6" s="25" t="s">
        <v>18</v>
      </c>
      <c r="I6" s="26"/>
      <c r="J6" s="26"/>
      <c r="K6" s="26" t="s">
        <v>13</v>
      </c>
      <c r="L6" s="26"/>
      <c r="M6" s="26"/>
      <c r="N6" s="26"/>
      <c r="O6" s="26"/>
      <c r="P6" s="26"/>
      <c r="Q6" s="26"/>
      <c r="R6" s="26"/>
      <c r="S6" s="27"/>
    </row>
    <row r="7" spans="1:31" x14ac:dyDescent="0.15">
      <c r="A7" s="1" t="s">
        <v>49</v>
      </c>
      <c r="B7" s="9" t="s">
        <v>7</v>
      </c>
      <c r="C7" s="2" t="s">
        <v>8</v>
      </c>
      <c r="H7" s="25" t="s">
        <v>14</v>
      </c>
      <c r="I7" s="26"/>
      <c r="J7" s="26"/>
      <c r="K7" s="26" t="s">
        <v>13</v>
      </c>
      <c r="L7" s="26"/>
      <c r="M7" s="26"/>
      <c r="N7" s="26"/>
      <c r="O7" s="26"/>
      <c r="P7" s="26"/>
      <c r="Q7" s="26"/>
      <c r="R7" s="26"/>
      <c r="S7" s="27"/>
    </row>
    <row r="8" spans="1:31" x14ac:dyDescent="0.15">
      <c r="A8" s="15" t="s">
        <v>46</v>
      </c>
      <c r="B8" s="9" t="s">
        <v>30</v>
      </c>
      <c r="H8" s="25" t="s">
        <v>17</v>
      </c>
      <c r="I8" s="26"/>
      <c r="J8" s="26"/>
      <c r="K8" s="26" t="s">
        <v>15</v>
      </c>
      <c r="L8" s="26"/>
      <c r="M8" s="26"/>
      <c r="N8" s="26"/>
      <c r="O8" s="26"/>
      <c r="P8" s="26"/>
      <c r="Q8" s="26"/>
      <c r="R8" s="26"/>
      <c r="S8" s="27"/>
    </row>
    <row r="9" spans="1:31" x14ac:dyDescent="0.15">
      <c r="A9" s="1" t="s">
        <v>31</v>
      </c>
      <c r="B9" s="3" t="b">
        <v>0</v>
      </c>
      <c r="H9" s="25" t="s">
        <v>23</v>
      </c>
      <c r="I9" s="26"/>
      <c r="J9" s="26"/>
      <c r="K9" s="28" t="s">
        <v>19</v>
      </c>
      <c r="L9" s="26"/>
      <c r="M9" s="26"/>
      <c r="N9" s="26"/>
      <c r="O9" s="26"/>
      <c r="P9" s="26"/>
      <c r="Q9" s="26"/>
      <c r="R9" s="26"/>
      <c r="S9" s="27"/>
    </row>
    <row r="10" spans="1:31" ht="12" thickBot="1" x14ac:dyDescent="0.2">
      <c r="A10" s="1" t="s">
        <v>32</v>
      </c>
      <c r="B10" s="3" t="e">
        <f>NA()</f>
        <v>#N/A</v>
      </c>
      <c r="H10" s="29" t="s">
        <v>22</v>
      </c>
      <c r="I10" s="30"/>
      <c r="J10" s="30"/>
      <c r="K10" s="31" t="s">
        <v>24</v>
      </c>
      <c r="L10" s="30"/>
      <c r="M10" s="30"/>
      <c r="N10" s="30"/>
      <c r="O10" s="30"/>
      <c r="P10" s="30"/>
      <c r="Q10" s="30"/>
      <c r="R10" s="30"/>
      <c r="S10" s="32"/>
    </row>
    <row r="11" spans="1:31" x14ac:dyDescent="0.15">
      <c r="A11" s="1" t="s">
        <v>33</v>
      </c>
      <c r="B11" s="3" t="e">
        <f>NA()</f>
        <v>#N/A</v>
      </c>
    </row>
    <row r="13" spans="1:31" x14ac:dyDescent="0.1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4"/>
    </row>
    <row r="14" spans="1:31" x14ac:dyDescent="0.15">
      <c r="A14" s="16" t="s">
        <v>47</v>
      </c>
      <c r="B14" s="4">
        <v>1</v>
      </c>
      <c r="C14" s="4">
        <f t="shared" ref="C14:AE14" si="0">B14+1</f>
        <v>2</v>
      </c>
      <c r="D14" s="4">
        <f t="shared" si="0"/>
        <v>3</v>
      </c>
      <c r="E14" s="4">
        <f t="shared" si="0"/>
        <v>4</v>
      </c>
      <c r="F14" s="4">
        <f t="shared" si="0"/>
        <v>5</v>
      </c>
      <c r="G14" s="4">
        <f t="shared" si="0"/>
        <v>6</v>
      </c>
      <c r="H14" s="4">
        <f t="shared" si="0"/>
        <v>7</v>
      </c>
      <c r="I14" s="4">
        <f t="shared" si="0"/>
        <v>8</v>
      </c>
      <c r="J14" s="4">
        <f t="shared" si="0"/>
        <v>9</v>
      </c>
      <c r="K14" s="4">
        <f t="shared" si="0"/>
        <v>10</v>
      </c>
      <c r="L14" s="4">
        <f t="shared" si="0"/>
        <v>11</v>
      </c>
      <c r="M14" s="4">
        <f t="shared" si="0"/>
        <v>12</v>
      </c>
      <c r="N14" s="4">
        <f t="shared" si="0"/>
        <v>13</v>
      </c>
      <c r="O14" s="4">
        <f t="shared" si="0"/>
        <v>14</v>
      </c>
      <c r="P14" s="4">
        <f t="shared" si="0"/>
        <v>15</v>
      </c>
      <c r="Q14" s="4">
        <f t="shared" si="0"/>
        <v>16</v>
      </c>
      <c r="R14" s="4">
        <f t="shared" si="0"/>
        <v>17</v>
      </c>
      <c r="S14" s="4">
        <f t="shared" si="0"/>
        <v>18</v>
      </c>
      <c r="T14" s="4">
        <f t="shared" si="0"/>
        <v>19</v>
      </c>
      <c r="U14" s="4">
        <f t="shared" si="0"/>
        <v>20</v>
      </c>
      <c r="V14" s="4">
        <f t="shared" si="0"/>
        <v>21</v>
      </c>
      <c r="W14" s="4">
        <f t="shared" si="0"/>
        <v>22</v>
      </c>
      <c r="X14" s="4">
        <f t="shared" si="0"/>
        <v>23</v>
      </c>
      <c r="Y14" s="4">
        <f t="shared" si="0"/>
        <v>24</v>
      </c>
      <c r="Z14" s="4">
        <f t="shared" si="0"/>
        <v>25</v>
      </c>
      <c r="AA14" s="4">
        <f t="shared" si="0"/>
        <v>26</v>
      </c>
      <c r="AB14" s="4">
        <f t="shared" si="0"/>
        <v>27</v>
      </c>
      <c r="AC14" s="4">
        <f t="shared" si="0"/>
        <v>28</v>
      </c>
      <c r="AD14" s="4">
        <f t="shared" si="0"/>
        <v>29</v>
      </c>
      <c r="AE14" s="4">
        <f t="shared" si="0"/>
        <v>30</v>
      </c>
    </row>
    <row r="15" spans="1:31" x14ac:dyDescent="0.15">
      <c r="A15" s="17" t="s">
        <v>2</v>
      </c>
      <c r="B15" s="19">
        <f>_xll.qlCalendarAdvance($C$5,$B$3,B14&amp;"Y",$C$6)</f>
        <v>39295</v>
      </c>
      <c r="C15" s="19">
        <f>_xll.qlCalendarAdvance($C$5,$B$3,C14&amp;"Y",$C$6)</f>
        <v>39661</v>
      </c>
      <c r="D15" s="19">
        <f>_xll.qlCalendarAdvance($C$5,$B$3,D14&amp;"Y",$C$6)</f>
        <v>40026</v>
      </c>
      <c r="E15" s="19">
        <f>_xll.qlCalendarAdvance($C$5,$B$3,E14&amp;"Y",$C$6)</f>
        <v>40391</v>
      </c>
      <c r="F15" s="19">
        <f>_xll.qlCalendarAdvance($C$5,$B$3,F14&amp;"Y",$C$6)</f>
        <v>40756</v>
      </c>
      <c r="G15" s="19">
        <f>_xll.qlCalendarAdvance($C$5,$B$3,G14&amp;"Y",$C$6)</f>
        <v>41122</v>
      </c>
      <c r="H15" s="19">
        <f>_xll.qlCalendarAdvance($C$5,$B$3,H14&amp;"Y",$C$6)</f>
        <v>41487</v>
      </c>
      <c r="I15" s="19">
        <f>_xll.qlCalendarAdvance($C$5,$B$3,I14&amp;"Y",$C$6)</f>
        <v>41852</v>
      </c>
      <c r="J15" s="19">
        <f>_xll.qlCalendarAdvance($C$5,$B$3,J14&amp;"Y",$C$6)</f>
        <v>42217</v>
      </c>
      <c r="K15" s="19">
        <f>_xll.qlCalendarAdvance($C$5,$B$3,K14&amp;"Y",$C$6)</f>
        <v>42583</v>
      </c>
      <c r="L15" s="19">
        <f>_xll.qlCalendarAdvance($C$5,$B$3,L14&amp;"Y",$C$6)</f>
        <v>42948</v>
      </c>
      <c r="M15" s="19">
        <f>_xll.qlCalendarAdvance($C$5,$B$3,M14&amp;"Y",$C$6)</f>
        <v>43313</v>
      </c>
      <c r="N15" s="19">
        <f>_xll.qlCalendarAdvance($C$5,$B$3,N14&amp;"Y",$C$6)</f>
        <v>43678</v>
      </c>
      <c r="O15" s="19">
        <f>_xll.qlCalendarAdvance($C$5,$B$3,O14&amp;"Y",$C$6)</f>
        <v>44044</v>
      </c>
      <c r="P15" s="19">
        <f>_xll.qlCalendarAdvance($C$5,$B$3,P14&amp;"Y",$C$6)</f>
        <v>44409</v>
      </c>
      <c r="Q15" s="19">
        <f>_xll.qlCalendarAdvance($C$5,$B$3,Q14&amp;"Y",$C$6)</f>
        <v>44774</v>
      </c>
      <c r="R15" s="19">
        <f>_xll.qlCalendarAdvance($C$5,$B$3,R14&amp;"Y",$C$6)</f>
        <v>45139</v>
      </c>
      <c r="S15" s="19">
        <f>_xll.qlCalendarAdvance($C$5,$B$3,S14&amp;"Y",$C$6)</f>
        <v>45505</v>
      </c>
      <c r="T15" s="19">
        <f>_xll.qlCalendarAdvance($C$5,$B$3,T14&amp;"Y",$C$6)</f>
        <v>45870</v>
      </c>
      <c r="U15" s="19">
        <f>_xll.qlCalendarAdvance($C$5,$B$3,U14&amp;"Y",$C$6)</f>
        <v>46235</v>
      </c>
      <c r="V15" s="19">
        <f>_xll.qlCalendarAdvance($C$5,$B$3,V14&amp;"Y",$C$6)</f>
        <v>46600</v>
      </c>
      <c r="W15" s="19">
        <f>_xll.qlCalendarAdvance($C$5,$B$3,W14&amp;"Y",$C$6)</f>
        <v>46966</v>
      </c>
      <c r="X15" s="19">
        <f>_xll.qlCalendarAdvance($C$5,$B$3,X14&amp;"Y",$C$6)</f>
        <v>47331</v>
      </c>
      <c r="Y15" s="19">
        <f>_xll.qlCalendarAdvance($C$5,$B$3,Y14&amp;"Y",$C$6)</f>
        <v>47696</v>
      </c>
      <c r="Z15" s="19">
        <f>_xll.qlCalendarAdvance($C$5,$B$3,Z14&amp;"Y",$C$6)</f>
        <v>48061</v>
      </c>
      <c r="AA15" s="19">
        <f>_xll.qlCalendarAdvance($C$5,$B$3,AA14&amp;"Y",$C$6)</f>
        <v>48427</v>
      </c>
      <c r="AB15" s="19">
        <f>_xll.qlCalendarAdvance($C$5,$B$3,AB14&amp;"Y",$C$6)</f>
        <v>48792</v>
      </c>
      <c r="AC15" s="19">
        <f>_xll.qlCalendarAdvance($C$5,$B$3,AC14&amp;"Y",$C$6)</f>
        <v>49157</v>
      </c>
      <c r="AD15" s="19">
        <f>_xll.qlCalendarAdvance($C$5,$B$3,AD14&amp;"Y",$C$6)</f>
        <v>49522</v>
      </c>
      <c r="AE15" s="19">
        <f>_xll.qlCalendarAdvance($C$5,$B$3,AE14&amp;"Y",$C$6)</f>
        <v>49888</v>
      </c>
    </row>
    <row r="16" spans="1:31" x14ac:dyDescent="0.15">
      <c r="A16" s="18" t="s">
        <v>3</v>
      </c>
      <c r="B16" s="5" t="str">
        <f>_xll.qlSchedule(,$B$3,B15,$B$4,$B$5,$B$6,$B$7,$B$8,$B$9,$B$10,$B$11)</f>
        <v>obj_00001#0000</v>
      </c>
      <c r="C16" s="5" t="str">
        <f>_xll.qlSchedule(,$B$3,C15,$B$4,$B$5,$B$6,$B$7,$B$8,$B$9,$B$10,$B$11)</f>
        <v>obj_00002#0000</v>
      </c>
      <c r="D16" s="5" t="str">
        <f>_xll.qlSchedule(,$B$3,D15,$B$4,$B$5,$B$6,$B$7,$B$8,$B$9,$B$10,$B$11)</f>
        <v>obj_00003#0000</v>
      </c>
      <c r="E16" s="5" t="str">
        <f>_xll.qlSchedule(,$B$3,E15,$B$4,$B$5,$B$6,$B$7,$B$8,$B$9,$B$10,$B$11)</f>
        <v>obj_00004#0000</v>
      </c>
      <c r="F16" s="5" t="str">
        <f>_xll.qlSchedule(,$B$3,F15,$B$4,$B$5,$B$6,$B$7,$B$8,$B$9,$B$10,$B$11)</f>
        <v>obj_00005#0000</v>
      </c>
      <c r="G16" s="5" t="str">
        <f>_xll.qlSchedule(,$B$3,G15,$B$4,$B$5,$B$6,$B$7,$B$8,$B$9,$B$10,$B$11)</f>
        <v>obj_00006#0000</v>
      </c>
      <c r="H16" s="5" t="str">
        <f>_xll.qlSchedule(,$B$3,H15,$B$4,$B$5,$B$6,$B$7,$B$8,$B$9,$B$10,$B$11)</f>
        <v>obj_00007#0000</v>
      </c>
      <c r="I16" s="5" t="str">
        <f>_xll.qlSchedule(,$B$3,I15,$B$4,$B$5,$B$6,$B$7,$B$8,$B$9,$B$10,$B$11)</f>
        <v>obj_00008#0000</v>
      </c>
      <c r="J16" s="5" t="str">
        <f>_xll.qlSchedule(,$B$3,J15,$B$4,$B$5,$B$6,$B$7,$B$8,$B$9,$B$10,$B$11)</f>
        <v>obj_00009#0000</v>
      </c>
      <c r="K16" s="5" t="str">
        <f>_xll.qlSchedule(,$B$3,K15,$B$4,$B$5,$B$6,$B$7,$B$8,$B$9,$B$10,$B$11)</f>
        <v>obj_0000a#0000</v>
      </c>
      <c r="L16" s="5" t="str">
        <f>_xll.qlSchedule(,$B$3,L15,$B$4,$B$5,$B$6,$B$7,$B$8,$B$9,$B$10,$B$11)</f>
        <v>obj_0000b#0000</v>
      </c>
      <c r="M16" s="5" t="str">
        <f>_xll.qlSchedule(,$B$3,M15,$B$4,$B$5,$B$6,$B$7,$B$8,$B$9,$B$10,$B$11)</f>
        <v>obj_0000c#0000</v>
      </c>
      <c r="N16" s="5" t="str">
        <f>_xll.qlSchedule(,$B$3,N15,$B$4,$B$5,$B$6,$B$7,$B$8,$B$9,$B$10,$B$11)</f>
        <v>obj_0000d#0000</v>
      </c>
      <c r="O16" s="5" t="str">
        <f>_xll.qlSchedule(,$B$3,O15,$B$4,$B$5,$B$6,$B$7,$B$8,$B$9,$B$10,$B$11)</f>
        <v>obj_0000e#0000</v>
      </c>
      <c r="P16" s="5" t="str">
        <f>_xll.qlSchedule(,$B$3,P15,$B$4,$B$5,$B$6,$B$7,$B$8,$B$9,$B$10,$B$11)</f>
        <v>obj_0000f#0000</v>
      </c>
      <c r="Q16" s="5" t="str">
        <f>_xll.qlSchedule(,$B$3,Q15,$B$4,$B$5,$B$6,$B$7,$B$8,$B$9,$B$10,$B$11)</f>
        <v>obj_00010#0000</v>
      </c>
      <c r="R16" s="5" t="str">
        <f>_xll.qlSchedule(,$B$3,R15,$B$4,$B$5,$B$6,$B$7,$B$8,$B$9,$B$10,$B$11)</f>
        <v>obj_00011#0000</v>
      </c>
      <c r="S16" s="5" t="str">
        <f>_xll.qlSchedule(,$B$3,S15,$B$4,$B$5,$B$6,$B$7,$B$8,$B$9,$B$10,$B$11)</f>
        <v>obj_00012#0000</v>
      </c>
      <c r="T16" s="5" t="str">
        <f>_xll.qlSchedule(,$B$3,T15,$B$4,$B$5,$B$6,$B$7,$B$8,$B$9,$B$10,$B$11)</f>
        <v>obj_00013#0000</v>
      </c>
      <c r="U16" s="5" t="str">
        <f>_xll.qlSchedule(,$B$3,U15,$B$4,$B$5,$B$6,$B$7,$B$8,$B$9,$B$10,$B$11)</f>
        <v>obj_00014#0000</v>
      </c>
      <c r="V16" s="5" t="str">
        <f>_xll.qlSchedule(,$B$3,V15,$B$4,$B$5,$B$6,$B$7,$B$8,$B$9,$B$10,$B$11)</f>
        <v>obj_00015#0000</v>
      </c>
      <c r="W16" s="5" t="str">
        <f>_xll.qlSchedule(,$B$3,W15,$B$4,$B$5,$B$6,$B$7,$B$8,$B$9,$B$10,$B$11)</f>
        <v>obj_00016#0000</v>
      </c>
      <c r="X16" s="5" t="str">
        <f>_xll.qlSchedule(,$B$3,X15,$B$4,$B$5,$B$6,$B$7,$B$8,$B$9,$B$10,$B$11)</f>
        <v>obj_00017#0000</v>
      </c>
      <c r="Y16" s="5" t="str">
        <f>_xll.qlSchedule(,$B$3,Y15,$B$4,$B$5,$B$6,$B$7,$B$8,$B$9,$B$10,$B$11)</f>
        <v>obj_00018#0000</v>
      </c>
      <c r="Z16" s="5" t="str">
        <f>_xll.qlSchedule(,$B$3,Z15,$B$4,$B$5,$B$6,$B$7,$B$8,$B$9,$B$10,$B$11)</f>
        <v>obj_00019#0000</v>
      </c>
      <c r="AA16" s="5" t="str">
        <f>_xll.qlSchedule(,$B$3,AA15,$B$4,$B$5,$B$6,$B$7,$B$8,$B$9,$B$10,$B$11)</f>
        <v>obj_0001a#0000</v>
      </c>
      <c r="AB16" s="5" t="str">
        <f>_xll.qlSchedule(,$B$3,AB15,$B$4,$B$5,$B$6,$B$7,$B$8,$B$9,$B$10,$B$11)</f>
        <v>obj_0001b#0000</v>
      </c>
      <c r="AC16" s="5" t="str">
        <f>_xll.qlSchedule(,$B$3,AC15,$B$4,$B$5,$B$6,$B$7,$B$8,$B$9,$B$10,$B$11)</f>
        <v>obj_0001c#0000</v>
      </c>
      <c r="AD16" s="5" t="str">
        <f>_xll.qlSchedule(,$B$3,AD15,$B$4,$B$5,$B$6,$B$7,$B$8,$B$9,$B$10,$B$11)</f>
        <v>obj_0001d#0000</v>
      </c>
      <c r="AE16" s="5" t="str">
        <f>_xll.qlSchedule(,$B$3,AE15,$B$4,$B$5,$B$6,$B$7,$B$8,$B$9,$B$10,$B$11)</f>
        <v>obj_0001e#0000</v>
      </c>
    </row>
    <row r="17" spans="1:31" x14ac:dyDescent="0.15">
      <c r="A17" s="10"/>
      <c r="B17" s="6">
        <f t="array" ref="B17:B47">_xll.qlScheduleDates(B16)</f>
        <v>38930</v>
      </c>
      <c r="C17" s="6">
        <f t="array" ref="C17:C47">_xll.qlScheduleDates(C16)</f>
        <v>38930</v>
      </c>
      <c r="D17" s="6">
        <f t="array" ref="D17:D47">_xll.qlScheduleDates(D16)</f>
        <v>38930</v>
      </c>
      <c r="E17" s="6">
        <f t="array" ref="E17:E47">_xll.qlScheduleDates(E16)</f>
        <v>38930</v>
      </c>
      <c r="F17" s="6">
        <f t="array" ref="F17:F47">_xll.qlScheduleDates(F16)</f>
        <v>38930</v>
      </c>
      <c r="G17" s="6">
        <f t="array" ref="G17:G47">_xll.qlScheduleDates(G16)</f>
        <v>38930</v>
      </c>
      <c r="H17" s="6">
        <f t="array" ref="H17:H47">_xll.qlScheduleDates(H16)</f>
        <v>38930</v>
      </c>
      <c r="I17" s="6">
        <f t="array" ref="I17:I47">_xll.qlScheduleDates(I16)</f>
        <v>38930</v>
      </c>
      <c r="J17" s="6">
        <f t="array" ref="J17:J47">_xll.qlScheduleDates(J16)</f>
        <v>38930</v>
      </c>
      <c r="K17" s="6">
        <f t="array" ref="K17:K47">_xll.qlScheduleDates(K16)</f>
        <v>38930</v>
      </c>
      <c r="L17" s="6">
        <f t="array" ref="L17:L47">_xll.qlScheduleDates(L16)</f>
        <v>38930</v>
      </c>
      <c r="M17" s="6">
        <f t="array" ref="M17:M47">_xll.qlScheduleDates(M16)</f>
        <v>38930</v>
      </c>
      <c r="N17" s="6">
        <f t="array" ref="N17:N47">_xll.qlScheduleDates(N16)</f>
        <v>38930</v>
      </c>
      <c r="O17" s="6">
        <f t="array" ref="O17:O47">_xll.qlScheduleDates(O16)</f>
        <v>38930</v>
      </c>
      <c r="P17" s="6">
        <f t="array" ref="P17:P47">_xll.qlScheduleDates(P16)</f>
        <v>38930</v>
      </c>
      <c r="Q17" s="6">
        <f t="array" ref="Q17:Q47">_xll.qlScheduleDates(Q16)</f>
        <v>38930</v>
      </c>
      <c r="R17" s="6">
        <f t="array" ref="R17:R47">_xll.qlScheduleDates(R16)</f>
        <v>38930</v>
      </c>
      <c r="S17" s="6">
        <f t="array" ref="S17:S47">_xll.qlScheduleDates(S16)</f>
        <v>38930</v>
      </c>
      <c r="T17" s="6">
        <f t="array" ref="T17:T47">_xll.qlScheduleDates(T16)</f>
        <v>38930</v>
      </c>
      <c r="U17" s="6">
        <f t="array" ref="U17:U47">_xll.qlScheduleDates(U16)</f>
        <v>38930</v>
      </c>
      <c r="V17" s="6">
        <f t="array" ref="V17:V47">_xll.qlScheduleDates(V16)</f>
        <v>38930</v>
      </c>
      <c r="W17" s="6">
        <f t="array" ref="W17:W47">_xll.qlScheduleDates(W16)</f>
        <v>38930</v>
      </c>
      <c r="X17" s="6">
        <f t="array" ref="X17:X47">_xll.qlScheduleDates(X16)</f>
        <v>38930</v>
      </c>
      <c r="Y17" s="6">
        <f t="array" ref="Y17:Y47">_xll.qlScheduleDates(Y16)</f>
        <v>38930</v>
      </c>
      <c r="Z17" s="6">
        <f t="array" ref="Z17:Z47">_xll.qlScheduleDates(Z16)</f>
        <v>38930</v>
      </c>
      <c r="AA17" s="6">
        <f t="array" ref="AA17:AA47">_xll.qlScheduleDates(AA16)</f>
        <v>38930</v>
      </c>
      <c r="AB17" s="6">
        <f t="array" ref="AB17:AB47">_xll.qlScheduleDates(AB16)</f>
        <v>38930</v>
      </c>
      <c r="AC17" s="6">
        <f t="array" ref="AC17:AC47">_xll.qlScheduleDates(AC16)</f>
        <v>38930</v>
      </c>
      <c r="AD17" s="6">
        <f t="array" ref="AD17:AD47">_xll.qlScheduleDates(AD16)</f>
        <v>38930</v>
      </c>
      <c r="AE17" s="6">
        <f t="array" ref="AE17:AE47">_xll.qlScheduleDates(AE16)</f>
        <v>38930</v>
      </c>
    </row>
    <row r="18" spans="1:31" x14ac:dyDescent="0.15">
      <c r="A18" s="11"/>
      <c r="B18" s="7">
        <v>39295</v>
      </c>
      <c r="C18" s="7">
        <v>39295</v>
      </c>
      <c r="D18" s="7">
        <v>39295</v>
      </c>
      <c r="E18" s="7">
        <v>39295</v>
      </c>
      <c r="F18" s="7">
        <v>39295</v>
      </c>
      <c r="G18" s="7">
        <v>39295</v>
      </c>
      <c r="H18" s="7">
        <v>39295</v>
      </c>
      <c r="I18" s="7">
        <v>39295</v>
      </c>
      <c r="J18" s="7">
        <v>39295</v>
      </c>
      <c r="K18" s="7">
        <v>39295</v>
      </c>
      <c r="L18" s="7">
        <v>39295</v>
      </c>
      <c r="M18" s="7">
        <v>39295</v>
      </c>
      <c r="N18" s="7">
        <v>39295</v>
      </c>
      <c r="O18" s="7">
        <v>39295</v>
      </c>
      <c r="P18" s="7">
        <v>39295</v>
      </c>
      <c r="Q18" s="7">
        <v>39295</v>
      </c>
      <c r="R18" s="7">
        <v>39295</v>
      </c>
      <c r="S18" s="7">
        <v>39295</v>
      </c>
      <c r="T18" s="7">
        <v>39295</v>
      </c>
      <c r="U18" s="7">
        <v>39295</v>
      </c>
      <c r="V18" s="7">
        <v>39295</v>
      </c>
      <c r="W18" s="7">
        <v>39295</v>
      </c>
      <c r="X18" s="7">
        <v>39295</v>
      </c>
      <c r="Y18" s="7">
        <v>39295</v>
      </c>
      <c r="Z18" s="7">
        <v>39295</v>
      </c>
      <c r="AA18" s="7">
        <v>39295</v>
      </c>
      <c r="AB18" s="7">
        <v>39295</v>
      </c>
      <c r="AC18" s="7">
        <v>39295</v>
      </c>
      <c r="AD18" s="7">
        <v>39295</v>
      </c>
      <c r="AE18" s="7">
        <v>39295</v>
      </c>
    </row>
    <row r="19" spans="1:31" x14ac:dyDescent="0.15">
      <c r="A19" s="11"/>
      <c r="B19" s="7" t="e">
        <v>#N/A</v>
      </c>
      <c r="C19" s="7">
        <v>39661</v>
      </c>
      <c r="D19" s="7">
        <v>39661</v>
      </c>
      <c r="E19" s="7">
        <v>39661</v>
      </c>
      <c r="F19" s="7">
        <v>39661</v>
      </c>
      <c r="G19" s="7">
        <v>39661</v>
      </c>
      <c r="H19" s="7">
        <v>39661</v>
      </c>
      <c r="I19" s="7">
        <v>39661</v>
      </c>
      <c r="J19" s="7">
        <v>39661</v>
      </c>
      <c r="K19" s="7">
        <v>39661</v>
      </c>
      <c r="L19" s="7">
        <v>39661</v>
      </c>
      <c r="M19" s="7">
        <v>39661</v>
      </c>
      <c r="N19" s="7">
        <v>39661</v>
      </c>
      <c r="O19" s="7">
        <v>39661</v>
      </c>
      <c r="P19" s="7">
        <v>39661</v>
      </c>
      <c r="Q19" s="7">
        <v>39661</v>
      </c>
      <c r="R19" s="7">
        <v>39661</v>
      </c>
      <c r="S19" s="7">
        <v>39661</v>
      </c>
      <c r="T19" s="7">
        <v>39661</v>
      </c>
      <c r="U19" s="7">
        <v>39661</v>
      </c>
      <c r="V19" s="7">
        <v>39661</v>
      </c>
      <c r="W19" s="7">
        <v>39661</v>
      </c>
      <c r="X19" s="7">
        <v>39661</v>
      </c>
      <c r="Y19" s="7">
        <v>39661</v>
      </c>
      <c r="Z19" s="7">
        <v>39661</v>
      </c>
      <c r="AA19" s="7">
        <v>39661</v>
      </c>
      <c r="AB19" s="7">
        <v>39661</v>
      </c>
      <c r="AC19" s="7">
        <v>39661</v>
      </c>
      <c r="AD19" s="7">
        <v>39661</v>
      </c>
      <c r="AE19" s="7">
        <v>39661</v>
      </c>
    </row>
    <row r="20" spans="1:31" x14ac:dyDescent="0.15">
      <c r="A20" s="11"/>
      <c r="B20" s="7" t="e">
        <v>#N/A</v>
      </c>
      <c r="C20" s="7" t="e">
        <v>#N/A</v>
      </c>
      <c r="D20" s="7">
        <v>40028</v>
      </c>
      <c r="E20" s="7">
        <v>40028</v>
      </c>
      <c r="F20" s="7">
        <v>40028</v>
      </c>
      <c r="G20" s="7">
        <v>40028</v>
      </c>
      <c r="H20" s="7">
        <v>40028</v>
      </c>
      <c r="I20" s="7">
        <v>40028</v>
      </c>
      <c r="J20" s="7">
        <v>40028</v>
      </c>
      <c r="K20" s="7">
        <v>40028</v>
      </c>
      <c r="L20" s="7">
        <v>40028</v>
      </c>
      <c r="M20" s="7">
        <v>40028</v>
      </c>
      <c r="N20" s="7">
        <v>40028</v>
      </c>
      <c r="O20" s="7">
        <v>40028</v>
      </c>
      <c r="P20" s="7">
        <v>40028</v>
      </c>
      <c r="Q20" s="7">
        <v>40028</v>
      </c>
      <c r="R20" s="7">
        <v>40028</v>
      </c>
      <c r="S20" s="7">
        <v>40028</v>
      </c>
      <c r="T20" s="7">
        <v>40028</v>
      </c>
      <c r="U20" s="7">
        <v>40028</v>
      </c>
      <c r="V20" s="7">
        <v>40028</v>
      </c>
      <c r="W20" s="7">
        <v>40028</v>
      </c>
      <c r="X20" s="7">
        <v>40028</v>
      </c>
      <c r="Y20" s="7">
        <v>40028</v>
      </c>
      <c r="Z20" s="7">
        <v>40028</v>
      </c>
      <c r="AA20" s="7">
        <v>40028</v>
      </c>
      <c r="AB20" s="7">
        <v>40028</v>
      </c>
      <c r="AC20" s="7">
        <v>40028</v>
      </c>
      <c r="AD20" s="7">
        <v>40028</v>
      </c>
      <c r="AE20" s="7">
        <v>40028</v>
      </c>
    </row>
    <row r="21" spans="1:31" x14ac:dyDescent="0.15">
      <c r="A21" s="11"/>
      <c r="B21" s="7" t="e">
        <v>#N/A</v>
      </c>
      <c r="C21" s="7" t="e">
        <v>#N/A</v>
      </c>
      <c r="D21" s="7" t="e">
        <v>#N/A</v>
      </c>
      <c r="E21" s="7">
        <v>40392</v>
      </c>
      <c r="F21" s="7">
        <v>40392</v>
      </c>
      <c r="G21" s="7">
        <v>40392</v>
      </c>
      <c r="H21" s="7">
        <v>40392</v>
      </c>
      <c r="I21" s="7">
        <v>40392</v>
      </c>
      <c r="J21" s="7">
        <v>40392</v>
      </c>
      <c r="K21" s="7">
        <v>40392</v>
      </c>
      <c r="L21" s="7">
        <v>40392</v>
      </c>
      <c r="M21" s="7">
        <v>40392</v>
      </c>
      <c r="N21" s="7">
        <v>40392</v>
      </c>
      <c r="O21" s="7">
        <v>40392</v>
      </c>
      <c r="P21" s="7">
        <v>40392</v>
      </c>
      <c r="Q21" s="7">
        <v>40392</v>
      </c>
      <c r="R21" s="7">
        <v>40392</v>
      </c>
      <c r="S21" s="7">
        <v>40392</v>
      </c>
      <c r="T21" s="7">
        <v>40392</v>
      </c>
      <c r="U21" s="7">
        <v>40392</v>
      </c>
      <c r="V21" s="7">
        <v>40392</v>
      </c>
      <c r="W21" s="7">
        <v>40392</v>
      </c>
      <c r="X21" s="7">
        <v>40392</v>
      </c>
      <c r="Y21" s="7">
        <v>40392</v>
      </c>
      <c r="Z21" s="7">
        <v>40392</v>
      </c>
      <c r="AA21" s="7">
        <v>40392</v>
      </c>
      <c r="AB21" s="7">
        <v>40392</v>
      </c>
      <c r="AC21" s="7">
        <v>40392</v>
      </c>
      <c r="AD21" s="7">
        <v>40392</v>
      </c>
      <c r="AE21" s="7">
        <v>40392</v>
      </c>
    </row>
    <row r="22" spans="1:31" x14ac:dyDescent="0.15">
      <c r="A22" s="11"/>
      <c r="B22" s="7" t="e">
        <v>#N/A</v>
      </c>
      <c r="C22" s="7" t="e">
        <v>#N/A</v>
      </c>
      <c r="D22" s="7" t="e">
        <v>#N/A</v>
      </c>
      <c r="E22" s="7" t="e">
        <v>#N/A</v>
      </c>
      <c r="F22" s="7">
        <v>40756</v>
      </c>
      <c r="G22" s="7">
        <v>40756</v>
      </c>
      <c r="H22" s="7">
        <v>40756</v>
      </c>
      <c r="I22" s="7">
        <v>40756</v>
      </c>
      <c r="J22" s="7">
        <v>40756</v>
      </c>
      <c r="K22" s="7">
        <v>40756</v>
      </c>
      <c r="L22" s="7">
        <v>40756</v>
      </c>
      <c r="M22" s="7">
        <v>40756</v>
      </c>
      <c r="N22" s="7">
        <v>40756</v>
      </c>
      <c r="O22" s="7">
        <v>40756</v>
      </c>
      <c r="P22" s="7">
        <v>40756</v>
      </c>
      <c r="Q22" s="7">
        <v>40756</v>
      </c>
      <c r="R22" s="7">
        <v>40756</v>
      </c>
      <c r="S22" s="7">
        <v>40756</v>
      </c>
      <c r="T22" s="7">
        <v>40756</v>
      </c>
      <c r="U22" s="7">
        <v>40756</v>
      </c>
      <c r="V22" s="7">
        <v>40756</v>
      </c>
      <c r="W22" s="7">
        <v>40756</v>
      </c>
      <c r="X22" s="7">
        <v>40756</v>
      </c>
      <c r="Y22" s="7">
        <v>40756</v>
      </c>
      <c r="Z22" s="7">
        <v>40756</v>
      </c>
      <c r="AA22" s="7">
        <v>40756</v>
      </c>
      <c r="AB22" s="7">
        <v>40756</v>
      </c>
      <c r="AC22" s="7">
        <v>40756</v>
      </c>
      <c r="AD22" s="7">
        <v>40756</v>
      </c>
      <c r="AE22" s="7">
        <v>40756</v>
      </c>
    </row>
    <row r="23" spans="1:31" x14ac:dyDescent="0.15">
      <c r="A23" s="11"/>
      <c r="B23" s="7" t="e">
        <v>#N/A</v>
      </c>
      <c r="C23" s="7" t="e">
        <v>#N/A</v>
      </c>
      <c r="D23" s="7" t="e">
        <v>#N/A</v>
      </c>
      <c r="E23" s="7" t="e">
        <v>#N/A</v>
      </c>
      <c r="F23" s="7" t="e">
        <v>#N/A</v>
      </c>
      <c r="G23" s="7">
        <v>41122</v>
      </c>
      <c r="H23" s="7">
        <v>41122</v>
      </c>
      <c r="I23" s="7">
        <v>41122</v>
      </c>
      <c r="J23" s="7">
        <v>41122</v>
      </c>
      <c r="K23" s="7">
        <v>41122</v>
      </c>
      <c r="L23" s="7">
        <v>41122</v>
      </c>
      <c r="M23" s="7">
        <v>41122</v>
      </c>
      <c r="N23" s="7">
        <v>41122</v>
      </c>
      <c r="O23" s="7">
        <v>41122</v>
      </c>
      <c r="P23" s="7">
        <v>41122</v>
      </c>
      <c r="Q23" s="7">
        <v>41122</v>
      </c>
      <c r="R23" s="7">
        <v>41122</v>
      </c>
      <c r="S23" s="7">
        <v>41122</v>
      </c>
      <c r="T23" s="7">
        <v>41122</v>
      </c>
      <c r="U23" s="7">
        <v>41122</v>
      </c>
      <c r="V23" s="7">
        <v>41122</v>
      </c>
      <c r="W23" s="7">
        <v>41122</v>
      </c>
      <c r="X23" s="7">
        <v>41122</v>
      </c>
      <c r="Y23" s="7">
        <v>41122</v>
      </c>
      <c r="Z23" s="7">
        <v>41122</v>
      </c>
      <c r="AA23" s="7">
        <v>41122</v>
      </c>
      <c r="AB23" s="7">
        <v>41122</v>
      </c>
      <c r="AC23" s="7">
        <v>41122</v>
      </c>
      <c r="AD23" s="7">
        <v>41122</v>
      </c>
      <c r="AE23" s="7">
        <v>41122</v>
      </c>
    </row>
    <row r="24" spans="1:31" x14ac:dyDescent="0.15">
      <c r="A24" s="11"/>
      <c r="B24" s="7" t="e">
        <v>#N/A</v>
      </c>
      <c r="C24" s="7" t="e">
        <v>#N/A</v>
      </c>
      <c r="D24" s="7" t="e">
        <v>#N/A</v>
      </c>
      <c r="E24" s="7" t="e">
        <v>#N/A</v>
      </c>
      <c r="F24" s="7" t="e">
        <v>#N/A</v>
      </c>
      <c r="G24" s="7" t="e">
        <v>#N/A</v>
      </c>
      <c r="H24" s="7">
        <v>41487</v>
      </c>
      <c r="I24" s="7">
        <v>41487</v>
      </c>
      <c r="J24" s="7">
        <v>41487</v>
      </c>
      <c r="K24" s="7">
        <v>41487</v>
      </c>
      <c r="L24" s="7">
        <v>41487</v>
      </c>
      <c r="M24" s="7">
        <v>41487</v>
      </c>
      <c r="N24" s="7">
        <v>41487</v>
      </c>
      <c r="O24" s="7">
        <v>41487</v>
      </c>
      <c r="P24" s="7">
        <v>41487</v>
      </c>
      <c r="Q24" s="7">
        <v>41487</v>
      </c>
      <c r="R24" s="7">
        <v>41487</v>
      </c>
      <c r="S24" s="7">
        <v>41487</v>
      </c>
      <c r="T24" s="7">
        <v>41487</v>
      </c>
      <c r="U24" s="7">
        <v>41487</v>
      </c>
      <c r="V24" s="7">
        <v>41487</v>
      </c>
      <c r="W24" s="7">
        <v>41487</v>
      </c>
      <c r="X24" s="7">
        <v>41487</v>
      </c>
      <c r="Y24" s="7">
        <v>41487</v>
      </c>
      <c r="Z24" s="7">
        <v>41487</v>
      </c>
      <c r="AA24" s="7">
        <v>41487</v>
      </c>
      <c r="AB24" s="7">
        <v>41487</v>
      </c>
      <c r="AC24" s="7">
        <v>41487</v>
      </c>
      <c r="AD24" s="7">
        <v>41487</v>
      </c>
      <c r="AE24" s="7">
        <v>41487</v>
      </c>
    </row>
    <row r="25" spans="1:31" x14ac:dyDescent="0.15">
      <c r="A25" s="11"/>
      <c r="B25" s="7" t="e">
        <v>#N/A</v>
      </c>
      <c r="C25" s="7" t="e">
        <v>#N/A</v>
      </c>
      <c r="D25" s="7" t="e">
        <v>#N/A</v>
      </c>
      <c r="E25" s="7" t="e">
        <v>#N/A</v>
      </c>
      <c r="F25" s="7" t="e">
        <v>#N/A</v>
      </c>
      <c r="G25" s="7" t="e">
        <v>#N/A</v>
      </c>
      <c r="H25" s="7" t="e">
        <v>#N/A</v>
      </c>
      <c r="I25" s="7">
        <v>41852</v>
      </c>
      <c r="J25" s="7">
        <v>41852</v>
      </c>
      <c r="K25" s="7">
        <v>41852</v>
      </c>
      <c r="L25" s="7">
        <v>41852</v>
      </c>
      <c r="M25" s="7">
        <v>41852</v>
      </c>
      <c r="N25" s="7">
        <v>41852</v>
      </c>
      <c r="O25" s="7">
        <v>41852</v>
      </c>
      <c r="P25" s="7">
        <v>41852</v>
      </c>
      <c r="Q25" s="7">
        <v>41852</v>
      </c>
      <c r="R25" s="7">
        <v>41852</v>
      </c>
      <c r="S25" s="7">
        <v>41852</v>
      </c>
      <c r="T25" s="7">
        <v>41852</v>
      </c>
      <c r="U25" s="7">
        <v>41852</v>
      </c>
      <c r="V25" s="7">
        <v>41852</v>
      </c>
      <c r="W25" s="7">
        <v>41852</v>
      </c>
      <c r="X25" s="7">
        <v>41852</v>
      </c>
      <c r="Y25" s="7">
        <v>41852</v>
      </c>
      <c r="Z25" s="7">
        <v>41852</v>
      </c>
      <c r="AA25" s="7">
        <v>41852</v>
      </c>
      <c r="AB25" s="7">
        <v>41852</v>
      </c>
      <c r="AC25" s="7">
        <v>41852</v>
      </c>
      <c r="AD25" s="7">
        <v>41852</v>
      </c>
      <c r="AE25" s="7">
        <v>41852</v>
      </c>
    </row>
    <row r="26" spans="1:31" x14ac:dyDescent="0.15">
      <c r="A26" s="11"/>
      <c r="B26" s="7" t="e">
        <v>#N/A</v>
      </c>
      <c r="C26" s="7" t="e">
        <v>#N/A</v>
      </c>
      <c r="D26" s="7" t="e">
        <v>#N/A</v>
      </c>
      <c r="E26" s="7" t="e">
        <v>#N/A</v>
      </c>
      <c r="F26" s="7" t="e">
        <v>#N/A</v>
      </c>
      <c r="G26" s="7" t="e">
        <v>#N/A</v>
      </c>
      <c r="H26" s="7" t="e">
        <v>#N/A</v>
      </c>
      <c r="I26" s="7" t="e">
        <v>#N/A</v>
      </c>
      <c r="J26" s="7">
        <v>42219</v>
      </c>
      <c r="K26" s="7">
        <v>42219</v>
      </c>
      <c r="L26" s="7">
        <v>42219</v>
      </c>
      <c r="M26" s="7">
        <v>42219</v>
      </c>
      <c r="N26" s="7">
        <v>42219</v>
      </c>
      <c r="O26" s="7">
        <v>42219</v>
      </c>
      <c r="P26" s="7">
        <v>42219</v>
      </c>
      <c r="Q26" s="7">
        <v>42219</v>
      </c>
      <c r="R26" s="7">
        <v>42219</v>
      </c>
      <c r="S26" s="7">
        <v>42219</v>
      </c>
      <c r="T26" s="7">
        <v>42219</v>
      </c>
      <c r="U26" s="7">
        <v>42219</v>
      </c>
      <c r="V26" s="7">
        <v>42219</v>
      </c>
      <c r="W26" s="7">
        <v>42219</v>
      </c>
      <c r="X26" s="7">
        <v>42219</v>
      </c>
      <c r="Y26" s="7">
        <v>42219</v>
      </c>
      <c r="Z26" s="7">
        <v>42219</v>
      </c>
      <c r="AA26" s="7">
        <v>42219</v>
      </c>
      <c r="AB26" s="7">
        <v>42219</v>
      </c>
      <c r="AC26" s="7">
        <v>42219</v>
      </c>
      <c r="AD26" s="7">
        <v>42219</v>
      </c>
      <c r="AE26" s="7">
        <v>42219</v>
      </c>
    </row>
    <row r="27" spans="1:31" x14ac:dyDescent="0.15">
      <c r="A27" s="11"/>
      <c r="B27" s="7" t="e">
        <v>#N/A</v>
      </c>
      <c r="C27" s="7" t="e">
        <v>#N/A</v>
      </c>
      <c r="D27" s="7" t="e">
        <v>#N/A</v>
      </c>
      <c r="E27" s="7" t="e">
        <v>#N/A</v>
      </c>
      <c r="F27" s="7" t="e">
        <v>#N/A</v>
      </c>
      <c r="G27" s="7" t="e">
        <v>#N/A</v>
      </c>
      <c r="H27" s="7" t="e">
        <v>#N/A</v>
      </c>
      <c r="I27" s="7" t="e">
        <v>#N/A</v>
      </c>
      <c r="J27" s="7" t="e">
        <v>#N/A</v>
      </c>
      <c r="K27" s="7">
        <v>42583</v>
      </c>
      <c r="L27" s="7">
        <v>42583</v>
      </c>
      <c r="M27" s="7">
        <v>42583</v>
      </c>
      <c r="N27" s="7">
        <v>42583</v>
      </c>
      <c r="O27" s="7">
        <v>42583</v>
      </c>
      <c r="P27" s="7">
        <v>42583</v>
      </c>
      <c r="Q27" s="7">
        <v>42583</v>
      </c>
      <c r="R27" s="7">
        <v>42583</v>
      </c>
      <c r="S27" s="7">
        <v>42583</v>
      </c>
      <c r="T27" s="7">
        <v>42583</v>
      </c>
      <c r="U27" s="7">
        <v>42583</v>
      </c>
      <c r="V27" s="7">
        <v>42583</v>
      </c>
      <c r="W27" s="7">
        <v>42583</v>
      </c>
      <c r="X27" s="7">
        <v>42583</v>
      </c>
      <c r="Y27" s="7">
        <v>42583</v>
      </c>
      <c r="Z27" s="7">
        <v>42583</v>
      </c>
      <c r="AA27" s="7">
        <v>42583</v>
      </c>
      <c r="AB27" s="7">
        <v>42583</v>
      </c>
      <c r="AC27" s="7">
        <v>42583</v>
      </c>
      <c r="AD27" s="7">
        <v>42583</v>
      </c>
      <c r="AE27" s="7">
        <v>42583</v>
      </c>
    </row>
    <row r="28" spans="1:31" x14ac:dyDescent="0.15">
      <c r="A28" s="11"/>
      <c r="B28" s="7" t="e">
        <v>#N/A</v>
      </c>
      <c r="C28" s="7" t="e">
        <v>#N/A</v>
      </c>
      <c r="D28" s="7" t="e">
        <v>#N/A</v>
      </c>
      <c r="E28" s="7" t="e">
        <v>#N/A</v>
      </c>
      <c r="F28" s="7" t="e">
        <v>#N/A</v>
      </c>
      <c r="G28" s="7" t="e">
        <v>#N/A</v>
      </c>
      <c r="H28" s="7" t="e">
        <v>#N/A</v>
      </c>
      <c r="I28" s="7" t="e">
        <v>#N/A</v>
      </c>
      <c r="J28" s="7" t="e">
        <v>#N/A</v>
      </c>
      <c r="K28" s="7" t="e">
        <v>#N/A</v>
      </c>
      <c r="L28" s="7">
        <v>42948</v>
      </c>
      <c r="M28" s="7">
        <v>42948</v>
      </c>
      <c r="N28" s="7">
        <v>42948</v>
      </c>
      <c r="O28" s="7">
        <v>42948</v>
      </c>
      <c r="P28" s="7">
        <v>42948</v>
      </c>
      <c r="Q28" s="7">
        <v>42948</v>
      </c>
      <c r="R28" s="7">
        <v>42948</v>
      </c>
      <c r="S28" s="7">
        <v>42948</v>
      </c>
      <c r="T28" s="7">
        <v>42948</v>
      </c>
      <c r="U28" s="7">
        <v>42948</v>
      </c>
      <c r="V28" s="7">
        <v>42948</v>
      </c>
      <c r="W28" s="7">
        <v>42948</v>
      </c>
      <c r="X28" s="7">
        <v>42948</v>
      </c>
      <c r="Y28" s="7">
        <v>42948</v>
      </c>
      <c r="Z28" s="7">
        <v>42948</v>
      </c>
      <c r="AA28" s="7">
        <v>42948</v>
      </c>
      <c r="AB28" s="7">
        <v>42948</v>
      </c>
      <c r="AC28" s="7">
        <v>42948</v>
      </c>
      <c r="AD28" s="7">
        <v>42948</v>
      </c>
      <c r="AE28" s="7">
        <v>42948</v>
      </c>
    </row>
    <row r="29" spans="1:31" x14ac:dyDescent="0.15">
      <c r="A29" s="11"/>
      <c r="B29" s="7" t="e">
        <v>#N/A</v>
      </c>
      <c r="C29" s="7" t="e">
        <v>#N/A</v>
      </c>
      <c r="D29" s="7" t="e">
        <v>#N/A</v>
      </c>
      <c r="E29" s="7" t="e">
        <v>#N/A</v>
      </c>
      <c r="F29" s="7" t="e">
        <v>#N/A</v>
      </c>
      <c r="G29" s="7" t="e">
        <v>#N/A</v>
      </c>
      <c r="H29" s="7" t="e">
        <v>#N/A</v>
      </c>
      <c r="I29" s="7" t="e">
        <v>#N/A</v>
      </c>
      <c r="J29" s="7" t="e">
        <v>#N/A</v>
      </c>
      <c r="K29" s="7" t="e">
        <v>#N/A</v>
      </c>
      <c r="L29" s="7" t="e">
        <v>#N/A</v>
      </c>
      <c r="M29" s="7">
        <v>43313</v>
      </c>
      <c r="N29" s="7">
        <v>43313</v>
      </c>
      <c r="O29" s="7">
        <v>43313</v>
      </c>
      <c r="P29" s="7">
        <v>43313</v>
      </c>
      <c r="Q29" s="7">
        <v>43313</v>
      </c>
      <c r="R29" s="7">
        <v>43313</v>
      </c>
      <c r="S29" s="7">
        <v>43313</v>
      </c>
      <c r="T29" s="7">
        <v>43313</v>
      </c>
      <c r="U29" s="7">
        <v>43313</v>
      </c>
      <c r="V29" s="7">
        <v>43313</v>
      </c>
      <c r="W29" s="7">
        <v>43313</v>
      </c>
      <c r="X29" s="7">
        <v>43313</v>
      </c>
      <c r="Y29" s="7">
        <v>43313</v>
      </c>
      <c r="Z29" s="7">
        <v>43313</v>
      </c>
      <c r="AA29" s="7">
        <v>43313</v>
      </c>
      <c r="AB29" s="7">
        <v>43313</v>
      </c>
      <c r="AC29" s="7">
        <v>43313</v>
      </c>
      <c r="AD29" s="7">
        <v>43313</v>
      </c>
      <c r="AE29" s="7">
        <v>43313</v>
      </c>
    </row>
    <row r="30" spans="1:31" x14ac:dyDescent="0.15">
      <c r="A30" s="11"/>
      <c r="B30" s="7" t="e">
        <v>#N/A</v>
      </c>
      <c r="C30" s="7" t="e">
        <v>#N/A</v>
      </c>
      <c r="D30" s="7" t="e">
        <v>#N/A</v>
      </c>
      <c r="E30" s="7" t="e">
        <v>#N/A</v>
      </c>
      <c r="F30" s="7" t="e">
        <v>#N/A</v>
      </c>
      <c r="G30" s="7" t="e">
        <v>#N/A</v>
      </c>
      <c r="H30" s="7" t="e">
        <v>#N/A</v>
      </c>
      <c r="I30" s="7" t="e">
        <v>#N/A</v>
      </c>
      <c r="J30" s="7" t="e">
        <v>#N/A</v>
      </c>
      <c r="K30" s="7" t="e">
        <v>#N/A</v>
      </c>
      <c r="L30" s="7" t="e">
        <v>#N/A</v>
      </c>
      <c r="M30" s="7" t="e">
        <v>#N/A</v>
      </c>
      <c r="N30" s="7">
        <v>43678</v>
      </c>
      <c r="O30" s="7">
        <v>43678</v>
      </c>
      <c r="P30" s="7">
        <v>43678</v>
      </c>
      <c r="Q30" s="7">
        <v>43678</v>
      </c>
      <c r="R30" s="7">
        <v>43678</v>
      </c>
      <c r="S30" s="7">
        <v>43678</v>
      </c>
      <c r="T30" s="7">
        <v>43678</v>
      </c>
      <c r="U30" s="7">
        <v>43678</v>
      </c>
      <c r="V30" s="7">
        <v>43678</v>
      </c>
      <c r="W30" s="7">
        <v>43678</v>
      </c>
      <c r="X30" s="7">
        <v>43678</v>
      </c>
      <c r="Y30" s="7">
        <v>43678</v>
      </c>
      <c r="Z30" s="7">
        <v>43678</v>
      </c>
      <c r="AA30" s="7">
        <v>43678</v>
      </c>
      <c r="AB30" s="7">
        <v>43678</v>
      </c>
      <c r="AC30" s="7">
        <v>43678</v>
      </c>
      <c r="AD30" s="7">
        <v>43678</v>
      </c>
      <c r="AE30" s="7">
        <v>43678</v>
      </c>
    </row>
    <row r="31" spans="1:31" x14ac:dyDescent="0.15">
      <c r="A31" s="11"/>
      <c r="B31" s="7" t="e">
        <v>#N/A</v>
      </c>
      <c r="C31" s="7" t="e">
        <v>#N/A</v>
      </c>
      <c r="D31" s="7" t="e">
        <v>#N/A</v>
      </c>
      <c r="E31" s="7" t="e">
        <v>#N/A</v>
      </c>
      <c r="F31" s="7" t="e">
        <v>#N/A</v>
      </c>
      <c r="G31" s="7" t="e">
        <v>#N/A</v>
      </c>
      <c r="H31" s="7" t="e">
        <v>#N/A</v>
      </c>
      <c r="I31" s="7" t="e">
        <v>#N/A</v>
      </c>
      <c r="J31" s="7" t="e">
        <v>#N/A</v>
      </c>
      <c r="K31" s="7" t="e">
        <v>#N/A</v>
      </c>
      <c r="L31" s="7" t="e">
        <v>#N/A</v>
      </c>
      <c r="M31" s="7" t="e">
        <v>#N/A</v>
      </c>
      <c r="N31" s="7" t="e">
        <v>#N/A</v>
      </c>
      <c r="O31" s="7">
        <v>44046</v>
      </c>
      <c r="P31" s="7">
        <v>44046</v>
      </c>
      <c r="Q31" s="7">
        <v>44046</v>
      </c>
      <c r="R31" s="7">
        <v>44046</v>
      </c>
      <c r="S31" s="7">
        <v>44046</v>
      </c>
      <c r="T31" s="7">
        <v>44046</v>
      </c>
      <c r="U31" s="7">
        <v>44046</v>
      </c>
      <c r="V31" s="7">
        <v>44046</v>
      </c>
      <c r="W31" s="7">
        <v>44046</v>
      </c>
      <c r="X31" s="7">
        <v>44046</v>
      </c>
      <c r="Y31" s="7">
        <v>44046</v>
      </c>
      <c r="Z31" s="7">
        <v>44046</v>
      </c>
      <c r="AA31" s="7">
        <v>44046</v>
      </c>
      <c r="AB31" s="7">
        <v>44046</v>
      </c>
      <c r="AC31" s="7">
        <v>44046</v>
      </c>
      <c r="AD31" s="7">
        <v>44046</v>
      </c>
      <c r="AE31" s="7">
        <v>44046</v>
      </c>
    </row>
    <row r="32" spans="1:31" x14ac:dyDescent="0.15">
      <c r="A32" s="11"/>
      <c r="B32" s="7" t="e">
        <v>#N/A</v>
      </c>
      <c r="C32" s="7" t="e">
        <v>#N/A</v>
      </c>
      <c r="D32" s="7" t="e">
        <v>#N/A</v>
      </c>
      <c r="E32" s="7" t="e">
        <v>#N/A</v>
      </c>
      <c r="F32" s="7" t="e">
        <v>#N/A</v>
      </c>
      <c r="G32" s="7" t="e">
        <v>#N/A</v>
      </c>
      <c r="H32" s="7" t="e">
        <v>#N/A</v>
      </c>
      <c r="I32" s="7" t="e">
        <v>#N/A</v>
      </c>
      <c r="J32" s="7" t="e">
        <v>#N/A</v>
      </c>
      <c r="K32" s="7" t="e">
        <v>#N/A</v>
      </c>
      <c r="L32" s="7" t="e">
        <v>#N/A</v>
      </c>
      <c r="M32" s="7" t="e">
        <v>#N/A</v>
      </c>
      <c r="N32" s="7" t="e">
        <v>#N/A</v>
      </c>
      <c r="O32" s="7" t="e">
        <v>#N/A</v>
      </c>
      <c r="P32" s="7">
        <v>44410</v>
      </c>
      <c r="Q32" s="7">
        <v>44410</v>
      </c>
      <c r="R32" s="7">
        <v>44410</v>
      </c>
      <c r="S32" s="7">
        <v>44410</v>
      </c>
      <c r="T32" s="7">
        <v>44410</v>
      </c>
      <c r="U32" s="7">
        <v>44410</v>
      </c>
      <c r="V32" s="7">
        <v>44410</v>
      </c>
      <c r="W32" s="7">
        <v>44410</v>
      </c>
      <c r="X32" s="7">
        <v>44410</v>
      </c>
      <c r="Y32" s="7">
        <v>44410</v>
      </c>
      <c r="Z32" s="7">
        <v>44410</v>
      </c>
      <c r="AA32" s="7">
        <v>44410</v>
      </c>
      <c r="AB32" s="7">
        <v>44410</v>
      </c>
      <c r="AC32" s="7">
        <v>44410</v>
      </c>
      <c r="AD32" s="7">
        <v>44410</v>
      </c>
      <c r="AE32" s="7">
        <v>44410</v>
      </c>
    </row>
    <row r="33" spans="1:31" x14ac:dyDescent="0.15">
      <c r="A33" s="11"/>
      <c r="B33" s="7" t="e">
        <v>#N/A</v>
      </c>
      <c r="C33" s="7" t="e">
        <v>#N/A</v>
      </c>
      <c r="D33" s="7" t="e">
        <v>#N/A</v>
      </c>
      <c r="E33" s="7" t="e">
        <v>#N/A</v>
      </c>
      <c r="F33" s="7" t="e">
        <v>#N/A</v>
      </c>
      <c r="G33" s="7" t="e">
        <v>#N/A</v>
      </c>
      <c r="H33" s="7" t="e">
        <v>#N/A</v>
      </c>
      <c r="I33" s="7" t="e">
        <v>#N/A</v>
      </c>
      <c r="J33" s="7" t="e">
        <v>#N/A</v>
      </c>
      <c r="K33" s="7" t="e">
        <v>#N/A</v>
      </c>
      <c r="L33" s="7" t="e">
        <v>#N/A</v>
      </c>
      <c r="M33" s="7" t="e">
        <v>#N/A</v>
      </c>
      <c r="N33" s="7" t="e">
        <v>#N/A</v>
      </c>
      <c r="O33" s="7" t="e">
        <v>#N/A</v>
      </c>
      <c r="P33" s="7" t="e">
        <v>#N/A</v>
      </c>
      <c r="Q33" s="7">
        <v>44774</v>
      </c>
      <c r="R33" s="7">
        <v>44774</v>
      </c>
      <c r="S33" s="7">
        <v>44774</v>
      </c>
      <c r="T33" s="7">
        <v>44774</v>
      </c>
      <c r="U33" s="7">
        <v>44774</v>
      </c>
      <c r="V33" s="7">
        <v>44774</v>
      </c>
      <c r="W33" s="7">
        <v>44774</v>
      </c>
      <c r="X33" s="7">
        <v>44774</v>
      </c>
      <c r="Y33" s="7">
        <v>44774</v>
      </c>
      <c r="Z33" s="7">
        <v>44774</v>
      </c>
      <c r="AA33" s="7">
        <v>44774</v>
      </c>
      <c r="AB33" s="7">
        <v>44774</v>
      </c>
      <c r="AC33" s="7">
        <v>44774</v>
      </c>
      <c r="AD33" s="7">
        <v>44774</v>
      </c>
      <c r="AE33" s="7">
        <v>44774</v>
      </c>
    </row>
    <row r="34" spans="1:31" x14ac:dyDescent="0.15">
      <c r="A34" s="11"/>
      <c r="B34" s="7" t="e">
        <v>#N/A</v>
      </c>
      <c r="C34" s="7" t="e">
        <v>#N/A</v>
      </c>
      <c r="D34" s="7" t="e">
        <v>#N/A</v>
      </c>
      <c r="E34" s="7" t="e">
        <v>#N/A</v>
      </c>
      <c r="F34" s="7" t="e">
        <v>#N/A</v>
      </c>
      <c r="G34" s="7" t="e">
        <v>#N/A</v>
      </c>
      <c r="H34" s="7" t="e">
        <v>#N/A</v>
      </c>
      <c r="I34" s="7" t="e">
        <v>#N/A</v>
      </c>
      <c r="J34" s="7" t="e">
        <v>#N/A</v>
      </c>
      <c r="K34" s="7" t="e">
        <v>#N/A</v>
      </c>
      <c r="L34" s="7" t="e">
        <v>#N/A</v>
      </c>
      <c r="M34" s="7" t="e">
        <v>#N/A</v>
      </c>
      <c r="N34" s="7" t="e">
        <v>#N/A</v>
      </c>
      <c r="O34" s="7" t="e">
        <v>#N/A</v>
      </c>
      <c r="P34" s="7" t="e">
        <v>#N/A</v>
      </c>
      <c r="Q34" s="7" t="e">
        <v>#N/A</v>
      </c>
      <c r="R34" s="7">
        <v>45139</v>
      </c>
      <c r="S34" s="7">
        <v>45139</v>
      </c>
      <c r="T34" s="7">
        <v>45139</v>
      </c>
      <c r="U34" s="7">
        <v>45139</v>
      </c>
      <c r="V34" s="7">
        <v>45139</v>
      </c>
      <c r="W34" s="7">
        <v>45139</v>
      </c>
      <c r="X34" s="7">
        <v>45139</v>
      </c>
      <c r="Y34" s="7">
        <v>45139</v>
      </c>
      <c r="Z34" s="7">
        <v>45139</v>
      </c>
      <c r="AA34" s="7">
        <v>45139</v>
      </c>
      <c r="AB34" s="7">
        <v>45139</v>
      </c>
      <c r="AC34" s="7">
        <v>45139</v>
      </c>
      <c r="AD34" s="7">
        <v>45139</v>
      </c>
      <c r="AE34" s="7">
        <v>45139</v>
      </c>
    </row>
    <row r="35" spans="1:31" x14ac:dyDescent="0.15">
      <c r="A35" s="11"/>
      <c r="B35" s="7" t="e">
        <v>#N/A</v>
      </c>
      <c r="C35" s="7" t="e">
        <v>#N/A</v>
      </c>
      <c r="D35" s="7" t="e">
        <v>#N/A</v>
      </c>
      <c r="E35" s="7" t="e">
        <v>#N/A</v>
      </c>
      <c r="F35" s="7" t="e">
        <v>#N/A</v>
      </c>
      <c r="G35" s="7" t="e">
        <v>#N/A</v>
      </c>
      <c r="H35" s="7" t="e">
        <v>#N/A</v>
      </c>
      <c r="I35" s="7" t="e">
        <v>#N/A</v>
      </c>
      <c r="J35" s="7" t="e">
        <v>#N/A</v>
      </c>
      <c r="K35" s="7" t="e">
        <v>#N/A</v>
      </c>
      <c r="L35" s="7" t="e">
        <v>#N/A</v>
      </c>
      <c r="M35" s="7" t="e">
        <v>#N/A</v>
      </c>
      <c r="N35" s="7" t="e">
        <v>#N/A</v>
      </c>
      <c r="O35" s="7" t="e">
        <v>#N/A</v>
      </c>
      <c r="P35" s="7" t="e">
        <v>#N/A</v>
      </c>
      <c r="Q35" s="7" t="e">
        <v>#N/A</v>
      </c>
      <c r="R35" s="7" t="e">
        <v>#N/A</v>
      </c>
      <c r="S35" s="7">
        <v>45505</v>
      </c>
      <c r="T35" s="7">
        <v>45505</v>
      </c>
      <c r="U35" s="7">
        <v>45505</v>
      </c>
      <c r="V35" s="7">
        <v>45505</v>
      </c>
      <c r="W35" s="7">
        <v>45505</v>
      </c>
      <c r="X35" s="7">
        <v>45505</v>
      </c>
      <c r="Y35" s="7">
        <v>45505</v>
      </c>
      <c r="Z35" s="7">
        <v>45505</v>
      </c>
      <c r="AA35" s="7">
        <v>45505</v>
      </c>
      <c r="AB35" s="7">
        <v>45505</v>
      </c>
      <c r="AC35" s="7">
        <v>45505</v>
      </c>
      <c r="AD35" s="7">
        <v>45505</v>
      </c>
      <c r="AE35" s="7">
        <v>45505</v>
      </c>
    </row>
    <row r="36" spans="1:31" x14ac:dyDescent="0.15">
      <c r="A36" s="11"/>
      <c r="B36" s="7" t="e">
        <v>#N/A</v>
      </c>
      <c r="C36" s="7" t="e">
        <v>#N/A</v>
      </c>
      <c r="D36" s="7" t="e">
        <v>#N/A</v>
      </c>
      <c r="E36" s="7" t="e">
        <v>#N/A</v>
      </c>
      <c r="F36" s="7" t="e">
        <v>#N/A</v>
      </c>
      <c r="G36" s="7" t="e">
        <v>#N/A</v>
      </c>
      <c r="H36" s="7" t="e">
        <v>#N/A</v>
      </c>
      <c r="I36" s="7" t="e">
        <v>#N/A</v>
      </c>
      <c r="J36" s="7" t="e">
        <v>#N/A</v>
      </c>
      <c r="K36" s="7" t="e">
        <v>#N/A</v>
      </c>
      <c r="L36" s="7" t="e">
        <v>#N/A</v>
      </c>
      <c r="M36" s="7" t="e">
        <v>#N/A</v>
      </c>
      <c r="N36" s="7" t="e">
        <v>#N/A</v>
      </c>
      <c r="O36" s="7" t="e">
        <v>#N/A</v>
      </c>
      <c r="P36" s="7" t="e">
        <v>#N/A</v>
      </c>
      <c r="Q36" s="7" t="e">
        <v>#N/A</v>
      </c>
      <c r="R36" s="7" t="e">
        <v>#N/A</v>
      </c>
      <c r="S36" s="7" t="e">
        <v>#N/A</v>
      </c>
      <c r="T36" s="7">
        <v>45870</v>
      </c>
      <c r="U36" s="7">
        <v>45870</v>
      </c>
      <c r="V36" s="7">
        <v>45870</v>
      </c>
      <c r="W36" s="7">
        <v>45870</v>
      </c>
      <c r="X36" s="7">
        <v>45870</v>
      </c>
      <c r="Y36" s="7">
        <v>45870</v>
      </c>
      <c r="Z36" s="7">
        <v>45870</v>
      </c>
      <c r="AA36" s="7">
        <v>45870</v>
      </c>
      <c r="AB36" s="7">
        <v>45870</v>
      </c>
      <c r="AC36" s="7">
        <v>45870</v>
      </c>
      <c r="AD36" s="7">
        <v>45870</v>
      </c>
      <c r="AE36" s="7">
        <v>45870</v>
      </c>
    </row>
    <row r="37" spans="1:31" x14ac:dyDescent="0.15">
      <c r="A37" s="11"/>
      <c r="B37" s="7" t="e">
        <v>#N/A</v>
      </c>
      <c r="C37" s="7" t="e">
        <v>#N/A</v>
      </c>
      <c r="D37" s="7" t="e">
        <v>#N/A</v>
      </c>
      <c r="E37" s="7" t="e">
        <v>#N/A</v>
      </c>
      <c r="F37" s="7" t="e">
        <v>#N/A</v>
      </c>
      <c r="G37" s="7" t="e">
        <v>#N/A</v>
      </c>
      <c r="H37" s="7" t="e">
        <v>#N/A</v>
      </c>
      <c r="I37" s="7" t="e">
        <v>#N/A</v>
      </c>
      <c r="J37" s="7" t="e">
        <v>#N/A</v>
      </c>
      <c r="K37" s="7" t="e">
        <v>#N/A</v>
      </c>
      <c r="L37" s="7" t="e">
        <v>#N/A</v>
      </c>
      <c r="M37" s="7" t="e">
        <v>#N/A</v>
      </c>
      <c r="N37" s="7" t="e">
        <v>#N/A</v>
      </c>
      <c r="O37" s="7" t="e">
        <v>#N/A</v>
      </c>
      <c r="P37" s="7" t="e">
        <v>#N/A</v>
      </c>
      <c r="Q37" s="7" t="e">
        <v>#N/A</v>
      </c>
      <c r="R37" s="7" t="e">
        <v>#N/A</v>
      </c>
      <c r="S37" s="7" t="e">
        <v>#N/A</v>
      </c>
      <c r="T37" s="7" t="e">
        <v>#N/A</v>
      </c>
      <c r="U37" s="7">
        <v>46237</v>
      </c>
      <c r="V37" s="7">
        <v>46237</v>
      </c>
      <c r="W37" s="7">
        <v>46237</v>
      </c>
      <c r="X37" s="7">
        <v>46237</v>
      </c>
      <c r="Y37" s="7">
        <v>46237</v>
      </c>
      <c r="Z37" s="7">
        <v>46237</v>
      </c>
      <c r="AA37" s="7">
        <v>46237</v>
      </c>
      <c r="AB37" s="7">
        <v>46237</v>
      </c>
      <c r="AC37" s="7">
        <v>46237</v>
      </c>
      <c r="AD37" s="7">
        <v>46237</v>
      </c>
      <c r="AE37" s="7">
        <v>46237</v>
      </c>
    </row>
    <row r="38" spans="1:31" x14ac:dyDescent="0.15">
      <c r="A38" s="11"/>
      <c r="B38" s="7" t="e">
        <v>#N/A</v>
      </c>
      <c r="C38" s="7" t="e">
        <v>#N/A</v>
      </c>
      <c r="D38" s="7" t="e">
        <v>#N/A</v>
      </c>
      <c r="E38" s="7" t="e">
        <v>#N/A</v>
      </c>
      <c r="F38" s="7" t="e">
        <v>#N/A</v>
      </c>
      <c r="G38" s="7" t="e">
        <v>#N/A</v>
      </c>
      <c r="H38" s="7" t="e">
        <v>#N/A</v>
      </c>
      <c r="I38" s="7" t="e">
        <v>#N/A</v>
      </c>
      <c r="J38" s="7" t="e">
        <v>#N/A</v>
      </c>
      <c r="K38" s="7" t="e">
        <v>#N/A</v>
      </c>
      <c r="L38" s="7" t="e">
        <v>#N/A</v>
      </c>
      <c r="M38" s="7" t="e">
        <v>#N/A</v>
      </c>
      <c r="N38" s="7" t="e">
        <v>#N/A</v>
      </c>
      <c r="O38" s="7" t="e">
        <v>#N/A</v>
      </c>
      <c r="P38" s="7" t="e">
        <v>#N/A</v>
      </c>
      <c r="Q38" s="7" t="e">
        <v>#N/A</v>
      </c>
      <c r="R38" s="7" t="e">
        <v>#N/A</v>
      </c>
      <c r="S38" s="7" t="e">
        <v>#N/A</v>
      </c>
      <c r="T38" s="7" t="e">
        <v>#N/A</v>
      </c>
      <c r="U38" s="7" t="e">
        <v>#N/A</v>
      </c>
      <c r="V38" s="7">
        <v>46601</v>
      </c>
      <c r="W38" s="7">
        <v>46601</v>
      </c>
      <c r="X38" s="7">
        <v>46601</v>
      </c>
      <c r="Y38" s="7">
        <v>46601</v>
      </c>
      <c r="Z38" s="7">
        <v>46601</v>
      </c>
      <c r="AA38" s="7">
        <v>46601</v>
      </c>
      <c r="AB38" s="7">
        <v>46601</v>
      </c>
      <c r="AC38" s="7">
        <v>46601</v>
      </c>
      <c r="AD38" s="7">
        <v>46601</v>
      </c>
      <c r="AE38" s="7">
        <v>46601</v>
      </c>
    </row>
    <row r="39" spans="1:31" x14ac:dyDescent="0.15">
      <c r="A39" s="11"/>
      <c r="B39" s="7" t="e">
        <v>#N/A</v>
      </c>
      <c r="C39" s="7" t="e">
        <v>#N/A</v>
      </c>
      <c r="D39" s="7" t="e">
        <v>#N/A</v>
      </c>
      <c r="E39" s="7" t="e">
        <v>#N/A</v>
      </c>
      <c r="F39" s="7" t="e">
        <v>#N/A</v>
      </c>
      <c r="G39" s="7" t="e">
        <v>#N/A</v>
      </c>
      <c r="H39" s="7" t="e">
        <v>#N/A</v>
      </c>
      <c r="I39" s="7" t="e">
        <v>#N/A</v>
      </c>
      <c r="J39" s="7" t="e">
        <v>#N/A</v>
      </c>
      <c r="K39" s="7" t="e">
        <v>#N/A</v>
      </c>
      <c r="L39" s="7" t="e">
        <v>#N/A</v>
      </c>
      <c r="M39" s="7" t="e">
        <v>#N/A</v>
      </c>
      <c r="N39" s="7" t="e">
        <v>#N/A</v>
      </c>
      <c r="O39" s="7" t="e">
        <v>#N/A</v>
      </c>
      <c r="P39" s="7" t="e">
        <v>#N/A</v>
      </c>
      <c r="Q39" s="7" t="e">
        <v>#N/A</v>
      </c>
      <c r="R39" s="7" t="e">
        <v>#N/A</v>
      </c>
      <c r="S39" s="7" t="e">
        <v>#N/A</v>
      </c>
      <c r="T39" s="7" t="e">
        <v>#N/A</v>
      </c>
      <c r="U39" s="7" t="e">
        <v>#N/A</v>
      </c>
      <c r="V39" s="7" t="e">
        <v>#N/A</v>
      </c>
      <c r="W39" s="7">
        <v>46966</v>
      </c>
      <c r="X39" s="7">
        <v>46966</v>
      </c>
      <c r="Y39" s="7">
        <v>46966</v>
      </c>
      <c r="Z39" s="7">
        <v>46966</v>
      </c>
      <c r="AA39" s="7">
        <v>46966</v>
      </c>
      <c r="AB39" s="7">
        <v>46966</v>
      </c>
      <c r="AC39" s="7">
        <v>46966</v>
      </c>
      <c r="AD39" s="7">
        <v>46966</v>
      </c>
      <c r="AE39" s="7">
        <v>46966</v>
      </c>
    </row>
    <row r="40" spans="1:31" x14ac:dyDescent="0.15">
      <c r="A40" s="11"/>
      <c r="B40" s="7" t="e">
        <v>#N/A</v>
      </c>
      <c r="C40" s="7" t="e">
        <v>#N/A</v>
      </c>
      <c r="D40" s="7" t="e">
        <v>#N/A</v>
      </c>
      <c r="E40" s="7" t="e">
        <v>#N/A</v>
      </c>
      <c r="F40" s="7" t="e">
        <v>#N/A</v>
      </c>
      <c r="G40" s="7" t="e">
        <v>#N/A</v>
      </c>
      <c r="H40" s="7" t="e">
        <v>#N/A</v>
      </c>
      <c r="I40" s="7" t="e">
        <v>#N/A</v>
      </c>
      <c r="J40" s="7" t="e">
        <v>#N/A</v>
      </c>
      <c r="K40" s="7" t="e">
        <v>#N/A</v>
      </c>
      <c r="L40" s="7" t="e">
        <v>#N/A</v>
      </c>
      <c r="M40" s="7" t="e">
        <v>#N/A</v>
      </c>
      <c r="N40" s="7" t="e">
        <v>#N/A</v>
      </c>
      <c r="O40" s="7" t="e">
        <v>#N/A</v>
      </c>
      <c r="P40" s="7" t="e">
        <v>#N/A</v>
      </c>
      <c r="Q40" s="7" t="e">
        <v>#N/A</v>
      </c>
      <c r="R40" s="7" t="e">
        <v>#N/A</v>
      </c>
      <c r="S40" s="7" t="e">
        <v>#N/A</v>
      </c>
      <c r="T40" s="7" t="e">
        <v>#N/A</v>
      </c>
      <c r="U40" s="7" t="e">
        <v>#N/A</v>
      </c>
      <c r="V40" s="7" t="e">
        <v>#N/A</v>
      </c>
      <c r="W40" s="7" t="e">
        <v>#N/A</v>
      </c>
      <c r="X40" s="7">
        <v>47331</v>
      </c>
      <c r="Y40" s="7">
        <v>47331</v>
      </c>
      <c r="Z40" s="7">
        <v>47331</v>
      </c>
      <c r="AA40" s="7">
        <v>47331</v>
      </c>
      <c r="AB40" s="7">
        <v>47331</v>
      </c>
      <c r="AC40" s="7">
        <v>47331</v>
      </c>
      <c r="AD40" s="7">
        <v>47331</v>
      </c>
      <c r="AE40" s="7">
        <v>47331</v>
      </c>
    </row>
    <row r="41" spans="1:31" x14ac:dyDescent="0.15">
      <c r="A41" s="11"/>
      <c r="B41" s="7" t="e">
        <v>#N/A</v>
      </c>
      <c r="C41" s="7" t="e">
        <v>#N/A</v>
      </c>
      <c r="D41" s="7" t="e">
        <v>#N/A</v>
      </c>
      <c r="E41" s="7" t="e">
        <v>#N/A</v>
      </c>
      <c r="F41" s="7" t="e">
        <v>#N/A</v>
      </c>
      <c r="G41" s="7" t="e">
        <v>#N/A</v>
      </c>
      <c r="H41" s="7" t="e">
        <v>#N/A</v>
      </c>
      <c r="I41" s="7" t="e">
        <v>#N/A</v>
      </c>
      <c r="J41" s="7" t="e">
        <v>#N/A</v>
      </c>
      <c r="K41" s="7" t="e">
        <v>#N/A</v>
      </c>
      <c r="L41" s="7" t="e">
        <v>#N/A</v>
      </c>
      <c r="M41" s="7" t="e">
        <v>#N/A</v>
      </c>
      <c r="N41" s="7" t="e">
        <v>#N/A</v>
      </c>
      <c r="O41" s="7" t="e">
        <v>#N/A</v>
      </c>
      <c r="P41" s="7" t="e">
        <v>#N/A</v>
      </c>
      <c r="Q41" s="7" t="e">
        <v>#N/A</v>
      </c>
      <c r="R41" s="7" t="e">
        <v>#N/A</v>
      </c>
      <c r="S41" s="7" t="e">
        <v>#N/A</v>
      </c>
      <c r="T41" s="7" t="e">
        <v>#N/A</v>
      </c>
      <c r="U41" s="7" t="e">
        <v>#N/A</v>
      </c>
      <c r="V41" s="7" t="e">
        <v>#N/A</v>
      </c>
      <c r="W41" s="7" t="e">
        <v>#N/A</v>
      </c>
      <c r="X41" s="7" t="e">
        <v>#N/A</v>
      </c>
      <c r="Y41" s="7">
        <v>47696</v>
      </c>
      <c r="Z41" s="7">
        <v>47696</v>
      </c>
      <c r="AA41" s="7">
        <v>47696</v>
      </c>
      <c r="AB41" s="7">
        <v>47696</v>
      </c>
      <c r="AC41" s="7">
        <v>47696</v>
      </c>
      <c r="AD41" s="7">
        <v>47696</v>
      </c>
      <c r="AE41" s="7">
        <v>47696</v>
      </c>
    </row>
    <row r="42" spans="1:31" x14ac:dyDescent="0.15">
      <c r="A42" s="11"/>
      <c r="B42" s="7" t="e">
        <v>#N/A</v>
      </c>
      <c r="C42" s="7" t="e">
        <v>#N/A</v>
      </c>
      <c r="D42" s="7" t="e">
        <v>#N/A</v>
      </c>
      <c r="E42" s="7" t="e">
        <v>#N/A</v>
      </c>
      <c r="F42" s="7" t="e">
        <v>#N/A</v>
      </c>
      <c r="G42" s="7" t="e">
        <v>#N/A</v>
      </c>
      <c r="H42" s="7" t="e">
        <v>#N/A</v>
      </c>
      <c r="I42" s="7" t="e">
        <v>#N/A</v>
      </c>
      <c r="J42" s="7" t="e">
        <v>#N/A</v>
      </c>
      <c r="K42" s="7" t="e">
        <v>#N/A</v>
      </c>
      <c r="L42" s="7" t="e">
        <v>#N/A</v>
      </c>
      <c r="M42" s="7" t="e">
        <v>#N/A</v>
      </c>
      <c r="N42" s="7" t="e">
        <v>#N/A</v>
      </c>
      <c r="O42" s="7" t="e">
        <v>#N/A</v>
      </c>
      <c r="P42" s="7" t="e">
        <v>#N/A</v>
      </c>
      <c r="Q42" s="7" t="e">
        <v>#N/A</v>
      </c>
      <c r="R42" s="7" t="e">
        <v>#N/A</v>
      </c>
      <c r="S42" s="7" t="e">
        <v>#N/A</v>
      </c>
      <c r="T42" s="7" t="e">
        <v>#N/A</v>
      </c>
      <c r="U42" s="7" t="e">
        <v>#N/A</v>
      </c>
      <c r="V42" s="7" t="e">
        <v>#N/A</v>
      </c>
      <c r="W42" s="7" t="e">
        <v>#N/A</v>
      </c>
      <c r="X42" s="7" t="e">
        <v>#N/A</v>
      </c>
      <c r="Y42" s="7" t="e">
        <v>#N/A</v>
      </c>
      <c r="Z42" s="7">
        <v>48061</v>
      </c>
      <c r="AA42" s="7">
        <v>48061</v>
      </c>
      <c r="AB42" s="7">
        <v>48061</v>
      </c>
      <c r="AC42" s="7">
        <v>48061</v>
      </c>
      <c r="AD42" s="7">
        <v>48061</v>
      </c>
      <c r="AE42" s="7">
        <v>48061</v>
      </c>
    </row>
    <row r="43" spans="1:31" x14ac:dyDescent="0.15">
      <c r="A43" s="11"/>
      <c r="B43" s="7" t="e">
        <v>#N/A</v>
      </c>
      <c r="C43" s="7" t="e">
        <v>#N/A</v>
      </c>
      <c r="D43" s="7" t="e">
        <v>#N/A</v>
      </c>
      <c r="E43" s="7" t="e">
        <v>#N/A</v>
      </c>
      <c r="F43" s="7" t="e">
        <v>#N/A</v>
      </c>
      <c r="G43" s="7" t="e">
        <v>#N/A</v>
      </c>
      <c r="H43" s="7" t="e">
        <v>#N/A</v>
      </c>
      <c r="I43" s="7" t="e">
        <v>#N/A</v>
      </c>
      <c r="J43" s="7" t="e">
        <v>#N/A</v>
      </c>
      <c r="K43" s="7" t="e">
        <v>#N/A</v>
      </c>
      <c r="L43" s="7" t="e">
        <v>#N/A</v>
      </c>
      <c r="M43" s="7" t="e">
        <v>#N/A</v>
      </c>
      <c r="N43" s="7" t="e">
        <v>#N/A</v>
      </c>
      <c r="O43" s="7" t="e">
        <v>#N/A</v>
      </c>
      <c r="P43" s="7" t="e">
        <v>#N/A</v>
      </c>
      <c r="Q43" s="7" t="e">
        <v>#N/A</v>
      </c>
      <c r="R43" s="7" t="e">
        <v>#N/A</v>
      </c>
      <c r="S43" s="7" t="e">
        <v>#N/A</v>
      </c>
      <c r="T43" s="7" t="e">
        <v>#N/A</v>
      </c>
      <c r="U43" s="7" t="e">
        <v>#N/A</v>
      </c>
      <c r="V43" s="7" t="e">
        <v>#N/A</v>
      </c>
      <c r="W43" s="7" t="e">
        <v>#N/A</v>
      </c>
      <c r="X43" s="7" t="e">
        <v>#N/A</v>
      </c>
      <c r="Y43" s="7" t="e">
        <v>#N/A</v>
      </c>
      <c r="Z43" s="7" t="e">
        <v>#N/A</v>
      </c>
      <c r="AA43" s="7">
        <v>48428</v>
      </c>
      <c r="AB43" s="7">
        <v>48428</v>
      </c>
      <c r="AC43" s="7">
        <v>48428</v>
      </c>
      <c r="AD43" s="7">
        <v>48428</v>
      </c>
      <c r="AE43" s="7">
        <v>48428</v>
      </c>
    </row>
    <row r="44" spans="1:31" x14ac:dyDescent="0.15">
      <c r="A44" s="11"/>
      <c r="B44" s="7" t="e">
        <v>#N/A</v>
      </c>
      <c r="C44" s="7" t="e">
        <v>#N/A</v>
      </c>
      <c r="D44" s="7" t="e">
        <v>#N/A</v>
      </c>
      <c r="E44" s="7" t="e">
        <v>#N/A</v>
      </c>
      <c r="F44" s="7" t="e">
        <v>#N/A</v>
      </c>
      <c r="G44" s="7" t="e">
        <v>#N/A</v>
      </c>
      <c r="H44" s="7" t="e">
        <v>#N/A</v>
      </c>
      <c r="I44" s="7" t="e">
        <v>#N/A</v>
      </c>
      <c r="J44" s="7" t="e">
        <v>#N/A</v>
      </c>
      <c r="K44" s="7" t="e">
        <v>#N/A</v>
      </c>
      <c r="L44" s="7" t="e">
        <v>#N/A</v>
      </c>
      <c r="M44" s="7" t="e">
        <v>#N/A</v>
      </c>
      <c r="N44" s="7" t="e">
        <v>#N/A</v>
      </c>
      <c r="O44" s="7" t="e">
        <v>#N/A</v>
      </c>
      <c r="P44" s="7" t="e">
        <v>#N/A</v>
      </c>
      <c r="Q44" s="7" t="e">
        <v>#N/A</v>
      </c>
      <c r="R44" s="7" t="e">
        <v>#N/A</v>
      </c>
      <c r="S44" s="7" t="e">
        <v>#N/A</v>
      </c>
      <c r="T44" s="7" t="e">
        <v>#N/A</v>
      </c>
      <c r="U44" s="7" t="e">
        <v>#N/A</v>
      </c>
      <c r="V44" s="7" t="e">
        <v>#N/A</v>
      </c>
      <c r="W44" s="7" t="e">
        <v>#N/A</v>
      </c>
      <c r="X44" s="7" t="e">
        <v>#N/A</v>
      </c>
      <c r="Y44" s="7" t="e">
        <v>#N/A</v>
      </c>
      <c r="Z44" s="7" t="e">
        <v>#N/A</v>
      </c>
      <c r="AA44" s="7" t="e">
        <v>#N/A</v>
      </c>
      <c r="AB44" s="7">
        <v>48792</v>
      </c>
      <c r="AC44" s="7">
        <v>48792</v>
      </c>
      <c r="AD44" s="7">
        <v>48792</v>
      </c>
      <c r="AE44" s="7">
        <v>48792</v>
      </c>
    </row>
    <row r="45" spans="1:31" x14ac:dyDescent="0.15">
      <c r="A45" s="11"/>
      <c r="B45" s="7" t="e">
        <v>#N/A</v>
      </c>
      <c r="C45" s="7" t="e">
        <v>#N/A</v>
      </c>
      <c r="D45" s="7" t="e">
        <v>#N/A</v>
      </c>
      <c r="E45" s="7" t="e">
        <v>#N/A</v>
      </c>
      <c r="F45" s="7" t="e">
        <v>#N/A</v>
      </c>
      <c r="G45" s="7" t="e">
        <v>#N/A</v>
      </c>
      <c r="H45" s="7" t="e">
        <v>#N/A</v>
      </c>
      <c r="I45" s="7" t="e">
        <v>#N/A</v>
      </c>
      <c r="J45" s="7" t="e">
        <v>#N/A</v>
      </c>
      <c r="K45" s="7" t="e">
        <v>#N/A</v>
      </c>
      <c r="L45" s="7" t="e">
        <v>#N/A</v>
      </c>
      <c r="M45" s="7" t="e">
        <v>#N/A</v>
      </c>
      <c r="N45" s="7" t="e">
        <v>#N/A</v>
      </c>
      <c r="O45" s="7" t="e">
        <v>#N/A</v>
      </c>
      <c r="P45" s="7" t="e">
        <v>#N/A</v>
      </c>
      <c r="Q45" s="7" t="e">
        <v>#N/A</v>
      </c>
      <c r="R45" s="7" t="e">
        <v>#N/A</v>
      </c>
      <c r="S45" s="7" t="e">
        <v>#N/A</v>
      </c>
      <c r="T45" s="7" t="e">
        <v>#N/A</v>
      </c>
      <c r="U45" s="7" t="e">
        <v>#N/A</v>
      </c>
      <c r="V45" s="7" t="e">
        <v>#N/A</v>
      </c>
      <c r="W45" s="7" t="e">
        <v>#N/A</v>
      </c>
      <c r="X45" s="7" t="e">
        <v>#N/A</v>
      </c>
      <c r="Y45" s="7" t="e">
        <v>#N/A</v>
      </c>
      <c r="Z45" s="7" t="e">
        <v>#N/A</v>
      </c>
      <c r="AA45" s="7" t="e">
        <v>#N/A</v>
      </c>
      <c r="AB45" s="7" t="e">
        <v>#N/A</v>
      </c>
      <c r="AC45" s="7">
        <v>49157</v>
      </c>
      <c r="AD45" s="7">
        <v>49157</v>
      </c>
      <c r="AE45" s="7">
        <v>49157</v>
      </c>
    </row>
    <row r="46" spans="1:31" x14ac:dyDescent="0.15">
      <c r="A46" s="11"/>
      <c r="B46" s="7" t="e">
        <v>#N/A</v>
      </c>
      <c r="C46" s="7" t="e">
        <v>#N/A</v>
      </c>
      <c r="D46" s="7" t="e">
        <v>#N/A</v>
      </c>
      <c r="E46" s="7" t="e">
        <v>#N/A</v>
      </c>
      <c r="F46" s="7" t="e">
        <v>#N/A</v>
      </c>
      <c r="G46" s="7" t="e">
        <v>#N/A</v>
      </c>
      <c r="H46" s="7" t="e">
        <v>#N/A</v>
      </c>
      <c r="I46" s="7" t="e">
        <v>#N/A</v>
      </c>
      <c r="J46" s="7" t="e">
        <v>#N/A</v>
      </c>
      <c r="K46" s="7" t="e">
        <v>#N/A</v>
      </c>
      <c r="L46" s="7" t="e">
        <v>#N/A</v>
      </c>
      <c r="M46" s="7" t="e">
        <v>#N/A</v>
      </c>
      <c r="N46" s="7" t="e">
        <v>#N/A</v>
      </c>
      <c r="O46" s="7" t="e">
        <v>#N/A</v>
      </c>
      <c r="P46" s="7" t="e">
        <v>#N/A</v>
      </c>
      <c r="Q46" s="7" t="e">
        <v>#N/A</v>
      </c>
      <c r="R46" s="7" t="e">
        <v>#N/A</v>
      </c>
      <c r="S46" s="7" t="e">
        <v>#N/A</v>
      </c>
      <c r="T46" s="7" t="e">
        <v>#N/A</v>
      </c>
      <c r="U46" s="7" t="e">
        <v>#N/A</v>
      </c>
      <c r="V46" s="7" t="e">
        <v>#N/A</v>
      </c>
      <c r="W46" s="7" t="e">
        <v>#N/A</v>
      </c>
      <c r="X46" s="7" t="e">
        <v>#N/A</v>
      </c>
      <c r="Y46" s="7" t="e">
        <v>#N/A</v>
      </c>
      <c r="Z46" s="7" t="e">
        <v>#N/A</v>
      </c>
      <c r="AA46" s="7" t="e">
        <v>#N/A</v>
      </c>
      <c r="AB46" s="7" t="e">
        <v>#N/A</v>
      </c>
      <c r="AC46" s="7" t="e">
        <v>#N/A</v>
      </c>
      <c r="AD46" s="7">
        <v>49522</v>
      </c>
      <c r="AE46" s="7">
        <v>49522</v>
      </c>
    </row>
    <row r="47" spans="1:31" x14ac:dyDescent="0.15">
      <c r="A47" s="12"/>
      <c r="B47" s="8" t="e">
        <v>#N/A</v>
      </c>
      <c r="C47" s="8" t="e">
        <v>#N/A</v>
      </c>
      <c r="D47" s="8" t="e">
        <v>#N/A</v>
      </c>
      <c r="E47" s="8" t="e">
        <v>#N/A</v>
      </c>
      <c r="F47" s="8" t="e">
        <v>#N/A</v>
      </c>
      <c r="G47" s="8" t="e">
        <v>#N/A</v>
      </c>
      <c r="H47" s="8" t="e">
        <v>#N/A</v>
      </c>
      <c r="I47" s="8" t="e">
        <v>#N/A</v>
      </c>
      <c r="J47" s="8" t="e">
        <v>#N/A</v>
      </c>
      <c r="K47" s="8" t="e">
        <v>#N/A</v>
      </c>
      <c r="L47" s="8" t="e">
        <v>#N/A</v>
      </c>
      <c r="M47" s="8" t="e">
        <v>#N/A</v>
      </c>
      <c r="N47" s="8" t="e">
        <v>#N/A</v>
      </c>
      <c r="O47" s="8" t="e">
        <v>#N/A</v>
      </c>
      <c r="P47" s="8" t="e">
        <v>#N/A</v>
      </c>
      <c r="Q47" s="8" t="e">
        <v>#N/A</v>
      </c>
      <c r="R47" s="8" t="e">
        <v>#N/A</v>
      </c>
      <c r="S47" s="8" t="e">
        <v>#N/A</v>
      </c>
      <c r="T47" s="8" t="e">
        <v>#N/A</v>
      </c>
      <c r="U47" s="8" t="e">
        <v>#N/A</v>
      </c>
      <c r="V47" s="8" t="e">
        <v>#N/A</v>
      </c>
      <c r="W47" s="8" t="e">
        <v>#N/A</v>
      </c>
      <c r="X47" s="8" t="e">
        <v>#N/A</v>
      </c>
      <c r="Y47" s="8" t="e">
        <v>#N/A</v>
      </c>
      <c r="Z47" s="8" t="e">
        <v>#N/A</v>
      </c>
      <c r="AA47" s="8" t="e">
        <v>#N/A</v>
      </c>
      <c r="AB47" s="8" t="e">
        <v>#N/A</v>
      </c>
      <c r="AC47" s="8" t="e">
        <v>#N/A</v>
      </c>
      <c r="AD47" s="8" t="e">
        <v>#N/A</v>
      </c>
      <c r="AE47" s="8">
        <v>49888</v>
      </c>
    </row>
  </sheetData>
  <phoneticPr fontId="4" type="noConversion"/>
  <dataValidations count="3">
    <dataValidation type="list" allowBlank="1" showInputMessage="1" showErrorMessage="1" sqref="B6:C7">
      <formula1>"Following,Modified Following,Preceding,Modified Preceding,Month End Reference,Unadjusted Month End,Unadjusted"</formula1>
    </dataValidation>
    <dataValidation type="list" allowBlank="1" showInputMessage="1" showErrorMessage="1" sqref="B5:C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B8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Generic</vt:lpstr>
      <vt:lpstr>Swaps</vt:lpstr>
      <vt:lpstr>Swaps!EvaluationDate</vt:lpstr>
      <vt:lpstr>Swaps!IndexCalendar</vt:lpstr>
      <vt:lpstr>Schedule</vt:lpstr>
    </vt:vector>
  </TitlesOfParts>
  <Company>Caboto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Bianchetti</dc:creator>
  <cp:lastModifiedBy>AMETRANO FERDINANDO MARIA</cp:lastModifiedBy>
  <dcterms:created xsi:type="dcterms:W3CDTF">2006-07-26T16:56:41Z</dcterms:created>
  <dcterms:modified xsi:type="dcterms:W3CDTF">2014-05-09T17:36:43Z</dcterms:modified>
</cp:coreProperties>
</file>