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(문)이용객통계\2023년 이용객 통계\1월\"/>
    </mc:Choice>
  </mc:AlternateContent>
  <bookViews>
    <workbookView xWindow="0" yWindow="0" windowWidth="28545" windowHeight="13500"/>
  </bookViews>
  <sheets>
    <sheet name="1월" sheetId="1" r:id="rId1"/>
    <sheet name="2월" sheetId="2" r:id="rId2"/>
    <sheet name="3월" sheetId="3" r:id="rId3"/>
    <sheet name="4월" sheetId="4" r:id="rId4"/>
    <sheet name="5월" sheetId="5" r:id="rId5"/>
    <sheet name="6월" sheetId="6" r:id="rId6"/>
    <sheet name="7월" sheetId="7" r:id="rId7"/>
    <sheet name="8월" sheetId="8" r:id="rId8"/>
    <sheet name="9월" sheetId="9" r:id="rId9"/>
    <sheet name="10월" sheetId="10" r:id="rId10"/>
    <sheet name="월이용자파악" sheetId="11" r:id="rId11"/>
  </sheets>
  <externalReferences>
    <externalReference r:id="rId12"/>
    <externalReference r:id="rId13"/>
    <externalReference r:id="rId14"/>
    <externalReference r:id="rId15"/>
  </externalReferences>
  <calcPr calcId="152511"/>
</workbook>
</file>

<file path=xl/calcChain.xml><?xml version="1.0" encoding="utf-8"?>
<calcChain xmlns="http://schemas.openxmlformats.org/spreadsheetml/2006/main">
  <c r="C28" i="1" l="1"/>
  <c r="F29" i="1"/>
  <c r="D29" i="1"/>
  <c r="C29" i="1"/>
  <c r="P29" i="11"/>
  <c r="O29" i="11"/>
  <c r="N29" i="11"/>
  <c r="M29" i="11"/>
  <c r="L29" i="11"/>
  <c r="K29" i="11"/>
  <c r="J29" i="11"/>
  <c r="G29" i="11"/>
  <c r="I28" i="11"/>
  <c r="H28" i="11"/>
  <c r="G28" i="11"/>
  <c r="F28" i="11"/>
  <c r="E28" i="11"/>
  <c r="D28" i="11"/>
  <c r="C28" i="11"/>
  <c r="I27" i="11"/>
  <c r="H27" i="11"/>
  <c r="G27" i="11"/>
  <c r="F27" i="11"/>
  <c r="E27" i="11"/>
  <c r="D27" i="11"/>
  <c r="C27" i="11"/>
  <c r="H26" i="11"/>
  <c r="G26" i="11"/>
  <c r="F26" i="11"/>
  <c r="E26" i="11"/>
  <c r="D26" i="11"/>
  <c r="C26" i="11"/>
  <c r="H25" i="11"/>
  <c r="G25" i="11"/>
  <c r="F25" i="11"/>
  <c r="E25" i="11"/>
  <c r="D25" i="11" s="1"/>
  <c r="C25" i="11"/>
  <c r="H24" i="11"/>
  <c r="H29" i="11" s="1"/>
  <c r="G24" i="11"/>
  <c r="F24" i="11"/>
  <c r="F29" i="11" s="1"/>
  <c r="E24" i="11"/>
  <c r="E29" i="11" s="1"/>
  <c r="P23" i="11"/>
  <c r="P30" i="11" s="1"/>
  <c r="O23" i="11"/>
  <c r="O30" i="11" s="1"/>
  <c r="N23" i="11"/>
  <c r="N30" i="11" s="1"/>
  <c r="M23" i="11"/>
  <c r="M30" i="11" s="1"/>
  <c r="L23" i="11"/>
  <c r="L30" i="11" s="1"/>
  <c r="K23" i="11"/>
  <c r="K30" i="11" s="1"/>
  <c r="J23" i="11"/>
  <c r="J30" i="11" s="1"/>
  <c r="H22" i="11"/>
  <c r="G22" i="11"/>
  <c r="F22" i="11"/>
  <c r="E22" i="11"/>
  <c r="D22" i="11" s="1"/>
  <c r="C22" i="11"/>
  <c r="H21" i="11"/>
  <c r="G21" i="11"/>
  <c r="F21" i="11"/>
  <c r="E21" i="11"/>
  <c r="D21" i="11" s="1"/>
  <c r="C21" i="11"/>
  <c r="H20" i="11"/>
  <c r="G20" i="11"/>
  <c r="F20" i="11"/>
  <c r="E20" i="11"/>
  <c r="D20" i="11" s="1"/>
  <c r="H19" i="11"/>
  <c r="G19" i="11"/>
  <c r="F19" i="11"/>
  <c r="E19" i="11"/>
  <c r="D19" i="11" s="1"/>
  <c r="C19" i="11"/>
  <c r="H18" i="11"/>
  <c r="G18" i="11"/>
  <c r="F18" i="11"/>
  <c r="E18" i="11"/>
  <c r="D18" i="11" s="1"/>
  <c r="H17" i="11"/>
  <c r="G17" i="11"/>
  <c r="F17" i="11"/>
  <c r="E17" i="11"/>
  <c r="D17" i="11"/>
  <c r="C17" i="11"/>
  <c r="I16" i="11"/>
  <c r="H16" i="11"/>
  <c r="G16" i="11"/>
  <c r="F16" i="11"/>
  <c r="E16" i="11"/>
  <c r="D16" i="11" s="1"/>
  <c r="H15" i="11"/>
  <c r="G15" i="11"/>
  <c r="F15" i="11"/>
  <c r="E15" i="11"/>
  <c r="D15" i="11"/>
  <c r="C15" i="11"/>
  <c r="H14" i="11"/>
  <c r="G14" i="11"/>
  <c r="F14" i="11"/>
  <c r="E14" i="11"/>
  <c r="C14" i="11" s="1"/>
  <c r="D14" i="11"/>
  <c r="H13" i="11"/>
  <c r="G13" i="11"/>
  <c r="F13" i="11"/>
  <c r="E13" i="11"/>
  <c r="D13" i="11" s="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 s="1"/>
  <c r="C10" i="11"/>
  <c r="H9" i="11"/>
  <c r="G9" i="11"/>
  <c r="F9" i="11"/>
  <c r="E9" i="11"/>
  <c r="D9" i="11" s="1"/>
  <c r="H8" i="11"/>
  <c r="G8" i="11"/>
  <c r="F8" i="11"/>
  <c r="E8" i="11"/>
  <c r="D8" i="11" s="1"/>
  <c r="H7" i="11"/>
  <c r="G7" i="11"/>
  <c r="F7" i="11"/>
  <c r="E7" i="11"/>
  <c r="D7" i="11" s="1"/>
  <c r="C7" i="11"/>
  <c r="G6" i="11"/>
  <c r="F6" i="11"/>
  <c r="E6" i="11"/>
  <c r="D6" i="11" s="1"/>
  <c r="G5" i="11"/>
  <c r="G23" i="11" s="1"/>
  <c r="G30" i="11" s="1"/>
  <c r="F5" i="11"/>
  <c r="F23" i="11" s="1"/>
  <c r="E5" i="11"/>
  <c r="E23" i="11" s="1"/>
  <c r="D5" i="11"/>
  <c r="AG30" i="10"/>
  <c r="U30" i="10"/>
  <c r="I30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 s="1"/>
  <c r="C27" i="10"/>
  <c r="C26" i="10"/>
  <c r="C25" i="10"/>
  <c r="C24" i="10"/>
  <c r="AG23" i="10"/>
  <c r="AF23" i="10"/>
  <c r="AF30" i="10" s="1"/>
  <c r="AE23" i="10"/>
  <c r="AE30" i="10" s="1"/>
  <c r="AD23" i="10"/>
  <c r="AD30" i="10" s="1"/>
  <c r="AC23" i="10"/>
  <c r="AC30" i="10" s="1"/>
  <c r="AB23" i="10"/>
  <c r="AB30" i="10" s="1"/>
  <c r="AA23" i="10"/>
  <c r="AA30" i="10" s="1"/>
  <c r="Z23" i="10"/>
  <c r="Z30" i="10" s="1"/>
  <c r="Y23" i="10"/>
  <c r="Y30" i="10" s="1"/>
  <c r="X23" i="10"/>
  <c r="X30" i="10" s="1"/>
  <c r="W23" i="10"/>
  <c r="W30" i="10" s="1"/>
  <c r="V23" i="10"/>
  <c r="V30" i="10" s="1"/>
  <c r="U23" i="10"/>
  <c r="T23" i="10"/>
  <c r="T30" i="10" s="1"/>
  <c r="S23" i="10"/>
  <c r="S30" i="10" s="1"/>
  <c r="R23" i="10"/>
  <c r="R30" i="10" s="1"/>
  <c r="Q23" i="10"/>
  <c r="Q30" i="10" s="1"/>
  <c r="P23" i="10"/>
  <c r="P30" i="10" s="1"/>
  <c r="O23" i="10"/>
  <c r="O30" i="10" s="1"/>
  <c r="N23" i="10"/>
  <c r="N30" i="10" s="1"/>
  <c r="M23" i="10"/>
  <c r="M30" i="10" s="1"/>
  <c r="L23" i="10"/>
  <c r="L30" i="10" s="1"/>
  <c r="K23" i="10"/>
  <c r="K30" i="10" s="1"/>
  <c r="J23" i="10"/>
  <c r="J30" i="10" s="1"/>
  <c r="I23" i="10"/>
  <c r="H23" i="10"/>
  <c r="H30" i="10" s="1"/>
  <c r="G23" i="10"/>
  <c r="G30" i="10" s="1"/>
  <c r="F23" i="10"/>
  <c r="F30" i="10" s="1"/>
  <c r="E23" i="10"/>
  <c r="E30" i="10" s="1"/>
  <c r="D23" i="10"/>
  <c r="D30" i="10" s="1"/>
  <c r="C23" i="10"/>
  <c r="C30" i="10" s="1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B30" i="9"/>
  <c r="P30" i="9"/>
  <c r="D30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 s="1"/>
  <c r="C27" i="9"/>
  <c r="C26" i="9"/>
  <c r="C25" i="9"/>
  <c r="C24" i="9"/>
  <c r="AG23" i="9"/>
  <c r="AG30" i="9" s="1"/>
  <c r="AF23" i="9"/>
  <c r="AF30" i="9" s="1"/>
  <c r="AE23" i="9"/>
  <c r="AE30" i="9" s="1"/>
  <c r="AD23" i="9"/>
  <c r="AD30" i="9" s="1"/>
  <c r="AC23" i="9"/>
  <c r="AC30" i="9" s="1"/>
  <c r="AB23" i="9"/>
  <c r="AA23" i="9"/>
  <c r="AA30" i="9" s="1"/>
  <c r="Z23" i="9"/>
  <c r="Z30" i="9" s="1"/>
  <c r="Y23" i="9"/>
  <c r="Y30" i="9" s="1"/>
  <c r="X23" i="9"/>
  <c r="X30" i="9" s="1"/>
  <c r="W23" i="9"/>
  <c r="W30" i="9" s="1"/>
  <c r="V23" i="9"/>
  <c r="V30" i="9" s="1"/>
  <c r="U23" i="9"/>
  <c r="U30" i="9" s="1"/>
  <c r="T23" i="9"/>
  <c r="T30" i="9" s="1"/>
  <c r="S23" i="9"/>
  <c r="S30" i="9" s="1"/>
  <c r="R23" i="9"/>
  <c r="R30" i="9" s="1"/>
  <c r="Q23" i="9"/>
  <c r="Q30" i="9" s="1"/>
  <c r="P23" i="9"/>
  <c r="O23" i="9"/>
  <c r="O30" i="9" s="1"/>
  <c r="N23" i="9"/>
  <c r="N30" i="9" s="1"/>
  <c r="M23" i="9"/>
  <c r="M30" i="9" s="1"/>
  <c r="L23" i="9"/>
  <c r="L30" i="9" s="1"/>
  <c r="K23" i="9"/>
  <c r="K30" i="9" s="1"/>
  <c r="J23" i="9"/>
  <c r="J30" i="9" s="1"/>
  <c r="I23" i="9"/>
  <c r="I30" i="9" s="1"/>
  <c r="H23" i="9"/>
  <c r="H30" i="9" s="1"/>
  <c r="G23" i="9"/>
  <c r="G30" i="9" s="1"/>
  <c r="F23" i="9"/>
  <c r="F30" i="9" s="1"/>
  <c r="E23" i="9"/>
  <c r="E30" i="9" s="1"/>
  <c r="D23" i="9"/>
  <c r="C23" i="9" s="1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X30" i="8"/>
  <c r="L30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C29" i="8" s="1"/>
  <c r="G29" i="8"/>
  <c r="F29" i="8"/>
  <c r="E29" i="8"/>
  <c r="D29" i="8"/>
  <c r="C27" i="8"/>
  <c r="C26" i="8"/>
  <c r="C25" i="8"/>
  <c r="C24" i="8"/>
  <c r="AH23" i="8"/>
  <c r="AH30" i="8" s="1"/>
  <c r="AG23" i="8"/>
  <c r="AG30" i="8" s="1"/>
  <c r="AF23" i="8"/>
  <c r="AF30" i="8" s="1"/>
  <c r="AE23" i="8"/>
  <c r="AE30" i="8" s="1"/>
  <c r="AD23" i="8"/>
  <c r="AD30" i="8" s="1"/>
  <c r="AC23" i="8"/>
  <c r="AC30" i="8" s="1"/>
  <c r="AB23" i="8"/>
  <c r="AB30" i="8" s="1"/>
  <c r="AA23" i="8"/>
  <c r="AA30" i="8" s="1"/>
  <c r="Z23" i="8"/>
  <c r="Z30" i="8" s="1"/>
  <c r="Y23" i="8"/>
  <c r="Y30" i="8" s="1"/>
  <c r="X23" i="8"/>
  <c r="W23" i="8"/>
  <c r="W30" i="8" s="1"/>
  <c r="V23" i="8"/>
  <c r="V30" i="8" s="1"/>
  <c r="U23" i="8"/>
  <c r="U30" i="8" s="1"/>
  <c r="T23" i="8"/>
  <c r="T30" i="8" s="1"/>
  <c r="S23" i="8"/>
  <c r="S30" i="8" s="1"/>
  <c r="R23" i="8"/>
  <c r="R30" i="8" s="1"/>
  <c r="Q23" i="8"/>
  <c r="Q30" i="8" s="1"/>
  <c r="P23" i="8"/>
  <c r="P30" i="8" s="1"/>
  <c r="O23" i="8"/>
  <c r="O30" i="8" s="1"/>
  <c r="N23" i="8"/>
  <c r="N30" i="8" s="1"/>
  <c r="M23" i="8"/>
  <c r="M30" i="8" s="1"/>
  <c r="L23" i="8"/>
  <c r="K23" i="8"/>
  <c r="K30" i="8" s="1"/>
  <c r="J23" i="8"/>
  <c r="J30" i="8" s="1"/>
  <c r="I23" i="8"/>
  <c r="I30" i="8" s="1"/>
  <c r="H23" i="8"/>
  <c r="H30" i="8" s="1"/>
  <c r="G23" i="8"/>
  <c r="G30" i="8" s="1"/>
  <c r="F23" i="8"/>
  <c r="F30" i="8" s="1"/>
  <c r="E23" i="8"/>
  <c r="E30" i="8" s="1"/>
  <c r="D23" i="8"/>
  <c r="C23" i="8" s="1"/>
  <c r="C30" i="8" s="1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H30" i="7"/>
  <c r="V30" i="7"/>
  <c r="J30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C29" i="7" s="1"/>
  <c r="E29" i="7"/>
  <c r="D29" i="7"/>
  <c r="C27" i="7"/>
  <c r="C26" i="7"/>
  <c r="C25" i="7"/>
  <c r="C24" i="7"/>
  <c r="AH23" i="7"/>
  <c r="AG23" i="7"/>
  <c r="AG30" i="7" s="1"/>
  <c r="AF23" i="7"/>
  <c r="AF30" i="7" s="1"/>
  <c r="AE23" i="7"/>
  <c r="AE30" i="7" s="1"/>
  <c r="AD23" i="7"/>
  <c r="AD30" i="7" s="1"/>
  <c r="AC23" i="7"/>
  <c r="AC30" i="7" s="1"/>
  <c r="AB23" i="7"/>
  <c r="AB30" i="7" s="1"/>
  <c r="AA23" i="7"/>
  <c r="AA30" i="7" s="1"/>
  <c r="Z23" i="7"/>
  <c r="Z30" i="7" s="1"/>
  <c r="Y23" i="7"/>
  <c r="Y30" i="7" s="1"/>
  <c r="X23" i="7"/>
  <c r="X30" i="7" s="1"/>
  <c r="W23" i="7"/>
  <c r="W30" i="7" s="1"/>
  <c r="V23" i="7"/>
  <c r="U23" i="7"/>
  <c r="U30" i="7" s="1"/>
  <c r="T23" i="7"/>
  <c r="T30" i="7" s="1"/>
  <c r="S23" i="7"/>
  <c r="S30" i="7" s="1"/>
  <c r="R23" i="7"/>
  <c r="R30" i="7" s="1"/>
  <c r="Q23" i="7"/>
  <c r="Q30" i="7" s="1"/>
  <c r="P23" i="7"/>
  <c r="P30" i="7" s="1"/>
  <c r="O23" i="7"/>
  <c r="O30" i="7" s="1"/>
  <c r="N23" i="7"/>
  <c r="N30" i="7" s="1"/>
  <c r="M23" i="7"/>
  <c r="M30" i="7" s="1"/>
  <c r="L23" i="7"/>
  <c r="L30" i="7" s="1"/>
  <c r="K23" i="7"/>
  <c r="K30" i="7" s="1"/>
  <c r="J23" i="7"/>
  <c r="I23" i="7"/>
  <c r="I30" i="7" s="1"/>
  <c r="H23" i="7"/>
  <c r="H30" i="7" s="1"/>
  <c r="G23" i="7"/>
  <c r="G30" i="7" s="1"/>
  <c r="F23" i="7"/>
  <c r="C23" i="7" s="1"/>
  <c r="C30" i="7" s="1"/>
  <c r="E23" i="7"/>
  <c r="E30" i="7" s="1"/>
  <c r="D23" i="7"/>
  <c r="D30" i="7" s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E30" i="6"/>
  <c r="S30" i="6"/>
  <c r="G30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 s="1"/>
  <c r="C27" i="6"/>
  <c r="C26" i="6"/>
  <c r="C25" i="6"/>
  <c r="C24" i="6"/>
  <c r="AG23" i="6"/>
  <c r="AG30" i="6" s="1"/>
  <c r="AF23" i="6"/>
  <c r="AF30" i="6" s="1"/>
  <c r="AE23" i="6"/>
  <c r="AD23" i="6"/>
  <c r="AD30" i="6" s="1"/>
  <c r="AC23" i="6"/>
  <c r="AC30" i="6" s="1"/>
  <c r="AB23" i="6"/>
  <c r="AB30" i="6" s="1"/>
  <c r="AA23" i="6"/>
  <c r="AA30" i="6" s="1"/>
  <c r="Z23" i="6"/>
  <c r="Z30" i="6" s="1"/>
  <c r="Y23" i="6"/>
  <c r="Y30" i="6" s="1"/>
  <c r="X23" i="6"/>
  <c r="X30" i="6" s="1"/>
  <c r="W23" i="6"/>
  <c r="W30" i="6" s="1"/>
  <c r="V23" i="6"/>
  <c r="V30" i="6" s="1"/>
  <c r="U23" i="6"/>
  <c r="U30" i="6" s="1"/>
  <c r="T23" i="6"/>
  <c r="T30" i="6" s="1"/>
  <c r="S23" i="6"/>
  <c r="R23" i="6"/>
  <c r="R30" i="6" s="1"/>
  <c r="Q23" i="6"/>
  <c r="Q30" i="6" s="1"/>
  <c r="P23" i="6"/>
  <c r="P30" i="6" s="1"/>
  <c r="O23" i="6"/>
  <c r="O30" i="6" s="1"/>
  <c r="N23" i="6"/>
  <c r="N30" i="6" s="1"/>
  <c r="M23" i="6"/>
  <c r="M30" i="6" s="1"/>
  <c r="L23" i="6"/>
  <c r="L30" i="6" s="1"/>
  <c r="K23" i="6"/>
  <c r="K30" i="6" s="1"/>
  <c r="J23" i="6"/>
  <c r="J30" i="6" s="1"/>
  <c r="I23" i="6"/>
  <c r="I30" i="6" s="1"/>
  <c r="H23" i="6"/>
  <c r="H30" i="6" s="1"/>
  <c r="G23" i="6"/>
  <c r="F23" i="6"/>
  <c r="F30" i="6" s="1"/>
  <c r="E23" i="6"/>
  <c r="E30" i="6" s="1"/>
  <c r="D23" i="6"/>
  <c r="D30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AA30" i="5"/>
  <c r="O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C29" i="5" s="1"/>
  <c r="J29" i="5"/>
  <c r="I29" i="5"/>
  <c r="H29" i="5"/>
  <c r="G29" i="5"/>
  <c r="F29" i="5"/>
  <c r="E29" i="5"/>
  <c r="D29" i="5"/>
  <c r="C27" i="5"/>
  <c r="C26" i="5"/>
  <c r="I26" i="11" s="1"/>
  <c r="C25" i="5"/>
  <c r="I25" i="11" s="1"/>
  <c r="C24" i="5"/>
  <c r="I24" i="11" s="1"/>
  <c r="AH23" i="5"/>
  <c r="AH30" i="5" s="1"/>
  <c r="AG23" i="5"/>
  <c r="AG30" i="5" s="1"/>
  <c r="AF23" i="5"/>
  <c r="AF30" i="5" s="1"/>
  <c r="AE23" i="5"/>
  <c r="AE30" i="5" s="1"/>
  <c r="AD23" i="5"/>
  <c r="AD30" i="5" s="1"/>
  <c r="AC23" i="5"/>
  <c r="AC30" i="5" s="1"/>
  <c r="AB23" i="5"/>
  <c r="AB30" i="5" s="1"/>
  <c r="AA23" i="5"/>
  <c r="Z23" i="5"/>
  <c r="Z30" i="5" s="1"/>
  <c r="Y23" i="5"/>
  <c r="Y30" i="5" s="1"/>
  <c r="X23" i="5"/>
  <c r="X30" i="5" s="1"/>
  <c r="W23" i="5"/>
  <c r="W30" i="5" s="1"/>
  <c r="V23" i="5"/>
  <c r="V30" i="5" s="1"/>
  <c r="U23" i="5"/>
  <c r="U30" i="5" s="1"/>
  <c r="T23" i="5"/>
  <c r="T30" i="5" s="1"/>
  <c r="S23" i="5"/>
  <c r="S30" i="5" s="1"/>
  <c r="R23" i="5"/>
  <c r="R30" i="5" s="1"/>
  <c r="Q23" i="5"/>
  <c r="Q30" i="5" s="1"/>
  <c r="P23" i="5"/>
  <c r="P30" i="5" s="1"/>
  <c r="O23" i="5"/>
  <c r="N23" i="5"/>
  <c r="N30" i="5" s="1"/>
  <c r="M23" i="5"/>
  <c r="M30" i="5" s="1"/>
  <c r="L23" i="5"/>
  <c r="L30" i="5" s="1"/>
  <c r="K23" i="5"/>
  <c r="K30" i="5" s="1"/>
  <c r="J23" i="5"/>
  <c r="J30" i="5" s="1"/>
  <c r="I23" i="5"/>
  <c r="I30" i="5" s="1"/>
  <c r="H23" i="5"/>
  <c r="H30" i="5" s="1"/>
  <c r="G23" i="5"/>
  <c r="G30" i="5" s="1"/>
  <c r="F23" i="5"/>
  <c r="F30" i="5" s="1"/>
  <c r="E23" i="5"/>
  <c r="E30" i="5" s="1"/>
  <c r="D23" i="5"/>
  <c r="C23" i="5" s="1"/>
  <c r="C22" i="5"/>
  <c r="I22" i="11" s="1"/>
  <c r="C21" i="5"/>
  <c r="I21" i="11" s="1"/>
  <c r="C20" i="5"/>
  <c r="I20" i="11" s="1"/>
  <c r="C19" i="5"/>
  <c r="I19" i="11" s="1"/>
  <c r="C18" i="5"/>
  <c r="I18" i="11" s="1"/>
  <c r="C17" i="5"/>
  <c r="I17" i="11" s="1"/>
  <c r="C16" i="5"/>
  <c r="C15" i="5"/>
  <c r="I15" i="11" s="1"/>
  <c r="C14" i="5"/>
  <c r="I14" i="11" s="1"/>
  <c r="C13" i="5"/>
  <c r="I13" i="11" s="1"/>
  <c r="C12" i="5"/>
  <c r="I12" i="11" s="1"/>
  <c r="C11" i="5"/>
  <c r="I11" i="11" s="1"/>
  <c r="C10" i="5"/>
  <c r="I10" i="11" s="1"/>
  <c r="C9" i="5"/>
  <c r="I9" i="11" s="1"/>
  <c r="C8" i="5"/>
  <c r="I8" i="11" s="1"/>
  <c r="C7" i="5"/>
  <c r="I7" i="11" s="1"/>
  <c r="C6" i="5"/>
  <c r="I6" i="11" s="1"/>
  <c r="C5" i="5"/>
  <c r="I5" i="11" s="1"/>
  <c r="I23" i="11" s="1"/>
  <c r="X30" i="4"/>
  <c r="L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 s="1"/>
  <c r="C27" i="4"/>
  <c r="C26" i="4"/>
  <c r="C25" i="4"/>
  <c r="C24" i="4"/>
  <c r="AG23" i="4"/>
  <c r="AG30" i="4" s="1"/>
  <c r="AF23" i="4"/>
  <c r="AF30" i="4" s="1"/>
  <c r="AE23" i="4"/>
  <c r="AE30" i="4" s="1"/>
  <c r="AD23" i="4"/>
  <c r="AD30" i="4" s="1"/>
  <c r="AC23" i="4"/>
  <c r="AC30" i="4" s="1"/>
  <c r="AB23" i="4"/>
  <c r="AB30" i="4" s="1"/>
  <c r="AA23" i="4"/>
  <c r="AA30" i="4" s="1"/>
  <c r="Z23" i="4"/>
  <c r="Z30" i="4" s="1"/>
  <c r="Y23" i="4"/>
  <c r="Y30" i="4" s="1"/>
  <c r="X23" i="4"/>
  <c r="W23" i="4"/>
  <c r="W30" i="4" s="1"/>
  <c r="V23" i="4"/>
  <c r="V30" i="4" s="1"/>
  <c r="U23" i="4"/>
  <c r="U30" i="4" s="1"/>
  <c r="T23" i="4"/>
  <c r="T30" i="4" s="1"/>
  <c r="S23" i="4"/>
  <c r="S30" i="4" s="1"/>
  <c r="R23" i="4"/>
  <c r="R30" i="4" s="1"/>
  <c r="Q23" i="4"/>
  <c r="Q30" i="4" s="1"/>
  <c r="P23" i="4"/>
  <c r="P30" i="4" s="1"/>
  <c r="O23" i="4"/>
  <c r="O30" i="4" s="1"/>
  <c r="N23" i="4"/>
  <c r="N30" i="4" s="1"/>
  <c r="M23" i="4"/>
  <c r="M30" i="4" s="1"/>
  <c r="L23" i="4"/>
  <c r="K23" i="4"/>
  <c r="K30" i="4" s="1"/>
  <c r="J23" i="4"/>
  <c r="J30" i="4" s="1"/>
  <c r="I23" i="4"/>
  <c r="I30" i="4" s="1"/>
  <c r="H23" i="4"/>
  <c r="H30" i="4" s="1"/>
  <c r="G23" i="4"/>
  <c r="G30" i="4" s="1"/>
  <c r="F23" i="4"/>
  <c r="C23" i="4" s="1"/>
  <c r="E23" i="4"/>
  <c r="E30" i="4" s="1"/>
  <c r="D23" i="4"/>
  <c r="D30" i="4" s="1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H6" i="11" s="1"/>
  <c r="C5" i="4"/>
  <c r="H5" i="11" s="1"/>
  <c r="H23" i="11" s="1"/>
  <c r="H30" i="11" s="1"/>
  <c r="AF30" i="3"/>
  <c r="T30" i="3"/>
  <c r="H30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 s="1"/>
  <c r="C27" i="3"/>
  <c r="C26" i="3"/>
  <c r="C25" i="3"/>
  <c r="C24" i="3"/>
  <c r="AH23" i="3"/>
  <c r="AH30" i="3" s="1"/>
  <c r="AG23" i="3"/>
  <c r="AG30" i="3" s="1"/>
  <c r="AF23" i="3"/>
  <c r="AE23" i="3"/>
  <c r="AE30" i="3" s="1"/>
  <c r="AD23" i="3"/>
  <c r="AD30" i="3" s="1"/>
  <c r="AC23" i="3"/>
  <c r="AC30" i="3" s="1"/>
  <c r="AB23" i="3"/>
  <c r="AB30" i="3" s="1"/>
  <c r="AA23" i="3"/>
  <c r="AA30" i="3" s="1"/>
  <c r="Z23" i="3"/>
  <c r="Z30" i="3" s="1"/>
  <c r="Y23" i="3"/>
  <c r="Y30" i="3" s="1"/>
  <c r="X23" i="3"/>
  <c r="X30" i="3" s="1"/>
  <c r="W23" i="3"/>
  <c r="W30" i="3" s="1"/>
  <c r="V23" i="3"/>
  <c r="V30" i="3" s="1"/>
  <c r="U23" i="3"/>
  <c r="U30" i="3" s="1"/>
  <c r="T23" i="3"/>
  <c r="S23" i="3"/>
  <c r="S30" i="3" s="1"/>
  <c r="R23" i="3"/>
  <c r="R30" i="3" s="1"/>
  <c r="Q23" i="3"/>
  <c r="Q30" i="3" s="1"/>
  <c r="P23" i="3"/>
  <c r="P30" i="3" s="1"/>
  <c r="O23" i="3"/>
  <c r="O30" i="3" s="1"/>
  <c r="N23" i="3"/>
  <c r="N30" i="3" s="1"/>
  <c r="M23" i="3"/>
  <c r="M30" i="3" s="1"/>
  <c r="L23" i="3"/>
  <c r="L30" i="3" s="1"/>
  <c r="K23" i="3"/>
  <c r="K30" i="3" s="1"/>
  <c r="J23" i="3"/>
  <c r="J30" i="3" s="1"/>
  <c r="I23" i="3"/>
  <c r="I30" i="3" s="1"/>
  <c r="H23" i="3"/>
  <c r="G23" i="3"/>
  <c r="G30" i="3" s="1"/>
  <c r="F23" i="3"/>
  <c r="F30" i="3" s="1"/>
  <c r="E23" i="3"/>
  <c r="E30" i="3" s="1"/>
  <c r="D23" i="3"/>
  <c r="C23" i="3" s="1"/>
  <c r="C30" i="3" s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A30" i="2"/>
  <c r="O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C29" i="2" s="1"/>
  <c r="E29" i="2"/>
  <c r="D29" i="2"/>
  <c r="C27" i="2"/>
  <c r="C26" i="2"/>
  <c r="C25" i="2"/>
  <c r="C24" i="2"/>
  <c r="AE23" i="2"/>
  <c r="AE30" i="2" s="1"/>
  <c r="AD23" i="2"/>
  <c r="AD30" i="2" s="1"/>
  <c r="AC23" i="2"/>
  <c r="AC30" i="2" s="1"/>
  <c r="AB23" i="2"/>
  <c r="AB30" i="2" s="1"/>
  <c r="AA23" i="2"/>
  <c r="Z23" i="2"/>
  <c r="Z30" i="2" s="1"/>
  <c r="Y23" i="2"/>
  <c r="Y30" i="2" s="1"/>
  <c r="X23" i="2"/>
  <c r="X30" i="2" s="1"/>
  <c r="W23" i="2"/>
  <c r="W30" i="2" s="1"/>
  <c r="V23" i="2"/>
  <c r="V30" i="2" s="1"/>
  <c r="U23" i="2"/>
  <c r="U30" i="2" s="1"/>
  <c r="T23" i="2"/>
  <c r="T30" i="2" s="1"/>
  <c r="S23" i="2"/>
  <c r="S30" i="2" s="1"/>
  <c r="R23" i="2"/>
  <c r="R30" i="2" s="1"/>
  <c r="Q23" i="2"/>
  <c r="Q30" i="2" s="1"/>
  <c r="P23" i="2"/>
  <c r="P30" i="2" s="1"/>
  <c r="O23" i="2"/>
  <c r="N23" i="2"/>
  <c r="N30" i="2" s="1"/>
  <c r="M23" i="2"/>
  <c r="M30" i="2" s="1"/>
  <c r="L23" i="2"/>
  <c r="L30" i="2" s="1"/>
  <c r="K23" i="2"/>
  <c r="K30" i="2" s="1"/>
  <c r="J23" i="2"/>
  <c r="J30" i="2" s="1"/>
  <c r="I23" i="2"/>
  <c r="I30" i="2" s="1"/>
  <c r="H23" i="2"/>
  <c r="H30" i="2" s="1"/>
  <c r="G23" i="2"/>
  <c r="G30" i="2" s="1"/>
  <c r="F23" i="2"/>
  <c r="F30" i="2" s="1"/>
  <c r="E23" i="2"/>
  <c r="E30" i="2" s="1"/>
  <c r="D23" i="2"/>
  <c r="C23" i="2" s="1"/>
  <c r="C30" i="2" s="1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E30" i="1"/>
  <c r="S30" i="1"/>
  <c r="G30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E29" i="1"/>
  <c r="C27" i="1"/>
  <c r="C26" i="1"/>
  <c r="C25" i="1"/>
  <c r="C24" i="1"/>
  <c r="AH23" i="1"/>
  <c r="AH30" i="1" s="1"/>
  <c r="AG23" i="1"/>
  <c r="AG30" i="1" s="1"/>
  <c r="AF23" i="1"/>
  <c r="AF30" i="1" s="1"/>
  <c r="AE23" i="1"/>
  <c r="AD23" i="1"/>
  <c r="AD30" i="1" s="1"/>
  <c r="AC23" i="1"/>
  <c r="AC30" i="1" s="1"/>
  <c r="AB23" i="1"/>
  <c r="AB30" i="1" s="1"/>
  <c r="AA23" i="1"/>
  <c r="AA30" i="1" s="1"/>
  <c r="Z23" i="1"/>
  <c r="Z30" i="1" s="1"/>
  <c r="Y23" i="1"/>
  <c r="Y30" i="1" s="1"/>
  <c r="X23" i="1"/>
  <c r="X30" i="1" s="1"/>
  <c r="W23" i="1"/>
  <c r="W30" i="1" s="1"/>
  <c r="V23" i="1"/>
  <c r="V30" i="1" s="1"/>
  <c r="U23" i="1"/>
  <c r="U30" i="1" s="1"/>
  <c r="T23" i="1"/>
  <c r="T30" i="1" s="1"/>
  <c r="S23" i="1"/>
  <c r="R23" i="1"/>
  <c r="R30" i="1" s="1"/>
  <c r="Q23" i="1"/>
  <c r="Q30" i="1" s="1"/>
  <c r="P23" i="1"/>
  <c r="P30" i="1" s="1"/>
  <c r="O23" i="1"/>
  <c r="O30" i="1" s="1"/>
  <c r="N23" i="1"/>
  <c r="N30" i="1" s="1"/>
  <c r="M23" i="1"/>
  <c r="M30" i="1" s="1"/>
  <c r="L23" i="1"/>
  <c r="L30" i="1" s="1"/>
  <c r="K23" i="1"/>
  <c r="K30" i="1" s="1"/>
  <c r="J23" i="1"/>
  <c r="J30" i="1" s="1"/>
  <c r="I23" i="1"/>
  <c r="I30" i="1" s="1"/>
  <c r="H23" i="1"/>
  <c r="H30" i="1" s="1"/>
  <c r="G23" i="1"/>
  <c r="F23" i="1"/>
  <c r="F30" i="1" s="1"/>
  <c r="E23" i="1"/>
  <c r="E30" i="1" s="1"/>
  <c r="D23" i="1"/>
  <c r="D30" i="1" s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23" i="11" l="1"/>
  <c r="E30" i="11"/>
  <c r="I29" i="11"/>
  <c r="I30" i="11" s="1"/>
  <c r="F30" i="11"/>
  <c r="C30" i="9"/>
  <c r="C30" i="5"/>
  <c r="C30" i="4"/>
  <c r="D29" i="11"/>
  <c r="C29" i="11"/>
  <c r="D30" i="2"/>
  <c r="D30" i="5"/>
  <c r="C5" i="11"/>
  <c r="C23" i="6"/>
  <c r="C30" i="6" s="1"/>
  <c r="C23" i="1"/>
  <c r="C30" i="1" s="1"/>
  <c r="D30" i="8"/>
  <c r="C9" i="11"/>
  <c r="F30" i="4"/>
  <c r="C16" i="11"/>
  <c r="D30" i="3"/>
  <c r="F30" i="7"/>
  <c r="C6" i="11"/>
  <c r="C18" i="11"/>
  <c r="C13" i="11"/>
  <c r="C24" i="11"/>
  <c r="C8" i="11"/>
  <c r="C20" i="11"/>
  <c r="D24" i="11"/>
  <c r="D30" i="11" l="1"/>
  <c r="C23" i="11"/>
  <c r="C30" i="11" s="1"/>
</calcChain>
</file>

<file path=xl/sharedStrings.xml><?xml version="1.0" encoding="utf-8"?>
<sst xmlns="http://schemas.openxmlformats.org/spreadsheetml/2006/main" count="424" uniqueCount="57">
  <si>
    <t>일</t>
  </si>
  <si>
    <t>흐림</t>
  </si>
  <si>
    <t>캠핑장</t>
  </si>
  <si>
    <t>소 계</t>
  </si>
  <si>
    <t>마라톤</t>
  </si>
  <si>
    <t>인라인</t>
  </si>
  <si>
    <t>수</t>
  </si>
  <si>
    <t>눈</t>
  </si>
  <si>
    <t>합 계</t>
  </si>
  <si>
    <t>자벌레</t>
  </si>
  <si>
    <t>금</t>
  </si>
  <si>
    <t>월 계</t>
  </si>
  <si>
    <t>외국인</t>
  </si>
  <si>
    <t>토</t>
  </si>
  <si>
    <t>자전거</t>
  </si>
  <si>
    <t>비</t>
  </si>
  <si>
    <t>야구장</t>
  </si>
  <si>
    <t>총합계</t>
  </si>
  <si>
    <t>월</t>
  </si>
  <si>
    <t>맑음</t>
  </si>
  <si>
    <t>장미원</t>
  </si>
  <si>
    <t>PM</t>
  </si>
  <si>
    <t>수영장</t>
  </si>
  <si>
    <t>화</t>
  </si>
  <si>
    <t>목</t>
  </si>
  <si>
    <t>룰러장</t>
  </si>
  <si>
    <t xml:space="preserve">                           (2023년 뚝섬 한강공원 2월 이용객 현황)</t>
  </si>
  <si>
    <t>일반 이용자 (아침)</t>
  </si>
  <si>
    <t>특화
공원
시설물</t>
  </si>
  <si>
    <t>일반 이용자 (저녁)</t>
  </si>
  <si>
    <t>흐림, 눈</t>
  </si>
  <si>
    <t>키즈랜드</t>
  </si>
  <si>
    <t>음악분수</t>
  </si>
  <si>
    <t>눈썰매장</t>
  </si>
  <si>
    <t>운동시설</t>
  </si>
  <si>
    <t>기본
시설</t>
  </si>
  <si>
    <t>흐리고 눈</t>
  </si>
  <si>
    <t>X게임장</t>
  </si>
  <si>
    <t>요  일</t>
  </si>
  <si>
    <t>날  씨</t>
  </si>
  <si>
    <t>수상시설</t>
  </si>
  <si>
    <t>주요행사</t>
  </si>
  <si>
    <t>월 평균</t>
  </si>
  <si>
    <t>자전거공원</t>
  </si>
  <si>
    <t>전망쉼터</t>
  </si>
  <si>
    <t>일  자</t>
  </si>
  <si>
    <t>일반 이용자    (낮)</t>
  </si>
  <si>
    <t>(2023년 뚝섬 한강공원 10월 이용객 현황)</t>
  </si>
  <si>
    <t>(2023년 뚝섬 한강공원 5월 이용객 현황)</t>
  </si>
  <si>
    <t>(2023년 뚝섬 한강공원 8월 이용객 현황)</t>
  </si>
  <si>
    <t>(2023년 뚝섬 한강공원 6월 이용객 현황)</t>
  </si>
  <si>
    <t>(2023년 뚝섬 한강공원 9월 이용객 현황)</t>
  </si>
  <si>
    <t>(2023년 뚝섬 한강공원 1월 이용객 현황)</t>
  </si>
  <si>
    <t>(2022년 뚝섬 한강공원 이용객 현황 파악)</t>
  </si>
  <si>
    <t>(2023년 뚝섬 한강공원 7월 이용객 현황)</t>
  </si>
  <si>
    <t>(2023년 뚝섬 한강공원 3월 이용객 현황)</t>
  </si>
  <si>
    <t>(2023년 뚝섬 한강공원 4월 이용객 현황)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</si>
</sst>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12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sz val="10"/>
      <color rgb="FFFF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돋움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EA3"/>
        <bgColor indexed="64"/>
      </patternFill>
    </fill>
    <fill>
      <patternFill patternType="solid">
        <fgColor rgb="FFCBFFAF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1" xfId="1" applyNumberFormat="1" applyFont="1" applyFill="1" applyBorder="1" applyAlignment="1" applyProtection="1">
      <alignment horizontal="center" vertical="center"/>
      <protection locked="0"/>
    </xf>
    <xf numFmtId="0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0" borderId="2" xfId="1" applyNumberFormat="1" applyFont="1" applyFill="1" applyBorder="1" applyAlignment="1" applyProtection="1">
      <alignment horizontal="center" vertical="center"/>
      <protection locked="0"/>
    </xf>
    <xf numFmtId="176" fontId="2" fillId="2" borderId="2" xfId="1" applyNumberFormat="1" applyFont="1" applyFill="1" applyBorder="1" applyAlignment="1" applyProtection="1">
      <alignment vertical="center"/>
      <protection locked="0"/>
    </xf>
    <xf numFmtId="176" fontId="2" fillId="0" borderId="2" xfId="1" applyNumberFormat="1" applyFont="1" applyFill="1" applyBorder="1" applyAlignment="1" applyProtection="1">
      <alignment vertical="center"/>
      <protection locked="0"/>
    </xf>
    <xf numFmtId="0" fontId="3" fillId="3" borderId="2" xfId="1" applyNumberFormat="1" applyFont="1" applyFill="1" applyBorder="1" applyAlignment="1" applyProtection="1">
      <alignment horizontal="center" vertical="center"/>
      <protection locked="0"/>
    </xf>
    <xf numFmtId="176" fontId="4" fillId="0" borderId="2" xfId="1" applyNumberFormat="1" applyFont="1" applyFill="1" applyBorder="1" applyAlignment="1" applyProtection="1">
      <alignment vertical="center"/>
      <protection locked="0"/>
    </xf>
    <xf numFmtId="0" fontId="1" fillId="0" borderId="0" xfId="1" applyNumberFormat="1">
      <alignment vertical="center"/>
    </xf>
    <xf numFmtId="177" fontId="2" fillId="0" borderId="2" xfId="1" applyNumberFormat="1" applyFont="1" applyFill="1" applyBorder="1" applyAlignment="1" applyProtection="1">
      <alignment vertical="center"/>
      <protection locked="0"/>
    </xf>
    <xf numFmtId="176" fontId="2" fillId="4" borderId="2" xfId="1" applyNumberFormat="1" applyFont="1" applyFill="1" applyBorder="1" applyAlignment="1" applyProtection="1">
      <alignment vertical="center"/>
      <protection locked="0"/>
    </xf>
    <xf numFmtId="176" fontId="2" fillId="5" borderId="2" xfId="1" applyNumberFormat="1" applyFont="1" applyFill="1" applyBorder="1" applyAlignment="1" applyProtection="1">
      <alignment vertical="center"/>
      <protection locked="0"/>
    </xf>
    <xf numFmtId="176" fontId="2" fillId="6" borderId="3" xfId="1" applyNumberFormat="1" applyFont="1" applyFill="1" applyBorder="1" applyAlignment="1" applyProtection="1">
      <alignment horizontal="right" vertical="center"/>
      <protection locked="0"/>
    </xf>
    <xf numFmtId="176" fontId="2" fillId="6" borderId="3" xfId="1" applyNumberFormat="1" applyFont="1" applyFill="1" applyBorder="1" applyAlignment="1" applyProtection="1">
      <alignment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0" borderId="2" xfId="0" applyNumberFormat="1" applyFont="1" applyFill="1" applyBorder="1" applyAlignment="1" applyProtection="1">
      <alignment horizontal="center" vertical="center"/>
      <protection locked="0"/>
    </xf>
    <xf numFmtId="176" fontId="2" fillId="2" borderId="2" xfId="0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Fill="1" applyBorder="1" applyAlignment="1" applyProtection="1">
      <alignment vertical="center"/>
      <protection locked="0"/>
    </xf>
    <xf numFmtId="0" fontId="3" fillId="3" borderId="2" xfId="0" applyNumberFormat="1" applyFont="1" applyFill="1" applyBorder="1" applyAlignment="1" applyProtection="1">
      <alignment horizontal="center" vertical="center"/>
      <protection locked="0"/>
    </xf>
    <xf numFmtId="176" fontId="4" fillId="0" borderId="2" xfId="0" applyNumberFormat="1" applyFont="1" applyFill="1" applyBorder="1" applyAlignment="1" applyProtection="1">
      <alignment vertical="center"/>
      <protection locked="0"/>
    </xf>
    <xf numFmtId="0" fontId="0" fillId="0" borderId="0" xfId="0" applyNumberFormat="1">
      <alignment vertical="center"/>
    </xf>
    <xf numFmtId="177" fontId="2" fillId="0" borderId="2" xfId="0" applyNumberFormat="1" applyFont="1" applyFill="1" applyBorder="1" applyAlignment="1" applyProtection="1">
      <alignment vertical="center"/>
      <protection locked="0"/>
    </xf>
    <xf numFmtId="176" fontId="2" fillId="4" borderId="2" xfId="0" applyNumberFormat="1" applyFont="1" applyFill="1" applyBorder="1" applyAlignment="1" applyProtection="1">
      <alignment vertical="center"/>
      <protection locked="0"/>
    </xf>
    <xf numFmtId="176" fontId="2" fillId="5" borderId="2" xfId="0" applyNumberFormat="1" applyFont="1" applyFill="1" applyBorder="1" applyAlignment="1" applyProtection="1">
      <alignment vertical="center"/>
      <protection locked="0"/>
    </xf>
    <xf numFmtId="176" fontId="2" fillId="6" borderId="3" xfId="0" applyNumberFormat="1" applyFont="1" applyFill="1" applyBorder="1" applyAlignment="1" applyProtection="1">
      <alignment horizontal="right" vertical="center"/>
      <protection locked="0"/>
    </xf>
    <xf numFmtId="176" fontId="2" fillId="6" borderId="3" xfId="0" applyNumberFormat="1" applyFont="1" applyFill="1" applyBorder="1" applyAlignment="1" applyProtection="1">
      <alignment vertical="center"/>
      <protection locked="0"/>
    </xf>
    <xf numFmtId="176" fontId="2" fillId="0" borderId="2" xfId="0" quotePrefix="1" applyNumberFormat="1" applyFont="1" applyFill="1" applyBorder="1" applyAlignment="1" applyProtection="1">
      <alignment vertical="center"/>
      <protection locked="0"/>
    </xf>
    <xf numFmtId="176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0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horizontal="center" vertical="center"/>
      <protection locked="0"/>
    </xf>
    <xf numFmtId="176" fontId="2" fillId="0" borderId="5" xfId="0" applyNumberFormat="1" applyFont="1" applyFill="1" applyBorder="1" applyAlignment="1" applyProtection="1">
      <alignment vertical="center"/>
      <protection locked="0"/>
    </xf>
    <xf numFmtId="176" fontId="2" fillId="4" borderId="5" xfId="0" applyNumberFormat="1" applyFont="1" applyFill="1" applyBorder="1" applyAlignment="1" applyProtection="1">
      <alignment vertical="center"/>
      <protection locked="0"/>
    </xf>
    <xf numFmtId="176" fontId="2" fillId="5" borderId="5" xfId="0" applyNumberFormat="1" applyFont="1" applyFill="1" applyBorder="1" applyAlignment="1" applyProtection="1">
      <alignment vertical="center"/>
      <protection locked="0"/>
    </xf>
    <xf numFmtId="176" fontId="2" fillId="6" borderId="6" xfId="0" applyNumberFormat="1" applyFont="1" applyFill="1" applyBorder="1" applyAlignment="1" applyProtection="1">
      <alignment vertical="center"/>
      <protection locked="0"/>
    </xf>
    <xf numFmtId="0" fontId="5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0" applyNumberFormat="1" applyFont="1" applyFill="1" applyBorder="1" applyAlignment="1" applyProtection="1">
      <alignment horizontal="center" vertical="center"/>
      <protection locked="0"/>
    </xf>
    <xf numFmtId="0" fontId="0" fillId="3" borderId="9" xfId="0" applyNumberFormat="1" applyFill="1" applyBorder="1" applyAlignment="1">
      <alignment horizontal="center" vertical="center"/>
    </xf>
    <xf numFmtId="0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1" xfId="0" applyNumberFormat="1" applyFont="1" applyFill="1" applyBorder="1" applyAlignment="1">
      <alignment horizontal="center" vertical="center" wrapText="1"/>
    </xf>
    <xf numFmtId="0" fontId="6" fillId="3" borderId="12" xfId="0" applyNumberFormat="1" applyFont="1" applyFill="1" applyBorder="1" applyAlignment="1">
      <alignment horizontal="center" vertical="center" wrapText="1"/>
    </xf>
    <xf numFmtId="0" fontId="5" fillId="4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0" applyNumberFormat="1" applyFont="1" applyFill="1" applyBorder="1" applyAlignment="1" applyProtection="1">
      <alignment horizontal="center" vertical="center"/>
      <protection locked="0"/>
    </xf>
    <xf numFmtId="0" fontId="8" fillId="0" borderId="15" xfId="0" applyNumberFormat="1" applyFont="1" applyBorder="1" applyAlignment="1" applyProtection="1">
      <alignment horizontal="center" vertical="center"/>
      <protection locked="0"/>
    </xf>
    <xf numFmtId="0" fontId="0" fillId="0" borderId="15" xfId="0" applyNumberFormat="1" applyBorder="1" applyAlignment="1">
      <alignment horizontal="center" vertical="center"/>
    </xf>
    <xf numFmtId="0" fontId="3" fillId="3" borderId="1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9" xfId="0" applyNumberFormat="1" applyFont="1" applyFill="1" applyBorder="1" applyAlignment="1">
      <alignment vertical="center" wrapText="1"/>
    </xf>
    <xf numFmtId="0" fontId="3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/>
      <protection locked="0"/>
    </xf>
    <xf numFmtId="0" fontId="3" fillId="3" borderId="9" xfId="1" applyNumberFormat="1" applyFont="1" applyFill="1" applyBorder="1" applyAlignment="1" applyProtection="1">
      <alignment horizontal="center" vertical="center"/>
      <protection locked="0"/>
    </xf>
    <xf numFmtId="0" fontId="8" fillId="0" borderId="15" xfId="1" applyNumberFormat="1" applyFont="1" applyBorder="1" applyAlignment="1" applyProtection="1">
      <alignment horizontal="center" vertical="center"/>
      <protection locked="0"/>
    </xf>
    <xf numFmtId="0" fontId="3" fillId="3" borderId="20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7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8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8" xfId="1" applyNumberFormat="1" applyFont="1" applyFill="1" applyBorder="1" applyAlignment="1" applyProtection="1">
      <alignment horizontal="center" vertical="center"/>
      <protection locked="0"/>
    </xf>
    <xf numFmtId="0" fontId="5" fillId="3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1" xfId="1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1" applyNumberFormat="1" applyFont="1" applyFill="1" applyBorder="1" applyAlignment="1" applyProtection="1">
      <alignment horizontal="center" vertical="center" wrapText="1"/>
      <protection locked="0"/>
    </xf>
    <xf numFmtId="0" fontId="5" fillId="6" borderId="22" xfId="0" applyNumberFormat="1" applyFont="1" applyFill="1" applyBorder="1" applyAlignment="1" applyProtection="1">
      <alignment horizontal="center" vertical="center" wrapText="1"/>
      <protection locked="0"/>
    </xf>
    <xf numFmtId="0" fontId="5" fillId="6" borderId="23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/>
      <protection locked="0"/>
    </xf>
    <xf numFmtId="0" fontId="3" fillId="3" borderId="1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1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7" xfId="0" applyNumberFormat="1" applyFont="1" applyFill="1" applyBorder="1" applyAlignment="1" applyProtection="1">
      <alignment horizontal="center" vertical="center"/>
      <protection locked="0"/>
    </xf>
    <xf numFmtId="0" fontId="2" fillId="3" borderId="18" xfId="0" applyNumberFormat="1" applyFont="1" applyFill="1" applyBorder="1" applyAlignment="1" applyProtection="1">
      <alignment horizontal="center" vertical="center"/>
      <protection locked="0"/>
    </xf>
    <xf numFmtId="0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10" fillId="0" borderId="15" xfId="0" applyNumberFormat="1" applyFont="1" applyBorder="1" applyAlignment="1">
      <alignment horizontal="center" vertical="center"/>
    </xf>
    <xf numFmtId="0" fontId="3" fillId="3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7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9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표준" xfId="0" builtinId="0"/>
    <cellStyle name="표준 2" xfId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22" name="그림 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23" name="그림 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24" name="그림 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26" name="그림 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28" name="그림 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29" name="그림 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30" name="그림 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31" name="그림 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32" name="그림 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34" name="그림 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35" name="그림 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36" name="그림 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38" name="그림 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0" name="그림 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1" name="그림 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2" name="그림 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3" name="그림 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4" name="그림 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46" name="그림 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7" name="그림 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229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8" name="그림 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9601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0" name="그림 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0287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676275</xdr:colOff>
      <xdr:row>5</xdr:row>
      <xdr:rowOff>0</xdr:rowOff>
    </xdr:from>
    <xdr:to>
      <xdr:col>11</xdr:col>
      <xdr:colOff>0</xdr:colOff>
      <xdr:row>5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342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52" name="그림 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95250</xdr:colOff>
      <xdr:row>5</xdr:row>
      <xdr:rowOff>209550</xdr:rowOff>
    </xdr:from>
    <xdr:to>
      <xdr:col>11</xdr:col>
      <xdr:colOff>104775</xdr:colOff>
      <xdr:row>5</xdr:row>
      <xdr:rowOff>219075</xdr:rowOff>
    </xdr:to>
    <xdr:pic>
      <xdr:nvPicPr>
        <xdr:cNvPr id="53" name="그림 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6390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9525</xdr:colOff>
      <xdr:row>6</xdr:row>
      <xdr:rowOff>9525</xdr:rowOff>
    </xdr:to>
    <xdr:pic>
      <xdr:nvPicPr>
        <xdr:cNvPr id="54" name="그림 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5" name="그림 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9525</xdr:colOff>
      <xdr:row>7</xdr:row>
      <xdr:rowOff>9525</xdr:rowOff>
    </xdr:to>
    <xdr:pic>
      <xdr:nvPicPr>
        <xdr:cNvPr id="56" name="그림 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58" name="그림 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59" name="그림 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60" name="그림 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10</xdr:col>
      <xdr:colOff>9525</xdr:colOff>
      <xdr:row>10</xdr:row>
      <xdr:rowOff>9525</xdr:rowOff>
    </xdr:to>
    <xdr:pic>
      <xdr:nvPicPr>
        <xdr:cNvPr id="62" name="그림 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11</xdr:row>
      <xdr:rowOff>0</xdr:rowOff>
    </xdr:from>
    <xdr:to>
      <xdr:col>10</xdr:col>
      <xdr:colOff>9525</xdr:colOff>
      <xdr:row>11</xdr:row>
      <xdr:rowOff>9525</xdr:rowOff>
    </xdr:to>
    <xdr:pic>
      <xdr:nvPicPr>
        <xdr:cNvPr id="64" name="그림 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5" name="그림 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9525</xdr:colOff>
      <xdr:row>12</xdr:row>
      <xdr:rowOff>9525</xdr:rowOff>
    </xdr:to>
    <xdr:pic>
      <xdr:nvPicPr>
        <xdr:cNvPr id="66" name="그림 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7" name="그림 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13</xdr:row>
      <xdr:rowOff>0</xdr:rowOff>
    </xdr:from>
    <xdr:to>
      <xdr:col>10</xdr:col>
      <xdr:colOff>9525</xdr:colOff>
      <xdr:row>13</xdr:row>
      <xdr:rowOff>9525</xdr:rowOff>
    </xdr:to>
    <xdr:pic>
      <xdr:nvPicPr>
        <xdr:cNvPr id="68" name="그림 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10</xdr:col>
      <xdr:colOff>9525</xdr:colOff>
      <xdr:row>14</xdr:row>
      <xdr:rowOff>9525</xdr:rowOff>
    </xdr:to>
    <xdr:pic>
      <xdr:nvPicPr>
        <xdr:cNvPr id="70" name="그림 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1" name="그림 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72" name="그림 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10</xdr:col>
      <xdr:colOff>9525</xdr:colOff>
      <xdr:row>16</xdr:row>
      <xdr:rowOff>9525</xdr:rowOff>
    </xdr:to>
    <xdr:pic>
      <xdr:nvPicPr>
        <xdr:cNvPr id="74" name="그림 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9525</xdr:colOff>
      <xdr:row>17</xdr:row>
      <xdr:rowOff>9525</xdr:rowOff>
    </xdr:to>
    <xdr:pic>
      <xdr:nvPicPr>
        <xdr:cNvPr id="76" name="그림 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7" name="그림 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18</xdr:row>
      <xdr:rowOff>0</xdr:rowOff>
    </xdr:from>
    <xdr:to>
      <xdr:col>10</xdr:col>
      <xdr:colOff>9525</xdr:colOff>
      <xdr:row>18</xdr:row>
      <xdr:rowOff>9525</xdr:rowOff>
    </xdr:to>
    <xdr:pic>
      <xdr:nvPicPr>
        <xdr:cNvPr id="78" name="그림 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79" name="그림 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19</xdr:row>
      <xdr:rowOff>0</xdr:rowOff>
    </xdr:from>
    <xdr:to>
      <xdr:col>10</xdr:col>
      <xdr:colOff>9525</xdr:colOff>
      <xdr:row>19</xdr:row>
      <xdr:rowOff>9525</xdr:rowOff>
    </xdr:to>
    <xdr:pic>
      <xdr:nvPicPr>
        <xdr:cNvPr id="80" name="그림 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20</xdr:row>
      <xdr:rowOff>0</xdr:rowOff>
    </xdr:from>
    <xdr:to>
      <xdr:col>10</xdr:col>
      <xdr:colOff>9525</xdr:colOff>
      <xdr:row>20</xdr:row>
      <xdr:rowOff>9525</xdr:rowOff>
    </xdr:to>
    <xdr:pic>
      <xdr:nvPicPr>
        <xdr:cNvPr id="82" name="그림 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3" name="그림 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9525</xdr:colOff>
      <xdr:row>21</xdr:row>
      <xdr:rowOff>9525</xdr:rowOff>
    </xdr:to>
    <xdr:pic>
      <xdr:nvPicPr>
        <xdr:cNvPr id="84" name="그림 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86" name="그림 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9525</xdr:colOff>
      <xdr:row>6</xdr:row>
      <xdr:rowOff>9525</xdr:rowOff>
    </xdr:to>
    <xdr:pic>
      <xdr:nvPicPr>
        <xdr:cNvPr id="88" name="그림 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89" name="그림 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9525</xdr:colOff>
      <xdr:row>7</xdr:row>
      <xdr:rowOff>9525</xdr:rowOff>
    </xdr:to>
    <xdr:pic>
      <xdr:nvPicPr>
        <xdr:cNvPr id="90" name="그림 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1" name="그림 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92" name="그림 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94" name="그림 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5" name="그림 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9525</xdr:colOff>
      <xdr:row>10</xdr:row>
      <xdr:rowOff>9525</xdr:rowOff>
    </xdr:to>
    <xdr:pic>
      <xdr:nvPicPr>
        <xdr:cNvPr id="96" name="그림 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9525</xdr:colOff>
      <xdr:row>11</xdr:row>
      <xdr:rowOff>9525</xdr:rowOff>
    </xdr:to>
    <xdr:pic>
      <xdr:nvPicPr>
        <xdr:cNvPr id="98" name="그림 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9525</xdr:colOff>
      <xdr:row>12</xdr:row>
      <xdr:rowOff>9525</xdr:rowOff>
    </xdr:to>
    <xdr:pic>
      <xdr:nvPicPr>
        <xdr:cNvPr id="100" name="그림 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1" name="그림 1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9525</xdr:colOff>
      <xdr:row>13</xdr:row>
      <xdr:rowOff>9525</xdr:rowOff>
    </xdr:to>
    <xdr:pic>
      <xdr:nvPicPr>
        <xdr:cNvPr id="102" name="그림 1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3" name="그림 1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9525</xdr:colOff>
      <xdr:row>14</xdr:row>
      <xdr:rowOff>9525</xdr:rowOff>
    </xdr:to>
    <xdr:pic>
      <xdr:nvPicPr>
        <xdr:cNvPr id="104" name="그림 1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06" name="그림 1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7" name="그림 1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9525</xdr:colOff>
      <xdr:row>16</xdr:row>
      <xdr:rowOff>9525</xdr:rowOff>
    </xdr:to>
    <xdr:pic>
      <xdr:nvPicPr>
        <xdr:cNvPr id="108" name="그림 1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10" name="그림 1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12" name="그림 1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3" name="그림 1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114" name="그림 1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5" name="그림 1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116" name="그림 1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19" name="그림 1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120" name="그림 1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22" name="그림 1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24" name="그림 1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25" name="그림 1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26" name="그림 1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27" name="그림 1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28" name="그림 1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31" name="그림 1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32" name="그림 1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34" name="그림 1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36" name="그림 1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37" name="그림 1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8" name="그림 1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39" name="그림 1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10</xdr:col>
      <xdr:colOff>9525</xdr:colOff>
      <xdr:row>5</xdr:row>
      <xdr:rowOff>9525</xdr:rowOff>
    </xdr:to>
    <xdr:pic>
      <xdr:nvPicPr>
        <xdr:cNvPr id="140" name="그림 1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9525</xdr:colOff>
      <xdr:row>5</xdr:row>
      <xdr:rowOff>9525</xdr:rowOff>
    </xdr:to>
    <xdr:pic>
      <xdr:nvPicPr>
        <xdr:cNvPr id="143" name="그림 1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7543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</xdr:colOff>
      <xdr:row>5</xdr:row>
      <xdr:rowOff>9525</xdr:rowOff>
    </xdr:to>
    <xdr:pic>
      <xdr:nvPicPr>
        <xdr:cNvPr id="144" name="그림 1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9525</xdr:colOff>
      <xdr:row>6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</xdr:colOff>
      <xdr:row>7</xdr:row>
      <xdr:rowOff>9525</xdr:rowOff>
    </xdr:to>
    <xdr:pic>
      <xdr:nvPicPr>
        <xdr:cNvPr id="146" name="그림 1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9525</xdr:colOff>
      <xdr:row>8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</xdr:colOff>
      <xdr:row>9</xdr:row>
      <xdr:rowOff>9525</xdr:rowOff>
    </xdr:to>
    <xdr:pic>
      <xdr:nvPicPr>
        <xdr:cNvPr id="148" name="그림 1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9525</xdr:colOff>
      <xdr:row>10</xdr:row>
      <xdr:rowOff>9525</xdr:rowOff>
    </xdr:to>
    <xdr:pic>
      <xdr:nvPicPr>
        <xdr:cNvPr id="149" name="그림 1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9525</xdr:colOff>
      <xdr:row>11</xdr:row>
      <xdr:rowOff>9525</xdr:rowOff>
    </xdr:to>
    <xdr:pic>
      <xdr:nvPicPr>
        <xdr:cNvPr id="150" name="그림 1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9525</xdr:colOff>
      <xdr:row>12</xdr:row>
      <xdr:rowOff>9525</xdr:rowOff>
    </xdr:to>
    <xdr:pic>
      <xdr:nvPicPr>
        <xdr:cNvPr id="151" name="그림 1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9525</xdr:colOff>
      <xdr:row>13</xdr:row>
      <xdr:rowOff>9525</xdr:rowOff>
    </xdr:to>
    <xdr:pic>
      <xdr:nvPicPr>
        <xdr:cNvPr id="152" name="그림 1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9525</xdr:colOff>
      <xdr:row>14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9525</xdr:colOff>
      <xdr:row>15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9525</xdr:colOff>
      <xdr:row>16</xdr:row>
      <xdr:rowOff>9525</xdr:rowOff>
    </xdr:to>
    <xdr:pic>
      <xdr:nvPicPr>
        <xdr:cNvPr id="155" name="그림 1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9525</xdr:colOff>
      <xdr:row>17</xdr:row>
      <xdr:rowOff>9525</xdr:rowOff>
    </xdr:to>
    <xdr:pic>
      <xdr:nvPicPr>
        <xdr:cNvPr id="156" name="그림 1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9525</xdr:colOff>
      <xdr:row>18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19</xdr:row>
      <xdr:rowOff>0</xdr:rowOff>
    </xdr:from>
    <xdr:to>
      <xdr:col>4</xdr:col>
      <xdr:colOff>9525</xdr:colOff>
      <xdr:row>19</xdr:row>
      <xdr:rowOff>9525</xdr:rowOff>
    </xdr:to>
    <xdr:pic>
      <xdr:nvPicPr>
        <xdr:cNvPr id="158" name="그림 1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</xdr:colOff>
      <xdr:row>20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9525</xdr:colOff>
      <xdr:row>21</xdr:row>
      <xdr:rowOff>9525</xdr:rowOff>
    </xdr:to>
    <xdr:pic>
      <xdr:nvPicPr>
        <xdr:cNvPr id="160" name="그림 1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743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1" name="그림 1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162" name="그림 1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</xdr:colOff>
      <xdr:row>5</xdr:row>
      <xdr:rowOff>9525</xdr:rowOff>
    </xdr:to>
    <xdr:pic>
      <xdr:nvPicPr>
        <xdr:cNvPr id="163" name="그림 1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164" name="그림 1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9525</xdr:colOff>
      <xdr:row>6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9525</xdr:colOff>
      <xdr:row>6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67" name="그림 1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9525</xdr:colOff>
      <xdr:row>7</xdr:row>
      <xdr:rowOff>9525</xdr:rowOff>
    </xdr:to>
    <xdr:pic>
      <xdr:nvPicPr>
        <xdr:cNvPr id="168" name="그림 1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170" name="그림 1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9525</xdr:colOff>
      <xdr:row>9</xdr:row>
      <xdr:rowOff>9525</xdr:rowOff>
    </xdr:to>
    <xdr:pic>
      <xdr:nvPicPr>
        <xdr:cNvPr id="172" name="그림 1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173" name="그림 1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9525</xdr:colOff>
      <xdr:row>10</xdr:row>
      <xdr:rowOff>9525</xdr:rowOff>
    </xdr:to>
    <xdr:pic>
      <xdr:nvPicPr>
        <xdr:cNvPr id="174" name="그림 1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9525</xdr:colOff>
      <xdr:row>11</xdr:row>
      <xdr:rowOff>9525</xdr:rowOff>
    </xdr:to>
    <xdr:pic>
      <xdr:nvPicPr>
        <xdr:cNvPr id="175" name="그림 1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9525</xdr:colOff>
      <xdr:row>11</xdr:row>
      <xdr:rowOff>9525</xdr:rowOff>
    </xdr:to>
    <xdr:pic>
      <xdr:nvPicPr>
        <xdr:cNvPr id="176" name="그림 1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9525</xdr:colOff>
      <xdr:row>12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9525</xdr:colOff>
      <xdr:row>12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13</xdr:row>
      <xdr:rowOff>9525</xdr:rowOff>
    </xdr:to>
    <xdr:pic>
      <xdr:nvPicPr>
        <xdr:cNvPr id="179" name="그림 1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9525</xdr:colOff>
      <xdr:row>13</xdr:row>
      <xdr:rowOff>9525</xdr:rowOff>
    </xdr:to>
    <xdr:pic>
      <xdr:nvPicPr>
        <xdr:cNvPr id="180" name="그림 1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</xdr:colOff>
      <xdr:row>14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9525</xdr:colOff>
      <xdr:row>14</xdr:row>
      <xdr:rowOff>9525</xdr:rowOff>
    </xdr:to>
    <xdr:pic>
      <xdr:nvPicPr>
        <xdr:cNvPr id="182" name="그림 1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9525</xdr:colOff>
      <xdr:row>15</xdr:row>
      <xdr:rowOff>9525</xdr:rowOff>
    </xdr:to>
    <xdr:pic>
      <xdr:nvPicPr>
        <xdr:cNvPr id="184" name="그림 1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</xdr:colOff>
      <xdr:row>16</xdr:row>
      <xdr:rowOff>9525</xdr:rowOff>
    </xdr:to>
    <xdr:pic>
      <xdr:nvPicPr>
        <xdr:cNvPr id="185" name="그림 1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9525</xdr:colOff>
      <xdr:row>16</xdr:row>
      <xdr:rowOff>9525</xdr:rowOff>
    </xdr:to>
    <xdr:pic>
      <xdr:nvPicPr>
        <xdr:cNvPr id="186" name="그림 1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9525</xdr:colOff>
      <xdr:row>17</xdr:row>
      <xdr:rowOff>9525</xdr:rowOff>
    </xdr:to>
    <xdr:pic>
      <xdr:nvPicPr>
        <xdr:cNvPr id="187" name="그림 1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9525</xdr:colOff>
      <xdr:row>17</xdr:row>
      <xdr:rowOff>9525</xdr:rowOff>
    </xdr:to>
    <xdr:pic>
      <xdr:nvPicPr>
        <xdr:cNvPr id="188" name="그림 1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</xdr:colOff>
      <xdr:row>18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9525</xdr:colOff>
      <xdr:row>18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9525</xdr:colOff>
      <xdr:row>19</xdr:row>
      <xdr:rowOff>9525</xdr:rowOff>
    </xdr:to>
    <xdr:pic>
      <xdr:nvPicPr>
        <xdr:cNvPr id="191" name="그림 1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9525</xdr:colOff>
      <xdr:row>19</xdr:row>
      <xdr:rowOff>9525</xdr:rowOff>
    </xdr:to>
    <xdr:pic>
      <xdr:nvPicPr>
        <xdr:cNvPr id="192" name="그림 1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9525</xdr:colOff>
      <xdr:row>20</xdr:row>
      <xdr:rowOff>9525</xdr:rowOff>
    </xdr:to>
    <xdr:pic>
      <xdr:nvPicPr>
        <xdr:cNvPr id="193" name="그림 1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9525</xdr:colOff>
      <xdr:row>20</xdr:row>
      <xdr:rowOff>9525</xdr:rowOff>
    </xdr:to>
    <xdr:pic>
      <xdr:nvPicPr>
        <xdr:cNvPr id="194" name="그림 1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9525</xdr:colOff>
      <xdr:row>21</xdr:row>
      <xdr:rowOff>9525</xdr:rowOff>
    </xdr:to>
    <xdr:pic>
      <xdr:nvPicPr>
        <xdr:cNvPr id="195" name="그림 1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34290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9525</xdr:colOff>
      <xdr:row>21</xdr:row>
      <xdr:rowOff>9525</xdr:rowOff>
    </xdr:to>
    <xdr:pic>
      <xdr:nvPicPr>
        <xdr:cNvPr id="196" name="그림 1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1148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197" name="그림 1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198" name="그림 1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9525</xdr:colOff>
      <xdr:row>6</xdr:row>
      <xdr:rowOff>9525</xdr:rowOff>
    </xdr:to>
    <xdr:pic>
      <xdr:nvPicPr>
        <xdr:cNvPr id="199" name="그림 1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9525</xdr:colOff>
      <xdr:row>7</xdr:row>
      <xdr:rowOff>9525</xdr:rowOff>
    </xdr:to>
    <xdr:pic>
      <xdr:nvPicPr>
        <xdr:cNvPr id="200" name="그림 1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201" name="그림 2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9525</xdr:colOff>
      <xdr:row>9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9525</xdr:colOff>
      <xdr:row>10</xdr:row>
      <xdr:rowOff>9525</xdr:rowOff>
    </xdr:to>
    <xdr:pic>
      <xdr:nvPicPr>
        <xdr:cNvPr id="203" name="그림 2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9525</xdr:colOff>
      <xdr:row>11</xdr:row>
      <xdr:rowOff>9525</xdr:rowOff>
    </xdr:to>
    <xdr:pic>
      <xdr:nvPicPr>
        <xdr:cNvPr id="204" name="그림 2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9525</xdr:colOff>
      <xdr:row>12</xdr:row>
      <xdr:rowOff>9525</xdr:rowOff>
    </xdr:to>
    <xdr:pic>
      <xdr:nvPicPr>
        <xdr:cNvPr id="205" name="그림 2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9525</xdr:colOff>
      <xdr:row>13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9525</xdr:colOff>
      <xdr:row>14</xdr:row>
      <xdr:rowOff>9525</xdr:rowOff>
    </xdr:to>
    <xdr:pic>
      <xdr:nvPicPr>
        <xdr:cNvPr id="207" name="그림 2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그림 2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9525</xdr:colOff>
      <xdr:row>16</xdr:row>
      <xdr:rowOff>9525</xdr:rowOff>
    </xdr:to>
    <xdr:pic>
      <xdr:nvPicPr>
        <xdr:cNvPr id="209" name="그림 2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9525</xdr:colOff>
      <xdr:row>17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9525</xdr:colOff>
      <xdr:row>18</xdr:row>
      <xdr:rowOff>9525</xdr:rowOff>
    </xdr:to>
    <xdr:pic>
      <xdr:nvPicPr>
        <xdr:cNvPr id="211" name="그림 2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9525</xdr:colOff>
      <xdr:row>19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9525</xdr:colOff>
      <xdr:row>20</xdr:row>
      <xdr:rowOff>9525</xdr:rowOff>
    </xdr:to>
    <xdr:pic>
      <xdr:nvPicPr>
        <xdr:cNvPr id="213" name="그림 2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9525</xdr:colOff>
      <xdr:row>21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800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5" name="그림 2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6" name="그림 2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17" name="그림 2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19" name="그림 2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0" name="그림 2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1" name="그림 2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3" name="그림 2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25" name="그림 2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16</xdr:col>
      <xdr:colOff>676275</xdr:colOff>
      <xdr:row>5</xdr:row>
      <xdr:rowOff>0</xdr:rowOff>
    </xdr:from>
    <xdr:to>
      <xdr:col>17</xdr:col>
      <xdr:colOff>0</xdr:colOff>
      <xdr:row>5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49075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27" name="그림 2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95250</xdr:colOff>
      <xdr:row>5</xdr:row>
      <xdr:rowOff>209550</xdr:rowOff>
    </xdr:from>
    <xdr:to>
      <xdr:col>17</xdr:col>
      <xdr:colOff>104775</xdr:colOff>
      <xdr:row>5</xdr:row>
      <xdr:rowOff>219075</xdr:rowOff>
    </xdr:to>
    <xdr:pic>
      <xdr:nvPicPr>
        <xdr:cNvPr id="228" name="그림 2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753851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229" name="그림 2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231" name="그림 2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2" name="그림 2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233" name="그림 2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235" name="그림 2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237" name="그림 2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239" name="그림 2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0" name="그림 2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241" name="그림 2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243" name="그림 2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4" name="그림 2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245" name="그림 2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247" name="그림 2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249" name="그림 2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251" name="그림 2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2" name="그림 2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253" name="그림 2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255" name="그림 2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6" name="그림 2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257" name="그림 2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259" name="그림 2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61" name="그림 2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9525</xdr:colOff>
      <xdr:row>6</xdr:row>
      <xdr:rowOff>9525</xdr:rowOff>
    </xdr:to>
    <xdr:pic>
      <xdr:nvPicPr>
        <xdr:cNvPr id="263" name="그림 2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4" name="그림 2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9525</xdr:colOff>
      <xdr:row>7</xdr:row>
      <xdr:rowOff>9525</xdr:rowOff>
    </xdr:to>
    <xdr:pic>
      <xdr:nvPicPr>
        <xdr:cNvPr id="265" name="그림 2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9525</xdr:colOff>
      <xdr:row>8</xdr:row>
      <xdr:rowOff>9525</xdr:rowOff>
    </xdr:to>
    <xdr:pic>
      <xdr:nvPicPr>
        <xdr:cNvPr id="267" name="그림 2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8" name="그림 2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9525</xdr:colOff>
      <xdr:row>9</xdr:row>
      <xdr:rowOff>9525</xdr:rowOff>
    </xdr:to>
    <xdr:pic>
      <xdr:nvPicPr>
        <xdr:cNvPr id="269" name="그림 2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9525</xdr:colOff>
      <xdr:row>10</xdr:row>
      <xdr:rowOff>9525</xdr:rowOff>
    </xdr:to>
    <xdr:pic>
      <xdr:nvPicPr>
        <xdr:cNvPr id="271" name="그림 2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9525</xdr:colOff>
      <xdr:row>11</xdr:row>
      <xdr:rowOff>9525</xdr:rowOff>
    </xdr:to>
    <xdr:pic>
      <xdr:nvPicPr>
        <xdr:cNvPr id="273" name="그림 2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9525</xdr:colOff>
      <xdr:row>12</xdr:row>
      <xdr:rowOff>9525</xdr:rowOff>
    </xdr:to>
    <xdr:pic>
      <xdr:nvPicPr>
        <xdr:cNvPr id="275" name="그림 2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6" name="그림 2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9525</xdr:colOff>
      <xdr:row>13</xdr:row>
      <xdr:rowOff>9525</xdr:rowOff>
    </xdr:to>
    <xdr:pic>
      <xdr:nvPicPr>
        <xdr:cNvPr id="277" name="그림 2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9525</xdr:colOff>
      <xdr:row>14</xdr:row>
      <xdr:rowOff>9525</xdr:rowOff>
    </xdr:to>
    <xdr:pic>
      <xdr:nvPicPr>
        <xdr:cNvPr id="279" name="그림 2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0" name="그림 2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9525</xdr:colOff>
      <xdr:row>15</xdr:row>
      <xdr:rowOff>9525</xdr:rowOff>
    </xdr:to>
    <xdr:pic>
      <xdr:nvPicPr>
        <xdr:cNvPr id="281" name="그림 2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9525</xdr:colOff>
      <xdr:row>16</xdr:row>
      <xdr:rowOff>9525</xdr:rowOff>
    </xdr:to>
    <xdr:pic>
      <xdr:nvPicPr>
        <xdr:cNvPr id="283" name="그림 2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9525</xdr:colOff>
      <xdr:row>17</xdr:row>
      <xdr:rowOff>9525</xdr:rowOff>
    </xdr:to>
    <xdr:pic>
      <xdr:nvPicPr>
        <xdr:cNvPr id="285" name="그림 2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9525</xdr:colOff>
      <xdr:row>18</xdr:row>
      <xdr:rowOff>9525</xdr:rowOff>
    </xdr:to>
    <xdr:pic>
      <xdr:nvPicPr>
        <xdr:cNvPr id="287" name="그림 2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8" name="그림 2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9525</xdr:colOff>
      <xdr:row>19</xdr:row>
      <xdr:rowOff>9525</xdr:rowOff>
    </xdr:to>
    <xdr:pic>
      <xdr:nvPicPr>
        <xdr:cNvPr id="289" name="그림 2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9525</xdr:colOff>
      <xdr:row>20</xdr:row>
      <xdr:rowOff>9525</xdr:rowOff>
    </xdr:to>
    <xdr:pic>
      <xdr:nvPicPr>
        <xdr:cNvPr id="291" name="그림 2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2" name="그림 2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pic>
      <xdr:nvPicPr>
        <xdr:cNvPr id="293" name="그림 2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295" name="그림 2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7" name="그림 2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299" name="그림 2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0" name="그림 2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9525</xdr:colOff>
      <xdr:row>5</xdr:row>
      <xdr:rowOff>9525</xdr:rowOff>
    </xdr:to>
    <xdr:pic>
      <xdr:nvPicPr>
        <xdr:cNvPr id="301" name="그림 3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16586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03" name="그림 3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04" name="그림 3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05" name="그림 3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07" name="그림 3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09" name="그림 3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11" name="그림 3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12" name="그림 3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13" name="그림 3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315" name="그림 3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316" name="그림 3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317" name="그림 3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319" name="그림 3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1" name="그림 3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3" name="그림 3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4" name="그림 3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5" name="그림 3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7" name="그림 3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8" name="그림 3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29" name="그림 3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1" name="그림 3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333" name="그림 3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5" name="그림 3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7" name="그림 3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39" name="그림 3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340" name="그림 3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1" name="그림 3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3" name="그림 3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5" name="그림 3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47" name="그림 3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49" name="그림 3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1" name="그림 3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2" name="그림 3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3" name="그림 3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5" name="그림 3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7" name="그림 3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59" name="그림 3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361" name="그림 3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3" name="그림 3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4" name="그림 3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5" name="그림 3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7" name="그림 3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69" name="그림 3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1" name="그림 3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3" name="그림 3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375" name="그림 3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6" name="그림 3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7" name="그림 3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79" name="그림 3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1" name="그림 3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3" name="그림 3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5" name="그림 3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7" name="그림 3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8" name="그림 3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389" name="그림 3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1" name="그림 3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3" name="그림 3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5" name="그림 3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7" name="그림 3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399" name="그림 3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0" name="그림 3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1" name="그림 4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403" name="그림 4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5" name="그림 4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7" name="그림 4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09" name="그림 4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1" name="그림 4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2" name="그림 4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3" name="그림 4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5" name="그림 4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6" name="그림 4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17" name="그림 4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19" name="그림 4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1" name="그림 4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3" name="그림 4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424" name="그림 4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5" name="그림 4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7" name="그림 4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8" name="그림 4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29" name="그림 4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431" name="그림 4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5" name="그림 4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6" name="그림 4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7" name="그림 4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39" name="그림 4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0" name="그림 4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1" name="그림 4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3" name="그림 4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7" name="그림 4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8" name="그림 4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49" name="그림 4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1" name="그림 4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9525</xdr:colOff>
      <xdr:row>6</xdr:row>
      <xdr:rowOff>9525</xdr:rowOff>
    </xdr:to>
    <xdr:pic>
      <xdr:nvPicPr>
        <xdr:cNvPr id="452" name="그림 4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3" name="그림 4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4" name="그림 4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5" name="그림 4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9525</xdr:colOff>
      <xdr:row>7</xdr:row>
      <xdr:rowOff>9525</xdr:rowOff>
    </xdr:to>
    <xdr:pic>
      <xdr:nvPicPr>
        <xdr:cNvPr id="459" name="그림 4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" name="그림 4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" name="그림 4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" name="그림 4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" name="그림 4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" name="그림 4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" name="그림 4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" name="그림 4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7" name="그림 4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2" name="그림 4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9525</xdr:colOff>
      <xdr:row>9</xdr:row>
      <xdr:rowOff>9525</xdr:rowOff>
    </xdr:to>
    <xdr:pic>
      <xdr:nvPicPr>
        <xdr:cNvPr id="473" name="그림 4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4" name="그림 4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5" name="그림 4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6" name="그림 4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7" name="그림 4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8" name="그림 4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9525</xdr:colOff>
      <xdr:row>10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4" name="그림 4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5" name="그림 4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6" name="그림 4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487" name="그림 4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8" name="그림 4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89" name="그림 4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0" name="그림 4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9525</xdr:colOff>
      <xdr:row>12</xdr:row>
      <xdr:rowOff>9525</xdr:rowOff>
    </xdr:to>
    <xdr:pic>
      <xdr:nvPicPr>
        <xdr:cNvPr id="494" name="그림 4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6" name="그림 4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7" name="그림 4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8" name="그림 4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0" name="그림 4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9525</xdr:colOff>
      <xdr:row>13</xdr:row>
      <xdr:rowOff>9525</xdr:rowOff>
    </xdr:to>
    <xdr:pic>
      <xdr:nvPicPr>
        <xdr:cNvPr id="501" name="그림 5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2" name="그림 5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6" name="그림 50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9525</xdr:colOff>
      <xdr:row>14</xdr:row>
      <xdr:rowOff>9525</xdr:rowOff>
    </xdr:to>
    <xdr:pic>
      <xdr:nvPicPr>
        <xdr:cNvPr id="508" name="그림 50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09" name="그림 50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0" name="그림 50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2" name="그림 51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3" name="그림 51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4" name="그림 51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6" name="그림 51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8" name="그림 51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0" name="그림 51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1" name="그림 52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9525</xdr:colOff>
      <xdr:row>16</xdr:row>
      <xdr:rowOff>9525</xdr:rowOff>
    </xdr:to>
    <xdr:pic>
      <xdr:nvPicPr>
        <xdr:cNvPr id="522" name="그림 52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4" name="그림 52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5" name="그림 52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6" name="그림 52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8" name="그림 52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0" name="그림 52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2" name="그림 53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4" name="그림 53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5" name="그림 53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536" name="그림 53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7" name="그림 53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8" name="그림 53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2" name="그림 54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9525</xdr:colOff>
      <xdr:row>19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4" name="그림 54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6" name="그림 54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7" name="그림 54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8" name="그림 54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49" name="그림 54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9525</xdr:colOff>
      <xdr:row>20</xdr:row>
      <xdr:rowOff>9525</xdr:rowOff>
    </xdr:to>
    <xdr:pic>
      <xdr:nvPicPr>
        <xdr:cNvPr id="550" name="그림 54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4" name="그림 55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6" name="그림 55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9525</xdr:colOff>
      <xdr:row>21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54864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8" name="그림 55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9" name="그림 55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0" name="그림 55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1" name="그림 56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2" name="그림 56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8</xdr:col>
      <xdr:colOff>676275</xdr:colOff>
      <xdr:row>5</xdr:row>
      <xdr:rowOff>0</xdr:rowOff>
    </xdr:from>
    <xdr:to>
      <xdr:col>9</xdr:col>
      <xdr:colOff>0</xdr:colOff>
      <xdr:row>5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62674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95250</xdr:colOff>
      <xdr:row>5</xdr:row>
      <xdr:rowOff>209550</xdr:rowOff>
    </xdr:from>
    <xdr:to>
      <xdr:col>9</xdr:col>
      <xdr:colOff>104775</xdr:colOff>
      <xdr:row>5</xdr:row>
      <xdr:rowOff>219075</xdr:rowOff>
    </xdr:to>
    <xdr:pic>
      <xdr:nvPicPr>
        <xdr:cNvPr id="566" name="그림 56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267450" y="15906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9525</xdr:colOff>
      <xdr:row>6</xdr:row>
      <xdr:rowOff>9525</xdr:rowOff>
    </xdr:to>
    <xdr:pic>
      <xdr:nvPicPr>
        <xdr:cNvPr id="568" name="그림 56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609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9525</xdr:colOff>
      <xdr:row>7</xdr:row>
      <xdr:rowOff>9525</xdr:rowOff>
    </xdr:to>
    <xdr:pic>
      <xdr:nvPicPr>
        <xdr:cNvPr id="570" name="그림 56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838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" name="그림 57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" name="그림 57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066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3" name="그림 57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9525</xdr:colOff>
      <xdr:row>9</xdr:row>
      <xdr:rowOff>9525</xdr:rowOff>
    </xdr:to>
    <xdr:pic>
      <xdr:nvPicPr>
        <xdr:cNvPr id="574" name="그림 57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295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9525</xdr:colOff>
      <xdr:row>10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524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9525</xdr:colOff>
      <xdr:row>11</xdr:row>
      <xdr:rowOff>9525</xdr:rowOff>
    </xdr:to>
    <xdr:pic>
      <xdr:nvPicPr>
        <xdr:cNvPr id="578" name="그림 57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752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9525</xdr:colOff>
      <xdr:row>12</xdr:row>
      <xdr:rowOff>9525</xdr:rowOff>
    </xdr:to>
    <xdr:pic>
      <xdr:nvPicPr>
        <xdr:cNvPr id="580" name="그림 57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2981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9525</xdr:colOff>
      <xdr:row>13</xdr:row>
      <xdr:rowOff>9525</xdr:rowOff>
    </xdr:to>
    <xdr:pic>
      <xdr:nvPicPr>
        <xdr:cNvPr id="582" name="그림 58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209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3" name="그림 58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9525</xdr:colOff>
      <xdr:row>14</xdr:row>
      <xdr:rowOff>9525</xdr:rowOff>
    </xdr:to>
    <xdr:pic>
      <xdr:nvPicPr>
        <xdr:cNvPr id="584" name="그림 58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438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5" name="그림 58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586" name="그림 58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667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9525</xdr:colOff>
      <xdr:row>16</xdr:row>
      <xdr:rowOff>9525</xdr:rowOff>
    </xdr:to>
    <xdr:pic>
      <xdr:nvPicPr>
        <xdr:cNvPr id="588" name="그림 58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3895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9525</xdr:colOff>
      <xdr:row>17</xdr:row>
      <xdr:rowOff>9525</xdr:rowOff>
    </xdr:to>
    <xdr:pic>
      <xdr:nvPicPr>
        <xdr:cNvPr id="590" name="그림 58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1243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9525</xdr:colOff>
      <xdr:row>18</xdr:row>
      <xdr:rowOff>9525</xdr:rowOff>
    </xdr:to>
    <xdr:pic>
      <xdr:nvPicPr>
        <xdr:cNvPr id="592" name="그림 59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3529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9525</xdr:colOff>
      <xdr:row>19</xdr:row>
      <xdr:rowOff>9525</xdr:rowOff>
    </xdr:to>
    <xdr:pic>
      <xdr:nvPicPr>
        <xdr:cNvPr id="594" name="그림 59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58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5" name="그림 59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9525</xdr:colOff>
      <xdr:row>20</xdr:row>
      <xdr:rowOff>9525</xdr:rowOff>
    </xdr:to>
    <xdr:pic>
      <xdr:nvPicPr>
        <xdr:cNvPr id="596" name="그림 59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4810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7" name="그림 596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9525</xdr:colOff>
      <xdr:row>21</xdr:row>
      <xdr:rowOff>9525</xdr:rowOff>
    </xdr:to>
    <xdr:pic>
      <xdr:nvPicPr>
        <xdr:cNvPr id="598" name="그림 597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50387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152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0" name="그림 599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602" name="그림 60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172200" y="13811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5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2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3"/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057400" y="10668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1&#50900;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2&#50900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3&#50900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%5bC:/Users/USER/Desktop/&#44396;&#54788;&#49437;/2022/&#51060;&#50857;&#44061;,&#50900;&#44036;%20&#50504;&#51204;&#49324;&#44256;/'22&#45380;%204&#50900;%20&#51060;&#50857;&#44061;%20&#54788;&#54889;.xlsx%5d4&#50900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  <sheetName val="1월]'22년 4월 이용객 현황.xlsx]1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  <sheetName val="2월]'22년 4월 이용객 현황.xlsx]2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  <sheetName val="3월]'22년 4월 이용객 현황.xlsx]3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  <sheetName val="4월]'22년 4월 이용객 현황.xlsx]4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30"/>
  <sheetViews>
    <sheetView tabSelected="1" zoomScaleNormal="100" zoomScaleSheetLayoutView="75" workbookViewId="0">
      <pane xSplit="3" ySplit="1" topLeftCell="D11" activePane="bottomRight" state="frozen"/>
      <selection pane="topRight"/>
      <selection pane="bottomLeft"/>
      <selection pane="bottomRight" activeCell="C24" sqref="C24:C28"/>
    </sheetView>
  </sheetViews>
  <sheetFormatPr defaultColWidth="9" defaultRowHeight="16.5" x14ac:dyDescent="0.3"/>
  <cols>
    <col min="4" max="4" width="9" style="18" bestFit="1" customWidth="1"/>
    <col min="5" max="7" width="9" style="17" bestFit="1" customWidth="1"/>
    <col min="8" max="10" width="9" style="16" bestFit="1" customWidth="1"/>
    <col min="11" max="11" width="9" style="15" bestFit="1" customWidth="1"/>
    <col min="12" max="12" width="9" style="14" bestFit="1" customWidth="1"/>
    <col min="13" max="14" width="9" style="13" bestFit="1" customWidth="1"/>
    <col min="15" max="15" width="9" style="12" bestFit="1" customWidth="1"/>
    <col min="16" max="17" width="9" style="11" bestFit="1" customWidth="1"/>
    <col min="18" max="18" width="9" style="10" bestFit="1" customWidth="1"/>
    <col min="19" max="19" width="9" style="9" bestFit="1" customWidth="1"/>
    <col min="20" max="21" width="9" style="8" bestFit="1" customWidth="1"/>
    <col min="22" max="23" width="9" style="7" bestFit="1" customWidth="1"/>
    <col min="24" max="24" width="9" style="6" bestFit="1" customWidth="1"/>
    <col min="25" max="26" width="9" style="5" bestFit="1" customWidth="1"/>
    <col min="27" max="28" width="9" style="4" bestFit="1" customWidth="1"/>
    <col min="29" max="31" width="9" style="3" bestFit="1" customWidth="1"/>
    <col min="32" max="32" width="9" style="2" bestFit="1" customWidth="1"/>
    <col min="33" max="33" width="9" style="1" bestFit="1" customWidth="1"/>
    <col min="34" max="34" width="9" bestFit="1" customWidth="1"/>
  </cols>
  <sheetData>
    <row r="1" spans="1:34" ht="30" customHeight="1" x14ac:dyDescent="0.3">
      <c r="A1" s="85" t="s">
        <v>52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</row>
    <row r="2" spans="1:34" ht="18" customHeight="1" x14ac:dyDescent="0.3">
      <c r="A2" s="87" t="s">
        <v>45</v>
      </c>
      <c r="B2" s="88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63">
        <v>31</v>
      </c>
    </row>
    <row r="3" spans="1:34" ht="18" customHeight="1" x14ac:dyDescent="0.3">
      <c r="A3" s="92" t="s">
        <v>38</v>
      </c>
      <c r="B3" s="93"/>
      <c r="C3" s="90"/>
      <c r="D3" s="48" t="s">
        <v>0</v>
      </c>
      <c r="E3" s="48" t="s">
        <v>18</v>
      </c>
      <c r="F3" s="48" t="s">
        <v>23</v>
      </c>
      <c r="G3" s="48" t="s">
        <v>6</v>
      </c>
      <c r="H3" s="48" t="s">
        <v>24</v>
      </c>
      <c r="I3" s="48" t="s">
        <v>10</v>
      </c>
      <c r="J3" s="48" t="s">
        <v>13</v>
      </c>
      <c r="K3" s="48" t="s">
        <v>0</v>
      </c>
      <c r="L3" s="48" t="s">
        <v>18</v>
      </c>
      <c r="M3" s="48" t="s">
        <v>23</v>
      </c>
      <c r="N3" s="48" t="s">
        <v>6</v>
      </c>
      <c r="O3" s="48" t="s">
        <v>24</v>
      </c>
      <c r="P3" s="48" t="s">
        <v>10</v>
      </c>
      <c r="Q3" s="48" t="s">
        <v>13</v>
      </c>
      <c r="R3" s="48" t="s">
        <v>0</v>
      </c>
      <c r="S3" s="48" t="s">
        <v>18</v>
      </c>
      <c r="T3" s="48" t="s">
        <v>23</v>
      </c>
      <c r="U3" s="48" t="s">
        <v>6</v>
      </c>
      <c r="V3" s="48" t="s">
        <v>24</v>
      </c>
      <c r="W3" s="48" t="s">
        <v>10</v>
      </c>
      <c r="X3" s="48" t="s">
        <v>13</v>
      </c>
      <c r="Y3" s="48" t="s">
        <v>0</v>
      </c>
      <c r="Z3" s="48" t="s">
        <v>18</v>
      </c>
      <c r="AA3" s="48" t="s">
        <v>23</v>
      </c>
      <c r="AB3" s="48" t="s">
        <v>6</v>
      </c>
      <c r="AC3" s="48" t="s">
        <v>24</v>
      </c>
      <c r="AD3" s="48" t="s">
        <v>10</v>
      </c>
      <c r="AE3" s="48" t="s">
        <v>13</v>
      </c>
      <c r="AF3" s="48" t="s">
        <v>0</v>
      </c>
      <c r="AG3" s="48" t="s">
        <v>18</v>
      </c>
      <c r="AH3" s="64" t="s">
        <v>23</v>
      </c>
    </row>
    <row r="4" spans="1:34" ht="18" customHeight="1" x14ac:dyDescent="0.3">
      <c r="A4" s="84" t="s">
        <v>39</v>
      </c>
      <c r="B4" s="73"/>
      <c r="C4" s="91"/>
      <c r="D4" s="49" t="s">
        <v>19</v>
      </c>
      <c r="E4" s="49" t="s">
        <v>19</v>
      </c>
      <c r="F4" s="49" t="s">
        <v>19</v>
      </c>
      <c r="G4" s="49" t="s">
        <v>19</v>
      </c>
      <c r="H4" s="49" t="s">
        <v>19</v>
      </c>
      <c r="I4" s="49" t="s">
        <v>36</v>
      </c>
      <c r="J4" s="49" t="s">
        <v>1</v>
      </c>
      <c r="K4" s="49" t="s">
        <v>19</v>
      </c>
      <c r="L4" s="49" t="s">
        <v>19</v>
      </c>
      <c r="M4" s="49" t="s">
        <v>19</v>
      </c>
      <c r="N4" s="49" t="s">
        <v>1</v>
      </c>
      <c r="O4" s="49" t="s">
        <v>15</v>
      </c>
      <c r="P4" s="49" t="s">
        <v>15</v>
      </c>
      <c r="Q4" s="49" t="s">
        <v>15</v>
      </c>
      <c r="R4" s="49" t="s">
        <v>1</v>
      </c>
      <c r="S4" s="49" t="s">
        <v>19</v>
      </c>
      <c r="T4" s="49" t="s">
        <v>19</v>
      </c>
      <c r="U4" s="49" t="s">
        <v>19</v>
      </c>
      <c r="V4" s="49" t="s">
        <v>1</v>
      </c>
      <c r="W4" s="49" t="s">
        <v>19</v>
      </c>
      <c r="X4" s="49" t="s">
        <v>19</v>
      </c>
      <c r="Y4" s="49" t="s">
        <v>19</v>
      </c>
      <c r="Z4" s="49" t="s">
        <v>1</v>
      </c>
      <c r="AA4" s="49" t="s">
        <v>19</v>
      </c>
      <c r="AB4" s="49" t="s">
        <v>7</v>
      </c>
      <c r="AC4" s="49" t="s">
        <v>30</v>
      </c>
      <c r="AD4" s="49" t="s">
        <v>19</v>
      </c>
      <c r="AE4" s="49" t="s">
        <v>19</v>
      </c>
      <c r="AF4" s="49" t="s">
        <v>19</v>
      </c>
      <c r="AG4" s="49" t="s">
        <v>19</v>
      </c>
      <c r="AH4" s="65" t="s">
        <v>19</v>
      </c>
    </row>
    <row r="5" spans="1:34" ht="18" customHeight="1" x14ac:dyDescent="0.3">
      <c r="A5" s="84" t="s">
        <v>27</v>
      </c>
      <c r="B5" s="73"/>
      <c r="C5" s="50">
        <f>SUM(D5:AH5)</f>
        <v>4200</v>
      </c>
      <c r="D5" s="51"/>
      <c r="E5" s="51"/>
      <c r="F5" s="51">
        <v>200</v>
      </c>
      <c r="G5" s="51">
        <v>200</v>
      </c>
      <c r="H5" s="51"/>
      <c r="I5" s="51"/>
      <c r="J5" s="51">
        <v>200</v>
      </c>
      <c r="K5" s="51">
        <v>200</v>
      </c>
      <c r="L5" s="51"/>
      <c r="M5" s="51"/>
      <c r="N5" s="51">
        <v>500</v>
      </c>
      <c r="O5" s="51">
        <v>100</v>
      </c>
      <c r="P5" s="51"/>
      <c r="Q5" s="51"/>
      <c r="R5" s="51">
        <v>500</v>
      </c>
      <c r="S5" s="51"/>
      <c r="T5" s="51"/>
      <c r="U5" s="51"/>
      <c r="V5" s="51">
        <v>500</v>
      </c>
      <c r="W5" s="51"/>
      <c r="X5" s="51">
        <v>300</v>
      </c>
      <c r="Y5" s="51"/>
      <c r="Z5" s="51">
        <v>500</v>
      </c>
      <c r="AA5" s="51"/>
      <c r="AB5" s="51"/>
      <c r="AC5" s="51"/>
      <c r="AD5" s="51">
        <v>500</v>
      </c>
      <c r="AE5" s="51"/>
      <c r="AF5" s="51"/>
      <c r="AG5" s="51"/>
      <c r="AH5" s="66">
        <v>500</v>
      </c>
    </row>
    <row r="6" spans="1:34" ht="18" customHeight="1" x14ac:dyDescent="0.3">
      <c r="A6" s="72" t="s">
        <v>46</v>
      </c>
      <c r="B6" s="73"/>
      <c r="C6" s="50">
        <f t="shared" ref="C6:C29" si="0">SUM(D6:AH6)</f>
        <v>214540</v>
      </c>
      <c r="D6" s="51">
        <v>8000</v>
      </c>
      <c r="E6" s="51">
        <v>6500</v>
      </c>
      <c r="F6" s="51">
        <v>5300</v>
      </c>
      <c r="G6" s="51">
        <v>11700</v>
      </c>
      <c r="H6" s="51">
        <v>5200</v>
      </c>
      <c r="I6" s="51">
        <v>8100</v>
      </c>
      <c r="J6" s="51">
        <v>5500</v>
      </c>
      <c r="K6" s="51">
        <v>14400</v>
      </c>
      <c r="L6" s="51">
        <v>6000</v>
      </c>
      <c r="M6" s="51">
        <v>8600</v>
      </c>
      <c r="N6" s="51">
        <v>6100</v>
      </c>
      <c r="O6" s="51">
        <v>13100</v>
      </c>
      <c r="P6" s="51">
        <v>3100</v>
      </c>
      <c r="Q6" s="51">
        <v>8000</v>
      </c>
      <c r="R6" s="51">
        <v>4700</v>
      </c>
      <c r="S6" s="51">
        <v>8600</v>
      </c>
      <c r="T6" s="51">
        <v>3900</v>
      </c>
      <c r="U6" s="51">
        <v>8000</v>
      </c>
      <c r="V6" s="51">
        <v>5700</v>
      </c>
      <c r="W6" s="51">
        <v>9150</v>
      </c>
      <c r="X6" s="51">
        <v>4100</v>
      </c>
      <c r="Y6" s="51">
        <v>8800</v>
      </c>
      <c r="Z6" s="51">
        <v>7200</v>
      </c>
      <c r="AA6" s="51">
        <v>4190</v>
      </c>
      <c r="AB6" s="51">
        <v>2800</v>
      </c>
      <c r="AC6" s="51">
        <v>5400</v>
      </c>
      <c r="AD6" s="51">
        <v>5100</v>
      </c>
      <c r="AE6" s="51">
        <v>10600</v>
      </c>
      <c r="AF6" s="51">
        <v>4500</v>
      </c>
      <c r="AG6" s="51">
        <v>6500</v>
      </c>
      <c r="AH6" s="66">
        <v>5700</v>
      </c>
    </row>
    <row r="7" spans="1:34" ht="18" customHeight="1" x14ac:dyDescent="0.3">
      <c r="A7" s="72" t="s">
        <v>29</v>
      </c>
      <c r="B7" s="73"/>
      <c r="C7" s="50">
        <f t="shared" si="0"/>
        <v>107320</v>
      </c>
      <c r="D7" s="51">
        <v>4900</v>
      </c>
      <c r="E7" s="51">
        <v>3000</v>
      </c>
      <c r="F7" s="51">
        <v>4500</v>
      </c>
      <c r="G7" s="51"/>
      <c r="H7" s="51">
        <v>5880</v>
      </c>
      <c r="I7" s="51">
        <v>4050</v>
      </c>
      <c r="J7" s="51">
        <v>5200</v>
      </c>
      <c r="K7" s="51"/>
      <c r="L7" s="51">
        <v>3080</v>
      </c>
      <c r="M7" s="51">
        <v>4050</v>
      </c>
      <c r="N7" s="51">
        <v>6200</v>
      </c>
      <c r="O7" s="51"/>
      <c r="P7" s="51">
        <v>2500</v>
      </c>
      <c r="Q7" s="51">
        <v>3250</v>
      </c>
      <c r="R7" s="51">
        <v>6200</v>
      </c>
      <c r="S7" s="51"/>
      <c r="T7" s="51">
        <v>3430</v>
      </c>
      <c r="U7" s="51">
        <v>3550</v>
      </c>
      <c r="V7" s="51">
        <v>6200</v>
      </c>
      <c r="W7" s="51"/>
      <c r="X7" s="51">
        <v>5600</v>
      </c>
      <c r="Y7" s="51">
        <v>4600</v>
      </c>
      <c r="Z7" s="51">
        <v>6700</v>
      </c>
      <c r="AA7" s="51"/>
      <c r="AB7" s="51">
        <v>1770</v>
      </c>
      <c r="AC7" s="51">
        <v>3000</v>
      </c>
      <c r="AD7" s="51">
        <v>6200</v>
      </c>
      <c r="AE7" s="51"/>
      <c r="AF7" s="51">
        <v>4260</v>
      </c>
      <c r="AG7" s="51">
        <v>3000</v>
      </c>
      <c r="AH7" s="66">
        <v>6200</v>
      </c>
    </row>
    <row r="8" spans="1:34" ht="18" customHeight="1" x14ac:dyDescent="0.3">
      <c r="A8" s="74" t="s">
        <v>35</v>
      </c>
      <c r="B8" s="52" t="s">
        <v>34</v>
      </c>
      <c r="C8" s="50">
        <f t="shared" si="0"/>
        <v>136045</v>
      </c>
      <c r="D8" s="51">
        <v>2940</v>
      </c>
      <c r="E8" s="51">
        <v>5400</v>
      </c>
      <c r="F8" s="51">
        <v>4850</v>
      </c>
      <c r="G8" s="51">
        <v>2120</v>
      </c>
      <c r="H8" s="51">
        <v>2900</v>
      </c>
      <c r="I8" s="51">
        <v>5950</v>
      </c>
      <c r="J8" s="51">
        <v>4700</v>
      </c>
      <c r="K8" s="51">
        <v>3150</v>
      </c>
      <c r="L8" s="51">
        <v>3200</v>
      </c>
      <c r="M8" s="51">
        <v>8100</v>
      </c>
      <c r="N8" s="51">
        <v>9500</v>
      </c>
      <c r="O8" s="51">
        <v>2910</v>
      </c>
      <c r="P8" s="51">
        <v>1430</v>
      </c>
      <c r="Q8" s="51">
        <v>7900</v>
      </c>
      <c r="R8" s="51">
        <v>4980</v>
      </c>
      <c r="S8" s="51">
        <v>2280</v>
      </c>
      <c r="T8" s="51">
        <v>2090</v>
      </c>
      <c r="U8" s="51">
        <v>4100</v>
      </c>
      <c r="V8" s="51">
        <v>5300</v>
      </c>
      <c r="W8" s="51">
        <v>1700</v>
      </c>
      <c r="X8" s="51">
        <v>4630</v>
      </c>
      <c r="Y8" s="51">
        <v>8300</v>
      </c>
      <c r="Z8" s="51">
        <v>6400</v>
      </c>
      <c r="AA8" s="51">
        <v>615</v>
      </c>
      <c r="AB8" s="51">
        <v>1040</v>
      </c>
      <c r="AC8" s="51">
        <v>5900</v>
      </c>
      <c r="AD8" s="51">
        <v>5100</v>
      </c>
      <c r="AE8" s="51">
        <v>1060</v>
      </c>
      <c r="AF8" s="51">
        <v>1900</v>
      </c>
      <c r="AG8" s="51">
        <v>6900</v>
      </c>
      <c r="AH8" s="66">
        <v>8700</v>
      </c>
    </row>
    <row r="9" spans="1:34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66"/>
    </row>
    <row r="10" spans="1:34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66"/>
    </row>
    <row r="11" spans="1:34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66"/>
    </row>
    <row r="12" spans="1:34" ht="18" customHeight="1" x14ac:dyDescent="0.3">
      <c r="A12" s="75"/>
      <c r="B12" s="52" t="s">
        <v>43</v>
      </c>
      <c r="C12" s="50">
        <f t="shared" si="0"/>
        <v>0</v>
      </c>
      <c r="D12" s="51"/>
      <c r="E12" s="51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66"/>
    </row>
    <row r="13" spans="1:34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66"/>
    </row>
    <row r="14" spans="1:34" ht="18" customHeight="1" x14ac:dyDescent="0.3">
      <c r="A14" s="76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66"/>
    </row>
    <row r="15" spans="1:34" ht="18" customHeight="1" x14ac:dyDescent="0.3">
      <c r="A15" s="76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66"/>
    </row>
    <row r="16" spans="1:34" ht="18" customHeight="1" x14ac:dyDescent="0.3">
      <c r="A16" s="76"/>
      <c r="B16" s="52" t="s">
        <v>33</v>
      </c>
      <c r="C16" s="50">
        <f t="shared" si="0"/>
        <v>35280</v>
      </c>
      <c r="D16" s="51">
        <v>2000</v>
      </c>
      <c r="E16" s="51">
        <v>2500</v>
      </c>
      <c r="F16" s="51">
        <v>1000</v>
      </c>
      <c r="G16" s="51">
        <v>1500</v>
      </c>
      <c r="H16" s="51">
        <v>1000</v>
      </c>
      <c r="I16" s="51">
        <v>1000</v>
      </c>
      <c r="J16" s="51">
        <v>1500</v>
      </c>
      <c r="K16" s="51">
        <v>2500</v>
      </c>
      <c r="L16" s="51">
        <v>500</v>
      </c>
      <c r="M16" s="51">
        <v>1000</v>
      </c>
      <c r="N16" s="51">
        <v>1500</v>
      </c>
      <c r="O16" s="51">
        <v>500</v>
      </c>
      <c r="P16" s="51">
        <v>80</v>
      </c>
      <c r="Q16" s="51">
        <v>1000</v>
      </c>
      <c r="R16" s="51">
        <v>1500</v>
      </c>
      <c r="S16" s="51">
        <v>500</v>
      </c>
      <c r="T16" s="51">
        <v>600</v>
      </c>
      <c r="U16" s="51">
        <v>1000</v>
      </c>
      <c r="V16" s="51">
        <v>1500</v>
      </c>
      <c r="W16" s="51">
        <v>400</v>
      </c>
      <c r="X16" s="51">
        <v>1000</v>
      </c>
      <c r="Y16" s="51">
        <v>1000</v>
      </c>
      <c r="Z16" s="51">
        <v>2000</v>
      </c>
      <c r="AA16" s="51">
        <v>500</v>
      </c>
      <c r="AB16" s="51">
        <v>200</v>
      </c>
      <c r="AC16" s="51">
        <v>1000</v>
      </c>
      <c r="AD16" s="51">
        <v>1000</v>
      </c>
      <c r="AE16" s="51">
        <v>1000</v>
      </c>
      <c r="AF16" s="51">
        <v>1500</v>
      </c>
      <c r="AG16" s="51">
        <v>1000</v>
      </c>
      <c r="AH16" s="66">
        <v>2000</v>
      </c>
    </row>
    <row r="17" spans="1:34" ht="18" customHeight="1" x14ac:dyDescent="0.3">
      <c r="A17" s="76"/>
      <c r="B17" s="52" t="s">
        <v>14</v>
      </c>
      <c r="C17" s="50">
        <f t="shared" si="0"/>
        <v>47105</v>
      </c>
      <c r="D17" s="51">
        <v>2530</v>
      </c>
      <c r="E17" s="51">
        <v>1850</v>
      </c>
      <c r="F17" s="51">
        <v>800</v>
      </c>
      <c r="G17" s="51">
        <v>1180</v>
      </c>
      <c r="H17" s="51">
        <v>1900</v>
      </c>
      <c r="I17" s="51">
        <v>1600</v>
      </c>
      <c r="J17" s="51">
        <v>640</v>
      </c>
      <c r="K17" s="51">
        <v>1640</v>
      </c>
      <c r="L17" s="51">
        <v>1990</v>
      </c>
      <c r="M17" s="51">
        <v>3700</v>
      </c>
      <c r="N17" s="51">
        <v>1700</v>
      </c>
      <c r="O17" s="51">
        <v>2220</v>
      </c>
      <c r="P17" s="51">
        <v>1460</v>
      </c>
      <c r="Q17" s="51">
        <v>1850</v>
      </c>
      <c r="R17" s="51">
        <v>710</v>
      </c>
      <c r="S17" s="51">
        <v>1170</v>
      </c>
      <c r="T17" s="51">
        <v>1725</v>
      </c>
      <c r="U17" s="51">
        <v>2500</v>
      </c>
      <c r="V17" s="51">
        <v>1550</v>
      </c>
      <c r="W17" s="51">
        <v>960</v>
      </c>
      <c r="X17" s="51">
        <v>2310</v>
      </c>
      <c r="Y17" s="51">
        <v>1780</v>
      </c>
      <c r="Z17" s="51">
        <v>2750</v>
      </c>
      <c r="AA17" s="51">
        <v>405</v>
      </c>
      <c r="AB17" s="51">
        <v>535</v>
      </c>
      <c r="AC17" s="51">
        <v>960</v>
      </c>
      <c r="AD17" s="51">
        <v>650</v>
      </c>
      <c r="AE17" s="51">
        <v>470</v>
      </c>
      <c r="AF17" s="51">
        <v>1340</v>
      </c>
      <c r="AG17" s="51">
        <v>1050</v>
      </c>
      <c r="AH17" s="66">
        <v>1180</v>
      </c>
    </row>
    <row r="18" spans="1:34" ht="18" customHeight="1" x14ac:dyDescent="0.3">
      <c r="A18" s="76"/>
      <c r="B18" s="52" t="s">
        <v>5</v>
      </c>
      <c r="C18" s="50">
        <f t="shared" si="0"/>
        <v>1528</v>
      </c>
      <c r="D18" s="51">
        <v>30</v>
      </c>
      <c r="E18" s="51">
        <v>50</v>
      </c>
      <c r="F18" s="51">
        <v>75</v>
      </c>
      <c r="G18" s="51">
        <v>30</v>
      </c>
      <c r="H18" s="51">
        <v>30</v>
      </c>
      <c r="I18" s="51">
        <v>70</v>
      </c>
      <c r="J18" s="51">
        <v>75</v>
      </c>
      <c r="K18" s="51">
        <v>30</v>
      </c>
      <c r="L18" s="51">
        <v>30</v>
      </c>
      <c r="M18" s="51">
        <v>80</v>
      </c>
      <c r="N18" s="51">
        <v>140</v>
      </c>
      <c r="O18" s="51">
        <v>35</v>
      </c>
      <c r="P18" s="51"/>
      <c r="Q18" s="51">
        <v>80</v>
      </c>
      <c r="R18" s="51">
        <v>85</v>
      </c>
      <c r="S18" s="51">
        <v>25</v>
      </c>
      <c r="T18" s="51">
        <v>10</v>
      </c>
      <c r="U18" s="51">
        <v>30</v>
      </c>
      <c r="V18" s="51">
        <v>85</v>
      </c>
      <c r="W18" s="51">
        <v>25</v>
      </c>
      <c r="X18" s="51">
        <v>8</v>
      </c>
      <c r="Y18" s="51">
        <v>70</v>
      </c>
      <c r="Z18" s="51">
        <v>85</v>
      </c>
      <c r="AA18" s="51">
        <v>25</v>
      </c>
      <c r="AB18" s="51">
        <v>10</v>
      </c>
      <c r="AC18" s="51">
        <v>60</v>
      </c>
      <c r="AD18" s="51">
        <v>60</v>
      </c>
      <c r="AE18" s="51">
        <v>10</v>
      </c>
      <c r="AF18" s="51">
        <v>20</v>
      </c>
      <c r="AG18" s="51">
        <v>70</v>
      </c>
      <c r="AH18" s="66">
        <v>95</v>
      </c>
    </row>
    <row r="19" spans="1:34" ht="18" customHeight="1" x14ac:dyDescent="0.3">
      <c r="A19" s="76"/>
      <c r="B19" s="52" t="s">
        <v>21</v>
      </c>
      <c r="C19" s="50">
        <f t="shared" si="0"/>
        <v>1850</v>
      </c>
      <c r="D19" s="51">
        <v>40</v>
      </c>
      <c r="E19" s="51">
        <v>60</v>
      </c>
      <c r="F19" s="51">
        <v>55</v>
      </c>
      <c r="G19" s="51">
        <v>55</v>
      </c>
      <c r="H19" s="51">
        <v>50</v>
      </c>
      <c r="I19" s="51">
        <v>70</v>
      </c>
      <c r="J19" s="51">
        <v>55</v>
      </c>
      <c r="K19" s="51">
        <v>60</v>
      </c>
      <c r="L19" s="51">
        <v>40</v>
      </c>
      <c r="M19" s="51">
        <v>80</v>
      </c>
      <c r="N19" s="51">
        <v>155</v>
      </c>
      <c r="O19" s="51">
        <v>55</v>
      </c>
      <c r="P19" s="51">
        <v>40</v>
      </c>
      <c r="Q19" s="51">
        <v>80</v>
      </c>
      <c r="R19" s="51">
        <v>70</v>
      </c>
      <c r="S19" s="51">
        <v>30</v>
      </c>
      <c r="T19" s="51">
        <v>40</v>
      </c>
      <c r="U19" s="51">
        <v>80</v>
      </c>
      <c r="V19" s="51">
        <v>85</v>
      </c>
      <c r="W19" s="51">
        <v>40</v>
      </c>
      <c r="X19" s="51">
        <v>50</v>
      </c>
      <c r="Y19" s="51">
        <v>70</v>
      </c>
      <c r="Z19" s="51">
        <v>80</v>
      </c>
      <c r="AA19" s="51">
        <v>40</v>
      </c>
      <c r="AB19" s="51">
        <v>20</v>
      </c>
      <c r="AC19" s="51">
        <v>70</v>
      </c>
      <c r="AD19" s="51">
        <v>65</v>
      </c>
      <c r="AE19" s="51">
        <v>15</v>
      </c>
      <c r="AF19" s="51">
        <v>30</v>
      </c>
      <c r="AG19" s="51">
        <v>80</v>
      </c>
      <c r="AH19" s="66">
        <v>90</v>
      </c>
    </row>
    <row r="20" spans="1:34" ht="18" customHeight="1" x14ac:dyDescent="0.3">
      <c r="A20" s="76"/>
      <c r="B20" s="52" t="s">
        <v>4</v>
      </c>
      <c r="C20" s="50">
        <f t="shared" si="0"/>
        <v>6070</v>
      </c>
      <c r="D20" s="51">
        <v>230</v>
      </c>
      <c r="E20" s="51">
        <v>125</v>
      </c>
      <c r="F20" s="51">
        <v>155</v>
      </c>
      <c r="G20" s="51">
        <v>215</v>
      </c>
      <c r="H20" s="51">
        <v>230</v>
      </c>
      <c r="I20" s="51">
        <v>115</v>
      </c>
      <c r="J20" s="51">
        <v>155</v>
      </c>
      <c r="K20" s="51">
        <v>325</v>
      </c>
      <c r="L20" s="51">
        <v>235</v>
      </c>
      <c r="M20" s="51">
        <v>170</v>
      </c>
      <c r="N20" s="51">
        <v>175</v>
      </c>
      <c r="O20" s="51">
        <v>205</v>
      </c>
      <c r="P20" s="51">
        <v>100</v>
      </c>
      <c r="Q20" s="51">
        <v>170</v>
      </c>
      <c r="R20" s="51">
        <v>135</v>
      </c>
      <c r="S20" s="51">
        <v>185</v>
      </c>
      <c r="T20" s="51">
        <v>175</v>
      </c>
      <c r="U20" s="51">
        <v>110</v>
      </c>
      <c r="V20" s="51">
        <v>185</v>
      </c>
      <c r="W20" s="51">
        <v>210</v>
      </c>
      <c r="X20" s="51">
        <v>340</v>
      </c>
      <c r="Y20" s="51">
        <v>170</v>
      </c>
      <c r="Z20" s="51">
        <v>905</v>
      </c>
      <c r="AA20" s="51">
        <v>120</v>
      </c>
      <c r="AB20" s="51">
        <v>80</v>
      </c>
      <c r="AC20" s="51">
        <v>100</v>
      </c>
      <c r="AD20" s="51">
        <v>115</v>
      </c>
      <c r="AE20" s="51">
        <v>150</v>
      </c>
      <c r="AF20" s="51">
        <v>180</v>
      </c>
      <c r="AG20" s="51">
        <v>120</v>
      </c>
      <c r="AH20" s="66">
        <v>185</v>
      </c>
    </row>
    <row r="21" spans="1:34" ht="18" customHeight="1" x14ac:dyDescent="0.3">
      <c r="A21" s="76"/>
      <c r="B21" s="52" t="s">
        <v>12</v>
      </c>
      <c r="C21" s="50">
        <f t="shared" si="0"/>
        <v>2945</v>
      </c>
      <c r="D21" s="51">
        <v>295</v>
      </c>
      <c r="E21" s="51">
        <v>100</v>
      </c>
      <c r="F21" s="51">
        <v>55</v>
      </c>
      <c r="G21" s="51">
        <v>35</v>
      </c>
      <c r="H21" s="51">
        <v>85</v>
      </c>
      <c r="I21" s="51">
        <v>110</v>
      </c>
      <c r="J21" s="51">
        <v>55</v>
      </c>
      <c r="K21" s="51">
        <v>95</v>
      </c>
      <c r="L21" s="51">
        <v>95</v>
      </c>
      <c r="M21" s="51">
        <v>160</v>
      </c>
      <c r="N21" s="51">
        <v>105</v>
      </c>
      <c r="O21" s="51">
        <v>55</v>
      </c>
      <c r="P21" s="51">
        <v>40</v>
      </c>
      <c r="Q21" s="51">
        <v>160</v>
      </c>
      <c r="R21" s="51">
        <v>45</v>
      </c>
      <c r="S21" s="51">
        <v>35</v>
      </c>
      <c r="T21" s="51">
        <v>50</v>
      </c>
      <c r="U21" s="51">
        <v>160</v>
      </c>
      <c r="V21" s="51">
        <v>65</v>
      </c>
      <c r="W21" s="51">
        <v>45</v>
      </c>
      <c r="X21" s="51">
        <v>110</v>
      </c>
      <c r="Y21" s="51">
        <v>160</v>
      </c>
      <c r="Z21" s="51">
        <v>125</v>
      </c>
      <c r="AA21" s="51">
        <v>45</v>
      </c>
      <c r="AB21" s="51">
        <v>40</v>
      </c>
      <c r="AC21" s="51">
        <v>140</v>
      </c>
      <c r="AD21" s="51">
        <v>85</v>
      </c>
      <c r="AE21" s="51">
        <v>55</v>
      </c>
      <c r="AF21" s="51">
        <v>90</v>
      </c>
      <c r="AG21" s="51">
        <v>150</v>
      </c>
      <c r="AH21" s="66">
        <v>100</v>
      </c>
    </row>
    <row r="22" spans="1:34" ht="18" customHeight="1" x14ac:dyDescent="0.3">
      <c r="A22" s="77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66"/>
    </row>
    <row r="23" spans="1:34" ht="18" customHeight="1" x14ac:dyDescent="0.3">
      <c r="A23" s="78" t="s">
        <v>3</v>
      </c>
      <c r="B23" s="79"/>
      <c r="C23" s="56">
        <f t="shared" si="0"/>
        <v>556883</v>
      </c>
      <c r="D23" s="56">
        <f>SUM(D5:D22)</f>
        <v>20965</v>
      </c>
      <c r="E23" s="56">
        <f t="shared" ref="E23:AH23" si="1">SUM(E4:E22)</f>
        <v>19585</v>
      </c>
      <c r="F23" s="56">
        <f t="shared" si="1"/>
        <v>16990</v>
      </c>
      <c r="G23" s="56">
        <f t="shared" si="1"/>
        <v>17035</v>
      </c>
      <c r="H23" s="56">
        <f t="shared" si="1"/>
        <v>17275</v>
      </c>
      <c r="I23" s="56">
        <f t="shared" si="1"/>
        <v>21065</v>
      </c>
      <c r="J23" s="56">
        <f t="shared" si="1"/>
        <v>18080</v>
      </c>
      <c r="K23" s="56">
        <f t="shared" si="1"/>
        <v>22400</v>
      </c>
      <c r="L23" s="56">
        <f t="shared" si="1"/>
        <v>15170</v>
      </c>
      <c r="M23" s="56">
        <f t="shared" si="1"/>
        <v>25940</v>
      </c>
      <c r="N23" s="56">
        <f t="shared" si="1"/>
        <v>26075</v>
      </c>
      <c r="O23" s="56">
        <f t="shared" si="1"/>
        <v>19180</v>
      </c>
      <c r="P23" s="56">
        <f t="shared" si="1"/>
        <v>8750</v>
      </c>
      <c r="Q23" s="56">
        <f t="shared" si="1"/>
        <v>22490</v>
      </c>
      <c r="R23" s="56">
        <f t="shared" si="1"/>
        <v>18925</v>
      </c>
      <c r="S23" s="56">
        <f t="shared" si="1"/>
        <v>12825</v>
      </c>
      <c r="T23" s="56">
        <f t="shared" si="1"/>
        <v>12020</v>
      </c>
      <c r="U23" s="56">
        <f t="shared" si="1"/>
        <v>19530</v>
      </c>
      <c r="V23" s="56">
        <f t="shared" si="1"/>
        <v>21170</v>
      </c>
      <c r="W23" s="56">
        <f t="shared" si="1"/>
        <v>12530</v>
      </c>
      <c r="X23" s="56">
        <f t="shared" si="1"/>
        <v>18448</v>
      </c>
      <c r="Y23" s="56">
        <f t="shared" si="1"/>
        <v>24950</v>
      </c>
      <c r="Z23" s="56">
        <f t="shared" si="1"/>
        <v>26745</v>
      </c>
      <c r="AA23" s="56">
        <f t="shared" si="1"/>
        <v>5940</v>
      </c>
      <c r="AB23" s="56">
        <f t="shared" si="1"/>
        <v>6495</v>
      </c>
      <c r="AC23" s="56">
        <f t="shared" si="1"/>
        <v>16630</v>
      </c>
      <c r="AD23" s="56">
        <f t="shared" si="1"/>
        <v>18875</v>
      </c>
      <c r="AE23" s="56">
        <f t="shared" si="1"/>
        <v>13360</v>
      </c>
      <c r="AF23" s="56">
        <f t="shared" si="1"/>
        <v>13820</v>
      </c>
      <c r="AG23" s="56">
        <f t="shared" si="1"/>
        <v>18870</v>
      </c>
      <c r="AH23" s="67">
        <f t="shared" si="1"/>
        <v>24750</v>
      </c>
    </row>
    <row r="24" spans="1:34" ht="18" customHeight="1" x14ac:dyDescent="0.3">
      <c r="A24" s="80" t="s">
        <v>28</v>
      </c>
      <c r="B24" s="52" t="s">
        <v>32</v>
      </c>
      <c r="C24" s="50">
        <f t="shared" si="0"/>
        <v>6430</v>
      </c>
      <c r="D24" s="51">
        <v>1065</v>
      </c>
      <c r="E24" s="51">
        <v>50</v>
      </c>
      <c r="F24" s="51">
        <v>140</v>
      </c>
      <c r="G24" s="51">
        <v>125</v>
      </c>
      <c r="H24" s="51">
        <v>650</v>
      </c>
      <c r="I24" s="51">
        <v>55</v>
      </c>
      <c r="J24" s="51">
        <v>120</v>
      </c>
      <c r="K24" s="51">
        <v>130</v>
      </c>
      <c r="L24" s="51">
        <v>650</v>
      </c>
      <c r="M24" s="51">
        <v>60</v>
      </c>
      <c r="N24" s="51">
        <v>110</v>
      </c>
      <c r="O24" s="51">
        <v>100</v>
      </c>
      <c r="P24" s="51">
        <v>440</v>
      </c>
      <c r="Q24" s="51">
        <v>60</v>
      </c>
      <c r="R24" s="51">
        <v>70</v>
      </c>
      <c r="S24" s="51">
        <v>100</v>
      </c>
      <c r="T24" s="51">
        <v>440</v>
      </c>
      <c r="U24" s="51"/>
      <c r="V24" s="51">
        <v>70</v>
      </c>
      <c r="W24" s="51">
        <v>120</v>
      </c>
      <c r="X24" s="51">
        <v>680</v>
      </c>
      <c r="Y24" s="51">
        <v>30</v>
      </c>
      <c r="Z24" s="51">
        <v>190</v>
      </c>
      <c r="AA24" s="51">
        <v>45</v>
      </c>
      <c r="AB24" s="51">
        <v>180</v>
      </c>
      <c r="AC24" s="51">
        <v>30</v>
      </c>
      <c r="AD24" s="51">
        <v>140</v>
      </c>
      <c r="AE24" s="51">
        <v>30</v>
      </c>
      <c r="AF24" s="51">
        <v>365</v>
      </c>
      <c r="AG24" s="51">
        <v>40</v>
      </c>
      <c r="AH24" s="66">
        <v>145</v>
      </c>
    </row>
    <row r="25" spans="1:34" ht="18" customHeight="1" x14ac:dyDescent="0.3">
      <c r="A25" s="81"/>
      <c r="B25" s="52" t="s">
        <v>31</v>
      </c>
      <c r="C25" s="50">
        <f t="shared" si="0"/>
        <v>2544</v>
      </c>
      <c r="D25" s="51">
        <v>130</v>
      </c>
      <c r="E25" s="51">
        <v>80</v>
      </c>
      <c r="F25" s="51">
        <v>45</v>
      </c>
      <c r="G25" s="51">
        <v>15</v>
      </c>
      <c r="H25" s="51">
        <v>30</v>
      </c>
      <c r="I25" s="51">
        <v>80</v>
      </c>
      <c r="J25" s="51">
        <v>45</v>
      </c>
      <c r="K25" s="51">
        <v>130</v>
      </c>
      <c r="L25" s="51">
        <v>40</v>
      </c>
      <c r="M25" s="51">
        <v>120</v>
      </c>
      <c r="N25" s="51">
        <v>130</v>
      </c>
      <c r="O25" s="51">
        <v>100</v>
      </c>
      <c r="P25" s="51"/>
      <c r="Q25" s="51">
        <v>120</v>
      </c>
      <c r="R25" s="51">
        <v>30</v>
      </c>
      <c r="S25" s="51">
        <v>20</v>
      </c>
      <c r="T25" s="51"/>
      <c r="U25" s="51">
        <v>95</v>
      </c>
      <c r="V25" s="51">
        <v>90</v>
      </c>
      <c r="W25" s="51">
        <v>25</v>
      </c>
      <c r="X25" s="51">
        <v>190</v>
      </c>
      <c r="Y25" s="51">
        <v>120</v>
      </c>
      <c r="Z25" s="51">
        <v>180</v>
      </c>
      <c r="AA25" s="51">
        <v>15</v>
      </c>
      <c r="AB25" s="51"/>
      <c r="AC25" s="51">
        <v>120</v>
      </c>
      <c r="AD25" s="51">
        <v>110</v>
      </c>
      <c r="AE25" s="51">
        <v>30</v>
      </c>
      <c r="AF25" s="51">
        <v>190</v>
      </c>
      <c r="AG25" s="51">
        <v>120</v>
      </c>
      <c r="AH25" s="66">
        <v>144</v>
      </c>
    </row>
    <row r="26" spans="1:34" ht="18" customHeight="1" x14ac:dyDescent="0.3">
      <c r="A26" s="81"/>
      <c r="B26" s="52" t="s">
        <v>20</v>
      </c>
      <c r="C26" s="50">
        <f t="shared" si="0"/>
        <v>41425</v>
      </c>
      <c r="D26" s="51">
        <v>1695</v>
      </c>
      <c r="E26" s="51">
        <v>1600</v>
      </c>
      <c r="F26" s="51">
        <v>1040</v>
      </c>
      <c r="G26" s="51">
        <v>1020</v>
      </c>
      <c r="H26" s="51">
        <v>1500</v>
      </c>
      <c r="I26" s="51">
        <v>1550</v>
      </c>
      <c r="J26" s="51">
        <v>1090</v>
      </c>
      <c r="K26" s="51">
        <v>1220</v>
      </c>
      <c r="L26" s="51">
        <v>1500</v>
      </c>
      <c r="M26" s="51">
        <v>2300</v>
      </c>
      <c r="N26" s="51">
        <v>1510</v>
      </c>
      <c r="O26" s="51">
        <v>995</v>
      </c>
      <c r="P26" s="51">
        <v>890</v>
      </c>
      <c r="Q26" s="51">
        <v>2050</v>
      </c>
      <c r="R26" s="51">
        <v>1010</v>
      </c>
      <c r="S26" s="51">
        <v>415</v>
      </c>
      <c r="T26" s="51">
        <v>1190</v>
      </c>
      <c r="U26" s="51">
        <v>2100</v>
      </c>
      <c r="V26" s="51">
        <v>1240</v>
      </c>
      <c r="W26" s="51">
        <v>535</v>
      </c>
      <c r="X26" s="51">
        <v>1480</v>
      </c>
      <c r="Y26" s="51">
        <v>2000</v>
      </c>
      <c r="Z26" s="51">
        <v>2060</v>
      </c>
      <c r="AA26" s="51">
        <v>225</v>
      </c>
      <c r="AB26" s="51">
        <v>455</v>
      </c>
      <c r="AC26" s="51">
        <v>1950</v>
      </c>
      <c r="AD26" s="51">
        <v>1190</v>
      </c>
      <c r="AE26" s="51">
        <v>580</v>
      </c>
      <c r="AF26" s="51">
        <v>1275</v>
      </c>
      <c r="AG26" s="51">
        <v>2350</v>
      </c>
      <c r="AH26" s="66">
        <v>1410</v>
      </c>
    </row>
    <row r="27" spans="1:34" ht="18" customHeight="1" x14ac:dyDescent="0.3">
      <c r="A27" s="81"/>
      <c r="B27" s="52" t="s">
        <v>37</v>
      </c>
      <c r="C27" s="50">
        <f t="shared" si="0"/>
        <v>3712</v>
      </c>
      <c r="D27" s="51">
        <v>240</v>
      </c>
      <c r="E27" s="51">
        <v>75</v>
      </c>
      <c r="F27" s="51">
        <v>85</v>
      </c>
      <c r="G27" s="51">
        <v>75</v>
      </c>
      <c r="H27" s="51">
        <v>80</v>
      </c>
      <c r="I27" s="51">
        <v>195</v>
      </c>
      <c r="J27" s="51">
        <v>65</v>
      </c>
      <c r="K27" s="51">
        <v>175</v>
      </c>
      <c r="L27" s="51">
        <v>95</v>
      </c>
      <c r="M27" s="51">
        <v>205</v>
      </c>
      <c r="N27" s="51">
        <v>200</v>
      </c>
      <c r="O27" s="51">
        <v>125</v>
      </c>
      <c r="P27" s="51"/>
      <c r="Q27" s="51">
        <v>75</v>
      </c>
      <c r="R27" s="51">
        <v>40</v>
      </c>
      <c r="S27" s="51">
        <v>40</v>
      </c>
      <c r="T27" s="51">
        <v>120</v>
      </c>
      <c r="U27" s="51">
        <v>130</v>
      </c>
      <c r="V27" s="51">
        <v>110</v>
      </c>
      <c r="W27" s="51">
        <v>50</v>
      </c>
      <c r="X27" s="51">
        <v>190</v>
      </c>
      <c r="Y27" s="51">
        <v>155</v>
      </c>
      <c r="Z27" s="51">
        <v>160</v>
      </c>
      <c r="AA27" s="51">
        <v>50</v>
      </c>
      <c r="AB27" s="51">
        <v>20</v>
      </c>
      <c r="AC27" s="51">
        <v>125</v>
      </c>
      <c r="AD27" s="51">
        <v>65</v>
      </c>
      <c r="AE27" s="51">
        <v>165</v>
      </c>
      <c r="AF27" s="51">
        <v>250</v>
      </c>
      <c r="AG27" s="51">
        <v>152</v>
      </c>
      <c r="AH27" s="66">
        <v>200</v>
      </c>
    </row>
    <row r="28" spans="1:34" ht="18" customHeight="1" x14ac:dyDescent="0.3">
      <c r="A28" s="81"/>
      <c r="B28" s="52" t="s">
        <v>9</v>
      </c>
      <c r="C28" s="50">
        <f t="shared" si="0"/>
        <v>2690</v>
      </c>
      <c r="D28" s="51"/>
      <c r="E28" s="51"/>
      <c r="F28" s="51">
        <v>200</v>
      </c>
      <c r="G28" s="51">
        <v>100</v>
      </c>
      <c r="H28" s="51"/>
      <c r="I28" s="51"/>
      <c r="J28" s="51">
        <v>200</v>
      </c>
      <c r="K28" s="51">
        <v>300</v>
      </c>
      <c r="L28" s="51"/>
      <c r="M28" s="51"/>
      <c r="N28" s="51">
        <v>200</v>
      </c>
      <c r="O28" s="51">
        <v>250</v>
      </c>
      <c r="P28" s="51"/>
      <c r="Q28" s="51"/>
      <c r="R28" s="51">
        <v>200</v>
      </c>
      <c r="S28" s="51">
        <v>150</v>
      </c>
      <c r="T28" s="51"/>
      <c r="U28" s="51"/>
      <c r="V28" s="51">
        <v>200</v>
      </c>
      <c r="W28" s="51">
        <v>100</v>
      </c>
      <c r="X28" s="51">
        <v>80</v>
      </c>
      <c r="Y28" s="51"/>
      <c r="Z28" s="51">
        <v>200</v>
      </c>
      <c r="AA28" s="51">
        <v>60</v>
      </c>
      <c r="AB28" s="51"/>
      <c r="AC28" s="51"/>
      <c r="AD28" s="51">
        <v>200</v>
      </c>
      <c r="AE28" s="51">
        <v>250</v>
      </c>
      <c r="AF28" s="51"/>
      <c r="AG28" s="51"/>
      <c r="AH28" s="66"/>
    </row>
    <row r="29" spans="1:34" ht="18" customHeight="1" x14ac:dyDescent="0.3">
      <c r="A29" s="82" t="s">
        <v>3</v>
      </c>
      <c r="B29" s="83"/>
      <c r="C29" s="57">
        <f t="shared" si="0"/>
        <v>56801</v>
      </c>
      <c r="D29" s="57">
        <f>SUM(D24:D28)</f>
        <v>3130</v>
      </c>
      <c r="E29" s="57">
        <f t="shared" ref="D29:AH29" si="2">SUM(E24:E28)</f>
        <v>1805</v>
      </c>
      <c r="F29" s="57">
        <f>SUM(F24:F28)</f>
        <v>1510</v>
      </c>
      <c r="G29" s="57">
        <f t="shared" si="2"/>
        <v>1335</v>
      </c>
      <c r="H29" s="57">
        <f t="shared" si="2"/>
        <v>2260</v>
      </c>
      <c r="I29" s="57">
        <f t="shared" si="2"/>
        <v>1880</v>
      </c>
      <c r="J29" s="57">
        <f t="shared" si="2"/>
        <v>1520</v>
      </c>
      <c r="K29" s="57">
        <f t="shared" si="2"/>
        <v>1955</v>
      </c>
      <c r="L29" s="57">
        <f t="shared" si="2"/>
        <v>2285</v>
      </c>
      <c r="M29" s="57">
        <f t="shared" si="2"/>
        <v>2685</v>
      </c>
      <c r="N29" s="57">
        <f t="shared" si="2"/>
        <v>2150</v>
      </c>
      <c r="O29" s="57">
        <f t="shared" si="2"/>
        <v>1570</v>
      </c>
      <c r="P29" s="57">
        <f t="shared" si="2"/>
        <v>1330</v>
      </c>
      <c r="Q29" s="57">
        <f t="shared" si="2"/>
        <v>2305</v>
      </c>
      <c r="R29" s="57">
        <f t="shared" si="2"/>
        <v>1350</v>
      </c>
      <c r="S29" s="57">
        <f t="shared" si="2"/>
        <v>725</v>
      </c>
      <c r="T29" s="57">
        <f t="shared" si="2"/>
        <v>1750</v>
      </c>
      <c r="U29" s="57">
        <f t="shared" si="2"/>
        <v>2325</v>
      </c>
      <c r="V29" s="57">
        <f t="shared" si="2"/>
        <v>1710</v>
      </c>
      <c r="W29" s="57">
        <f t="shared" si="2"/>
        <v>830</v>
      </c>
      <c r="X29" s="57">
        <f t="shared" si="2"/>
        <v>2620</v>
      </c>
      <c r="Y29" s="57">
        <f t="shared" si="2"/>
        <v>2305</v>
      </c>
      <c r="Z29" s="57">
        <f t="shared" si="2"/>
        <v>2790</v>
      </c>
      <c r="AA29" s="57">
        <f t="shared" si="2"/>
        <v>395</v>
      </c>
      <c r="AB29" s="57">
        <f t="shared" si="2"/>
        <v>655</v>
      </c>
      <c r="AC29" s="57">
        <f t="shared" si="2"/>
        <v>2225</v>
      </c>
      <c r="AD29" s="57">
        <f t="shared" si="2"/>
        <v>1705</v>
      </c>
      <c r="AE29" s="57">
        <f t="shared" si="2"/>
        <v>1055</v>
      </c>
      <c r="AF29" s="57">
        <f t="shared" si="2"/>
        <v>2080</v>
      </c>
      <c r="AG29" s="57">
        <f t="shared" si="2"/>
        <v>2662</v>
      </c>
      <c r="AH29" s="68">
        <f t="shared" si="2"/>
        <v>1899</v>
      </c>
    </row>
    <row r="30" spans="1:34" ht="18" customHeight="1" x14ac:dyDescent="0.3">
      <c r="A30" s="70" t="s">
        <v>8</v>
      </c>
      <c r="B30" s="71"/>
      <c r="C30" s="58">
        <f t="shared" ref="C30:AH30" si="3">C23+C29</f>
        <v>613684</v>
      </c>
      <c r="D30" s="59">
        <f t="shared" si="3"/>
        <v>24095</v>
      </c>
      <c r="E30" s="59">
        <f t="shared" si="3"/>
        <v>21390</v>
      </c>
      <c r="F30" s="59">
        <f t="shared" si="3"/>
        <v>18500</v>
      </c>
      <c r="G30" s="59">
        <f t="shared" si="3"/>
        <v>18370</v>
      </c>
      <c r="H30" s="59">
        <f t="shared" si="3"/>
        <v>19535</v>
      </c>
      <c r="I30" s="59">
        <f t="shared" si="3"/>
        <v>22945</v>
      </c>
      <c r="J30" s="59">
        <f t="shared" si="3"/>
        <v>19600</v>
      </c>
      <c r="K30" s="59">
        <f t="shared" si="3"/>
        <v>24355</v>
      </c>
      <c r="L30" s="59">
        <f t="shared" si="3"/>
        <v>17455</v>
      </c>
      <c r="M30" s="59">
        <f t="shared" si="3"/>
        <v>28625</v>
      </c>
      <c r="N30" s="59">
        <f t="shared" si="3"/>
        <v>28225</v>
      </c>
      <c r="O30" s="59">
        <f t="shared" si="3"/>
        <v>20750</v>
      </c>
      <c r="P30" s="59">
        <f t="shared" si="3"/>
        <v>10080</v>
      </c>
      <c r="Q30" s="59">
        <f t="shared" si="3"/>
        <v>24795</v>
      </c>
      <c r="R30" s="59">
        <f t="shared" si="3"/>
        <v>20275</v>
      </c>
      <c r="S30" s="59">
        <f t="shared" si="3"/>
        <v>13550</v>
      </c>
      <c r="T30" s="59">
        <f t="shared" si="3"/>
        <v>13770</v>
      </c>
      <c r="U30" s="59">
        <f t="shared" si="3"/>
        <v>21855</v>
      </c>
      <c r="V30" s="59">
        <f t="shared" si="3"/>
        <v>22880</v>
      </c>
      <c r="W30" s="59">
        <f t="shared" si="3"/>
        <v>13360</v>
      </c>
      <c r="X30" s="59">
        <f t="shared" si="3"/>
        <v>21068</v>
      </c>
      <c r="Y30" s="59">
        <f t="shared" si="3"/>
        <v>27255</v>
      </c>
      <c r="Z30" s="59">
        <f t="shared" si="3"/>
        <v>29535</v>
      </c>
      <c r="AA30" s="59">
        <f t="shared" si="3"/>
        <v>6335</v>
      </c>
      <c r="AB30" s="59">
        <f t="shared" si="3"/>
        <v>7150</v>
      </c>
      <c r="AC30" s="59">
        <f t="shared" si="3"/>
        <v>18855</v>
      </c>
      <c r="AD30" s="59">
        <f t="shared" si="3"/>
        <v>20580</v>
      </c>
      <c r="AE30" s="59">
        <f t="shared" si="3"/>
        <v>14415</v>
      </c>
      <c r="AF30" s="59">
        <f t="shared" si="3"/>
        <v>15900</v>
      </c>
      <c r="AG30" s="59">
        <f t="shared" si="3"/>
        <v>21532</v>
      </c>
      <c r="AH30" s="69">
        <f t="shared" si="3"/>
        <v>26649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I30"/>
  <sheetViews>
    <sheetView zoomScaleNormal="100" zoomScaleSheetLayoutView="75" workbookViewId="0">
      <selection activeCell="A3" sqref="A3:B3"/>
    </sheetView>
  </sheetViews>
  <sheetFormatPr defaultColWidth="9" defaultRowHeight="16.5" x14ac:dyDescent="0.3"/>
  <cols>
    <col min="34" max="34" width="9" style="19" bestFit="1" customWidth="1"/>
  </cols>
  <sheetData>
    <row r="1" spans="1:35" ht="30" customHeight="1" x14ac:dyDescent="0.3">
      <c r="A1" s="85" t="s">
        <v>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ht="18" customHeight="1" x14ac:dyDescent="0.3">
      <c r="A2" s="120" t="s">
        <v>45</v>
      </c>
      <c r="B2" s="121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</row>
    <row r="3" spans="1:35" ht="18" customHeight="1" x14ac:dyDescent="0.3">
      <c r="A3" s="117" t="s">
        <v>38</v>
      </c>
      <c r="B3" s="118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5" ht="18" customHeight="1" x14ac:dyDescent="0.3">
      <c r="A4" s="84" t="s">
        <v>39</v>
      </c>
      <c r="B4" s="116"/>
      <c r="C4" s="11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5" ht="18" customHeight="1" x14ac:dyDescent="0.3">
      <c r="A5" s="84" t="s">
        <v>27</v>
      </c>
      <c r="B5" s="116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5" ht="18" customHeight="1" x14ac:dyDescent="0.3">
      <c r="A6" s="72" t="s">
        <v>46</v>
      </c>
      <c r="B6" s="116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5" ht="18" customHeight="1" x14ac:dyDescent="0.3">
      <c r="A7" s="72" t="s">
        <v>29</v>
      </c>
      <c r="B7" s="116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5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5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5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5" ht="18" customHeight="1" x14ac:dyDescent="0.3">
      <c r="A12" s="75"/>
      <c r="B12" s="52" t="s">
        <v>43</v>
      </c>
      <c r="C12" s="50">
        <f t="shared" si="0"/>
        <v>0</v>
      </c>
      <c r="D12" s="33"/>
      <c r="E12" s="33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5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5" ht="18" customHeight="1" x14ac:dyDescent="0.3">
      <c r="A14" s="75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5" ht="18" customHeight="1" x14ac:dyDescent="0.3">
      <c r="A15" s="75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5" ht="18" customHeight="1" x14ac:dyDescent="0.3">
      <c r="A16" s="75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8" customHeight="1" x14ac:dyDescent="0.3">
      <c r="A17" s="75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8" customHeight="1" x14ac:dyDescent="0.3">
      <c r="A18" s="75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8" customHeight="1" x14ac:dyDescent="0.3">
      <c r="A19" s="75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8" customHeight="1" x14ac:dyDescent="0.3">
      <c r="A20" s="75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8" customHeight="1" x14ac:dyDescent="0.3">
      <c r="A21" s="75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8" customHeight="1" x14ac:dyDescent="0.3">
      <c r="A22" s="122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8" customHeight="1" x14ac:dyDescent="0.3">
      <c r="A23" s="123" t="s">
        <v>3</v>
      </c>
      <c r="B23" s="124"/>
      <c r="C23" s="56">
        <f t="shared" si="0"/>
        <v>0</v>
      </c>
      <c r="D23" s="56">
        <f>SUM(D5:D22)</f>
        <v>0</v>
      </c>
      <c r="E23" s="56">
        <f t="shared" ref="E23:AG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>SUM(M4:M22)</f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/>
    </row>
    <row r="24" spans="1:34" ht="18" customHeight="1" x14ac:dyDescent="0.3">
      <c r="A24" s="74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8" customHeight="1" x14ac:dyDescent="0.3">
      <c r="A25" s="75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8" customHeight="1" x14ac:dyDescent="0.3">
      <c r="A26" s="75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8" customHeight="1" x14ac:dyDescent="0.3">
      <c r="A27" s="75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8" customHeight="1" x14ac:dyDescent="0.3">
      <c r="A28" s="122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8" customHeight="1" x14ac:dyDescent="0.3">
      <c r="A29" s="125" t="s">
        <v>3</v>
      </c>
      <c r="B29" s="126"/>
      <c r="C29" s="57">
        <f>SUM(D29:AE29)</f>
        <v>0</v>
      </c>
      <c r="D29" s="57">
        <f t="shared" ref="D29:AG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/>
    </row>
    <row r="30" spans="1:34" ht="18" customHeight="1" x14ac:dyDescent="0.3">
      <c r="A30" s="114" t="s">
        <v>8</v>
      </c>
      <c r="B30" s="115"/>
      <c r="C30" s="58">
        <f t="shared" ref="C30:AG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0"/>
  <sheetViews>
    <sheetView zoomScaleNormal="100" zoomScaleSheetLayoutView="75" workbookViewId="0">
      <selection activeCell="I5" sqref="I5"/>
    </sheetView>
  </sheetViews>
  <sheetFormatPr defaultColWidth="9" defaultRowHeight="16.5" x14ac:dyDescent="0.3"/>
  <sheetData>
    <row r="1" spans="1:16" ht="30" customHeight="1" x14ac:dyDescent="0.3">
      <c r="A1" s="130" t="s">
        <v>53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</row>
    <row r="2" spans="1:16" ht="20.100000000000001" customHeight="1" x14ac:dyDescent="0.3">
      <c r="A2" s="131" t="s">
        <v>18</v>
      </c>
      <c r="B2" s="132"/>
      <c r="C2" s="89" t="s">
        <v>42</v>
      </c>
      <c r="D2" s="89" t="s">
        <v>17</v>
      </c>
      <c r="E2" s="127">
        <v>1</v>
      </c>
      <c r="F2" s="127">
        <v>2</v>
      </c>
      <c r="G2" s="127">
        <v>3</v>
      </c>
      <c r="H2" s="127">
        <v>4</v>
      </c>
      <c r="I2" s="127">
        <v>5</v>
      </c>
      <c r="J2" s="127">
        <v>6</v>
      </c>
      <c r="K2" s="127">
        <v>7</v>
      </c>
      <c r="L2" s="127">
        <v>8</v>
      </c>
      <c r="M2" s="127">
        <v>9</v>
      </c>
      <c r="N2" s="127">
        <v>10</v>
      </c>
      <c r="O2" s="127">
        <v>11</v>
      </c>
      <c r="P2" s="127">
        <v>12</v>
      </c>
    </row>
    <row r="3" spans="1:16" ht="20.100000000000001" customHeight="1" x14ac:dyDescent="0.3">
      <c r="A3" s="133"/>
      <c r="B3" s="134"/>
      <c r="C3" s="90"/>
      <c r="D3" s="90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</row>
    <row r="4" spans="1:16" ht="20.100000000000001" customHeight="1" x14ac:dyDescent="0.3">
      <c r="A4" s="135"/>
      <c r="B4" s="136"/>
      <c r="C4" s="119"/>
      <c r="D4" s="91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</row>
    <row r="5" spans="1:16" ht="18" customHeight="1" x14ac:dyDescent="0.3">
      <c r="A5" s="84" t="s">
        <v>27</v>
      </c>
      <c r="B5" s="73"/>
      <c r="C5" s="50" t="e">
        <f>AVERAGE(E5:P5)</f>
        <v>#REF!</v>
      </c>
      <c r="D5" s="50" t="e">
        <f>SUM(E5:P5)</f>
        <v>#REF!</v>
      </c>
      <c r="E5" s="51" t="e">
        <f>'[1]1월]''22년 4월 이용객 현황.xlsx]1월'!$C5</f>
        <v>#REF!</v>
      </c>
      <c r="F5" s="51" t="e">
        <f>'[2]2월]''22년 4월 이용객 현황.xlsx]2월'!$C5</f>
        <v>#REF!</v>
      </c>
      <c r="G5" s="51" t="e">
        <f>'[3]3월]''22년 4월 이용객 현황.xlsx]3월'!$C5</f>
        <v>#REF!</v>
      </c>
      <c r="H5" s="51">
        <f>'4월'!$C5</f>
        <v>0</v>
      </c>
      <c r="I5" s="61">
        <f>'5월'!$C5</f>
        <v>0</v>
      </c>
      <c r="J5" s="51"/>
      <c r="K5" s="51"/>
      <c r="L5" s="51"/>
      <c r="M5" s="51"/>
      <c r="N5" s="51"/>
      <c r="O5" s="51"/>
      <c r="P5" s="51"/>
    </row>
    <row r="6" spans="1:16" ht="18" customHeight="1" x14ac:dyDescent="0.3">
      <c r="A6" s="72" t="s">
        <v>46</v>
      </c>
      <c r="B6" s="73"/>
      <c r="C6" s="50" t="e">
        <f t="shared" ref="C6:C22" si="0">AVERAGE(E6:P6)</f>
        <v>#REF!</v>
      </c>
      <c r="D6" s="50" t="e">
        <f t="shared" ref="D6:D22" si="1">SUM(E6:AH6)</f>
        <v>#REF!</v>
      </c>
      <c r="E6" s="51" t="e">
        <f>'[1]1월]''22년 4월 이용객 현황.xlsx]1월'!$C6</f>
        <v>#REF!</v>
      </c>
      <c r="F6" s="51" t="e">
        <f>'[2]2월]''22년 4월 이용객 현황.xlsx]2월'!$C6</f>
        <v>#REF!</v>
      </c>
      <c r="G6" s="51" t="e">
        <f>'[3]3월]''22년 4월 이용객 현황.xlsx]3월'!$C6</f>
        <v>#REF!</v>
      </c>
      <c r="H6" s="51">
        <f>'4월'!$C6</f>
        <v>0</v>
      </c>
      <c r="I6" s="61">
        <f>'5월'!$C6</f>
        <v>0</v>
      </c>
      <c r="J6" s="51"/>
      <c r="K6" s="51"/>
      <c r="L6" s="51"/>
      <c r="M6" s="51"/>
      <c r="N6" s="51"/>
      <c r="O6" s="51"/>
      <c r="P6" s="51"/>
    </row>
    <row r="7" spans="1:16" ht="18" customHeight="1" x14ac:dyDescent="0.3">
      <c r="A7" s="72" t="s">
        <v>29</v>
      </c>
      <c r="B7" s="73"/>
      <c r="C7" s="50" t="e">
        <f t="shared" si="0"/>
        <v>#REF!</v>
      </c>
      <c r="D7" s="50" t="e">
        <f t="shared" si="1"/>
        <v>#REF!</v>
      </c>
      <c r="E7" s="51" t="e">
        <f>'[1]1월]''22년 4월 이용객 현황.xlsx]1월'!$C7</f>
        <v>#REF!</v>
      </c>
      <c r="F7" s="51" t="e">
        <f>'[2]2월]''22년 4월 이용객 현황.xlsx]2월'!$C7</f>
        <v>#REF!</v>
      </c>
      <c r="G7" s="51" t="e">
        <f>'[3]3월]''22년 4월 이용객 현황.xlsx]3월'!$C7</f>
        <v>#REF!</v>
      </c>
      <c r="H7" s="51" t="e">
        <f>'[4]4월]''22년 4월 이용객 현황.xlsx]4월'!$C7</f>
        <v>#REF!</v>
      </c>
      <c r="I7" s="61">
        <f>'5월'!$C7</f>
        <v>0</v>
      </c>
      <c r="J7" s="51"/>
      <c r="K7" s="51"/>
      <c r="L7" s="51"/>
      <c r="M7" s="51"/>
      <c r="N7" s="51"/>
      <c r="O7" s="51"/>
      <c r="P7" s="51"/>
    </row>
    <row r="8" spans="1:16" ht="18" customHeight="1" x14ac:dyDescent="0.3">
      <c r="A8" s="74" t="s">
        <v>35</v>
      </c>
      <c r="B8" s="52" t="s">
        <v>34</v>
      </c>
      <c r="C8" s="50" t="e">
        <f t="shared" si="0"/>
        <v>#REF!</v>
      </c>
      <c r="D8" s="50" t="e">
        <f t="shared" si="1"/>
        <v>#REF!</v>
      </c>
      <c r="E8" s="51" t="e">
        <f>'[1]1월]''22년 4월 이용객 현황.xlsx]1월'!$C8</f>
        <v>#REF!</v>
      </c>
      <c r="F8" s="51" t="e">
        <f>'[2]2월]''22년 4월 이용객 현황.xlsx]2월'!$C8</f>
        <v>#REF!</v>
      </c>
      <c r="G8" s="51" t="e">
        <f>'[3]3월]''22년 4월 이용객 현황.xlsx]3월'!$C8</f>
        <v>#REF!</v>
      </c>
      <c r="H8" s="51" t="e">
        <f>'[4]4월]''22년 4월 이용객 현황.xlsx]4월'!$C8</f>
        <v>#REF!</v>
      </c>
      <c r="I8" s="61">
        <f>'5월'!$C8</f>
        <v>0</v>
      </c>
      <c r="J8" s="51"/>
      <c r="K8" s="51"/>
      <c r="L8" s="51"/>
      <c r="M8" s="51"/>
      <c r="N8" s="51"/>
      <c r="O8" s="51"/>
      <c r="P8" s="51"/>
    </row>
    <row r="9" spans="1:16" ht="18" customHeight="1" x14ac:dyDescent="0.3">
      <c r="A9" s="75"/>
      <c r="B9" s="52" t="s">
        <v>16</v>
      </c>
      <c r="C9" s="50" t="e">
        <f t="shared" si="0"/>
        <v>#REF!</v>
      </c>
      <c r="D9" s="50" t="e">
        <f t="shared" si="1"/>
        <v>#REF!</v>
      </c>
      <c r="E9" s="51" t="e">
        <f>'[1]1월]''22년 4월 이용객 현황.xlsx]1월'!$C9</f>
        <v>#REF!</v>
      </c>
      <c r="F9" s="51" t="e">
        <f>'[2]2월]''22년 4월 이용객 현황.xlsx]2월'!$C9</f>
        <v>#REF!</v>
      </c>
      <c r="G9" s="51" t="e">
        <f>'[3]3월]''22년 4월 이용객 현황.xlsx]3월'!$C9</f>
        <v>#REF!</v>
      </c>
      <c r="H9" s="51" t="e">
        <f>'[4]4월]''22년 4월 이용객 현황.xlsx]4월'!$C9</f>
        <v>#REF!</v>
      </c>
      <c r="I9" s="61">
        <f>'5월'!$C9</f>
        <v>0</v>
      </c>
      <c r="J9" s="51"/>
      <c r="K9" s="51"/>
      <c r="L9" s="51"/>
      <c r="M9" s="51"/>
      <c r="N9" s="51"/>
      <c r="O9" s="51"/>
      <c r="P9" s="51"/>
    </row>
    <row r="10" spans="1:16" ht="18" customHeight="1" x14ac:dyDescent="0.3">
      <c r="A10" s="75"/>
      <c r="B10" s="52" t="s">
        <v>40</v>
      </c>
      <c r="C10" s="50" t="e">
        <f t="shared" si="0"/>
        <v>#REF!</v>
      </c>
      <c r="D10" s="50" t="e">
        <f t="shared" si="1"/>
        <v>#REF!</v>
      </c>
      <c r="E10" s="51" t="e">
        <f>'[1]1월]''22년 4월 이용객 현황.xlsx]1월'!$C10</f>
        <v>#REF!</v>
      </c>
      <c r="F10" s="51" t="e">
        <f>'[2]2월]''22년 4월 이용객 현황.xlsx]2월'!$C10</f>
        <v>#REF!</v>
      </c>
      <c r="G10" s="51" t="e">
        <f>'[3]3월]''22년 4월 이용객 현황.xlsx]3월'!$C10</f>
        <v>#REF!</v>
      </c>
      <c r="H10" s="51" t="e">
        <f>'[4]4월]''22년 4월 이용객 현황.xlsx]4월'!$C10</f>
        <v>#REF!</v>
      </c>
      <c r="I10" s="61">
        <f>'5월'!$C10</f>
        <v>0</v>
      </c>
      <c r="J10" s="51"/>
      <c r="K10" s="51"/>
      <c r="L10" s="51"/>
      <c r="M10" s="51"/>
      <c r="N10" s="51"/>
      <c r="O10" s="51"/>
      <c r="P10" s="51"/>
    </row>
    <row r="11" spans="1:16" ht="18" customHeight="1" x14ac:dyDescent="0.3">
      <c r="A11" s="75"/>
      <c r="B11" s="52" t="s">
        <v>44</v>
      </c>
      <c r="C11" s="50" t="e">
        <f t="shared" si="0"/>
        <v>#REF!</v>
      </c>
      <c r="D11" s="50" t="e">
        <f t="shared" si="1"/>
        <v>#REF!</v>
      </c>
      <c r="E11" s="51" t="e">
        <f>'[1]1월]''22년 4월 이용객 현황.xlsx]1월'!$C11</f>
        <v>#REF!</v>
      </c>
      <c r="F11" s="51" t="e">
        <f>'[2]2월]''22년 4월 이용객 현황.xlsx]2월'!$C11</f>
        <v>#REF!</v>
      </c>
      <c r="G11" s="51" t="e">
        <f>'[3]3월]''22년 4월 이용객 현황.xlsx]3월'!$C11</f>
        <v>#REF!</v>
      </c>
      <c r="H11" s="51" t="e">
        <f>'[4]4월]''22년 4월 이용객 현황.xlsx]4월'!$C11</f>
        <v>#REF!</v>
      </c>
      <c r="I11" s="61">
        <f>'5월'!$C11</f>
        <v>0</v>
      </c>
      <c r="J11" s="51"/>
      <c r="K11" s="51"/>
      <c r="L11" s="51"/>
      <c r="M11" s="51"/>
      <c r="N11" s="51"/>
      <c r="O11" s="51"/>
      <c r="P11" s="51"/>
    </row>
    <row r="12" spans="1:16" ht="18" customHeight="1" x14ac:dyDescent="0.3">
      <c r="A12" s="75"/>
      <c r="B12" s="52" t="s">
        <v>43</v>
      </c>
      <c r="C12" s="50" t="e">
        <f t="shared" si="0"/>
        <v>#REF!</v>
      </c>
      <c r="D12" s="50" t="e">
        <f t="shared" si="1"/>
        <v>#REF!</v>
      </c>
      <c r="E12" s="51" t="e">
        <f>'[1]1월]''22년 4월 이용객 현황.xlsx]1월'!$C12</f>
        <v>#REF!</v>
      </c>
      <c r="F12" s="51" t="e">
        <f>'[2]2월]''22년 4월 이용객 현황.xlsx]2월'!$C12</f>
        <v>#REF!</v>
      </c>
      <c r="G12" s="51" t="e">
        <f>'[3]3월]''22년 4월 이용객 현황.xlsx]3월'!$C12</f>
        <v>#REF!</v>
      </c>
      <c r="H12" s="51" t="e">
        <f>'[4]4월]''22년 4월 이용객 현황.xlsx]4월'!$C12</f>
        <v>#REF!</v>
      </c>
      <c r="I12" s="61">
        <f>'5월'!$C12</f>
        <v>0</v>
      </c>
      <c r="J12" s="51"/>
      <c r="K12" s="51"/>
      <c r="L12" s="51"/>
      <c r="M12" s="51"/>
      <c r="N12" s="51"/>
      <c r="O12" s="51"/>
      <c r="P12" s="51"/>
    </row>
    <row r="13" spans="1:16" ht="18" customHeight="1" x14ac:dyDescent="0.3">
      <c r="A13" s="75"/>
      <c r="B13" s="52" t="s">
        <v>22</v>
      </c>
      <c r="C13" s="50" t="e">
        <f t="shared" si="0"/>
        <v>#REF!</v>
      </c>
      <c r="D13" s="50" t="e">
        <f t="shared" si="1"/>
        <v>#REF!</v>
      </c>
      <c r="E13" s="51" t="e">
        <f>'[1]1월]''22년 4월 이용객 현황.xlsx]1월'!$C13</f>
        <v>#REF!</v>
      </c>
      <c r="F13" s="51" t="e">
        <f>'[2]2월]''22년 4월 이용객 현황.xlsx]2월'!$C13</f>
        <v>#REF!</v>
      </c>
      <c r="G13" s="51" t="e">
        <f>'[3]3월]''22년 4월 이용객 현황.xlsx]3월'!$C13</f>
        <v>#REF!</v>
      </c>
      <c r="H13" s="51" t="e">
        <f>'[4]4월]''22년 4월 이용객 현황.xlsx]4월'!$C13</f>
        <v>#REF!</v>
      </c>
      <c r="I13" s="61">
        <f>'5월'!$C13</f>
        <v>0</v>
      </c>
      <c r="J13" s="51"/>
      <c r="K13" s="51"/>
      <c r="L13" s="51"/>
      <c r="M13" s="51"/>
      <c r="N13" s="51"/>
      <c r="O13" s="51"/>
      <c r="P13" s="51"/>
    </row>
    <row r="14" spans="1:16" ht="18" customHeight="1" x14ac:dyDescent="0.3">
      <c r="A14" s="76"/>
      <c r="B14" s="52" t="s">
        <v>25</v>
      </c>
      <c r="C14" s="50" t="e">
        <f t="shared" si="0"/>
        <v>#REF!</v>
      </c>
      <c r="D14" s="50" t="e">
        <f t="shared" si="1"/>
        <v>#REF!</v>
      </c>
      <c r="E14" s="51" t="e">
        <f>'[1]1월]''22년 4월 이용객 현황.xlsx]1월'!$C14</f>
        <v>#REF!</v>
      </c>
      <c r="F14" s="51" t="e">
        <f>'[2]2월]''22년 4월 이용객 현황.xlsx]2월'!$C14</f>
        <v>#REF!</v>
      </c>
      <c r="G14" s="51" t="e">
        <f>'[3]3월]''22년 4월 이용객 현황.xlsx]3월'!$C14</f>
        <v>#REF!</v>
      </c>
      <c r="H14" s="51" t="e">
        <f>'[4]4월]''22년 4월 이용객 현황.xlsx]4월'!$C14</f>
        <v>#REF!</v>
      </c>
      <c r="I14" s="61">
        <f>'5월'!$C14</f>
        <v>0</v>
      </c>
      <c r="J14" s="51"/>
      <c r="K14" s="51"/>
      <c r="L14" s="51"/>
      <c r="M14" s="51"/>
      <c r="N14" s="51"/>
      <c r="O14" s="51"/>
      <c r="P14" s="51"/>
    </row>
    <row r="15" spans="1:16" ht="18" customHeight="1" x14ac:dyDescent="0.3">
      <c r="A15" s="76"/>
      <c r="B15" s="52" t="s">
        <v>2</v>
      </c>
      <c r="C15" s="50" t="e">
        <f t="shared" si="0"/>
        <v>#REF!</v>
      </c>
      <c r="D15" s="50" t="e">
        <f t="shared" si="1"/>
        <v>#REF!</v>
      </c>
      <c r="E15" s="51" t="e">
        <f>'[1]1월]''22년 4월 이용객 현황.xlsx]1월'!$C15</f>
        <v>#REF!</v>
      </c>
      <c r="F15" s="51" t="e">
        <f>'[2]2월]''22년 4월 이용객 현황.xlsx]2월'!$C15</f>
        <v>#REF!</v>
      </c>
      <c r="G15" s="51" t="e">
        <f>'[3]3월]''22년 4월 이용객 현황.xlsx]3월'!$C15</f>
        <v>#REF!</v>
      </c>
      <c r="H15" s="51" t="e">
        <f>'[4]4월]''22년 4월 이용객 현황.xlsx]4월'!$C15</f>
        <v>#REF!</v>
      </c>
      <c r="I15" s="61">
        <f>'5월'!$C15</f>
        <v>0</v>
      </c>
      <c r="J15" s="51"/>
      <c r="K15" s="51"/>
      <c r="L15" s="51"/>
      <c r="M15" s="51"/>
      <c r="N15" s="51"/>
      <c r="O15" s="51"/>
      <c r="P15" s="51"/>
    </row>
    <row r="16" spans="1:16" ht="18" customHeight="1" x14ac:dyDescent="0.3">
      <c r="A16" s="76"/>
      <c r="B16" s="52" t="s">
        <v>33</v>
      </c>
      <c r="C16" s="50" t="e">
        <f t="shared" si="0"/>
        <v>#REF!</v>
      </c>
      <c r="D16" s="50" t="e">
        <f t="shared" si="1"/>
        <v>#REF!</v>
      </c>
      <c r="E16" s="51" t="e">
        <f>'[1]1월]''22년 4월 이용객 현황.xlsx]1월'!$C16</f>
        <v>#REF!</v>
      </c>
      <c r="F16" s="51" t="e">
        <f>'[2]2월]''22년 4월 이용객 현황.xlsx]2월'!$C16</f>
        <v>#REF!</v>
      </c>
      <c r="G16" s="51" t="e">
        <f>'[3]3월]''22년 4월 이용객 현황.xlsx]3월'!$C16</f>
        <v>#REF!</v>
      </c>
      <c r="H16" s="51" t="e">
        <f>'[4]4월]''22년 4월 이용객 현황.xlsx]4월'!$C16</f>
        <v>#REF!</v>
      </c>
      <c r="I16" s="61">
        <f>'5월'!$C16</f>
        <v>0</v>
      </c>
      <c r="J16" s="51"/>
      <c r="K16" s="51"/>
      <c r="L16" s="51"/>
      <c r="M16" s="51"/>
      <c r="N16" s="51"/>
      <c r="O16" s="51"/>
      <c r="P16" s="51"/>
    </row>
    <row r="17" spans="1:16" ht="18" customHeight="1" x14ac:dyDescent="0.3">
      <c r="A17" s="76"/>
      <c r="B17" s="52" t="s">
        <v>14</v>
      </c>
      <c r="C17" s="50" t="e">
        <f t="shared" si="0"/>
        <v>#REF!</v>
      </c>
      <c r="D17" s="50" t="e">
        <f t="shared" si="1"/>
        <v>#REF!</v>
      </c>
      <c r="E17" s="51" t="e">
        <f>'[1]1월]''22년 4월 이용객 현황.xlsx]1월'!$C17</f>
        <v>#REF!</v>
      </c>
      <c r="F17" s="51" t="e">
        <f>'[2]2월]''22년 4월 이용객 현황.xlsx]2월'!$C17</f>
        <v>#REF!</v>
      </c>
      <c r="G17" s="51" t="e">
        <f>'[3]3월]''22년 4월 이용객 현황.xlsx]3월'!$C17</f>
        <v>#REF!</v>
      </c>
      <c r="H17" s="51" t="e">
        <f>'[4]4월]''22년 4월 이용객 현황.xlsx]4월'!$C17</f>
        <v>#REF!</v>
      </c>
      <c r="I17" s="61">
        <f>'5월'!$C17</f>
        <v>0</v>
      </c>
      <c r="J17" s="51"/>
      <c r="K17" s="51"/>
      <c r="L17" s="51"/>
      <c r="M17" s="51"/>
      <c r="N17" s="51"/>
      <c r="O17" s="51"/>
      <c r="P17" s="51"/>
    </row>
    <row r="18" spans="1:16" ht="18" customHeight="1" x14ac:dyDescent="0.3">
      <c r="A18" s="76"/>
      <c r="B18" s="52" t="s">
        <v>5</v>
      </c>
      <c r="C18" s="50" t="e">
        <f t="shared" si="0"/>
        <v>#REF!</v>
      </c>
      <c r="D18" s="50" t="e">
        <f t="shared" si="1"/>
        <v>#REF!</v>
      </c>
      <c r="E18" s="51" t="e">
        <f>'[1]1월]''22년 4월 이용객 현황.xlsx]1월'!$C18</f>
        <v>#REF!</v>
      </c>
      <c r="F18" s="51" t="e">
        <f>'[2]2월]''22년 4월 이용객 현황.xlsx]2월'!$C18</f>
        <v>#REF!</v>
      </c>
      <c r="G18" s="51" t="e">
        <f>'[3]3월]''22년 4월 이용객 현황.xlsx]3월'!$C18</f>
        <v>#REF!</v>
      </c>
      <c r="H18" s="51" t="e">
        <f>'[4]4월]''22년 4월 이용객 현황.xlsx]4월'!$C18</f>
        <v>#REF!</v>
      </c>
      <c r="I18" s="61">
        <f>'5월'!$C18</f>
        <v>0</v>
      </c>
      <c r="J18" s="51"/>
      <c r="K18" s="51"/>
      <c r="L18" s="51"/>
      <c r="M18" s="51"/>
      <c r="N18" s="51"/>
      <c r="O18" s="51"/>
      <c r="P18" s="51"/>
    </row>
    <row r="19" spans="1:16" ht="18" customHeight="1" x14ac:dyDescent="0.3">
      <c r="A19" s="76"/>
      <c r="B19" s="52" t="s">
        <v>21</v>
      </c>
      <c r="C19" s="50" t="e">
        <f t="shared" si="0"/>
        <v>#REF!</v>
      </c>
      <c r="D19" s="50" t="e">
        <f t="shared" si="1"/>
        <v>#REF!</v>
      </c>
      <c r="E19" s="51" t="e">
        <f>'[1]1월]''22년 4월 이용객 현황.xlsx]1월'!$C19</f>
        <v>#REF!</v>
      </c>
      <c r="F19" s="51" t="e">
        <f>'[2]2월]''22년 4월 이용객 현황.xlsx]2월'!$C19</f>
        <v>#REF!</v>
      </c>
      <c r="G19" s="51" t="e">
        <f>'[3]3월]''22년 4월 이용객 현황.xlsx]3월'!$C19</f>
        <v>#REF!</v>
      </c>
      <c r="H19" s="51" t="e">
        <f>'[4]4월]''22년 4월 이용객 현황.xlsx]4월'!$C19</f>
        <v>#REF!</v>
      </c>
      <c r="I19" s="61">
        <f>'5월'!$C19</f>
        <v>0</v>
      </c>
      <c r="J19" s="51"/>
      <c r="K19" s="51"/>
      <c r="L19" s="51"/>
      <c r="M19" s="51"/>
      <c r="N19" s="51"/>
      <c r="O19" s="51"/>
      <c r="P19" s="51"/>
    </row>
    <row r="20" spans="1:16" ht="18" customHeight="1" x14ac:dyDescent="0.3">
      <c r="A20" s="76"/>
      <c r="B20" s="52" t="s">
        <v>4</v>
      </c>
      <c r="C20" s="50" t="e">
        <f t="shared" si="0"/>
        <v>#REF!</v>
      </c>
      <c r="D20" s="50" t="e">
        <f t="shared" si="1"/>
        <v>#REF!</v>
      </c>
      <c r="E20" s="51" t="e">
        <f>'[1]1월]''22년 4월 이용객 현황.xlsx]1월'!$C20</f>
        <v>#REF!</v>
      </c>
      <c r="F20" s="51" t="e">
        <f>'[2]2월]''22년 4월 이용객 현황.xlsx]2월'!$C20</f>
        <v>#REF!</v>
      </c>
      <c r="G20" s="51" t="e">
        <f>'[3]3월]''22년 4월 이용객 현황.xlsx]3월'!$C20</f>
        <v>#REF!</v>
      </c>
      <c r="H20" s="51" t="e">
        <f>'[4]4월]''22년 4월 이용객 현황.xlsx]4월'!$C20</f>
        <v>#REF!</v>
      </c>
      <c r="I20" s="61">
        <f>'5월'!$C20</f>
        <v>0</v>
      </c>
      <c r="J20" s="51"/>
      <c r="K20" s="51"/>
      <c r="L20" s="51"/>
      <c r="M20" s="51"/>
      <c r="N20" s="51"/>
      <c r="O20" s="51"/>
      <c r="P20" s="51"/>
    </row>
    <row r="21" spans="1:16" ht="18" customHeight="1" x14ac:dyDescent="0.3">
      <c r="A21" s="76"/>
      <c r="B21" s="52" t="s">
        <v>12</v>
      </c>
      <c r="C21" s="50" t="e">
        <f t="shared" si="0"/>
        <v>#REF!</v>
      </c>
      <c r="D21" s="50" t="e">
        <f t="shared" si="1"/>
        <v>#REF!</v>
      </c>
      <c r="E21" s="51" t="e">
        <f>'[1]1월]''22년 4월 이용객 현황.xlsx]1월'!$C21</f>
        <v>#REF!</v>
      </c>
      <c r="F21" s="51" t="e">
        <f>'[2]2월]''22년 4월 이용객 현황.xlsx]2월'!$C21</f>
        <v>#REF!</v>
      </c>
      <c r="G21" s="51" t="e">
        <f>'[3]3월]''22년 4월 이용객 현황.xlsx]3월'!$C21</f>
        <v>#REF!</v>
      </c>
      <c r="H21" s="51" t="e">
        <f>'[4]4월]''22년 4월 이용객 현황.xlsx]4월'!$C21</f>
        <v>#REF!</v>
      </c>
      <c r="I21" s="61">
        <f>'5월'!$C21</f>
        <v>0</v>
      </c>
      <c r="J21" s="51"/>
      <c r="K21" s="51"/>
      <c r="L21" s="51"/>
      <c r="M21" s="51"/>
      <c r="N21" s="51"/>
      <c r="O21" s="51"/>
      <c r="P21" s="51"/>
    </row>
    <row r="22" spans="1:16" ht="18" customHeight="1" x14ac:dyDescent="0.3">
      <c r="A22" s="77"/>
      <c r="B22" s="52" t="s">
        <v>41</v>
      </c>
      <c r="C22" s="50" t="e">
        <f t="shared" si="0"/>
        <v>#REF!</v>
      </c>
      <c r="D22" s="50" t="e">
        <f t="shared" si="1"/>
        <v>#REF!</v>
      </c>
      <c r="E22" s="51" t="e">
        <f>'[1]1월]''22년 4월 이용객 현황.xlsx]1월'!$C22</f>
        <v>#REF!</v>
      </c>
      <c r="F22" s="51" t="e">
        <f>'[2]2월]''22년 4월 이용객 현황.xlsx]2월'!$C22</f>
        <v>#REF!</v>
      </c>
      <c r="G22" s="51" t="e">
        <f>'[3]3월]''22년 4월 이용객 현황.xlsx]3월'!$C22</f>
        <v>#REF!</v>
      </c>
      <c r="H22" s="51" t="e">
        <f>'[4]4월]''22년 4월 이용객 현황.xlsx]4월'!$C22</f>
        <v>#REF!</v>
      </c>
      <c r="I22" s="61">
        <f>'5월'!$C22</f>
        <v>0</v>
      </c>
      <c r="J22" s="51"/>
      <c r="K22" s="51"/>
      <c r="L22" s="51"/>
      <c r="M22" s="51"/>
      <c r="N22" s="51"/>
      <c r="O22" s="51"/>
      <c r="P22" s="51"/>
    </row>
    <row r="23" spans="1:16" ht="18" customHeight="1" x14ac:dyDescent="0.3">
      <c r="A23" s="78" t="s">
        <v>3</v>
      </c>
      <c r="B23" s="79"/>
      <c r="C23" s="56" t="e">
        <f>D23/12</f>
        <v>#REF!</v>
      </c>
      <c r="D23" s="56" t="e">
        <f>SUM(E23:P23)</f>
        <v>#REF!</v>
      </c>
      <c r="E23" s="56" t="e">
        <f>SUM(E5:E22)</f>
        <v>#REF!</v>
      </c>
      <c r="F23" s="56" t="e">
        <f t="shared" ref="F23:P23" si="2">SUM(F4:F22)</f>
        <v>#REF!</v>
      </c>
      <c r="G23" s="56" t="e">
        <f t="shared" si="2"/>
        <v>#REF!</v>
      </c>
      <c r="H23" s="56" t="e">
        <f t="shared" si="2"/>
        <v>#REF!</v>
      </c>
      <c r="I23" s="56">
        <f>SUM(I4:I22)</f>
        <v>0</v>
      </c>
      <c r="J23" s="56">
        <f>SUM(J4:J22)</f>
        <v>0</v>
      </c>
      <c r="K23" s="56">
        <f>SUM(K4:K22)</f>
        <v>0</v>
      </c>
      <c r="L23" s="56">
        <f>SUM(L4:L22)</f>
        <v>0</v>
      </c>
      <c r="M23" s="56">
        <f t="shared" si="2"/>
        <v>0</v>
      </c>
      <c r="N23" s="56">
        <f t="shared" si="2"/>
        <v>0</v>
      </c>
      <c r="O23" s="56">
        <f t="shared" si="2"/>
        <v>0</v>
      </c>
      <c r="P23" s="56">
        <f t="shared" si="2"/>
        <v>0</v>
      </c>
    </row>
    <row r="24" spans="1:16" ht="18" customHeight="1" x14ac:dyDescent="0.3">
      <c r="A24" s="80" t="s">
        <v>28</v>
      </c>
      <c r="B24" s="52" t="s">
        <v>32</v>
      </c>
      <c r="C24" s="50" t="e">
        <f>AVERAGE(E24:P24)</f>
        <v>#REF!</v>
      </c>
      <c r="D24" s="50" t="e">
        <f>SUM(E24:P24)</f>
        <v>#REF!</v>
      </c>
      <c r="E24" s="60" t="e">
        <f>'[1]1월]''22년 4월 이용객 현황.xlsx]1월'!$C24</f>
        <v>#REF!</v>
      </c>
      <c r="F24" s="60" t="e">
        <f>'[2]2월]''22년 4월 이용객 현황.xlsx]2월'!$C24</f>
        <v>#REF!</v>
      </c>
      <c r="G24" s="60" t="e">
        <f>'[3]3월]''22년 4월 이용객 현황.xlsx]3월'!$C24</f>
        <v>#REF!</v>
      </c>
      <c r="H24" s="60" t="e">
        <f>'[4]4월]''22년 4월 이용객 현황.xlsx]4월'!$C24</f>
        <v>#REF!</v>
      </c>
      <c r="I24" s="60">
        <f>'5월'!$C24</f>
        <v>0</v>
      </c>
      <c r="J24" s="51"/>
      <c r="K24" s="51"/>
      <c r="L24" s="51"/>
      <c r="M24" s="51"/>
      <c r="N24" s="51"/>
      <c r="O24" s="51"/>
      <c r="P24" s="51"/>
    </row>
    <row r="25" spans="1:16" ht="18" customHeight="1" x14ac:dyDescent="0.3">
      <c r="A25" s="81"/>
      <c r="B25" s="52" t="s">
        <v>31</v>
      </c>
      <c r="C25" s="50" t="e">
        <f t="shared" ref="C25:C28" si="3">AVERAGE(E25:P25)</f>
        <v>#REF!</v>
      </c>
      <c r="D25" s="50" t="e">
        <f t="shared" ref="D25:D28" si="4">SUM(E25:P25)</f>
        <v>#REF!</v>
      </c>
      <c r="E25" s="60" t="e">
        <f>'[1]1월]''22년 4월 이용객 현황.xlsx]1월'!$C25</f>
        <v>#REF!</v>
      </c>
      <c r="F25" s="60" t="e">
        <f>'[2]2월]''22년 4월 이용객 현황.xlsx]2월'!$C25</f>
        <v>#REF!</v>
      </c>
      <c r="G25" s="60" t="e">
        <f>'[3]3월]''22년 4월 이용객 현황.xlsx]3월'!$C25</f>
        <v>#REF!</v>
      </c>
      <c r="H25" s="60" t="e">
        <f>'[4]4월]''22년 4월 이용객 현황.xlsx]4월'!$C25</f>
        <v>#REF!</v>
      </c>
      <c r="I25" s="60">
        <f>'5월'!$C25</f>
        <v>0</v>
      </c>
      <c r="J25" s="51"/>
      <c r="K25" s="51"/>
      <c r="L25" s="51"/>
      <c r="M25" s="51"/>
      <c r="N25" s="51"/>
      <c r="O25" s="51"/>
      <c r="P25" s="51"/>
    </row>
    <row r="26" spans="1:16" ht="18" customHeight="1" x14ac:dyDescent="0.3">
      <c r="A26" s="81"/>
      <c r="B26" s="52" t="s">
        <v>20</v>
      </c>
      <c r="C26" s="50" t="e">
        <f t="shared" si="3"/>
        <v>#REF!</v>
      </c>
      <c r="D26" s="50" t="e">
        <f t="shared" si="4"/>
        <v>#REF!</v>
      </c>
      <c r="E26" s="60" t="e">
        <f>'[1]1월]''22년 4월 이용객 현황.xlsx]1월'!$C26</f>
        <v>#REF!</v>
      </c>
      <c r="F26" s="60" t="e">
        <f>'[2]2월]''22년 4월 이용객 현황.xlsx]2월'!$C26</f>
        <v>#REF!</v>
      </c>
      <c r="G26" s="60" t="e">
        <f>'[3]3월]''22년 4월 이용객 현황.xlsx]3월'!$C26</f>
        <v>#REF!</v>
      </c>
      <c r="H26" s="60" t="e">
        <f>'[4]4월]''22년 4월 이용객 현황.xlsx]4월'!$C26</f>
        <v>#REF!</v>
      </c>
      <c r="I26" s="60">
        <f>'5월'!$C26</f>
        <v>0</v>
      </c>
      <c r="J26" s="51"/>
      <c r="K26" s="51"/>
      <c r="L26" s="51"/>
      <c r="M26" s="51"/>
      <c r="N26" s="51"/>
      <c r="O26" s="51"/>
      <c r="P26" s="51"/>
    </row>
    <row r="27" spans="1:16" ht="18" customHeight="1" x14ac:dyDescent="0.3">
      <c r="A27" s="81"/>
      <c r="B27" s="52" t="s">
        <v>37</v>
      </c>
      <c r="C27" s="50" t="e">
        <f t="shared" si="3"/>
        <v>#REF!</v>
      </c>
      <c r="D27" s="50" t="e">
        <f t="shared" si="4"/>
        <v>#REF!</v>
      </c>
      <c r="E27" s="60" t="e">
        <f>'[1]1월]''22년 4월 이용객 현황.xlsx]1월'!$C27</f>
        <v>#REF!</v>
      </c>
      <c r="F27" s="60" t="e">
        <f>'[2]2월]''22년 4월 이용객 현황.xlsx]2월'!$C27</f>
        <v>#REF!</v>
      </c>
      <c r="G27" s="60" t="e">
        <f>'[3]3월]''22년 4월 이용객 현황.xlsx]3월'!$C27</f>
        <v>#REF!</v>
      </c>
      <c r="H27" s="60" t="e">
        <f>'[4]4월]''22년 4월 이용객 현황.xlsx]4월'!$C27</f>
        <v>#REF!</v>
      </c>
      <c r="I27" s="60">
        <f>'5월'!$C27</f>
        <v>0</v>
      </c>
      <c r="J27" s="51"/>
      <c r="K27" s="51"/>
      <c r="L27" s="51"/>
      <c r="M27" s="51"/>
      <c r="N27" s="51"/>
      <c r="O27" s="51"/>
      <c r="P27" s="51"/>
    </row>
    <row r="28" spans="1:16" ht="18" customHeight="1" x14ac:dyDescent="0.3">
      <c r="A28" s="81"/>
      <c r="B28" s="52" t="s">
        <v>9</v>
      </c>
      <c r="C28" s="50" t="e">
        <f t="shared" si="3"/>
        <v>#REF!</v>
      </c>
      <c r="D28" s="50" t="e">
        <f t="shared" si="4"/>
        <v>#REF!</v>
      </c>
      <c r="E28" s="60" t="e">
        <f>'[1]1월]''22년 4월 이용객 현황.xlsx]1월'!$C28</f>
        <v>#REF!</v>
      </c>
      <c r="F28" s="60" t="e">
        <f>'[2]2월]''22년 4월 이용객 현황.xlsx]2월'!$C28</f>
        <v>#REF!</v>
      </c>
      <c r="G28" s="60" t="e">
        <f>'[3]3월]''22년 4월 이용객 현황.xlsx]3월'!$C28</f>
        <v>#REF!</v>
      </c>
      <c r="H28" s="60" t="e">
        <f>'[4]4월]''22년 4월 이용객 현황.xlsx]4월'!$C28</f>
        <v>#REF!</v>
      </c>
      <c r="I28" s="60">
        <f>'5월'!$C28</f>
        <v>0</v>
      </c>
      <c r="J28" s="51"/>
      <c r="K28" s="51"/>
      <c r="L28" s="51"/>
      <c r="M28" s="51"/>
      <c r="N28" s="51"/>
      <c r="O28" s="51"/>
      <c r="P28" s="51"/>
    </row>
    <row r="29" spans="1:16" ht="18" customHeight="1" x14ac:dyDescent="0.3">
      <c r="A29" s="82" t="s">
        <v>3</v>
      </c>
      <c r="B29" s="83"/>
      <c r="C29" s="57" t="e">
        <f>AVERAGE(E29:P29)</f>
        <v>#REF!</v>
      </c>
      <c r="D29" s="57" t="e">
        <f>SUM(E29:P29)</f>
        <v>#REF!</v>
      </c>
      <c r="E29" s="57" t="e">
        <f t="shared" ref="E29:P29" si="5">SUM(E24:E28)</f>
        <v>#REF!</v>
      </c>
      <c r="F29" s="57" t="e">
        <f t="shared" si="5"/>
        <v>#REF!</v>
      </c>
      <c r="G29" s="57" t="e">
        <f t="shared" si="5"/>
        <v>#REF!</v>
      </c>
      <c r="H29" s="57" t="e">
        <f t="shared" si="5"/>
        <v>#REF!</v>
      </c>
      <c r="I29" s="57">
        <f t="shared" si="5"/>
        <v>0</v>
      </c>
      <c r="J29" s="57">
        <f t="shared" si="5"/>
        <v>0</v>
      </c>
      <c r="K29" s="57">
        <f t="shared" si="5"/>
        <v>0</v>
      </c>
      <c r="L29" s="57">
        <f t="shared" si="5"/>
        <v>0</v>
      </c>
      <c r="M29" s="57">
        <f t="shared" si="5"/>
        <v>0</v>
      </c>
      <c r="N29" s="57">
        <f t="shared" si="5"/>
        <v>0</v>
      </c>
      <c r="O29" s="57">
        <f t="shared" si="5"/>
        <v>0</v>
      </c>
      <c r="P29" s="57">
        <f t="shared" si="5"/>
        <v>0</v>
      </c>
    </row>
    <row r="30" spans="1:16" ht="18" customHeight="1" x14ac:dyDescent="0.3">
      <c r="A30" s="70" t="s">
        <v>8</v>
      </c>
      <c r="B30" s="71"/>
      <c r="C30" s="58" t="e">
        <f>C23+C29</f>
        <v>#REF!</v>
      </c>
      <c r="D30" s="58" t="e">
        <f t="shared" ref="D30:P30" si="6">D23+D29</f>
        <v>#REF!</v>
      </c>
      <c r="E30" s="59" t="e">
        <f t="shared" si="6"/>
        <v>#REF!</v>
      </c>
      <c r="F30" s="59" t="e">
        <f t="shared" si="6"/>
        <v>#REF!</v>
      </c>
      <c r="G30" s="59" t="e">
        <f t="shared" si="6"/>
        <v>#REF!</v>
      </c>
      <c r="H30" s="59" t="e">
        <f t="shared" si="6"/>
        <v>#REF!</v>
      </c>
      <c r="I30" s="59">
        <f t="shared" si="6"/>
        <v>0</v>
      </c>
      <c r="J30" s="59">
        <f t="shared" si="6"/>
        <v>0</v>
      </c>
      <c r="K30" s="59">
        <f t="shared" si="6"/>
        <v>0</v>
      </c>
      <c r="L30" s="59">
        <f t="shared" si="6"/>
        <v>0</v>
      </c>
      <c r="M30" s="59">
        <f t="shared" si="6"/>
        <v>0</v>
      </c>
      <c r="N30" s="59">
        <f t="shared" si="6"/>
        <v>0</v>
      </c>
      <c r="O30" s="59">
        <f t="shared" si="6"/>
        <v>0</v>
      </c>
      <c r="P30" s="59">
        <f t="shared" si="6"/>
        <v>0</v>
      </c>
    </row>
  </sheetData>
  <mergeCells count="24">
    <mergeCell ref="P2:P4"/>
    <mergeCell ref="A1:P1"/>
    <mergeCell ref="A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A29:B29"/>
    <mergeCell ref="A30:B30"/>
    <mergeCell ref="A5:B5"/>
    <mergeCell ref="A6:B6"/>
    <mergeCell ref="A7:B7"/>
    <mergeCell ref="A8:A22"/>
    <mergeCell ref="A23:B23"/>
    <mergeCell ref="A24:A28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E1"/>
    </sheetView>
  </sheetViews>
  <sheetFormatPr defaultColWidth="9" defaultRowHeight="16.5" x14ac:dyDescent="0.3"/>
  <sheetData>
    <row r="1" spans="1:31" ht="30" customHeight="1" x14ac:dyDescent="0.3">
      <c r="A1" s="85" t="s">
        <v>26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spans="1:31" ht="18" customHeight="1" x14ac:dyDescent="0.3">
      <c r="A2" s="87" t="s">
        <v>45</v>
      </c>
      <c r="B2" s="88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</row>
    <row r="3" spans="1:31" ht="18" customHeight="1" x14ac:dyDescent="0.3">
      <c r="A3" s="92" t="s">
        <v>38</v>
      </c>
      <c r="B3" s="93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</row>
    <row r="4" spans="1:31" ht="18" customHeight="1" x14ac:dyDescent="0.3">
      <c r="A4" s="84" t="s">
        <v>39</v>
      </c>
      <c r="B4" s="73"/>
      <c r="C4" s="91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 spans="1:31" ht="18" customHeight="1" x14ac:dyDescent="0.3">
      <c r="A5" s="84" t="s">
        <v>27</v>
      </c>
      <c r="B5" s="73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</row>
    <row r="6" spans="1:31" ht="18" customHeight="1" x14ac:dyDescent="0.3">
      <c r="A6" s="72" t="s">
        <v>46</v>
      </c>
      <c r="B6" s="73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 ht="18" customHeight="1" x14ac:dyDescent="0.3">
      <c r="A7" s="72" t="s">
        <v>29</v>
      </c>
      <c r="B7" s="73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</row>
    <row r="8" spans="1:31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</row>
    <row r="9" spans="1:31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spans="1:31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spans="1:31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ht="18" customHeight="1" x14ac:dyDescent="0.3">
      <c r="A12" s="75"/>
      <c r="B12" s="52" t="s">
        <v>43</v>
      </c>
      <c r="C12" s="50">
        <f t="shared" si="0"/>
        <v>0</v>
      </c>
      <c r="D12" s="51"/>
      <c r="E12" s="51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spans="1:31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:31" ht="18" customHeight="1" x14ac:dyDescent="0.3">
      <c r="A14" s="76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spans="1:31" ht="18" customHeight="1" x14ac:dyDescent="0.3">
      <c r="A15" s="76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</row>
    <row r="16" spans="1:31" ht="18" customHeight="1" x14ac:dyDescent="0.3">
      <c r="A16" s="76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pans="1:31" ht="18" customHeight="1" x14ac:dyDescent="0.3">
      <c r="A17" s="76"/>
      <c r="B17" s="52" t="s">
        <v>14</v>
      </c>
      <c r="C17" s="50">
        <f t="shared" si="0"/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</row>
    <row r="18" spans="1:31" ht="18" customHeight="1" x14ac:dyDescent="0.3">
      <c r="A18" s="76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</row>
    <row r="19" spans="1:31" ht="18" customHeight="1" x14ac:dyDescent="0.3">
      <c r="A19" s="76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5"/>
      <c r="V19" s="51"/>
      <c r="W19" s="51"/>
      <c r="X19" s="51"/>
      <c r="Y19" s="51"/>
      <c r="Z19" s="51"/>
      <c r="AA19" s="51"/>
      <c r="AB19" s="51"/>
      <c r="AC19" s="51"/>
      <c r="AD19" s="51"/>
      <c r="AE19" s="51"/>
    </row>
    <row r="20" spans="1:31" ht="18" customHeight="1" x14ac:dyDescent="0.3">
      <c r="A20" s="76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</row>
    <row r="21" spans="1:31" ht="18" customHeight="1" x14ac:dyDescent="0.3">
      <c r="A21" s="76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</row>
    <row r="22" spans="1:31" ht="18" customHeight="1" x14ac:dyDescent="0.3">
      <c r="A22" s="77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</row>
    <row r="23" spans="1:31" ht="18" customHeight="1" x14ac:dyDescent="0.3">
      <c r="A23" s="78" t="s">
        <v>3</v>
      </c>
      <c r="B23" s="79"/>
      <c r="C23" s="56">
        <f t="shared" si="0"/>
        <v>0</v>
      </c>
      <c r="D23" s="56">
        <f>SUM(D5:D22)</f>
        <v>0</v>
      </c>
      <c r="E23" s="56">
        <f t="shared" ref="E23:AE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</row>
    <row r="24" spans="1:31" ht="18" customHeight="1" x14ac:dyDescent="0.3">
      <c r="A24" s="80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</row>
    <row r="25" spans="1:31" ht="18" customHeight="1" x14ac:dyDescent="0.3">
      <c r="A25" s="81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</row>
    <row r="26" spans="1:31" ht="18" customHeight="1" x14ac:dyDescent="0.3">
      <c r="A26" s="81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</row>
    <row r="27" spans="1:31" ht="18" customHeight="1" x14ac:dyDescent="0.3">
      <c r="A27" s="81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</row>
    <row r="28" spans="1:31" ht="18" customHeight="1" x14ac:dyDescent="0.3">
      <c r="A28" s="81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</row>
    <row r="29" spans="1:31" ht="18" customHeight="1" x14ac:dyDescent="0.3">
      <c r="A29" s="82" t="s">
        <v>3</v>
      </c>
      <c r="B29" s="83"/>
      <c r="C29" s="57">
        <f>SUM(D29:AE29)</f>
        <v>0</v>
      </c>
      <c r="D29" s="57">
        <f t="shared" ref="D29:AE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</row>
    <row r="30" spans="1:31" ht="18" customHeight="1" x14ac:dyDescent="0.3">
      <c r="A30" s="70" t="s">
        <v>8</v>
      </c>
      <c r="B30" s="71"/>
      <c r="C30" s="58">
        <f t="shared" ref="C30:AE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</row>
  </sheetData>
  <mergeCells count="13">
    <mergeCell ref="A5:B5"/>
    <mergeCell ref="A1:AE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85" t="s">
        <v>55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34" ht="18" customHeight="1" x14ac:dyDescent="0.3">
      <c r="A2" s="87" t="s">
        <v>45</v>
      </c>
      <c r="B2" s="88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</row>
    <row r="3" spans="1:34" ht="18" customHeight="1" x14ac:dyDescent="0.3">
      <c r="A3" s="92" t="s">
        <v>38</v>
      </c>
      <c r="B3" s="93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8" customHeight="1" x14ac:dyDescent="0.3">
      <c r="A4" s="84" t="s">
        <v>39</v>
      </c>
      <c r="B4" s="73"/>
      <c r="C4" s="91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8" customHeight="1" x14ac:dyDescent="0.3">
      <c r="A5" s="84" t="s">
        <v>27</v>
      </c>
      <c r="B5" s="73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4" ht="18" customHeight="1" x14ac:dyDescent="0.3">
      <c r="A6" s="72" t="s">
        <v>46</v>
      </c>
      <c r="B6" s="73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4" ht="18" customHeight="1" x14ac:dyDescent="0.3">
      <c r="A7" s="72" t="s">
        <v>29</v>
      </c>
      <c r="B7" s="73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4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4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4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4" ht="18" customHeight="1" x14ac:dyDescent="0.3">
      <c r="A12" s="75"/>
      <c r="B12" s="52" t="s">
        <v>43</v>
      </c>
      <c r="C12" s="50">
        <f t="shared" si="0"/>
        <v>0</v>
      </c>
      <c r="D12" s="54"/>
      <c r="E12" s="54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4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4" ht="18" customHeight="1" x14ac:dyDescent="0.3">
      <c r="A14" s="76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4" ht="18" customHeight="1" x14ac:dyDescent="0.3">
      <c r="A15" s="76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4" ht="18" customHeight="1" x14ac:dyDescent="0.3">
      <c r="A16" s="76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8" customHeight="1" x14ac:dyDescent="0.3">
      <c r="A17" s="76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8" customHeight="1" x14ac:dyDescent="0.3">
      <c r="A18" s="76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8" customHeight="1" x14ac:dyDescent="0.3">
      <c r="A19" s="76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5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8" customHeight="1" x14ac:dyDescent="0.3">
      <c r="A20" s="76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8" customHeight="1" x14ac:dyDescent="0.3">
      <c r="A21" s="76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8" customHeight="1" x14ac:dyDescent="0.3">
      <c r="A22" s="77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8" customHeight="1" x14ac:dyDescent="0.3">
      <c r="A23" s="78" t="s">
        <v>3</v>
      </c>
      <c r="B23" s="79"/>
      <c r="C23" s="56">
        <f t="shared" si="0"/>
        <v>0</v>
      </c>
      <c r="D23" s="56">
        <f>SUM(D5:D22)</f>
        <v>0</v>
      </c>
      <c r="E23" s="56">
        <f t="shared" ref="E23:AH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 t="shared" si="1"/>
        <v>0</v>
      </c>
    </row>
    <row r="24" spans="1:34" ht="18" customHeight="1" x14ac:dyDescent="0.3">
      <c r="A24" s="80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8" customHeight="1" x14ac:dyDescent="0.3">
      <c r="A25" s="81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8" customHeight="1" x14ac:dyDescent="0.3">
      <c r="A26" s="81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8" customHeight="1" x14ac:dyDescent="0.3">
      <c r="A27" s="81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8" customHeight="1" x14ac:dyDescent="0.3">
      <c r="A28" s="81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8" customHeight="1" x14ac:dyDescent="0.3">
      <c r="A29" s="82" t="s">
        <v>3</v>
      </c>
      <c r="B29" s="83"/>
      <c r="C29" s="57">
        <f>SUM(D29:AE29)</f>
        <v>0</v>
      </c>
      <c r="D29" s="57">
        <f t="shared" ref="D29:AH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>
        <f t="shared" si="2"/>
        <v>0</v>
      </c>
    </row>
    <row r="30" spans="1:34" ht="18" customHeight="1" x14ac:dyDescent="0.3">
      <c r="A30" s="70" t="s">
        <v>8</v>
      </c>
      <c r="B30" s="71"/>
      <c r="C30" s="58">
        <f t="shared" ref="C30:AH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>
        <f t="shared" si="3"/>
        <v>0</v>
      </c>
    </row>
  </sheetData>
  <mergeCells count="13">
    <mergeCell ref="A5:B5"/>
    <mergeCell ref="A1:AH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G1"/>
    </sheetView>
  </sheetViews>
  <sheetFormatPr defaultColWidth="9" defaultRowHeight="16.5" x14ac:dyDescent="0.3"/>
  <sheetData>
    <row r="1" spans="1:33" ht="30" customHeight="1" x14ac:dyDescent="0.3">
      <c r="A1" s="96" t="s">
        <v>56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3" ht="18" customHeight="1" x14ac:dyDescent="0.3">
      <c r="A2" s="97" t="s">
        <v>45</v>
      </c>
      <c r="B2" s="98"/>
      <c r="C2" s="99" t="s">
        <v>11</v>
      </c>
      <c r="D2" s="34">
        <v>1</v>
      </c>
      <c r="E2" s="34">
        <v>2</v>
      </c>
      <c r="F2" s="34">
        <v>3</v>
      </c>
      <c r="G2" s="34">
        <v>4</v>
      </c>
      <c r="H2" s="34">
        <v>5</v>
      </c>
      <c r="I2" s="34">
        <v>6</v>
      </c>
      <c r="J2" s="34">
        <v>7</v>
      </c>
      <c r="K2" s="34">
        <v>8</v>
      </c>
      <c r="L2" s="34">
        <v>9</v>
      </c>
      <c r="M2" s="34">
        <v>10</v>
      </c>
      <c r="N2" s="34">
        <v>11</v>
      </c>
      <c r="O2" s="34">
        <v>12</v>
      </c>
      <c r="P2" s="34">
        <v>13</v>
      </c>
      <c r="Q2" s="34">
        <v>14</v>
      </c>
      <c r="R2" s="34">
        <v>15</v>
      </c>
      <c r="S2" s="34">
        <v>16</v>
      </c>
      <c r="T2" s="34">
        <v>17</v>
      </c>
      <c r="U2" s="34">
        <v>18</v>
      </c>
      <c r="V2" s="34">
        <v>19</v>
      </c>
      <c r="W2" s="34">
        <v>20</v>
      </c>
      <c r="X2" s="34">
        <v>21</v>
      </c>
      <c r="Y2" s="34">
        <v>22</v>
      </c>
      <c r="Z2" s="34">
        <v>23</v>
      </c>
      <c r="AA2" s="34">
        <v>24</v>
      </c>
      <c r="AB2" s="34">
        <v>25</v>
      </c>
      <c r="AC2" s="34">
        <v>26</v>
      </c>
      <c r="AD2" s="34">
        <v>27</v>
      </c>
      <c r="AE2" s="34">
        <v>28</v>
      </c>
      <c r="AF2" s="34">
        <v>29</v>
      </c>
      <c r="AG2" s="34">
        <v>30</v>
      </c>
    </row>
    <row r="3" spans="1:33" ht="18" customHeight="1" x14ac:dyDescent="0.3">
      <c r="A3" s="102" t="s">
        <v>38</v>
      </c>
      <c r="B3" s="103"/>
      <c r="C3" s="100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</row>
    <row r="4" spans="1:33" ht="18" customHeight="1" x14ac:dyDescent="0.3">
      <c r="A4" s="94" t="s">
        <v>39</v>
      </c>
      <c r="B4" s="95"/>
      <c r="C4" s="101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</row>
    <row r="5" spans="1:33" ht="18" customHeight="1" x14ac:dyDescent="0.3">
      <c r="A5" s="94" t="s">
        <v>27</v>
      </c>
      <c r="B5" s="95"/>
      <c r="C5" s="37">
        <f t="shared" ref="C5:C27" si="0">SUM(D5:AE5)</f>
        <v>0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</row>
    <row r="6" spans="1:33" ht="18" customHeight="1" x14ac:dyDescent="0.3">
      <c r="A6" s="106" t="s">
        <v>46</v>
      </c>
      <c r="B6" s="95"/>
      <c r="C6" s="37">
        <f t="shared" si="0"/>
        <v>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</row>
    <row r="7" spans="1:33" ht="18" customHeight="1" x14ac:dyDescent="0.3">
      <c r="A7" s="106" t="s">
        <v>29</v>
      </c>
      <c r="B7" s="95"/>
      <c r="C7" s="37">
        <f t="shared" si="0"/>
        <v>0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</row>
    <row r="8" spans="1:33" ht="18" customHeight="1" x14ac:dyDescent="0.3">
      <c r="A8" s="107" t="s">
        <v>35</v>
      </c>
      <c r="B8" s="39" t="s">
        <v>34</v>
      </c>
      <c r="C8" s="37">
        <f t="shared" si="0"/>
        <v>0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</row>
    <row r="9" spans="1:33" ht="18" customHeight="1" x14ac:dyDescent="0.3">
      <c r="A9" s="108"/>
      <c r="B9" s="39" t="s">
        <v>16</v>
      </c>
      <c r="C9" s="37">
        <f t="shared" si="0"/>
        <v>0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</row>
    <row r="10" spans="1:33" ht="18" customHeight="1" x14ac:dyDescent="0.3">
      <c r="A10" s="108"/>
      <c r="B10" s="39" t="s">
        <v>40</v>
      </c>
      <c r="C10" s="37">
        <f t="shared" si="0"/>
        <v>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</row>
    <row r="11" spans="1:33" ht="18" customHeight="1" x14ac:dyDescent="0.3">
      <c r="A11" s="108"/>
      <c r="B11" s="39" t="s">
        <v>44</v>
      </c>
      <c r="C11" s="37">
        <f t="shared" si="0"/>
        <v>0</v>
      </c>
      <c r="D11" s="38"/>
      <c r="E11" s="38"/>
      <c r="F11" s="40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</row>
    <row r="12" spans="1:33" ht="18" customHeight="1" x14ac:dyDescent="0.3">
      <c r="A12" s="108"/>
      <c r="B12" s="39" t="s">
        <v>43</v>
      </c>
      <c r="C12" s="37">
        <f t="shared" si="0"/>
        <v>0</v>
      </c>
      <c r="D12" s="41"/>
      <c r="E12" s="41"/>
      <c r="F12" s="40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</row>
    <row r="13" spans="1:33" ht="18" customHeight="1" x14ac:dyDescent="0.3">
      <c r="A13" s="108"/>
      <c r="B13" s="39" t="s">
        <v>22</v>
      </c>
      <c r="C13" s="37">
        <f t="shared" si="0"/>
        <v>0</v>
      </c>
      <c r="D13" s="38"/>
      <c r="E13" s="38"/>
      <c r="F13" s="40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</row>
    <row r="14" spans="1:33" ht="18" customHeight="1" x14ac:dyDescent="0.3">
      <c r="A14" s="108"/>
      <c r="B14" s="39" t="s">
        <v>25</v>
      </c>
      <c r="C14" s="37">
        <f t="shared" si="0"/>
        <v>0</v>
      </c>
      <c r="D14" s="38"/>
      <c r="E14" s="38"/>
      <c r="F14" s="40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</row>
    <row r="15" spans="1:33" ht="18" customHeight="1" x14ac:dyDescent="0.3">
      <c r="A15" s="108"/>
      <c r="B15" s="39" t="s">
        <v>2</v>
      </c>
      <c r="C15" s="37">
        <f t="shared" si="0"/>
        <v>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</row>
    <row r="16" spans="1:33" ht="18" customHeight="1" x14ac:dyDescent="0.3">
      <c r="A16" s="108"/>
      <c r="B16" s="39" t="s">
        <v>33</v>
      </c>
      <c r="C16" s="37">
        <f t="shared" si="0"/>
        <v>0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</row>
    <row r="17" spans="1:33" ht="18" customHeight="1" x14ac:dyDescent="0.3">
      <c r="A17" s="108"/>
      <c r="B17" s="39" t="s">
        <v>14</v>
      </c>
      <c r="C17" s="37">
        <f t="shared" si="0"/>
        <v>0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</row>
    <row r="18" spans="1:33" ht="18" customHeight="1" x14ac:dyDescent="0.3">
      <c r="A18" s="108"/>
      <c r="B18" s="39" t="s">
        <v>5</v>
      </c>
      <c r="C18" s="37">
        <f t="shared" si="0"/>
        <v>0</v>
      </c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</row>
    <row r="19" spans="1:33" ht="18" customHeight="1" x14ac:dyDescent="0.3">
      <c r="A19" s="108"/>
      <c r="B19" s="39" t="s">
        <v>21</v>
      </c>
      <c r="C19" s="37">
        <f t="shared" si="0"/>
        <v>0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42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</row>
    <row r="20" spans="1:33" ht="18" customHeight="1" x14ac:dyDescent="0.3">
      <c r="A20" s="108"/>
      <c r="B20" s="39" t="s">
        <v>4</v>
      </c>
      <c r="C20" s="37">
        <f t="shared" si="0"/>
        <v>0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</row>
    <row r="21" spans="1:33" ht="18" customHeight="1" x14ac:dyDescent="0.3">
      <c r="A21" s="108"/>
      <c r="B21" s="39" t="s">
        <v>12</v>
      </c>
      <c r="C21" s="37">
        <f t="shared" si="0"/>
        <v>0</v>
      </c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</row>
    <row r="22" spans="1:33" ht="18" customHeight="1" x14ac:dyDescent="0.3">
      <c r="A22" s="109"/>
      <c r="B22" s="39" t="s">
        <v>41</v>
      </c>
      <c r="C22" s="37">
        <f t="shared" si="0"/>
        <v>0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</row>
    <row r="23" spans="1:33" ht="18" customHeight="1" x14ac:dyDescent="0.3">
      <c r="A23" s="110" t="s">
        <v>3</v>
      </c>
      <c r="B23" s="111"/>
      <c r="C23" s="43">
        <f t="shared" si="0"/>
        <v>0</v>
      </c>
      <c r="D23" s="43">
        <f>SUM(D5:D22)</f>
        <v>0</v>
      </c>
      <c r="E23" s="43">
        <f t="shared" ref="E23:AG23" si="1">SUM(E4:E22)</f>
        <v>0</v>
      </c>
      <c r="F23" s="43">
        <f t="shared" si="1"/>
        <v>0</v>
      </c>
      <c r="G23" s="43">
        <f t="shared" si="1"/>
        <v>0</v>
      </c>
      <c r="H23" s="43">
        <f t="shared" si="1"/>
        <v>0</v>
      </c>
      <c r="I23" s="43">
        <f t="shared" si="1"/>
        <v>0</v>
      </c>
      <c r="J23" s="43">
        <f t="shared" si="1"/>
        <v>0</v>
      </c>
      <c r="K23" s="43">
        <f t="shared" si="1"/>
        <v>0</v>
      </c>
      <c r="L23" s="43">
        <f t="shared" si="1"/>
        <v>0</v>
      </c>
      <c r="M23" s="43">
        <f t="shared" si="1"/>
        <v>0</v>
      </c>
      <c r="N23" s="43">
        <f t="shared" si="1"/>
        <v>0</v>
      </c>
      <c r="O23" s="43">
        <f t="shared" si="1"/>
        <v>0</v>
      </c>
      <c r="P23" s="43">
        <f t="shared" si="1"/>
        <v>0</v>
      </c>
      <c r="Q23" s="43">
        <f t="shared" si="1"/>
        <v>0</v>
      </c>
      <c r="R23" s="43">
        <f t="shared" si="1"/>
        <v>0</v>
      </c>
      <c r="S23" s="43">
        <f t="shared" si="1"/>
        <v>0</v>
      </c>
      <c r="T23" s="43">
        <f t="shared" si="1"/>
        <v>0</v>
      </c>
      <c r="U23" s="43">
        <f t="shared" si="1"/>
        <v>0</v>
      </c>
      <c r="V23" s="43">
        <f t="shared" si="1"/>
        <v>0</v>
      </c>
      <c r="W23" s="43">
        <f t="shared" si="1"/>
        <v>0</v>
      </c>
      <c r="X23" s="43">
        <f t="shared" si="1"/>
        <v>0</v>
      </c>
      <c r="Y23" s="43">
        <f t="shared" si="1"/>
        <v>0</v>
      </c>
      <c r="Z23" s="43">
        <f t="shared" si="1"/>
        <v>0</v>
      </c>
      <c r="AA23" s="43">
        <f t="shared" si="1"/>
        <v>0</v>
      </c>
      <c r="AB23" s="43">
        <f t="shared" si="1"/>
        <v>0</v>
      </c>
      <c r="AC23" s="43">
        <f t="shared" si="1"/>
        <v>0</v>
      </c>
      <c r="AD23" s="43">
        <f t="shared" si="1"/>
        <v>0</v>
      </c>
      <c r="AE23" s="43">
        <f t="shared" si="1"/>
        <v>0</v>
      </c>
      <c r="AF23" s="43">
        <f t="shared" si="1"/>
        <v>0</v>
      </c>
      <c r="AG23" s="43">
        <f t="shared" si="1"/>
        <v>0</v>
      </c>
    </row>
    <row r="24" spans="1:33" ht="18" customHeight="1" x14ac:dyDescent="0.3">
      <c r="A24" s="107" t="s">
        <v>28</v>
      </c>
      <c r="B24" s="39" t="s">
        <v>32</v>
      </c>
      <c r="C24" s="37">
        <f t="shared" si="0"/>
        <v>0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</row>
    <row r="25" spans="1:33" ht="18" customHeight="1" x14ac:dyDescent="0.3">
      <c r="A25" s="108"/>
      <c r="B25" s="39" t="s">
        <v>31</v>
      </c>
      <c r="C25" s="37">
        <f t="shared" si="0"/>
        <v>0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</row>
    <row r="26" spans="1:33" ht="18" customHeight="1" x14ac:dyDescent="0.3">
      <c r="A26" s="108"/>
      <c r="B26" s="39" t="s">
        <v>20</v>
      </c>
      <c r="C26" s="37">
        <f t="shared" si="0"/>
        <v>0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</row>
    <row r="27" spans="1:33" ht="18" customHeight="1" x14ac:dyDescent="0.3">
      <c r="A27" s="108"/>
      <c r="B27" s="39" t="s">
        <v>37</v>
      </c>
      <c r="C27" s="37">
        <f t="shared" si="0"/>
        <v>0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</row>
    <row r="28" spans="1:33" ht="18" customHeight="1" x14ac:dyDescent="0.3">
      <c r="A28" s="109"/>
      <c r="B28" s="39" t="s">
        <v>9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</row>
    <row r="29" spans="1:33" ht="18" customHeight="1" x14ac:dyDescent="0.3">
      <c r="A29" s="112" t="s">
        <v>3</v>
      </c>
      <c r="B29" s="113"/>
      <c r="C29" s="44">
        <f>SUM(D29:AE29)</f>
        <v>0</v>
      </c>
      <c r="D29" s="44">
        <f t="shared" ref="D29:AG29" si="2">SUM(D24:D28)</f>
        <v>0</v>
      </c>
      <c r="E29" s="44">
        <f t="shared" si="2"/>
        <v>0</v>
      </c>
      <c r="F29" s="44">
        <f t="shared" si="2"/>
        <v>0</v>
      </c>
      <c r="G29" s="44">
        <f t="shared" si="2"/>
        <v>0</v>
      </c>
      <c r="H29" s="44">
        <f t="shared" si="2"/>
        <v>0</v>
      </c>
      <c r="I29" s="44">
        <f t="shared" si="2"/>
        <v>0</v>
      </c>
      <c r="J29" s="44">
        <f t="shared" si="2"/>
        <v>0</v>
      </c>
      <c r="K29" s="44">
        <f t="shared" si="2"/>
        <v>0</v>
      </c>
      <c r="L29" s="44">
        <f t="shared" si="2"/>
        <v>0</v>
      </c>
      <c r="M29" s="44">
        <f t="shared" si="2"/>
        <v>0</v>
      </c>
      <c r="N29" s="44">
        <f t="shared" si="2"/>
        <v>0</v>
      </c>
      <c r="O29" s="44">
        <f t="shared" si="2"/>
        <v>0</v>
      </c>
      <c r="P29" s="44">
        <f t="shared" si="2"/>
        <v>0</v>
      </c>
      <c r="Q29" s="44">
        <f t="shared" si="2"/>
        <v>0</v>
      </c>
      <c r="R29" s="44">
        <f t="shared" si="2"/>
        <v>0</v>
      </c>
      <c r="S29" s="44">
        <f t="shared" si="2"/>
        <v>0</v>
      </c>
      <c r="T29" s="44">
        <f t="shared" si="2"/>
        <v>0</v>
      </c>
      <c r="U29" s="44">
        <f t="shared" si="2"/>
        <v>0</v>
      </c>
      <c r="V29" s="44">
        <f t="shared" si="2"/>
        <v>0</v>
      </c>
      <c r="W29" s="44">
        <f t="shared" si="2"/>
        <v>0</v>
      </c>
      <c r="X29" s="44">
        <f t="shared" si="2"/>
        <v>0</v>
      </c>
      <c r="Y29" s="44">
        <f t="shared" si="2"/>
        <v>0</v>
      </c>
      <c r="Z29" s="44">
        <f t="shared" si="2"/>
        <v>0</v>
      </c>
      <c r="AA29" s="44">
        <f t="shared" si="2"/>
        <v>0</v>
      </c>
      <c r="AB29" s="44">
        <f t="shared" si="2"/>
        <v>0</v>
      </c>
      <c r="AC29" s="44">
        <f t="shared" si="2"/>
        <v>0</v>
      </c>
      <c r="AD29" s="44">
        <f t="shared" si="2"/>
        <v>0</v>
      </c>
      <c r="AE29" s="44">
        <f t="shared" si="2"/>
        <v>0</v>
      </c>
      <c r="AF29" s="44">
        <f t="shared" si="2"/>
        <v>0</v>
      </c>
      <c r="AG29" s="44">
        <f t="shared" si="2"/>
        <v>0</v>
      </c>
    </row>
    <row r="30" spans="1:33" ht="18" customHeight="1" x14ac:dyDescent="0.3">
      <c r="A30" s="104" t="s">
        <v>8</v>
      </c>
      <c r="B30" s="105"/>
      <c r="C30" s="45">
        <f t="shared" ref="C30:AG30" si="3">C23+C29</f>
        <v>0</v>
      </c>
      <c r="D30" s="46">
        <f t="shared" si="3"/>
        <v>0</v>
      </c>
      <c r="E30" s="46">
        <f t="shared" si="3"/>
        <v>0</v>
      </c>
      <c r="F30" s="46">
        <f t="shared" si="3"/>
        <v>0</v>
      </c>
      <c r="G30" s="46">
        <f t="shared" si="3"/>
        <v>0</v>
      </c>
      <c r="H30" s="46">
        <f t="shared" si="3"/>
        <v>0</v>
      </c>
      <c r="I30" s="46">
        <f t="shared" si="3"/>
        <v>0</v>
      </c>
      <c r="J30" s="46">
        <f t="shared" si="3"/>
        <v>0</v>
      </c>
      <c r="K30" s="46">
        <f t="shared" si="3"/>
        <v>0</v>
      </c>
      <c r="L30" s="46">
        <f t="shared" si="3"/>
        <v>0</v>
      </c>
      <c r="M30" s="46">
        <f t="shared" si="3"/>
        <v>0</v>
      </c>
      <c r="N30" s="46">
        <f t="shared" si="3"/>
        <v>0</v>
      </c>
      <c r="O30" s="46">
        <f t="shared" si="3"/>
        <v>0</v>
      </c>
      <c r="P30" s="46">
        <f t="shared" si="3"/>
        <v>0</v>
      </c>
      <c r="Q30" s="46">
        <f t="shared" si="3"/>
        <v>0</v>
      </c>
      <c r="R30" s="46">
        <f t="shared" si="3"/>
        <v>0</v>
      </c>
      <c r="S30" s="46">
        <f t="shared" si="3"/>
        <v>0</v>
      </c>
      <c r="T30" s="46">
        <f t="shared" si="3"/>
        <v>0</v>
      </c>
      <c r="U30" s="46">
        <f t="shared" si="3"/>
        <v>0</v>
      </c>
      <c r="V30" s="46">
        <f t="shared" si="3"/>
        <v>0</v>
      </c>
      <c r="W30" s="46">
        <f t="shared" si="3"/>
        <v>0</v>
      </c>
      <c r="X30" s="46">
        <f t="shared" si="3"/>
        <v>0</v>
      </c>
      <c r="Y30" s="46">
        <f t="shared" si="3"/>
        <v>0</v>
      </c>
      <c r="Z30" s="46">
        <f t="shared" si="3"/>
        <v>0</v>
      </c>
      <c r="AA30" s="46">
        <f t="shared" si="3"/>
        <v>0</v>
      </c>
      <c r="AB30" s="46">
        <f t="shared" si="3"/>
        <v>0</v>
      </c>
      <c r="AC30" s="46">
        <f t="shared" si="3"/>
        <v>0</v>
      </c>
      <c r="AD30" s="46">
        <f t="shared" si="3"/>
        <v>0</v>
      </c>
      <c r="AE30" s="46">
        <f t="shared" si="3"/>
        <v>0</v>
      </c>
      <c r="AF30" s="46">
        <f t="shared" si="3"/>
        <v>0</v>
      </c>
      <c r="AG30" s="46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G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fitToWidth="0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H1"/>
    </sheetView>
  </sheetViews>
  <sheetFormatPr defaultColWidth="9" defaultRowHeight="16.5" x14ac:dyDescent="0.3"/>
  <sheetData>
    <row r="1" spans="1:34" ht="30" customHeight="1" x14ac:dyDescent="0.3">
      <c r="A1" s="85" t="s">
        <v>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34" ht="18" customHeight="1" x14ac:dyDescent="0.3">
      <c r="A2" s="87" t="s">
        <v>45</v>
      </c>
      <c r="B2" s="88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</row>
    <row r="3" spans="1:34" ht="18" customHeight="1" x14ac:dyDescent="0.3">
      <c r="A3" s="92" t="s">
        <v>38</v>
      </c>
      <c r="B3" s="93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8" customHeight="1" x14ac:dyDescent="0.3">
      <c r="A4" s="84" t="s">
        <v>39</v>
      </c>
      <c r="B4" s="73"/>
      <c r="C4" s="91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4" ht="18" customHeight="1" x14ac:dyDescent="0.3">
      <c r="A5" s="84" t="s">
        <v>27</v>
      </c>
      <c r="B5" s="73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4" ht="18" customHeight="1" x14ac:dyDescent="0.3">
      <c r="A6" s="72" t="s">
        <v>46</v>
      </c>
      <c r="B6" s="73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4" ht="18" customHeight="1" x14ac:dyDescent="0.3">
      <c r="A7" s="72" t="s">
        <v>29</v>
      </c>
      <c r="B7" s="73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4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4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4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4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4" ht="18" customHeight="1" x14ac:dyDescent="0.3">
      <c r="A12" s="75"/>
      <c r="B12" s="52" t="s">
        <v>43</v>
      </c>
      <c r="C12" s="50">
        <f t="shared" si="0"/>
        <v>0</v>
      </c>
      <c r="D12" s="54"/>
      <c r="E12" s="54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4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4" ht="18" customHeight="1" x14ac:dyDescent="0.3">
      <c r="A14" s="76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4" ht="18" customHeight="1" x14ac:dyDescent="0.3">
      <c r="A15" s="76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4" ht="18" customHeight="1" x14ac:dyDescent="0.3">
      <c r="A16" s="76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8" customHeight="1" x14ac:dyDescent="0.3">
      <c r="A17" s="76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8" customHeight="1" x14ac:dyDescent="0.3">
      <c r="A18" s="76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8" customHeight="1" x14ac:dyDescent="0.3">
      <c r="A19" s="76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5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8" customHeight="1" x14ac:dyDescent="0.3">
      <c r="A20" s="76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8" customHeight="1" x14ac:dyDescent="0.3">
      <c r="A21" s="76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8" customHeight="1" x14ac:dyDescent="0.3">
      <c r="A22" s="77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8" customHeight="1" x14ac:dyDescent="0.3">
      <c r="A23" s="78" t="s">
        <v>3</v>
      </c>
      <c r="B23" s="79"/>
      <c r="C23" s="56">
        <f t="shared" si="0"/>
        <v>0</v>
      </c>
      <c r="D23" s="56">
        <f>SUM(D5:D22)</f>
        <v>0</v>
      </c>
      <c r="E23" s="56">
        <f t="shared" ref="E23:AH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 t="shared" si="1"/>
        <v>0</v>
      </c>
    </row>
    <row r="24" spans="1:34" ht="18" customHeight="1" x14ac:dyDescent="0.3">
      <c r="A24" s="80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8" customHeight="1" x14ac:dyDescent="0.3">
      <c r="A25" s="81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8" customHeight="1" x14ac:dyDescent="0.3">
      <c r="A26" s="81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8" customHeight="1" x14ac:dyDescent="0.3">
      <c r="A27" s="81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8" customHeight="1" x14ac:dyDescent="0.3">
      <c r="A28" s="81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8" customHeight="1" x14ac:dyDescent="0.3">
      <c r="A29" s="82" t="s">
        <v>3</v>
      </c>
      <c r="B29" s="83"/>
      <c r="C29" s="57">
        <f>SUM(D29:AE29)</f>
        <v>0</v>
      </c>
      <c r="D29" s="57">
        <f t="shared" ref="D29:AH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>
        <f t="shared" si="2"/>
        <v>0</v>
      </c>
    </row>
    <row r="30" spans="1:34" ht="18" customHeight="1" x14ac:dyDescent="0.3">
      <c r="A30" s="70" t="s">
        <v>8</v>
      </c>
      <c r="B30" s="71"/>
      <c r="C30" s="58">
        <f t="shared" ref="C30:AH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>
        <f t="shared" si="3"/>
        <v>0</v>
      </c>
    </row>
  </sheetData>
  <mergeCells count="13">
    <mergeCell ref="A30:B30"/>
    <mergeCell ref="A6:B6"/>
    <mergeCell ref="A7:B7"/>
    <mergeCell ref="A8:A22"/>
    <mergeCell ref="A23:B23"/>
    <mergeCell ref="A24:A28"/>
    <mergeCell ref="A29:B29"/>
    <mergeCell ref="A5:B5"/>
    <mergeCell ref="A1:AH1"/>
    <mergeCell ref="A2:B2"/>
    <mergeCell ref="C2:C4"/>
    <mergeCell ref="A3:B3"/>
    <mergeCell ref="A4:B4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activeCell="D24" sqref="D24:AH28"/>
    </sheetView>
  </sheetViews>
  <sheetFormatPr defaultColWidth="9" defaultRowHeight="16.5" x14ac:dyDescent="0.3"/>
  <sheetData>
    <row r="1" spans="1:34" ht="30" customHeight="1" x14ac:dyDescent="0.3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</row>
    <row r="2" spans="1:34" ht="18" customHeight="1" x14ac:dyDescent="0.3">
      <c r="A2" s="120" t="s">
        <v>45</v>
      </c>
      <c r="B2" s="121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</row>
    <row r="3" spans="1:34" ht="18" customHeight="1" x14ac:dyDescent="0.3">
      <c r="A3" s="117" t="s">
        <v>38</v>
      </c>
      <c r="B3" s="118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34" ht="18" customHeight="1" x14ac:dyDescent="0.3">
      <c r="A4" s="84" t="s">
        <v>39</v>
      </c>
      <c r="B4" s="116"/>
      <c r="C4" s="11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</row>
    <row r="5" spans="1:34" ht="18" customHeight="1" x14ac:dyDescent="0.3">
      <c r="A5" s="84" t="s">
        <v>27</v>
      </c>
      <c r="B5" s="116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r="6" spans="1:34" ht="18" customHeight="1" x14ac:dyDescent="0.3">
      <c r="A6" s="72" t="s">
        <v>46</v>
      </c>
      <c r="B6" s="116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r="7" spans="1:34" ht="18" customHeight="1" x14ac:dyDescent="0.3">
      <c r="A7" s="72" t="s">
        <v>29</v>
      </c>
      <c r="B7" s="116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r="8" spans="1:34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</row>
    <row r="9" spans="1:34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r="10" spans="1:34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34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</row>
    <row r="12" spans="1:34" ht="18" customHeight="1" x14ac:dyDescent="0.3">
      <c r="A12" s="75"/>
      <c r="B12" s="52" t="s">
        <v>43</v>
      </c>
      <c r="C12" s="50">
        <f t="shared" si="0"/>
        <v>0</v>
      </c>
      <c r="D12" s="54"/>
      <c r="E12" s="54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</row>
    <row r="13" spans="1:34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</row>
    <row r="14" spans="1:34" ht="18" customHeight="1" x14ac:dyDescent="0.3">
      <c r="A14" s="75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</row>
    <row r="15" spans="1:34" ht="18" customHeight="1" x14ac:dyDescent="0.3">
      <c r="A15" s="75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</row>
    <row r="16" spans="1:34" ht="18" customHeight="1" x14ac:dyDescent="0.3">
      <c r="A16" s="75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</row>
    <row r="17" spans="1:33" ht="18" customHeight="1" x14ac:dyDescent="0.3">
      <c r="A17" s="75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</row>
    <row r="18" spans="1:33" ht="18" customHeight="1" x14ac:dyDescent="0.3">
      <c r="A18" s="75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</row>
    <row r="19" spans="1:33" ht="18" customHeight="1" x14ac:dyDescent="0.3">
      <c r="A19" s="75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</row>
    <row r="20" spans="1:33" ht="18" customHeight="1" x14ac:dyDescent="0.3">
      <c r="A20" s="75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</row>
    <row r="21" spans="1:33" ht="18" customHeight="1" x14ac:dyDescent="0.3">
      <c r="A21" s="75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</row>
    <row r="22" spans="1:33" ht="18" customHeight="1" x14ac:dyDescent="0.3">
      <c r="A22" s="122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</row>
    <row r="23" spans="1:33" ht="18" customHeight="1" x14ac:dyDescent="0.3">
      <c r="A23" s="123" t="s">
        <v>3</v>
      </c>
      <c r="B23" s="124"/>
      <c r="C23" s="56">
        <f t="shared" si="0"/>
        <v>0</v>
      </c>
      <c r="D23" s="56">
        <f>SUM(D5:D22)</f>
        <v>0</v>
      </c>
      <c r="E23" s="56">
        <f t="shared" ref="E23:AG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</row>
    <row r="24" spans="1:33" ht="18" customHeight="1" x14ac:dyDescent="0.3">
      <c r="A24" s="74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</row>
    <row r="25" spans="1:33" ht="18" customHeight="1" x14ac:dyDescent="0.3">
      <c r="A25" s="75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</row>
    <row r="26" spans="1:33" ht="18" customHeight="1" x14ac:dyDescent="0.3">
      <c r="A26" s="75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</row>
    <row r="27" spans="1:33" ht="18" customHeight="1" x14ac:dyDescent="0.3">
      <c r="A27" s="75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</row>
    <row r="28" spans="1:33" ht="18" customHeight="1" x14ac:dyDescent="0.3">
      <c r="A28" s="122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</row>
    <row r="29" spans="1:33" ht="18" customHeight="1" x14ac:dyDescent="0.3">
      <c r="A29" s="125" t="s">
        <v>3</v>
      </c>
      <c r="B29" s="126"/>
      <c r="C29" s="57">
        <f>SUM(D29:AE29)</f>
        <v>0</v>
      </c>
      <c r="D29" s="57">
        <f t="shared" ref="D29:AG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</row>
    <row r="30" spans="1:33" ht="18" customHeight="1" x14ac:dyDescent="0.3">
      <c r="A30" s="114" t="s">
        <v>8</v>
      </c>
      <c r="B30" s="115"/>
      <c r="C30" s="58">
        <f t="shared" ref="C30:AG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</row>
  </sheetData>
  <mergeCells count="13">
    <mergeCell ref="A1:AH1"/>
    <mergeCell ref="A30:B30"/>
    <mergeCell ref="A5:B5"/>
    <mergeCell ref="A4:B4"/>
    <mergeCell ref="A3:B3"/>
    <mergeCell ref="C2:C4"/>
    <mergeCell ref="A2:B2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22" max="32" width="9" style="33" bestFit="1" customWidth="1"/>
    <col min="33" max="34" width="9" style="32" bestFit="1" customWidth="1"/>
  </cols>
  <sheetData>
    <row r="1" spans="1:35" s="31" customFormat="1" ht="30" customHeight="1" x14ac:dyDescent="0.3">
      <c r="A1" s="85" t="s">
        <v>54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s="31" customFormat="1" ht="18" customHeight="1" x14ac:dyDescent="0.3">
      <c r="A2" s="120" t="s">
        <v>45</v>
      </c>
      <c r="B2" s="121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</row>
    <row r="3" spans="1:35" s="31" customFormat="1" ht="18" customHeight="1" x14ac:dyDescent="0.3">
      <c r="A3" s="117" t="s">
        <v>38</v>
      </c>
      <c r="B3" s="118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5" s="31" customFormat="1" ht="18" customHeight="1" x14ac:dyDescent="0.3">
      <c r="A4" s="84" t="s">
        <v>39</v>
      </c>
      <c r="B4" s="116"/>
      <c r="C4" s="11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5" s="31" customFormat="1" ht="18" customHeight="1" x14ac:dyDescent="0.3">
      <c r="A5" s="84" t="s">
        <v>27</v>
      </c>
      <c r="B5" s="116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5" s="31" customFormat="1" ht="18" customHeight="1" x14ac:dyDescent="0.3">
      <c r="A6" s="72" t="s">
        <v>46</v>
      </c>
      <c r="B6" s="116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5" s="31" customFormat="1" ht="18" customHeight="1" x14ac:dyDescent="0.3">
      <c r="A7" s="72" t="s">
        <v>29</v>
      </c>
      <c r="B7" s="116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5" s="31" customFormat="1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s="31" customFormat="1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5" s="31" customFormat="1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5" s="31" customFormat="1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5" s="31" customFormat="1" ht="18" customHeight="1" x14ac:dyDescent="0.3">
      <c r="A12" s="75"/>
      <c r="B12" s="52" t="s">
        <v>43</v>
      </c>
      <c r="C12" s="50">
        <f t="shared" si="0"/>
        <v>0</v>
      </c>
      <c r="D12" s="33"/>
      <c r="E12" s="33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5" s="31" customFormat="1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5" s="31" customFormat="1" ht="18" customHeight="1" x14ac:dyDescent="0.3">
      <c r="A14" s="75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5" s="31" customFormat="1" ht="18" customHeight="1" x14ac:dyDescent="0.3">
      <c r="A15" s="75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5" s="31" customFormat="1" ht="18" customHeight="1" x14ac:dyDescent="0.3">
      <c r="A16" s="75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s="31" customFormat="1" ht="18" customHeight="1" x14ac:dyDescent="0.3">
      <c r="A17" s="75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s="31" customFormat="1" ht="18" customHeight="1" x14ac:dyDescent="0.3">
      <c r="A18" s="75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s="31" customFormat="1" ht="18" customHeight="1" x14ac:dyDescent="0.3">
      <c r="A19" s="75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s="31" customFormat="1" ht="18" customHeight="1" x14ac:dyDescent="0.3">
      <c r="A20" s="75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s="31" customFormat="1" ht="18" customHeight="1" x14ac:dyDescent="0.3">
      <c r="A21" s="75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s="31" customFormat="1" ht="18" customHeight="1" x14ac:dyDescent="0.3">
      <c r="A22" s="122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s="31" customFormat="1" ht="18" customHeight="1" x14ac:dyDescent="0.3">
      <c r="A23" s="123" t="s">
        <v>3</v>
      </c>
      <c r="B23" s="124"/>
      <c r="C23" s="56">
        <f t="shared" si="0"/>
        <v>0</v>
      </c>
      <c r="D23" s="56">
        <f>SUM(D5:D22)</f>
        <v>0</v>
      </c>
      <c r="E23" s="56">
        <f t="shared" ref="E23:AG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>SUM(AH4:AH22)</f>
        <v>0</v>
      </c>
    </row>
    <row r="24" spans="1:34" s="31" customFormat="1" ht="18" customHeight="1" x14ac:dyDescent="0.3">
      <c r="A24" s="74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s="31" customFormat="1" ht="18" customHeight="1" x14ac:dyDescent="0.3">
      <c r="A25" s="75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s="31" customFormat="1" ht="18" customHeight="1" x14ac:dyDescent="0.3">
      <c r="A26" s="75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s="31" customFormat="1" ht="18" customHeight="1" x14ac:dyDescent="0.3">
      <c r="A27" s="75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s="31" customFormat="1" ht="18" customHeight="1" x14ac:dyDescent="0.3">
      <c r="A28" s="122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s="31" customFormat="1" ht="18" customHeight="1" x14ac:dyDescent="0.3">
      <c r="A29" s="125" t="s">
        <v>3</v>
      </c>
      <c r="B29" s="126"/>
      <c r="C29" s="57">
        <f>SUM(D29:AE29)</f>
        <v>0</v>
      </c>
      <c r="D29" s="57">
        <f t="shared" ref="D29:AG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>
        <f>SUM(AH24:AH28)</f>
        <v>0</v>
      </c>
    </row>
    <row r="30" spans="1:34" s="31" customFormat="1" ht="18" customHeight="1" x14ac:dyDescent="0.3">
      <c r="A30" s="114" t="s">
        <v>8</v>
      </c>
      <c r="B30" s="115"/>
      <c r="C30" s="58">
        <f t="shared" ref="C30:AG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30"/>
  <sheetViews>
    <sheetView zoomScaleNormal="100" zoomScaleSheetLayoutView="75" workbookViewId="0">
      <pane xSplit="3" ySplit="1" topLeftCell="D2" activePane="bottomRight" state="frozen"/>
      <selection pane="topRight"/>
      <selection pane="bottomLeft"/>
      <selection pane="bottomRight" sqref="A1:AI1"/>
    </sheetView>
  </sheetViews>
  <sheetFormatPr defaultColWidth="9" defaultRowHeight="16.5" x14ac:dyDescent="0.3"/>
  <cols>
    <col min="4" max="4" width="9" style="31" bestFit="1" customWidth="1"/>
    <col min="5" max="5" width="9" style="30" bestFit="1" customWidth="1"/>
    <col min="6" max="16" width="9" style="29" bestFit="1" customWidth="1"/>
    <col min="17" max="17" width="9" style="28" bestFit="1" customWidth="1"/>
    <col min="18" max="18" width="9" style="27" bestFit="1" customWidth="1"/>
    <col min="19" max="19" width="9" style="26" bestFit="1" customWidth="1"/>
    <col min="20" max="21" width="9" style="25" bestFit="1" customWidth="1"/>
    <col min="22" max="32" width="9" style="33" bestFit="1" customWidth="1"/>
    <col min="33" max="34" width="9" style="32" bestFit="1" customWidth="1"/>
  </cols>
  <sheetData>
    <row r="1" spans="1:35" ht="30" customHeight="1" x14ac:dyDescent="0.3">
      <c r="A1" s="85" t="s">
        <v>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ht="18" customHeight="1" x14ac:dyDescent="0.3">
      <c r="A2" s="120" t="s">
        <v>45</v>
      </c>
      <c r="B2" s="121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>
        <v>31</v>
      </c>
    </row>
    <row r="3" spans="1:35" ht="18" customHeight="1" x14ac:dyDescent="0.3">
      <c r="A3" s="117" t="s">
        <v>38</v>
      </c>
      <c r="B3" s="118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5" ht="18" customHeight="1" x14ac:dyDescent="0.3">
      <c r="A4" s="84" t="s">
        <v>39</v>
      </c>
      <c r="B4" s="116"/>
      <c r="C4" s="11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5" ht="18" customHeight="1" x14ac:dyDescent="0.3">
      <c r="A5" s="84" t="s">
        <v>27</v>
      </c>
      <c r="B5" s="116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5" ht="18" customHeight="1" x14ac:dyDescent="0.3">
      <c r="A6" s="72" t="s">
        <v>46</v>
      </c>
      <c r="B6" s="116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5" ht="18" customHeight="1" x14ac:dyDescent="0.3">
      <c r="A7" s="72" t="s">
        <v>29</v>
      </c>
      <c r="B7" s="116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5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5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5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5" ht="18" customHeight="1" x14ac:dyDescent="0.3">
      <c r="A12" s="75"/>
      <c r="B12" s="52" t="s">
        <v>43</v>
      </c>
      <c r="C12" s="50">
        <f t="shared" si="0"/>
        <v>0</v>
      </c>
      <c r="D12" s="62"/>
      <c r="E12" s="33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5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5" ht="18" customHeight="1" x14ac:dyDescent="0.3">
      <c r="A14" s="75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5" ht="18" customHeight="1" x14ac:dyDescent="0.3">
      <c r="A15" s="75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5" ht="18" customHeight="1" x14ac:dyDescent="0.3">
      <c r="A16" s="75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8" customHeight="1" x14ac:dyDescent="0.3">
      <c r="A17" s="75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8" customHeight="1" x14ac:dyDescent="0.3">
      <c r="A18" s="75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8" customHeight="1" x14ac:dyDescent="0.3">
      <c r="A19" s="75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8" customHeight="1" x14ac:dyDescent="0.3">
      <c r="A20" s="75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8" customHeight="1" x14ac:dyDescent="0.3">
      <c r="A21" s="75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8" customHeight="1" x14ac:dyDescent="0.3">
      <c r="A22" s="122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8" customHeight="1" x14ac:dyDescent="0.3">
      <c r="A23" s="123" t="s">
        <v>3</v>
      </c>
      <c r="B23" s="124"/>
      <c r="C23" s="56">
        <f t="shared" si="0"/>
        <v>0</v>
      </c>
      <c r="D23" s="56">
        <f>SUM(D5:D22)</f>
        <v>0</v>
      </c>
      <c r="E23" s="56">
        <f t="shared" ref="E23:AG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 t="shared" si="1"/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>
        <f>SUM(AH4:AH22)</f>
        <v>0</v>
      </c>
    </row>
    <row r="24" spans="1:34" ht="18" customHeight="1" x14ac:dyDescent="0.3">
      <c r="A24" s="74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8" customHeight="1" x14ac:dyDescent="0.3">
      <c r="A25" s="75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8" customHeight="1" x14ac:dyDescent="0.3">
      <c r="A26" s="75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8" customHeight="1" x14ac:dyDescent="0.3">
      <c r="A27" s="75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8" customHeight="1" x14ac:dyDescent="0.3">
      <c r="A28" s="122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8" customHeight="1" x14ac:dyDescent="0.3">
      <c r="A29" s="125" t="s">
        <v>3</v>
      </c>
      <c r="B29" s="126"/>
      <c r="C29" s="57">
        <f>SUM(D29:AE29)</f>
        <v>0</v>
      </c>
      <c r="D29" s="57">
        <f t="shared" ref="D29:AG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>
        <f>SUM(AH24:AH28)</f>
        <v>0</v>
      </c>
    </row>
    <row r="30" spans="1:34" ht="18" customHeight="1" x14ac:dyDescent="0.3">
      <c r="A30" s="114" t="s">
        <v>8</v>
      </c>
      <c r="B30" s="115"/>
      <c r="C30" s="58">
        <f t="shared" ref="C30:AG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>
        <f>AH23+AH29</f>
        <v>0</v>
      </c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69972223043441772" right="0.69972223043441772" top="0.75" bottom="0.75" header="0.30000001192092896" footer="0.30000001192092896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I30"/>
  <sheetViews>
    <sheetView zoomScaleNormal="100" zoomScaleSheetLayoutView="75" workbookViewId="0">
      <selection sqref="A1:AI1"/>
    </sheetView>
  </sheetViews>
  <sheetFormatPr defaultColWidth="9" defaultRowHeight="16.5" x14ac:dyDescent="0.3"/>
  <cols>
    <col min="4" max="6" width="9" style="24" bestFit="1" customWidth="1"/>
    <col min="7" max="13" width="9" style="23" bestFit="1" customWidth="1"/>
    <col min="14" max="20" width="9" style="22" bestFit="1" customWidth="1"/>
    <col min="21" max="22" width="9" style="21" bestFit="1" customWidth="1"/>
    <col min="23" max="30" width="9" style="20" bestFit="1" customWidth="1"/>
    <col min="32" max="33" width="9" style="20" bestFit="1" customWidth="1"/>
  </cols>
  <sheetData>
    <row r="1" spans="1:35" ht="30" customHeight="1" x14ac:dyDescent="0.3">
      <c r="A1" s="85" t="s">
        <v>51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</row>
    <row r="2" spans="1:35" ht="18" customHeight="1" x14ac:dyDescent="0.3">
      <c r="A2" s="120" t="s">
        <v>45</v>
      </c>
      <c r="B2" s="121"/>
      <c r="C2" s="89" t="s">
        <v>11</v>
      </c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  <c r="P2" s="47">
        <v>13</v>
      </c>
      <c r="Q2" s="47">
        <v>14</v>
      </c>
      <c r="R2" s="47">
        <v>15</v>
      </c>
      <c r="S2" s="47">
        <v>16</v>
      </c>
      <c r="T2" s="47">
        <v>17</v>
      </c>
      <c r="U2" s="47">
        <v>18</v>
      </c>
      <c r="V2" s="47">
        <v>19</v>
      </c>
      <c r="W2" s="47">
        <v>20</v>
      </c>
      <c r="X2" s="47">
        <v>21</v>
      </c>
      <c r="Y2" s="47">
        <v>22</v>
      </c>
      <c r="Z2" s="47">
        <v>23</v>
      </c>
      <c r="AA2" s="47">
        <v>24</v>
      </c>
      <c r="AB2" s="47">
        <v>25</v>
      </c>
      <c r="AC2" s="47">
        <v>26</v>
      </c>
      <c r="AD2" s="47">
        <v>27</v>
      </c>
      <c r="AE2" s="47">
        <v>28</v>
      </c>
      <c r="AF2" s="47">
        <v>29</v>
      </c>
      <c r="AG2" s="47">
        <v>30</v>
      </c>
      <c r="AH2" s="47"/>
    </row>
    <row r="3" spans="1:35" ht="18" customHeight="1" x14ac:dyDescent="0.3">
      <c r="A3" s="117" t="s">
        <v>38</v>
      </c>
      <c r="B3" s="118"/>
      <c r="C3" s="9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5" ht="18" customHeight="1" x14ac:dyDescent="0.3">
      <c r="A4" s="84" t="s">
        <v>39</v>
      </c>
      <c r="B4" s="116"/>
      <c r="C4" s="11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</row>
    <row r="5" spans="1:35" ht="18" customHeight="1" x14ac:dyDescent="0.3">
      <c r="A5" s="84" t="s">
        <v>27</v>
      </c>
      <c r="B5" s="116"/>
      <c r="C5" s="50">
        <f t="shared" ref="C5:C27" si="0">SUM(D5:AE5)</f>
        <v>0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</row>
    <row r="6" spans="1:35" ht="18" customHeight="1" x14ac:dyDescent="0.3">
      <c r="A6" s="72" t="s">
        <v>46</v>
      </c>
      <c r="B6" s="116"/>
      <c r="C6" s="50">
        <f t="shared" si="0"/>
        <v>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</row>
    <row r="7" spans="1:35" ht="18" customHeight="1" x14ac:dyDescent="0.3">
      <c r="A7" s="72" t="s">
        <v>29</v>
      </c>
      <c r="B7" s="116"/>
      <c r="C7" s="50">
        <f t="shared" si="0"/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</row>
    <row r="8" spans="1:35" ht="18" customHeight="1" x14ac:dyDescent="0.3">
      <c r="A8" s="74" t="s">
        <v>35</v>
      </c>
      <c r="B8" s="52" t="s">
        <v>34</v>
      </c>
      <c r="C8" s="50">
        <f t="shared" si="0"/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8" customHeight="1" x14ac:dyDescent="0.3">
      <c r="A9" s="75"/>
      <c r="B9" s="52" t="s">
        <v>16</v>
      </c>
      <c r="C9" s="50">
        <f t="shared" si="0"/>
        <v>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</row>
    <row r="10" spans="1:35" ht="18" customHeight="1" x14ac:dyDescent="0.3">
      <c r="A10" s="75"/>
      <c r="B10" s="52" t="s">
        <v>40</v>
      </c>
      <c r="C10" s="50">
        <f t="shared" si="0"/>
        <v>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</row>
    <row r="11" spans="1:35" ht="18" customHeight="1" x14ac:dyDescent="0.3">
      <c r="A11" s="75"/>
      <c r="B11" s="52" t="s">
        <v>44</v>
      </c>
      <c r="C11" s="50">
        <f t="shared" si="0"/>
        <v>0</v>
      </c>
      <c r="D11" s="51"/>
      <c r="E11" s="51"/>
      <c r="F11" s="53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</row>
    <row r="12" spans="1:35" ht="18" customHeight="1" x14ac:dyDescent="0.3">
      <c r="A12" s="75"/>
      <c r="B12" s="52" t="s">
        <v>43</v>
      </c>
      <c r="C12" s="50">
        <f t="shared" si="0"/>
        <v>0</v>
      </c>
      <c r="D12" s="33"/>
      <c r="E12" s="33"/>
      <c r="F12" s="53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</row>
    <row r="13" spans="1:35" ht="18" customHeight="1" x14ac:dyDescent="0.3">
      <c r="A13" s="75"/>
      <c r="B13" s="52" t="s">
        <v>22</v>
      </c>
      <c r="C13" s="50">
        <f t="shared" si="0"/>
        <v>0</v>
      </c>
      <c r="D13" s="51"/>
      <c r="E13" s="51"/>
      <c r="F13" s="5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</row>
    <row r="14" spans="1:35" ht="18" customHeight="1" x14ac:dyDescent="0.3">
      <c r="A14" s="75"/>
      <c r="B14" s="52" t="s">
        <v>25</v>
      </c>
      <c r="C14" s="50">
        <f t="shared" si="0"/>
        <v>0</v>
      </c>
      <c r="D14" s="51"/>
      <c r="E14" s="51"/>
      <c r="F14" s="53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</row>
    <row r="15" spans="1:35" ht="18" customHeight="1" x14ac:dyDescent="0.3">
      <c r="A15" s="75"/>
      <c r="B15" s="52" t="s">
        <v>2</v>
      </c>
      <c r="C15" s="50">
        <f t="shared" si="0"/>
        <v>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</row>
    <row r="16" spans="1:35" ht="18" customHeight="1" x14ac:dyDescent="0.3">
      <c r="A16" s="75"/>
      <c r="B16" s="52" t="s">
        <v>33</v>
      </c>
      <c r="C16" s="50">
        <f t="shared" si="0"/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</row>
    <row r="17" spans="1:34" ht="18" customHeight="1" x14ac:dyDescent="0.3">
      <c r="A17" s="75"/>
      <c r="B17" s="52" t="s">
        <v>14</v>
      </c>
      <c r="C17" s="50">
        <f>SUM(D17:AE17)</f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</row>
    <row r="18" spans="1:34" ht="18" customHeight="1" x14ac:dyDescent="0.3">
      <c r="A18" s="75"/>
      <c r="B18" s="52" t="s">
        <v>5</v>
      </c>
      <c r="C18" s="50">
        <f t="shared" si="0"/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</row>
    <row r="19" spans="1:34" ht="18" customHeight="1" x14ac:dyDescent="0.3">
      <c r="A19" s="75"/>
      <c r="B19" s="52" t="s">
        <v>21</v>
      </c>
      <c r="C19" s="50">
        <f t="shared" si="0"/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</row>
    <row r="20" spans="1:34" ht="18" customHeight="1" x14ac:dyDescent="0.3">
      <c r="A20" s="75"/>
      <c r="B20" s="52" t="s">
        <v>4</v>
      </c>
      <c r="C20" s="50">
        <f t="shared" si="0"/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</row>
    <row r="21" spans="1:34" ht="18" customHeight="1" x14ac:dyDescent="0.3">
      <c r="A21" s="75"/>
      <c r="B21" s="52" t="s">
        <v>12</v>
      </c>
      <c r="C21" s="50">
        <f t="shared" si="0"/>
        <v>0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</row>
    <row r="22" spans="1:34" ht="18" customHeight="1" x14ac:dyDescent="0.3">
      <c r="A22" s="122"/>
      <c r="B22" s="52" t="s">
        <v>41</v>
      </c>
      <c r="C22" s="50">
        <f t="shared" si="0"/>
        <v>0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</row>
    <row r="23" spans="1:34" ht="18" customHeight="1" x14ac:dyDescent="0.3">
      <c r="A23" s="123" t="s">
        <v>3</v>
      </c>
      <c r="B23" s="124"/>
      <c r="C23" s="56">
        <f t="shared" si="0"/>
        <v>0</v>
      </c>
      <c r="D23" s="56">
        <f>SUM(D5:D22)</f>
        <v>0</v>
      </c>
      <c r="E23" s="56">
        <f t="shared" ref="E23:AG23" si="1">SUM(E4:E22)</f>
        <v>0</v>
      </c>
      <c r="F23" s="56">
        <f t="shared" si="1"/>
        <v>0</v>
      </c>
      <c r="G23" s="56">
        <f t="shared" si="1"/>
        <v>0</v>
      </c>
      <c r="H23" s="56">
        <f t="shared" si="1"/>
        <v>0</v>
      </c>
      <c r="I23" s="56">
        <f t="shared" si="1"/>
        <v>0</v>
      </c>
      <c r="J23" s="56">
        <f t="shared" si="1"/>
        <v>0</v>
      </c>
      <c r="K23" s="56">
        <f t="shared" si="1"/>
        <v>0</v>
      </c>
      <c r="L23" s="56">
        <f t="shared" si="1"/>
        <v>0</v>
      </c>
      <c r="M23" s="56">
        <f>SUM(M4:M22)</f>
        <v>0</v>
      </c>
      <c r="N23" s="56">
        <f t="shared" si="1"/>
        <v>0</v>
      </c>
      <c r="O23" s="56">
        <f t="shared" si="1"/>
        <v>0</v>
      </c>
      <c r="P23" s="56">
        <f t="shared" si="1"/>
        <v>0</v>
      </c>
      <c r="Q23" s="56">
        <f t="shared" si="1"/>
        <v>0</v>
      </c>
      <c r="R23" s="56">
        <f t="shared" si="1"/>
        <v>0</v>
      </c>
      <c r="S23" s="56">
        <f t="shared" si="1"/>
        <v>0</v>
      </c>
      <c r="T23" s="56">
        <f t="shared" si="1"/>
        <v>0</v>
      </c>
      <c r="U23" s="56">
        <f t="shared" si="1"/>
        <v>0</v>
      </c>
      <c r="V23" s="56">
        <f t="shared" si="1"/>
        <v>0</v>
      </c>
      <c r="W23" s="56">
        <f t="shared" si="1"/>
        <v>0</v>
      </c>
      <c r="X23" s="56">
        <f t="shared" si="1"/>
        <v>0</v>
      </c>
      <c r="Y23" s="56">
        <f t="shared" si="1"/>
        <v>0</v>
      </c>
      <c r="Z23" s="56">
        <f t="shared" si="1"/>
        <v>0</v>
      </c>
      <c r="AA23" s="56">
        <f t="shared" si="1"/>
        <v>0</v>
      </c>
      <c r="AB23" s="56">
        <f t="shared" si="1"/>
        <v>0</v>
      </c>
      <c r="AC23" s="56">
        <f t="shared" si="1"/>
        <v>0</v>
      </c>
      <c r="AD23" s="56">
        <f t="shared" si="1"/>
        <v>0</v>
      </c>
      <c r="AE23" s="56">
        <f t="shared" si="1"/>
        <v>0</v>
      </c>
      <c r="AF23" s="56">
        <f t="shared" si="1"/>
        <v>0</v>
      </c>
      <c r="AG23" s="56">
        <f t="shared" si="1"/>
        <v>0</v>
      </c>
      <c r="AH23" s="56"/>
    </row>
    <row r="24" spans="1:34" ht="18" customHeight="1" x14ac:dyDescent="0.3">
      <c r="A24" s="74" t="s">
        <v>28</v>
      </c>
      <c r="B24" s="52" t="s">
        <v>32</v>
      </c>
      <c r="C24" s="50">
        <f t="shared" si="0"/>
        <v>0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</row>
    <row r="25" spans="1:34" ht="18" customHeight="1" x14ac:dyDescent="0.3">
      <c r="A25" s="75"/>
      <c r="B25" s="52" t="s">
        <v>31</v>
      </c>
      <c r="C25" s="50">
        <f t="shared" si="0"/>
        <v>0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</row>
    <row r="26" spans="1:34" ht="18" customHeight="1" x14ac:dyDescent="0.3">
      <c r="A26" s="75"/>
      <c r="B26" s="52" t="s">
        <v>20</v>
      </c>
      <c r="C26" s="50">
        <f t="shared" si="0"/>
        <v>0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</row>
    <row r="27" spans="1:34" ht="18" customHeight="1" x14ac:dyDescent="0.3">
      <c r="A27" s="75"/>
      <c r="B27" s="52" t="s">
        <v>37</v>
      </c>
      <c r="C27" s="50">
        <f t="shared" si="0"/>
        <v>0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</row>
    <row r="28" spans="1:34" ht="18" customHeight="1" x14ac:dyDescent="0.3">
      <c r="A28" s="122"/>
      <c r="B28" s="52" t="s">
        <v>9</v>
      </c>
      <c r="C28" s="50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</row>
    <row r="29" spans="1:34" ht="18" customHeight="1" x14ac:dyDescent="0.3">
      <c r="A29" s="125" t="s">
        <v>3</v>
      </c>
      <c r="B29" s="126"/>
      <c r="C29" s="57">
        <f>SUM(D29:AE29)</f>
        <v>0</v>
      </c>
      <c r="D29" s="57">
        <f t="shared" ref="D29:AG29" si="2">SUM(D24:D28)</f>
        <v>0</v>
      </c>
      <c r="E29" s="57">
        <f t="shared" si="2"/>
        <v>0</v>
      </c>
      <c r="F29" s="57">
        <f t="shared" si="2"/>
        <v>0</v>
      </c>
      <c r="G29" s="57">
        <f t="shared" si="2"/>
        <v>0</v>
      </c>
      <c r="H29" s="57">
        <f t="shared" si="2"/>
        <v>0</v>
      </c>
      <c r="I29" s="57">
        <f t="shared" si="2"/>
        <v>0</v>
      </c>
      <c r="J29" s="57">
        <f t="shared" si="2"/>
        <v>0</v>
      </c>
      <c r="K29" s="57">
        <f t="shared" si="2"/>
        <v>0</v>
      </c>
      <c r="L29" s="57">
        <f t="shared" si="2"/>
        <v>0</v>
      </c>
      <c r="M29" s="57">
        <f t="shared" si="2"/>
        <v>0</v>
      </c>
      <c r="N29" s="57">
        <f t="shared" si="2"/>
        <v>0</v>
      </c>
      <c r="O29" s="57">
        <f t="shared" si="2"/>
        <v>0</v>
      </c>
      <c r="P29" s="57">
        <f t="shared" si="2"/>
        <v>0</v>
      </c>
      <c r="Q29" s="57">
        <f t="shared" si="2"/>
        <v>0</v>
      </c>
      <c r="R29" s="57">
        <f t="shared" si="2"/>
        <v>0</v>
      </c>
      <c r="S29" s="57">
        <f t="shared" si="2"/>
        <v>0</v>
      </c>
      <c r="T29" s="57">
        <f t="shared" si="2"/>
        <v>0</v>
      </c>
      <c r="U29" s="57">
        <f t="shared" si="2"/>
        <v>0</v>
      </c>
      <c r="V29" s="57">
        <f t="shared" si="2"/>
        <v>0</v>
      </c>
      <c r="W29" s="57">
        <f t="shared" si="2"/>
        <v>0</v>
      </c>
      <c r="X29" s="57">
        <f t="shared" si="2"/>
        <v>0</v>
      </c>
      <c r="Y29" s="57">
        <f t="shared" si="2"/>
        <v>0</v>
      </c>
      <c r="Z29" s="57">
        <f t="shared" si="2"/>
        <v>0</v>
      </c>
      <c r="AA29" s="57">
        <f t="shared" si="2"/>
        <v>0</v>
      </c>
      <c r="AB29" s="57">
        <f t="shared" si="2"/>
        <v>0</v>
      </c>
      <c r="AC29" s="57">
        <f t="shared" si="2"/>
        <v>0</v>
      </c>
      <c r="AD29" s="57">
        <f t="shared" si="2"/>
        <v>0</v>
      </c>
      <c r="AE29" s="57">
        <f t="shared" si="2"/>
        <v>0</v>
      </c>
      <c r="AF29" s="57">
        <f t="shared" si="2"/>
        <v>0</v>
      </c>
      <c r="AG29" s="57">
        <f t="shared" si="2"/>
        <v>0</v>
      </c>
      <c r="AH29" s="57"/>
    </row>
    <row r="30" spans="1:34" ht="18" customHeight="1" x14ac:dyDescent="0.3">
      <c r="A30" s="114" t="s">
        <v>8</v>
      </c>
      <c r="B30" s="115"/>
      <c r="C30" s="58">
        <f t="shared" ref="C30:AG30" si="3">C23+C29</f>
        <v>0</v>
      </c>
      <c r="D30" s="59">
        <f t="shared" si="3"/>
        <v>0</v>
      </c>
      <c r="E30" s="59">
        <f t="shared" si="3"/>
        <v>0</v>
      </c>
      <c r="F30" s="59">
        <f t="shared" si="3"/>
        <v>0</v>
      </c>
      <c r="G30" s="59">
        <f t="shared" si="3"/>
        <v>0</v>
      </c>
      <c r="H30" s="59">
        <f t="shared" si="3"/>
        <v>0</v>
      </c>
      <c r="I30" s="59">
        <f t="shared" si="3"/>
        <v>0</v>
      </c>
      <c r="J30" s="59">
        <f t="shared" si="3"/>
        <v>0</v>
      </c>
      <c r="K30" s="59">
        <f t="shared" si="3"/>
        <v>0</v>
      </c>
      <c r="L30" s="59">
        <f t="shared" si="3"/>
        <v>0</v>
      </c>
      <c r="M30" s="59">
        <f t="shared" si="3"/>
        <v>0</v>
      </c>
      <c r="N30" s="59">
        <f t="shared" si="3"/>
        <v>0</v>
      </c>
      <c r="O30" s="59">
        <f t="shared" si="3"/>
        <v>0</v>
      </c>
      <c r="P30" s="59">
        <f t="shared" si="3"/>
        <v>0</v>
      </c>
      <c r="Q30" s="59">
        <f t="shared" si="3"/>
        <v>0</v>
      </c>
      <c r="R30" s="59">
        <f t="shared" si="3"/>
        <v>0</v>
      </c>
      <c r="S30" s="59">
        <f t="shared" si="3"/>
        <v>0</v>
      </c>
      <c r="T30" s="59">
        <f t="shared" si="3"/>
        <v>0</v>
      </c>
      <c r="U30" s="59">
        <f t="shared" si="3"/>
        <v>0</v>
      </c>
      <c r="V30" s="59">
        <f t="shared" si="3"/>
        <v>0</v>
      </c>
      <c r="W30" s="59">
        <f t="shared" si="3"/>
        <v>0</v>
      </c>
      <c r="X30" s="59">
        <f t="shared" si="3"/>
        <v>0</v>
      </c>
      <c r="Y30" s="59">
        <f t="shared" si="3"/>
        <v>0</v>
      </c>
      <c r="Z30" s="59">
        <f t="shared" si="3"/>
        <v>0</v>
      </c>
      <c r="AA30" s="59">
        <f t="shared" si="3"/>
        <v>0</v>
      </c>
      <c r="AB30" s="59">
        <f t="shared" si="3"/>
        <v>0</v>
      </c>
      <c r="AC30" s="59">
        <f t="shared" si="3"/>
        <v>0</v>
      </c>
      <c r="AD30" s="59">
        <f t="shared" si="3"/>
        <v>0</v>
      </c>
      <c r="AE30" s="59">
        <f t="shared" si="3"/>
        <v>0</v>
      </c>
      <c r="AF30" s="59">
        <f t="shared" si="3"/>
        <v>0</v>
      </c>
      <c r="AG30" s="59">
        <f t="shared" si="3"/>
        <v>0</v>
      </c>
      <c r="AH30" s="59"/>
    </row>
  </sheetData>
  <mergeCells count="13">
    <mergeCell ref="A5:B5"/>
    <mergeCell ref="A1:AI1"/>
    <mergeCell ref="A2:B2"/>
    <mergeCell ref="C2:C4"/>
    <mergeCell ref="A3:B3"/>
    <mergeCell ref="A4:B4"/>
    <mergeCell ref="A30:B30"/>
    <mergeCell ref="A6:B6"/>
    <mergeCell ref="A7:B7"/>
    <mergeCell ref="A8:A22"/>
    <mergeCell ref="A23:B23"/>
    <mergeCell ref="A24:A28"/>
    <mergeCell ref="A29:B29"/>
  </mergeCells>
  <phoneticPr fontId="11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월이용자파악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57</cp:revision>
  <dcterms:created xsi:type="dcterms:W3CDTF">2022-05-03T05:20:35Z</dcterms:created>
  <dcterms:modified xsi:type="dcterms:W3CDTF">2023-02-22T00:22:27Z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eyJub2RlMSI6eyJkc2QiOiIwMTAwMDAwMDAwMDAyMTIyIiwibG9nVGltZSI6IjIwMjMtMDItMDZUMDE6MDU6NTlaIiwicElEIjoiMiIsInRyYWNlSWQiOiIwM0E2QkYwNkY2Q0RGMTI0RjIzMjYyNUU5OTJGQThGNSIsInVzZXJDb2RlIjoibWFsczExMjgifSwibm9kZTIiOnsiZHNkIjoiMDEwMDAwMDAwMDAwMjEyMiIsImxvZ1RpbWUiOiI</vt:lpwstr>
  </property>
  <property fmtid="{D5CDD505-2E9C-101B-9397-08002B2CF9AE}" pid="3" name="OpenDocument">
    <vt:lpwstr>False</vt:lpwstr>
  </property>
</Properties>
</file>