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OM\Downloads\"/>
    </mc:Choice>
  </mc:AlternateContent>
  <xr:revisionPtr revIDLastSave="0" documentId="13_ncr:1_{07AE84D1-0DBE-4AAA-A4F9-955B79EA62F2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</workbook>
</file>

<file path=xl/calcChain.xml><?xml version="1.0" encoding="utf-8"?>
<calcChain xmlns="http://schemas.openxmlformats.org/spreadsheetml/2006/main">
  <c r="G84" i="1" l="1"/>
  <c r="E84" i="1"/>
  <c r="G83" i="1"/>
  <c r="E83" i="1"/>
  <c r="G82" i="1"/>
  <c r="E82" i="1"/>
  <c r="G81" i="1"/>
  <c r="E81" i="1"/>
  <c r="F80" i="1"/>
  <c r="G80" i="1" s="1"/>
  <c r="E80" i="1"/>
  <c r="F79" i="1"/>
  <c r="G79" i="1" s="1"/>
  <c r="E79" i="1"/>
  <c r="G78" i="1"/>
  <c r="E78" i="1"/>
  <c r="E85" i="1" s="1"/>
  <c r="G71" i="1"/>
  <c r="E71" i="1"/>
  <c r="G70" i="1"/>
  <c r="E70" i="1"/>
  <c r="G69" i="1"/>
  <c r="E69" i="1"/>
  <c r="G68" i="1"/>
  <c r="E68" i="1"/>
  <c r="F67" i="1"/>
  <c r="G67" i="1" s="1"/>
  <c r="E67" i="1"/>
  <c r="F66" i="1"/>
  <c r="G66" i="1" s="1"/>
  <c r="E66" i="1"/>
  <c r="G65" i="1"/>
  <c r="G72" i="1" s="1"/>
  <c r="E65" i="1"/>
  <c r="E72" i="1" s="1"/>
  <c r="G58" i="1"/>
  <c r="E58" i="1"/>
  <c r="G57" i="1"/>
  <c r="E57" i="1"/>
  <c r="G56" i="1"/>
  <c r="E56" i="1"/>
  <c r="G55" i="1"/>
  <c r="E55" i="1"/>
  <c r="F54" i="1"/>
  <c r="G54" i="1" s="1"/>
  <c r="E54" i="1"/>
  <c r="F53" i="1"/>
  <c r="G53" i="1" s="1"/>
  <c r="E53" i="1"/>
  <c r="G52" i="1"/>
  <c r="E52" i="1"/>
  <c r="E59" i="1" s="1"/>
  <c r="G45" i="1"/>
  <c r="E45" i="1"/>
  <c r="G44" i="1"/>
  <c r="E44" i="1"/>
  <c r="G43" i="1"/>
  <c r="E43" i="1"/>
  <c r="G42" i="1"/>
  <c r="E42" i="1"/>
  <c r="F41" i="1"/>
  <c r="G41" i="1" s="1"/>
  <c r="E41" i="1"/>
  <c r="F40" i="1"/>
  <c r="G40" i="1" s="1"/>
  <c r="E40" i="1"/>
  <c r="G39" i="1"/>
  <c r="G46" i="1" s="1"/>
  <c r="E39" i="1"/>
  <c r="E46" i="1" s="1"/>
  <c r="G32" i="1"/>
  <c r="E32" i="1"/>
  <c r="G31" i="1"/>
  <c r="E31" i="1"/>
  <c r="G30" i="1"/>
  <c r="E30" i="1"/>
  <c r="G29" i="1"/>
  <c r="E29" i="1"/>
  <c r="F28" i="1"/>
  <c r="G28" i="1" s="1"/>
  <c r="E28" i="1"/>
  <c r="F27" i="1"/>
  <c r="G27" i="1" s="1"/>
  <c r="E27" i="1"/>
  <c r="G26" i="1"/>
  <c r="G33" i="1" s="1"/>
  <c r="E26" i="1"/>
  <c r="E33" i="1" s="1"/>
  <c r="G13" i="1"/>
  <c r="G85" i="1" l="1"/>
  <c r="G59" i="1"/>
  <c r="G19" i="1"/>
  <c r="E19" i="1"/>
  <c r="G18" i="1"/>
  <c r="E18" i="1"/>
  <c r="G17" i="1"/>
  <c r="E17" i="1"/>
  <c r="G16" i="1"/>
  <c r="E16" i="1"/>
  <c r="F15" i="1"/>
  <c r="G15" i="1" s="1"/>
  <c r="E15" i="1"/>
  <c r="F14" i="1"/>
  <c r="G14" i="1" s="1"/>
  <c r="E14" i="1"/>
  <c r="E13" i="1"/>
  <c r="H19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/>
  <c r="H32" i="1"/>
  <c r="I32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G20" i="1" l="1"/>
  <c r="E20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H78" i="1"/>
  <c r="I78" i="1" s="1"/>
  <c r="J71" i="1"/>
  <c r="K71" i="1" s="1"/>
  <c r="H71" i="1"/>
  <c r="I71" i="1" s="1"/>
  <c r="J70" i="1"/>
  <c r="K70" i="1" s="1"/>
  <c r="H70" i="1"/>
  <c r="I70" i="1" s="1"/>
  <c r="J69" i="1"/>
  <c r="K69" i="1" s="1"/>
  <c r="H69" i="1"/>
  <c r="I69" i="1" s="1"/>
  <c r="J68" i="1"/>
  <c r="K68" i="1" s="1"/>
  <c r="H68" i="1"/>
  <c r="I68" i="1" s="1"/>
  <c r="J67" i="1"/>
  <c r="K67" i="1" s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K85" i="1" l="1"/>
  <c r="I85" i="1"/>
  <c r="C85" i="1" s="1"/>
  <c r="I72" i="1"/>
  <c r="K72" i="1"/>
  <c r="K59" i="1"/>
  <c r="I59" i="1"/>
  <c r="K46" i="1"/>
  <c r="I46" i="1"/>
  <c r="C46" i="1" s="1"/>
  <c r="I33" i="1"/>
  <c r="K33" i="1"/>
  <c r="C72" i="1" l="1"/>
  <c r="C59" i="1"/>
  <c r="C33" i="1"/>
  <c r="C6" i="1"/>
  <c r="D5" i="1"/>
  <c r="D4" i="1"/>
  <c r="D6" i="1"/>
  <c r="B14" i="1" l="1"/>
  <c r="B15" i="1"/>
  <c r="B16" i="1"/>
  <c r="B17" i="1"/>
  <c r="B18" i="1"/>
  <c r="B19" i="1"/>
  <c r="H17" i="1" l="1"/>
  <c r="I17" i="1" s="1"/>
  <c r="J17" i="1"/>
  <c r="K17" i="1" s="1"/>
  <c r="J19" i="1"/>
  <c r="K19" i="1" s="1"/>
  <c r="I19" i="1"/>
  <c r="J18" i="1"/>
  <c r="K18" i="1" s="1"/>
  <c r="H18" i="1"/>
  <c r="I18" i="1" s="1"/>
  <c r="J16" i="1"/>
  <c r="K16" i="1" s="1"/>
  <c r="I16" i="1"/>
  <c r="J15" i="1"/>
  <c r="K15" i="1" s="1"/>
  <c r="H15" i="1"/>
  <c r="I15" i="1" s="1"/>
  <c r="J14" i="1"/>
  <c r="H14" i="1"/>
  <c r="I14" i="1" s="1"/>
  <c r="J13" i="1"/>
  <c r="K13" i="1" s="1"/>
  <c r="H13" i="1"/>
  <c r="I13" i="1" s="1"/>
  <c r="C5" i="1" l="1"/>
  <c r="I20" i="1"/>
  <c r="K14" i="1"/>
  <c r="K20" i="1" l="1"/>
  <c r="C20" i="1" s="1"/>
  <c r="C4" i="1" l="1"/>
  <c r="E4" i="1" s="1"/>
  <c r="E6" i="1"/>
  <c r="E5" i="1"/>
</calcChain>
</file>

<file path=xl/sharedStrings.xml><?xml version="1.0" encoding="utf-8"?>
<sst xmlns="http://schemas.openxmlformats.org/spreadsheetml/2006/main" count="206" uniqueCount="67">
  <si>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</si>
  <si>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</si>
  <si>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</si>
  <si>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</si>
  <si>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</si>
  <si>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</si>
  <si>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</si>
  <si>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</si>
  <si>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</si>
  <si>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</si>
  <si>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</si>
  <si>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</si>
  <si>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</si>
  <si>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</si>
  <si>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</si>
  <si>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</si>
  <si>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</si>
  <si>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</si>
  <si>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</si>
  <si>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</si>
  <si>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</si>
  <si>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</si>
  <si>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</si>
  <si>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</si>
  <si>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</si>
  <si>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</si>
  <si>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</si>
  <si>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</si>
  <si>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</si>
  <si>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</si>
  <si>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</si>
  <si>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</si>
  <si>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</si>
  <si>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</si>
  <si>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</si>
  <si>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</si>
  <si>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</si>
  <si>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</si>
  <si>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</si>
  <si>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</si>
  <si>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</si>
  <si>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</si>
  <si>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</si>
  <si>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</si>
  <si>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</si>
  <si>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</si>
  <si>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</si>
  <si>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</si>
  <si>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</si>
  <si>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</si>
  <si>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</si>
  <si>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</si>
  <si>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</si>
  <si>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</si>
  <si>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</si>
  <si>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</si>
  <si>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</si>
  <si>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</si>
  <si>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</si>
  <si>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</si>
  <si>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</si>
  <si>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</si>
  <si>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</si>
  <si>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x</t>
  </si>
  <si>
    <t>Tomas Valenzuela</t>
  </si>
  <si>
    <t>Fabian Perez</t>
  </si>
  <si>
    <t>Juan Garrido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</si>
</sst>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78" sqref="C78:G86"/>
    </sheetView>
  </sheetViews>
  <sheetFormatPr baseColWidth="10"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>
      <c r="C2" s="30">
        <v>0.7</v>
      </c>
      <c r="D2" s="33">
        <v>0.3</v>
      </c>
      <c r="E2" s="34">
        <v>1</v>
      </c>
    </row>
    <row r="3" spans="1:11" ht="30">
      <c r="B3" s="2" t="s">
        <v>2</v>
      </c>
      <c r="C3" s="31" t="s">
        <v>45</v>
      </c>
      <c r="D3" s="35" t="s">
        <v>47</v>
      </c>
      <c r="E3" s="36" t="s">
        <v>46</v>
      </c>
    </row>
    <row r="4" spans="1:11">
      <c r="A4" s="3">
        <v>1</v>
      </c>
      <c r="B4" s="17" t="s">
        <v>64</v>
      </c>
      <c r="C4" s="32">
        <f>C21</f>
        <v>6.5</v>
      </c>
      <c r="D4" s="38">
        <f>C60</f>
        <v>6.5</v>
      </c>
      <c r="E4" s="37">
        <f>C4*C$2+D4*D$2</f>
        <v>6.5</v>
      </c>
    </row>
    <row r="5" spans="1:11">
      <c r="A5" s="3">
        <v>2</v>
      </c>
      <c r="B5" s="17" t="s">
        <v>65</v>
      </c>
      <c r="C5" s="32">
        <f>C34</f>
        <v>6.5</v>
      </c>
      <c r="D5" s="38">
        <f>C73</f>
        <v>6.5</v>
      </c>
      <c r="E5" s="37">
        <f t="shared" ref="E5:E6" si="0">C5*C$2+D5*D$2</f>
        <v>6.5</v>
      </c>
    </row>
    <row r="6" spans="1:11">
      <c r="A6" s="3">
        <v>3</v>
      </c>
      <c r="B6" s="17" t="s">
        <v>66</v>
      </c>
      <c r="C6" s="32">
        <f>C47</f>
        <v>6.5</v>
      </c>
      <c r="D6" s="38">
        <f>C86</f>
        <v>6.5</v>
      </c>
      <c r="E6" s="37">
        <f t="shared" si="0"/>
        <v>6.5</v>
      </c>
    </row>
    <row r="11" spans="1:11" ht="18.75" outlineLevel="1">
      <c r="A11" s="48" t="s">
        <v>48</v>
      </c>
      <c r="B11" s="12" t="str">
        <f>B4</f>
        <v>Tomas Valenzuela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">
        <v>63</v>
      </c>
      <c r="E13" s="13">
        <f>IF(D13="X",100*0.15,"")</f>
        <v>15</v>
      </c>
      <c r="F13" s="13"/>
      <c r="G13" s="13" t="str">
        <f>IF(F13="X",60*0.15,"")</f>
        <v/>
      </c>
      <c r="H13" s="13" t="str">
        <f t="shared" ref="H13:H19" si="1">IF($C13=ML,"X","")</f>
        <v/>
      </c>
      <c r="I13" s="13" t="str">
        <f>IF(H13="X",30*0.15,"")</f>
        <v/>
      </c>
      <c r="J13" s="13" t="str">
        <f t="shared" ref="J13:J17" si="2">IF($C13=NL,"X","")</f>
        <v/>
      </c>
      <c r="K13" s="13" t="str">
        <f t="shared" ref="K13:K17" si="3">IF($J13="X",0,"")</f>
        <v/>
      </c>
    </row>
    <row r="14" spans="1:11" ht="26.45" customHeight="1" outlineLevel="1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">
        <v>63</v>
      </c>
      <c r="E14" s="13">
        <f>IF(D14="X",100*0.25,"")</f>
        <v>25</v>
      </c>
      <c r="F14" s="13" t="str">
        <f>IF($C1=L,"X","")</f>
        <v/>
      </c>
      <c r="G14" s="13" t="str">
        <f>IF(F14="X",60*0.25,"")</f>
        <v/>
      </c>
      <c r="H14" s="13" t="str">
        <f t="shared" si="1"/>
        <v/>
      </c>
      <c r="I14" s="13" t="str">
        <f>IF(H14="X",30*0.25,"")</f>
        <v/>
      </c>
      <c r="J14" s="13" t="str">
        <f t="shared" si="2"/>
        <v/>
      </c>
      <c r="K14" s="13" t="str">
        <f t="shared" si="3"/>
        <v/>
      </c>
    </row>
    <row r="15" spans="1:11" ht="24" outlineLevel="1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">
        <v>63</v>
      </c>
      <c r="E15" s="13">
        <f>IF(D15="X",100*0.2,"")</f>
        <v>20</v>
      </c>
      <c r="F15" s="13" t="str">
        <f>IF($C2=L,"X","")</f>
        <v/>
      </c>
      <c r="G15" s="13" t="str">
        <f>IF(F15="X",60*0.2,"")</f>
        <v/>
      </c>
      <c r="H15" s="13" t="str">
        <f t="shared" si="1"/>
        <v/>
      </c>
      <c r="I15" s="13" t="str">
        <f>IF(H15="X",30*0.2,"")</f>
        <v/>
      </c>
      <c r="J15" s="13" t="str">
        <f t="shared" si="2"/>
        <v/>
      </c>
      <c r="K15" s="13" t="str">
        <f t="shared" si="3"/>
        <v/>
      </c>
    </row>
    <row r="16" spans="1:11" ht="24" outlineLevel="1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/>
      <c r="E16" s="13" t="str">
        <f>IF(D16="X",100*0.05,"")</f>
        <v/>
      </c>
      <c r="F16" s="13" t="s">
        <v>63</v>
      </c>
      <c r="G16" s="13">
        <f>IF(F16="X",60*0.05,"")</f>
        <v>3</v>
      </c>
      <c r="H16" s="13"/>
      <c r="I16" s="13" t="str">
        <f>IF(H16="X",30*0.05,"")</f>
        <v/>
      </c>
      <c r="J16" s="13" t="str">
        <f t="shared" si="2"/>
        <v/>
      </c>
      <c r="K16" s="13" t="str">
        <f t="shared" si="3"/>
        <v/>
      </c>
    </row>
    <row r="17" spans="1:11" ht="24" outlineLevel="1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/>
      <c r="E17" s="13" t="str">
        <f>IF(D17="X",100*0.05,"")</f>
        <v/>
      </c>
      <c r="F17" s="13" t="s">
        <v>63</v>
      </c>
      <c r="G17" s="13">
        <f>IF(F17="X",60*0.05,"")</f>
        <v>3</v>
      </c>
      <c r="H17" s="13" t="str">
        <f t="shared" si="1"/>
        <v/>
      </c>
      <c r="I17" s="13" t="str">
        <f>IF(H17="X",30*0.05,"")</f>
        <v/>
      </c>
      <c r="J17" s="13" t="str">
        <f t="shared" si="2"/>
        <v/>
      </c>
      <c r="K17" s="13" t="str">
        <f t="shared" si="3"/>
        <v/>
      </c>
    </row>
    <row r="18" spans="1:11" ht="36" outlineLevel="1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">
        <v>63</v>
      </c>
      <c r="E18" s="13">
        <f>IF(D18="X",100*0.2,"")</f>
        <v>20</v>
      </c>
      <c r="F18" s="13"/>
      <c r="G18" s="13" t="str">
        <f>IF(F18="X",60*0.2,"")</f>
        <v/>
      </c>
      <c r="H18" s="13" t="str">
        <f t="shared" si="1"/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4">IF($J18="X",0,"")</f>
        <v/>
      </c>
    </row>
    <row r="19" spans="1:11" ht="24" outlineLevel="1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/>
      <c r="E19" s="13" t="str">
        <f>IF(D19="X",100*0.1,"")</f>
        <v/>
      </c>
      <c r="F19" s="13" t="s">
        <v>63</v>
      </c>
      <c r="G19" s="13">
        <f>IF(F19="X",60*0.1,"")</f>
        <v>6</v>
      </c>
      <c r="H19" s="13" t="str">
        <f t="shared" si="1"/>
        <v/>
      </c>
      <c r="I19" s="13" t="str">
        <f>IF(H19="X",30*0.1,"")</f>
        <v/>
      </c>
      <c r="J19" s="13" t="str">
        <f>IF($C19=NL,"X","")</f>
        <v/>
      </c>
      <c r="K19" s="13" t="str">
        <f t="shared" si="4"/>
        <v/>
      </c>
    </row>
    <row r="20" spans="1:11" ht="15.75" customHeight="1" outlineLevel="1">
      <c r="A20" s="40"/>
      <c r="B20" s="19" t="s">
        <v>4</v>
      </c>
      <c r="C20" s="23">
        <f>E20+G20+I20+K20</f>
        <v>92</v>
      </c>
      <c r="D20" s="14"/>
      <c r="E20" s="14">
        <f>SUM(E13:E19)</f>
        <v>80</v>
      </c>
      <c r="F20" s="14"/>
      <c r="G20" s="14">
        <f>SUM(G13:G19)</f>
        <v>12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>
      <c r="A21" s="42"/>
      <c r="B21" s="22" t="s">
        <v>12</v>
      </c>
      <c r="C21" s="15">
        <v>6.5</v>
      </c>
    </row>
    <row r="22" spans="1:11" ht="15.75" customHeight="1"/>
    <row r="23" spans="1:11" ht="15.75" customHeight="1"/>
    <row r="24" spans="1:11" ht="24" customHeight="1">
      <c r="A24" s="48" t="s">
        <v>48</v>
      </c>
      <c r="B24" s="12" t="str">
        <f>B5</f>
        <v>Fabian Perez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">
        <v>63</v>
      </c>
      <c r="E26" s="13">
        <f>IF(D26="X",100*0.15,"")</f>
        <v>15</v>
      </c>
      <c r="F26" s="13"/>
      <c r="G26" s="13" t="str">
        <f>IF(F26="X",60*0.15,"")</f>
        <v/>
      </c>
      <c r="H26" s="13" t="str">
        <f t="shared" ref="H26:H30" si="5">IF($C26=ML,"X","")</f>
        <v/>
      </c>
      <c r="I26" s="13" t="str">
        <f>IF(H26="X",30*0.15,"")</f>
        <v/>
      </c>
      <c r="J26" s="13" t="str">
        <f t="shared" ref="J26:J30" si="6">IF($C26=NL,"X","")</f>
        <v/>
      </c>
      <c r="K26" s="13" t="str">
        <f t="shared" ref="K26:K32" si="7">IF($J26="X",0,"")</f>
        <v/>
      </c>
    </row>
    <row r="27" spans="1:11" ht="24" customHeight="1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">
        <v>63</v>
      </c>
      <c r="E27" s="13">
        <f>IF(D27="X",100*0.25,"")</f>
        <v>25</v>
      </c>
      <c r="F27" s="13" t="str">
        <f>IF($C14=L,"X","")</f>
        <v/>
      </c>
      <c r="G27" s="13" t="str">
        <f>IF(F27="X",60*0.25,"")</f>
        <v/>
      </c>
      <c r="H27" s="13" t="str">
        <f t="shared" si="5"/>
        <v/>
      </c>
      <c r="I27" s="13" t="str">
        <f>IF(H27="X",30*0.25,"")</f>
        <v/>
      </c>
      <c r="J27" s="13" t="str">
        <f t="shared" si="6"/>
        <v/>
      </c>
      <c r="K27" s="13" t="str">
        <f t="shared" si="7"/>
        <v/>
      </c>
    </row>
    <row r="28" spans="1:11" ht="24" customHeight="1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">
        <v>63</v>
      </c>
      <c r="E28" s="13">
        <f>IF(D28="X",100*0.2,"")</f>
        <v>20</v>
      </c>
      <c r="F28" s="13" t="str">
        <f>IF($C15=L,"X","")</f>
        <v/>
      </c>
      <c r="G28" s="13" t="str">
        <f>IF(F28="X",60*0.2,"")</f>
        <v/>
      </c>
      <c r="H28" s="13" t="str">
        <f t="shared" si="5"/>
        <v/>
      </c>
      <c r="I28" s="13" t="str">
        <f>IF(H28="X",30*0.2,"")</f>
        <v/>
      </c>
      <c r="J28" s="13" t="str">
        <f t="shared" si="6"/>
        <v/>
      </c>
      <c r="K28" s="13" t="str">
        <f t="shared" si="7"/>
        <v/>
      </c>
    </row>
    <row r="29" spans="1:11" ht="24" customHeight="1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/>
      <c r="E29" s="13" t="str">
        <f>IF(D29="X",100*0.05,"")</f>
        <v/>
      </c>
      <c r="F29" s="13" t="s">
        <v>63</v>
      </c>
      <c r="G29" s="13">
        <f>IF(F29="X",60*0.05,"")</f>
        <v>3</v>
      </c>
      <c r="H29" s="13" t="str">
        <f t="shared" si="5"/>
        <v/>
      </c>
      <c r="I29" s="13" t="str">
        <f>IF(H29="X",30*0.05,"")</f>
        <v/>
      </c>
      <c r="J29" s="13" t="str">
        <f t="shared" si="6"/>
        <v/>
      </c>
      <c r="K29" s="13" t="str">
        <f t="shared" si="7"/>
        <v/>
      </c>
    </row>
    <row r="30" spans="1:11" ht="24" customHeight="1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/>
      <c r="E30" s="13" t="str">
        <f>IF(D30="X",100*0.05,"")</f>
        <v/>
      </c>
      <c r="F30" s="13" t="s">
        <v>63</v>
      </c>
      <c r="G30" s="13">
        <f>IF(F30="X",60*0.05,"")</f>
        <v>3</v>
      </c>
      <c r="H30" s="13" t="str">
        <f t="shared" si="5"/>
        <v/>
      </c>
      <c r="I30" s="13" t="str">
        <f>IF(H30="X",30*0.05,"")</f>
        <v/>
      </c>
      <c r="J30" s="13" t="str">
        <f t="shared" si="6"/>
        <v/>
      </c>
      <c r="K30" s="13" t="str">
        <f t="shared" si="7"/>
        <v/>
      </c>
    </row>
    <row r="31" spans="1:11" ht="24" customHeight="1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">
        <v>63</v>
      </c>
      <c r="E31" s="13">
        <f>IF(D31="X",100*0.2,"")</f>
        <v>20</v>
      </c>
      <c r="F31" s="13"/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7"/>
        <v/>
      </c>
    </row>
    <row r="32" spans="1:11" ht="24" customHeight="1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/>
      <c r="E32" s="13" t="str">
        <f>IF(D32="X",100*0.1,"")</f>
        <v/>
      </c>
      <c r="F32" s="13" t="s">
        <v>63</v>
      </c>
      <c r="G32" s="13">
        <f>IF(F32="X",60*0.1,"")</f>
        <v>6</v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7"/>
        <v/>
      </c>
    </row>
    <row r="33" spans="1:11" ht="24" customHeight="1">
      <c r="A33" s="40"/>
      <c r="B33" s="19" t="s">
        <v>4</v>
      </c>
      <c r="C33" s="23">
        <f>E33+G33+I33+K33</f>
        <v>92</v>
      </c>
      <c r="D33" s="14"/>
      <c r="E33" s="14">
        <f>SUM(E26:E32)</f>
        <v>80</v>
      </c>
      <c r="F33" s="14"/>
      <c r="G33" s="14">
        <f>SUM(G26:G32)</f>
        <v>12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>
      <c r="A34" s="42"/>
      <c r="B34" s="22" t="s">
        <v>12</v>
      </c>
      <c r="C34" s="15">
        <v>6.5</v>
      </c>
    </row>
    <row r="35" spans="1:11" ht="16.149999999999999" customHeight="1"/>
    <row r="36" spans="1:11" ht="13.9" customHeight="1"/>
    <row r="37" spans="1:11" ht="24" customHeight="1">
      <c r="A37" s="48" t="s">
        <v>48</v>
      </c>
      <c r="B37" s="12" t="str">
        <f>B6</f>
        <v>Juan Garrido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">
        <v>63</v>
      </c>
      <c r="E39" s="13">
        <f>IF(D39="X",100*0.15,"")</f>
        <v>15</v>
      </c>
      <c r="F39" s="13"/>
      <c r="G39" s="13" t="str">
        <f>IF(F39="X",60*0.15,"")</f>
        <v/>
      </c>
      <c r="H39" s="13" t="str">
        <f t="shared" ref="H39:H43" si="8">IF($C39=ML,"X","")</f>
        <v/>
      </c>
      <c r="I39" s="13" t="str">
        <f>IF(H39="X",30*0.15,"")</f>
        <v/>
      </c>
      <c r="J39" s="13" t="str">
        <f t="shared" ref="J39:J43" si="9">IF($C39=NL,"X","")</f>
        <v/>
      </c>
      <c r="K39" s="13" t="str">
        <f t="shared" ref="K39:K45" si="10">IF($J39="X",0,"")</f>
        <v/>
      </c>
    </row>
    <row r="40" spans="1:11" ht="24" customHeight="1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">
        <v>63</v>
      </c>
      <c r="E40" s="13">
        <f>IF(D40="X",100*0.25,"")</f>
        <v>25</v>
      </c>
      <c r="F40" s="13" t="str">
        <f>IF($C27=L,"X","")</f>
        <v/>
      </c>
      <c r="G40" s="13" t="str">
        <f>IF(F40="X",60*0.25,"")</f>
        <v/>
      </c>
      <c r="H40" s="13" t="str">
        <f t="shared" si="8"/>
        <v/>
      </c>
      <c r="I40" s="13" t="str">
        <f>IF(H40="X",30*0.25,"")</f>
        <v/>
      </c>
      <c r="J40" s="13" t="str">
        <f t="shared" si="9"/>
        <v/>
      </c>
      <c r="K40" s="13" t="str">
        <f t="shared" si="10"/>
        <v/>
      </c>
    </row>
    <row r="41" spans="1:11" ht="24" customHeight="1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">
        <v>63</v>
      </c>
      <c r="E41" s="13">
        <f>IF(D41="X",100*0.2,"")</f>
        <v>20</v>
      </c>
      <c r="F41" s="13" t="str">
        <f>IF($C28=L,"X","")</f>
        <v/>
      </c>
      <c r="G41" s="13" t="str">
        <f>IF(F41="X",60*0.2,"")</f>
        <v/>
      </c>
      <c r="H41" s="13" t="str">
        <f t="shared" si="8"/>
        <v/>
      </c>
      <c r="I41" s="13" t="str">
        <f>IF(H41="X",30*0.2,"")</f>
        <v/>
      </c>
      <c r="J41" s="13" t="str">
        <f t="shared" si="9"/>
        <v/>
      </c>
      <c r="K41" s="13" t="str">
        <f t="shared" si="10"/>
        <v/>
      </c>
    </row>
    <row r="42" spans="1:11" ht="24" customHeight="1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/>
      <c r="E42" s="13" t="str">
        <f>IF(D42="X",100*0.05,"")</f>
        <v/>
      </c>
      <c r="F42" s="13" t="s">
        <v>63</v>
      </c>
      <c r="G42" s="13">
        <f>IF(F42="X",60*0.05,"")</f>
        <v>3</v>
      </c>
      <c r="H42" s="13" t="str">
        <f t="shared" si="8"/>
        <v/>
      </c>
      <c r="I42" s="13" t="str">
        <f>IF(H42="X",30*0.05,"")</f>
        <v/>
      </c>
      <c r="J42" s="13" t="str">
        <f t="shared" si="9"/>
        <v/>
      </c>
      <c r="K42" s="13" t="str">
        <f t="shared" si="10"/>
        <v/>
      </c>
    </row>
    <row r="43" spans="1:11" ht="24" customHeight="1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/>
      <c r="E43" s="13" t="str">
        <f>IF(D43="X",100*0.05,"")</f>
        <v/>
      </c>
      <c r="F43" s="13" t="s">
        <v>63</v>
      </c>
      <c r="G43" s="13">
        <f>IF(F43="X",60*0.05,"")</f>
        <v>3</v>
      </c>
      <c r="H43" s="13" t="str">
        <f t="shared" si="8"/>
        <v/>
      </c>
      <c r="I43" s="13" t="str">
        <f>IF(H43="X",30*0.05,"")</f>
        <v/>
      </c>
      <c r="J43" s="13" t="str">
        <f t="shared" si="9"/>
        <v/>
      </c>
      <c r="K43" s="13" t="str">
        <f t="shared" si="10"/>
        <v/>
      </c>
    </row>
    <row r="44" spans="1:11" ht="24" customHeight="1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">
        <v>63</v>
      </c>
      <c r="E44" s="13">
        <f>IF(D44="X",100*0.2,"")</f>
        <v>20</v>
      </c>
      <c r="F44" s="13"/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0"/>
        <v/>
      </c>
    </row>
    <row r="45" spans="1:11" ht="24" customHeight="1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/>
      <c r="E45" s="13" t="str">
        <f>IF(D45="X",100*0.1,"")</f>
        <v/>
      </c>
      <c r="F45" s="13" t="s">
        <v>63</v>
      </c>
      <c r="G45" s="13">
        <f>IF(F45="X",60*0.1,"")</f>
        <v>6</v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0"/>
        <v/>
      </c>
    </row>
    <row r="46" spans="1:11" ht="24" customHeight="1">
      <c r="A46" s="40"/>
      <c r="B46" s="19" t="s">
        <v>4</v>
      </c>
      <c r="C46" s="23">
        <f>E46+G46+I46+K46</f>
        <v>92</v>
      </c>
      <c r="D46" s="14"/>
      <c r="E46" s="14">
        <f>SUM(E39:E45)</f>
        <v>80</v>
      </c>
      <c r="F46" s="14"/>
      <c r="G46" s="14">
        <f>SUM(G39:G45)</f>
        <v>12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>
      <c r="A47" s="42"/>
      <c r="B47" s="22" t="s">
        <v>12</v>
      </c>
      <c r="C47" s="15">
        <v>6.5</v>
      </c>
    </row>
    <row r="48" spans="1:11" ht="15.75" customHeight="1"/>
    <row r="49" spans="1:11" ht="15.75" customHeight="1"/>
    <row r="50" spans="1:11" ht="24" customHeight="1">
      <c r="A50" s="39" t="s">
        <v>60</v>
      </c>
      <c r="B50" s="12" t="str">
        <f>B4</f>
        <v>Tomas Valenzuela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">
        <v>63</v>
      </c>
      <c r="E52" s="13">
        <f>IF(D52="X",100*0.15,"")</f>
        <v>15</v>
      </c>
      <c r="F52" s="13"/>
      <c r="G52" s="13" t="str">
        <f>IF(F52="X",60*0.15,"")</f>
        <v/>
      </c>
      <c r="H52" s="13" t="str">
        <f t="shared" ref="H52:H56" si="11">IF($C52=ML,"X","")</f>
        <v/>
      </c>
      <c r="I52" s="13" t="str">
        <f>IF(H52="X",30*0.15,"")</f>
        <v/>
      </c>
      <c r="J52" s="13" t="str">
        <f t="shared" ref="J52:J56" si="12">IF($C52=NL,"X","")</f>
        <v/>
      </c>
      <c r="K52" s="13" t="str">
        <f t="shared" ref="K52:K58" si="13">IF($J52="X",0,"")</f>
        <v/>
      </c>
    </row>
    <row r="53" spans="1:11" ht="24" customHeight="1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">
        <v>63</v>
      </c>
      <c r="E53" s="13">
        <f>IF(D53="X",100*0.25,"")</f>
        <v>25</v>
      </c>
      <c r="F53" s="13" t="str">
        <f>IF($C40=L,"X","")</f>
        <v/>
      </c>
      <c r="G53" s="13" t="str">
        <f>IF(F53="X",60*0.25,"")</f>
        <v/>
      </c>
      <c r="H53" s="13" t="str">
        <f t="shared" si="11"/>
        <v/>
      </c>
      <c r="I53" s="13" t="str">
        <f>IF(H53="X",30*0.25,"")</f>
        <v/>
      </c>
      <c r="J53" s="13" t="str">
        <f t="shared" si="12"/>
        <v/>
      </c>
      <c r="K53" s="13" t="str">
        <f t="shared" si="13"/>
        <v/>
      </c>
    </row>
    <row r="54" spans="1:11" ht="24" customHeight="1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">
        <v>63</v>
      </c>
      <c r="E54" s="13">
        <f>IF(D54="X",100*0.2,"")</f>
        <v>20</v>
      </c>
      <c r="F54" s="13" t="str">
        <f>IF($C41=L,"X","")</f>
        <v/>
      </c>
      <c r="G54" s="13" t="str">
        <f>IF(F54="X",60*0.2,"")</f>
        <v/>
      </c>
      <c r="H54" s="13" t="str">
        <f t="shared" si="11"/>
        <v/>
      </c>
      <c r="I54" s="13" t="str">
        <f>IF(H54="X",30*0.2,"")</f>
        <v/>
      </c>
      <c r="J54" s="13" t="str">
        <f t="shared" si="12"/>
        <v/>
      </c>
      <c r="K54" s="13" t="str">
        <f t="shared" si="13"/>
        <v/>
      </c>
    </row>
    <row r="55" spans="1:11" ht="24" customHeight="1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/>
      <c r="E55" s="13" t="str">
        <f>IF(D55="X",100*0.05,"")</f>
        <v/>
      </c>
      <c r="F55" s="13" t="s">
        <v>63</v>
      </c>
      <c r="G55" s="13">
        <f>IF(F55="X",60*0.05,"")</f>
        <v>3</v>
      </c>
      <c r="H55" s="13" t="str">
        <f t="shared" si="11"/>
        <v/>
      </c>
      <c r="I55" s="13" t="str">
        <f>IF(H55="X",30*0.05,"")</f>
        <v/>
      </c>
      <c r="J55" s="13" t="str">
        <f t="shared" si="12"/>
        <v/>
      </c>
      <c r="K55" s="13" t="str">
        <f t="shared" si="13"/>
        <v/>
      </c>
    </row>
    <row r="56" spans="1:11" ht="24" customHeight="1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/>
      <c r="E56" s="13" t="str">
        <f>IF(D56="X",100*0.05,"")</f>
        <v/>
      </c>
      <c r="F56" s="13" t="s">
        <v>63</v>
      </c>
      <c r="G56" s="13">
        <f>IF(F56="X",60*0.05,"")</f>
        <v>3</v>
      </c>
      <c r="H56" s="13" t="str">
        <f t="shared" si="11"/>
        <v/>
      </c>
      <c r="I56" s="13" t="str">
        <f>IF(H56="X",30*0.05,"")</f>
        <v/>
      </c>
      <c r="J56" s="13" t="str">
        <f t="shared" si="12"/>
        <v/>
      </c>
      <c r="K56" s="13" t="str">
        <f t="shared" si="13"/>
        <v/>
      </c>
    </row>
    <row r="57" spans="1:11" ht="24" customHeight="1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">
        <v>63</v>
      </c>
      <c r="E57" s="13">
        <f>IF(D57="X",100*0.2,"")</f>
        <v>20</v>
      </c>
      <c r="F57" s="13"/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13"/>
        <v/>
      </c>
    </row>
    <row r="58" spans="1:11" ht="24" customHeight="1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/>
      <c r="E58" s="13" t="str">
        <f>IF(D58="X",100*0.1,"")</f>
        <v/>
      </c>
      <c r="F58" s="13" t="s">
        <v>63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13"/>
        <v/>
      </c>
    </row>
    <row r="59" spans="1:11" ht="24" customHeight="1">
      <c r="A59" s="40"/>
      <c r="B59" s="19" t="s">
        <v>4</v>
      </c>
      <c r="C59" s="23">
        <f>E59+G59+I59+K59</f>
        <v>92</v>
      </c>
      <c r="D59" s="14"/>
      <c r="E59" s="14">
        <f>SUM(E52:E58)</f>
        <v>80</v>
      </c>
      <c r="F59" s="14"/>
      <c r="G59" s="14">
        <f>SUM(G52:G58)</f>
        <v>12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>
      <c r="A60" s="42"/>
      <c r="B60" s="22" t="s">
        <v>12</v>
      </c>
      <c r="C60" s="15">
        <v>6.5</v>
      </c>
    </row>
    <row r="61" spans="1:11" ht="15.75" customHeight="1"/>
    <row r="62" spans="1:11" ht="15.75" customHeight="1"/>
    <row r="63" spans="1:11" ht="24" customHeight="1">
      <c r="A63" s="39" t="s">
        <v>61</v>
      </c>
      <c r="B63" s="12" t="str">
        <f>B5</f>
        <v>Fabian Perez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">
        <v>63</v>
      </c>
      <c r="E65" s="13">
        <f>IF(D65="X",100*0.15,"")</f>
        <v>15</v>
      </c>
      <c r="F65" s="13"/>
      <c r="G65" s="13" t="str">
        <f>IF(F65="X",60*0.15,"")</f>
        <v/>
      </c>
      <c r="H65" s="13" t="str">
        <f t="shared" ref="H65:H69" si="14">IF($C65=ML,"X","")</f>
        <v/>
      </c>
      <c r="I65" s="13" t="str">
        <f>IF(H65="X",30*0.15,"")</f>
        <v/>
      </c>
      <c r="J65" s="13" t="str">
        <f t="shared" ref="J65:J69" si="15">IF($C65=NL,"X","")</f>
        <v/>
      </c>
      <c r="K65" s="13" t="str">
        <f t="shared" ref="K65:K71" si="16">IF($J65="X",0,"")</f>
        <v/>
      </c>
    </row>
    <row r="66" spans="1:11" ht="24" customHeight="1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">
        <v>63</v>
      </c>
      <c r="E66" s="13">
        <f>IF(D66="X",100*0.25,"")</f>
        <v>25</v>
      </c>
      <c r="F66" s="13" t="str">
        <f>IF($C53=L,"X","")</f>
        <v/>
      </c>
      <c r="G66" s="13" t="str">
        <f>IF(F66="X",60*0.25,"")</f>
        <v/>
      </c>
      <c r="H66" s="13" t="str">
        <f t="shared" si="14"/>
        <v/>
      </c>
      <c r="I66" s="13" t="str">
        <f>IF(H66="X",30*0.25,"")</f>
        <v/>
      </c>
      <c r="J66" s="13" t="str">
        <f t="shared" si="15"/>
        <v/>
      </c>
      <c r="K66" s="13" t="str">
        <f t="shared" si="16"/>
        <v/>
      </c>
    </row>
    <row r="67" spans="1:11" ht="24" customHeight="1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 t="s">
        <v>63</v>
      </c>
      <c r="E67" s="13">
        <f>IF(D67="X",100*0.2,"")</f>
        <v>20</v>
      </c>
      <c r="F67" s="13" t="str">
        <f>IF($C54=L,"X","")</f>
        <v/>
      </c>
      <c r="G67" s="13" t="str">
        <f>IF(F67="X",60*0.2,"")</f>
        <v/>
      </c>
      <c r="H67" s="13" t="str">
        <f t="shared" si="14"/>
        <v/>
      </c>
      <c r="I67" s="13" t="str">
        <f>IF(H67="X",30*0.2,"")</f>
        <v/>
      </c>
      <c r="J67" s="13" t="str">
        <f t="shared" si="15"/>
        <v/>
      </c>
      <c r="K67" s="13" t="str">
        <f t="shared" si="16"/>
        <v/>
      </c>
    </row>
    <row r="68" spans="1:11" ht="24" customHeight="1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/>
      <c r="E68" s="13" t="str">
        <f>IF(D68="X",100*0.05,"")</f>
        <v/>
      </c>
      <c r="F68" s="13" t="s">
        <v>63</v>
      </c>
      <c r="G68" s="13">
        <f>IF(F68="X",60*0.05,"")</f>
        <v>3</v>
      </c>
      <c r="H68" s="13" t="str">
        <f t="shared" si="14"/>
        <v/>
      </c>
      <c r="I68" s="13" t="str">
        <f>IF(H68="X",30*0.05,"")</f>
        <v/>
      </c>
      <c r="J68" s="13" t="str">
        <f t="shared" si="15"/>
        <v/>
      </c>
      <c r="K68" s="13" t="str">
        <f t="shared" si="16"/>
        <v/>
      </c>
    </row>
    <row r="69" spans="1:11" ht="24" customHeight="1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/>
      <c r="E69" s="13" t="str">
        <f>IF(D69="X",100*0.05,"")</f>
        <v/>
      </c>
      <c r="F69" s="13" t="s">
        <v>63</v>
      </c>
      <c r="G69" s="13">
        <f>IF(F69="X",60*0.05,"")</f>
        <v>3</v>
      </c>
      <c r="H69" s="13" t="str">
        <f t="shared" si="14"/>
        <v/>
      </c>
      <c r="I69" s="13" t="str">
        <f>IF(H69="X",30*0.05,"")</f>
        <v/>
      </c>
      <c r="J69" s="13" t="str">
        <f t="shared" si="15"/>
        <v/>
      </c>
      <c r="K69" s="13" t="str">
        <f t="shared" si="16"/>
        <v/>
      </c>
    </row>
    <row r="70" spans="1:11" ht="24" customHeight="1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">
        <v>63</v>
      </c>
      <c r="E70" s="13">
        <f>IF(D70="X",100*0.2,"")</f>
        <v>20</v>
      </c>
      <c r="F70" s="13"/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16"/>
        <v/>
      </c>
    </row>
    <row r="71" spans="1:11" ht="24" customHeight="1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/>
      <c r="E71" s="13" t="str">
        <f>IF(D71="X",100*0.1,"")</f>
        <v/>
      </c>
      <c r="F71" s="13" t="s">
        <v>63</v>
      </c>
      <c r="G71" s="13">
        <f>IF(F71="X",60*0.1,"")</f>
        <v>6</v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16"/>
        <v/>
      </c>
    </row>
    <row r="72" spans="1:11" ht="24" customHeight="1">
      <c r="A72" s="40"/>
      <c r="B72" s="19" t="s">
        <v>4</v>
      </c>
      <c r="C72" s="23">
        <f>E72+G72+I72+K72</f>
        <v>92</v>
      </c>
      <c r="D72" s="14"/>
      <c r="E72" s="14">
        <f>SUM(E65:E71)</f>
        <v>80</v>
      </c>
      <c r="F72" s="14"/>
      <c r="G72" s="14">
        <f>SUM(G65:G71)</f>
        <v>12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>
      <c r="A73" s="42"/>
      <c r="B73" s="22" t="s">
        <v>12</v>
      </c>
      <c r="C73" s="15">
        <v>6.5</v>
      </c>
    </row>
    <row r="74" spans="1:11" ht="15.75" customHeight="1"/>
    <row r="75" spans="1:11" ht="15.75" customHeight="1"/>
    <row r="76" spans="1:11" ht="24" customHeight="1">
      <c r="A76" s="39" t="s">
        <v>62</v>
      </c>
      <c r="B76" s="12" t="str">
        <f>B6</f>
        <v>Juan Garrido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">
        <v>63</v>
      </c>
      <c r="E78" s="13">
        <f>IF(D78="X",100*0.15,"")</f>
        <v>15</v>
      </c>
      <c r="F78" s="13"/>
      <c r="G78" s="13" t="str">
        <f>IF(F78="X",60*0.15,"")</f>
        <v/>
      </c>
      <c r="H78" s="13" t="str">
        <f t="shared" ref="H78:H82" si="17">IF($C78=ML,"X","")</f>
        <v/>
      </c>
      <c r="I78" s="13" t="str">
        <f>IF(H78="X",30*0.15,"")</f>
        <v/>
      </c>
      <c r="J78" s="13" t="str">
        <f t="shared" ref="J78:J82" si="18">IF($C78=NL,"X","")</f>
        <v/>
      </c>
      <c r="K78" s="13" t="str">
        <f t="shared" ref="K78:K84" si="19">IF($J78="X",0,"")</f>
        <v/>
      </c>
    </row>
    <row r="79" spans="1:11" ht="24" customHeight="1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">
        <v>63</v>
      </c>
      <c r="E79" s="13">
        <f>IF(D79="X",100*0.25,"")</f>
        <v>25</v>
      </c>
      <c r="F79" s="13" t="str">
        <f>IF($C66=L,"X","")</f>
        <v/>
      </c>
      <c r="G79" s="13" t="str">
        <f>IF(F79="X",60*0.25,"")</f>
        <v/>
      </c>
      <c r="H79" s="13" t="str">
        <f t="shared" si="17"/>
        <v/>
      </c>
      <c r="I79" s="13" t="str">
        <f>IF(H79="X",30*0.25,"")</f>
        <v/>
      </c>
      <c r="J79" s="13" t="str">
        <f t="shared" si="18"/>
        <v/>
      </c>
      <c r="K79" s="13" t="str">
        <f t="shared" si="19"/>
        <v/>
      </c>
    </row>
    <row r="80" spans="1:11" ht="24" customHeight="1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">
        <v>63</v>
      </c>
      <c r="E80" s="13">
        <f>IF(D80="X",100*0.2,"")</f>
        <v>20</v>
      </c>
      <c r="F80" s="13" t="str">
        <f>IF($C67=L,"X","")</f>
        <v/>
      </c>
      <c r="G80" s="13" t="str">
        <f>IF(F80="X",60*0.2,"")</f>
        <v/>
      </c>
      <c r="H80" s="13" t="str">
        <f t="shared" si="17"/>
        <v/>
      </c>
      <c r="I80" s="13" t="str">
        <f>IF(H80="X",30*0.2,"")</f>
        <v/>
      </c>
      <c r="J80" s="13" t="str">
        <f t="shared" si="18"/>
        <v/>
      </c>
      <c r="K80" s="13" t="str">
        <f t="shared" si="19"/>
        <v/>
      </c>
    </row>
    <row r="81" spans="1:11" ht="24" customHeight="1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/>
      <c r="E81" s="13" t="str">
        <f>IF(D81="X",100*0.05,"")</f>
        <v/>
      </c>
      <c r="F81" s="13" t="s">
        <v>63</v>
      </c>
      <c r="G81" s="13">
        <f>IF(F81="X",60*0.05,"")</f>
        <v>3</v>
      </c>
      <c r="H81" s="13" t="str">
        <f t="shared" si="17"/>
        <v/>
      </c>
      <c r="I81" s="13" t="str">
        <f>IF(H81="X",30*0.05,"")</f>
        <v/>
      </c>
      <c r="J81" s="13" t="str">
        <f t="shared" si="18"/>
        <v/>
      </c>
      <c r="K81" s="13" t="str">
        <f t="shared" si="19"/>
        <v/>
      </c>
    </row>
    <row r="82" spans="1:11" ht="24" customHeight="1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/>
      <c r="E82" s="13" t="str">
        <f>IF(D82="X",100*0.05,"")</f>
        <v/>
      </c>
      <c r="F82" s="13" t="s">
        <v>63</v>
      </c>
      <c r="G82" s="13">
        <f>IF(F82="X",60*0.05,"")</f>
        <v>3</v>
      </c>
      <c r="H82" s="13" t="str">
        <f t="shared" si="17"/>
        <v/>
      </c>
      <c r="I82" s="13" t="str">
        <f>IF(H82="X",30*0.05,"")</f>
        <v/>
      </c>
      <c r="J82" s="13" t="str">
        <f t="shared" si="18"/>
        <v/>
      </c>
      <c r="K82" s="13" t="str">
        <f t="shared" si="19"/>
        <v/>
      </c>
    </row>
    <row r="83" spans="1:11" ht="24" customHeight="1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">
        <v>63</v>
      </c>
      <c r="E83" s="13">
        <f>IF(D83="X",100*0.2,"")</f>
        <v>20</v>
      </c>
      <c r="F83" s="13"/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19"/>
        <v/>
      </c>
    </row>
    <row r="84" spans="1:11" ht="24" customHeight="1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/>
      <c r="E84" s="13" t="str">
        <f>IF(D84="X",100*0.1,"")</f>
        <v/>
      </c>
      <c r="F84" s="13" t="s">
        <v>63</v>
      </c>
      <c r="G84" s="13">
        <f>IF(F84="X",60*0.1,"")</f>
        <v>6</v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19"/>
        <v/>
      </c>
    </row>
    <row r="85" spans="1:11" ht="24" customHeight="1">
      <c r="A85" s="40"/>
      <c r="B85" s="19" t="s">
        <v>4</v>
      </c>
      <c r="C85" s="23">
        <f>E85+G85+I85+K85</f>
        <v>92</v>
      </c>
      <c r="D85" s="14"/>
      <c r="E85" s="14">
        <f>SUM(E78:E84)</f>
        <v>80</v>
      </c>
      <c r="F85" s="14"/>
      <c r="G85" s="14">
        <f>SUM(G78:G84)</f>
        <v>12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>
      <c r="A86" s="42"/>
      <c r="B86" s="22" t="s">
        <v>12</v>
      </c>
      <c r="C86" s="15">
        <v>6.5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C65:C71 C26:C32 C39:C45 C52:C58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>
      <c r="A3" s="50"/>
      <c r="B3" s="55"/>
      <c r="C3" s="55"/>
      <c r="D3" s="28">
        <v>0.3</v>
      </c>
      <c r="E3" s="28">
        <v>0</v>
      </c>
      <c r="F3" s="50"/>
    </row>
    <row r="4" spans="1:6" ht="102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9" customHeight="1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89.2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89.2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89.2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4</v>
      </c>
      <c r="B1" t="s">
        <v>12</v>
      </c>
    </row>
    <row r="2" spans="1:2">
      <c r="A2">
        <v>0</v>
      </c>
      <c r="B2">
        <v>1</v>
      </c>
    </row>
    <row r="3" spans="1:2">
      <c r="A3">
        <v>0.5</v>
      </c>
      <c r="B3">
        <v>1</v>
      </c>
    </row>
    <row r="4" spans="1:2">
      <c r="A4">
        <v>1</v>
      </c>
      <c r="B4">
        <v>1.1000000000000001</v>
      </c>
    </row>
    <row r="5" spans="1:2">
      <c r="A5">
        <v>1.5</v>
      </c>
      <c r="B5">
        <v>1.1000000000000001</v>
      </c>
    </row>
    <row r="6" spans="1:2">
      <c r="A6">
        <v>2</v>
      </c>
      <c r="B6">
        <v>1.1000000000000001</v>
      </c>
    </row>
    <row r="7" spans="1:2">
      <c r="A7">
        <v>2.5</v>
      </c>
      <c r="B7">
        <v>1.1000000000000001</v>
      </c>
    </row>
    <row r="8" spans="1:2">
      <c r="A8">
        <v>3</v>
      </c>
      <c r="B8">
        <v>1.2</v>
      </c>
    </row>
    <row r="9" spans="1:2">
      <c r="A9">
        <v>3.5</v>
      </c>
      <c r="B9">
        <v>1.2</v>
      </c>
    </row>
    <row r="10" spans="1:2">
      <c r="A10">
        <v>4</v>
      </c>
      <c r="B10">
        <v>1.2</v>
      </c>
    </row>
    <row r="11" spans="1:2">
      <c r="A11">
        <v>4.5</v>
      </c>
      <c r="B11">
        <v>1.2</v>
      </c>
    </row>
    <row r="12" spans="1:2">
      <c r="A12">
        <v>5</v>
      </c>
      <c r="B12">
        <v>1.3</v>
      </c>
    </row>
    <row r="13" spans="1:2">
      <c r="A13">
        <v>5.5</v>
      </c>
      <c r="B13">
        <v>1.3</v>
      </c>
    </row>
    <row r="14" spans="1:2">
      <c r="A14">
        <v>6</v>
      </c>
      <c r="B14">
        <v>1.3</v>
      </c>
    </row>
    <row r="15" spans="1:2">
      <c r="A15">
        <v>6.5</v>
      </c>
      <c r="B15">
        <v>1.3</v>
      </c>
    </row>
    <row r="16" spans="1:2">
      <c r="A16">
        <v>7</v>
      </c>
      <c r="B16">
        <v>1.4</v>
      </c>
    </row>
    <row r="17" spans="1:2">
      <c r="A17">
        <v>7.5</v>
      </c>
      <c r="B17">
        <v>1.4</v>
      </c>
    </row>
    <row r="18" spans="1:2">
      <c r="A18">
        <v>8</v>
      </c>
      <c r="B18">
        <v>1.4</v>
      </c>
    </row>
    <row r="19" spans="1:2">
      <c r="A19">
        <v>8.5</v>
      </c>
      <c r="B19">
        <v>1.4</v>
      </c>
    </row>
    <row r="20" spans="1:2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0</v>
      </c>
      <c r="B1" t="s">
        <v>1</v>
      </c>
    </row>
    <row r="2" spans="1:2">
      <c r="A2">
        <v>0</v>
      </c>
      <c r="B2" s="1">
        <v>1</v>
      </c>
    </row>
    <row r="3" spans="1:2">
      <c r="A3">
        <v>1</v>
      </c>
      <c r="B3" s="1">
        <v>1.1000000000000001</v>
      </c>
    </row>
    <row r="4" spans="1:2">
      <c r="A4">
        <v>2</v>
      </c>
      <c r="B4" s="1">
        <v>1.2</v>
      </c>
    </row>
    <row r="5" spans="1:2">
      <c r="A5">
        <v>3</v>
      </c>
      <c r="B5" s="1">
        <v>1.3</v>
      </c>
    </row>
    <row r="6" spans="1:2">
      <c r="A6">
        <v>4</v>
      </c>
      <c r="B6" s="1">
        <v>1.4</v>
      </c>
    </row>
    <row r="7" spans="1:2">
      <c r="A7">
        <v>5</v>
      </c>
      <c r="B7" s="1">
        <v>1.5</v>
      </c>
    </row>
    <row r="8" spans="1:2">
      <c r="A8">
        <v>6</v>
      </c>
      <c r="B8" s="1">
        <v>1.6</v>
      </c>
    </row>
    <row r="9" spans="1:2">
      <c r="A9">
        <v>7</v>
      </c>
      <c r="B9" s="1">
        <v>1.7</v>
      </c>
    </row>
    <row r="10" spans="1:2">
      <c r="A10">
        <v>8</v>
      </c>
      <c r="B10" s="1">
        <v>1.8</v>
      </c>
    </row>
    <row r="11" spans="1:2">
      <c r="A11">
        <v>9</v>
      </c>
      <c r="B11" s="1">
        <v>1.9</v>
      </c>
    </row>
    <row r="12" spans="1:2">
      <c r="A12">
        <v>10</v>
      </c>
      <c r="B12" s="1">
        <v>2</v>
      </c>
    </row>
    <row r="13" spans="1:2">
      <c r="A13">
        <v>11</v>
      </c>
      <c r="B13" s="1">
        <v>2.1</v>
      </c>
    </row>
    <row r="14" spans="1:2">
      <c r="A14">
        <v>12</v>
      </c>
      <c r="B14" s="1">
        <v>2.2000000000000002</v>
      </c>
    </row>
    <row r="15" spans="1:2">
      <c r="A15">
        <v>13</v>
      </c>
      <c r="B15" s="1">
        <v>2.2999999999999998</v>
      </c>
    </row>
    <row r="16" spans="1:2">
      <c r="A16">
        <v>14</v>
      </c>
      <c r="B16" s="1">
        <v>2.2999999999999998</v>
      </c>
    </row>
    <row r="17" spans="1:2">
      <c r="A17">
        <v>15</v>
      </c>
      <c r="B17" s="1">
        <v>2.4</v>
      </c>
    </row>
    <row r="18" spans="1:2">
      <c r="A18">
        <v>16</v>
      </c>
      <c r="B18" s="1">
        <v>2.5</v>
      </c>
    </row>
    <row r="19" spans="1:2">
      <c r="A19">
        <v>17</v>
      </c>
      <c r="B19" s="1">
        <v>2.6</v>
      </c>
    </row>
    <row r="20" spans="1:2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/>
  <cols>
    <col min="1" max="26" width="10.7109375" customWidth="1"/>
  </cols>
  <sheetData>
    <row r="1" spans="1:2">
      <c r="A1" t="s">
        <v>4</v>
      </c>
      <c r="B1" t="s">
        <v>12</v>
      </c>
    </row>
    <row r="2" spans="1:2">
      <c r="A2">
        <v>0</v>
      </c>
      <c r="B2">
        <v>1</v>
      </c>
    </row>
    <row r="3" spans="1:2">
      <c r="A3">
        <v>0.5</v>
      </c>
      <c r="B3">
        <v>1.1000000000000001</v>
      </c>
    </row>
    <row r="4" spans="1:2">
      <c r="A4">
        <v>1</v>
      </c>
      <c r="B4">
        <v>1.3</v>
      </c>
    </row>
    <row r="5" spans="1:2">
      <c r="A5">
        <v>1.5</v>
      </c>
      <c r="B5">
        <v>1.4</v>
      </c>
    </row>
    <row r="6" spans="1:2">
      <c r="A6">
        <v>2</v>
      </c>
      <c r="B6">
        <v>1.5</v>
      </c>
    </row>
    <row r="7" spans="1:2">
      <c r="A7">
        <v>2.5</v>
      </c>
      <c r="B7">
        <v>1.6</v>
      </c>
    </row>
    <row r="8" spans="1:2">
      <c r="A8">
        <v>3</v>
      </c>
      <c r="B8">
        <v>1.8</v>
      </c>
    </row>
    <row r="9" spans="1:2">
      <c r="A9">
        <v>3.5</v>
      </c>
      <c r="B9">
        <v>1.9</v>
      </c>
    </row>
    <row r="10" spans="1:2">
      <c r="A10">
        <v>4</v>
      </c>
      <c r="B10">
        <v>2</v>
      </c>
    </row>
    <row r="11" spans="1:2">
      <c r="A11">
        <v>4.5</v>
      </c>
      <c r="B11">
        <v>2.1</v>
      </c>
    </row>
    <row r="12" spans="1:2">
      <c r="A12">
        <v>5</v>
      </c>
      <c r="B12">
        <v>2.2999999999999998</v>
      </c>
    </row>
    <row r="13" spans="1:2">
      <c r="A13">
        <v>5.5</v>
      </c>
      <c r="B13">
        <v>2.4</v>
      </c>
    </row>
    <row r="14" spans="1:2">
      <c r="A14">
        <v>6</v>
      </c>
      <c r="B14">
        <v>2.5</v>
      </c>
    </row>
    <row r="15" spans="1:2">
      <c r="A15">
        <v>6.5</v>
      </c>
      <c r="B15">
        <v>2.6</v>
      </c>
    </row>
    <row r="16" spans="1:2">
      <c r="A16">
        <v>7</v>
      </c>
      <c r="B16">
        <v>2.8</v>
      </c>
    </row>
    <row r="17" spans="1:2">
      <c r="A17">
        <v>7.5</v>
      </c>
      <c r="B17">
        <v>2.9</v>
      </c>
    </row>
    <row r="18" spans="1:2">
      <c r="A18">
        <v>8</v>
      </c>
      <c r="B18">
        <v>3</v>
      </c>
    </row>
    <row r="19" spans="1:2">
      <c r="A19">
        <v>8.5</v>
      </c>
      <c r="B19">
        <v>3.1</v>
      </c>
    </row>
    <row r="20" spans="1:2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/>
  <cols>
    <col min="1" max="25" width="10.7109375" customWidth="1"/>
  </cols>
  <sheetData>
    <row r="1" spans="1:5">
      <c r="A1" s="56" t="s">
        <v>3</v>
      </c>
      <c r="B1" s="4" t="s">
        <v>4</v>
      </c>
      <c r="C1" s="5"/>
      <c r="D1" s="5"/>
      <c r="E1" s="6"/>
    </row>
    <row r="2" spans="1:5" ht="45.75" thickBot="1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0.75" thickBot="1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5.75" thickBot="1">
      <c r="A4" s="10"/>
      <c r="B4" s="11"/>
      <c r="C4" s="11"/>
      <c r="D4" s="11"/>
      <c r="E4" s="11"/>
    </row>
    <row r="5" spans="1:5" ht="15.75" thickBot="1">
      <c r="A5" s="10"/>
      <c r="B5" s="11"/>
      <c r="C5" s="11"/>
      <c r="D5" s="11"/>
      <c r="E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Florencia janet Araya Carrazana</cp:lastModifiedBy>
  <dcterms:created xsi:type="dcterms:W3CDTF">2023-08-07T04:08:01Z</dcterms:created>
  <dcterms:modified xsi:type="dcterms:W3CDTF">2024-12-06T17:58:48Z</dcterms:modified>
</cp:coreProperties>
</file>