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usu-my.sharepoint.com/personal/a02298741_aggies_usu_edu/Documents/2025 Fall/6410 - System Analysis/gms files/HW7/"/>
    </mc:Choice>
  </mc:AlternateContent>
  <xr:revisionPtr revIDLastSave="7" documentId="13_ncr:1_{94249599-E090-40C4-9840-D7B1D11FB160}" xr6:coauthVersionLast="47" xr6:coauthVersionMax="47" xr10:uidLastSave="{D0BCF6DC-7DAD-465D-988D-09A64378DB3F}"/>
  <bookViews>
    <workbookView xWindow="20052" yWindow="4668" windowWidth="23256" windowHeight="12456" tabRatio="893" firstSheet="43" activeTab="43"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14" i="125" s="1"/>
  <c r="F34" i="115"/>
  <c r="G34" i="115"/>
  <c r="H34" i="115"/>
  <c r="I34" i="115"/>
  <c r="J34" i="115"/>
  <c r="K34" i="115"/>
  <c r="L14" i="125" s="1"/>
  <c r="L34" i="115"/>
  <c r="M14" i="125" s="1"/>
  <c r="M34" i="115"/>
  <c r="N14" i="125" s="1"/>
  <c r="B34" i="115"/>
  <c r="C14" i="125" s="1"/>
  <c r="K14" i="125" l="1"/>
  <c r="J14" i="125"/>
  <c r="J52" i="125" s="1"/>
  <c r="I14" i="125"/>
  <c r="I15" i="125" s="1"/>
  <c r="I55" i="125" s="1"/>
  <c r="H14" i="125"/>
  <c r="H16" i="125" s="1"/>
  <c r="G14" i="125"/>
  <c r="G17" i="125" s="1"/>
  <c r="E14" i="125"/>
  <c r="E16" i="125" s="1"/>
  <c r="D14" i="125"/>
  <c r="D16" i="125" s="1"/>
  <c r="N16" i="125"/>
  <c r="N52" i="125"/>
  <c r="M17" i="125"/>
  <c r="M52" i="125"/>
  <c r="I52" i="125"/>
  <c r="J16" i="125"/>
  <c r="L15" i="125"/>
  <c r="L55" i="125" s="1"/>
  <c r="L52" i="125"/>
  <c r="F16" i="125"/>
  <c r="F52" i="125"/>
  <c r="C16" i="125"/>
  <c r="C52" i="125"/>
  <c r="K15" i="125"/>
  <c r="K55" i="125" s="1"/>
  <c r="K52" i="125"/>
  <c r="L17" i="125"/>
  <c r="J15" i="125"/>
  <c r="J55" i="125" s="1"/>
  <c r="F15" i="125"/>
  <c r="F55" i="125" s="1"/>
  <c r="M16" i="125"/>
  <c r="N15" i="125"/>
  <c r="N55" i="125" s="1"/>
  <c r="I16" i="125"/>
  <c r="M15" i="125"/>
  <c r="M55" i="125" s="1"/>
  <c r="L16" i="125"/>
  <c r="K17" i="125"/>
  <c r="K16" i="125"/>
  <c r="N17" i="125"/>
  <c r="F17" i="125"/>
  <c r="C17" i="125"/>
  <c r="C15" i="125"/>
  <c r="C55" i="125" s="1"/>
  <c r="I17" i="125" l="1"/>
  <c r="J17" i="125"/>
  <c r="E52" i="125"/>
  <c r="E17" i="125"/>
  <c r="E15" i="125"/>
  <c r="E55" i="125" s="1"/>
  <c r="H17" i="125"/>
  <c r="H15" i="125"/>
  <c r="H55" i="125" s="1"/>
  <c r="G16" i="125"/>
  <c r="G52" i="125"/>
  <c r="G15" i="125"/>
  <c r="G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49" i="120" l="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2" i="125" l="1"/>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N32" i="125"/>
  <c r="C25" i="125"/>
  <c r="E25" i="125"/>
  <c r="G39" i="125"/>
  <c r="G25" i="125"/>
  <c r="J25" i="125"/>
  <c r="D25" i="125"/>
  <c r="F25" i="125"/>
  <c r="N31" i="125"/>
  <c r="M25" i="125"/>
  <c r="L25" i="125"/>
  <c r="K25" i="125"/>
  <c r="N34" i="125" l="1"/>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<sst xmlns="http://schemas.openxmlformats.org/spreadsheetml/2006/main" count="9139" uniqueCount="490">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</sst>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0" fillId="0" borderId="1" xfId="0" applyBorder="1" applyAlignment="1">
      <alignment horizontal="left"/>
    </xf>
    <xf numFmtId="0" fontId="0" fillId="0" borderId="1" xfId="0" applyBorder="1" applyAlignment="1">
      <alignment horizontal="left" wrapText="1"/>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4" fillId="5" borderId="0" xfId="2" applyFont="1" applyFill="1" applyAlignment="1">
      <alignment horizontal="center" vertical="center" wrapText="1"/>
    </xf>
    <xf numFmtId="0" fontId="3" fillId="5" borderId="0" xfId="2" applyFont="1" applyFill="1" applyAlignment="1">
      <alignment horizontal="center" vertical="top" wrapText="1"/>
    </xf>
    <xf numFmtId="0" fontId="7" fillId="5" borderId="0" xfId="2" applyFont="1" applyFill="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4" xfId="0" applyFont="1" applyBorder="1" applyAlignment="1">
      <alignment vertical="center" wrapText="1"/>
    </xf>
    <xf numFmtId="0" fontId="22" fillId="0" borderId="25" xfId="0" applyFont="1" applyBorder="1" applyAlignment="1">
      <alignment vertical="center"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131134" y="659006"/>
          <a:ext cx="5676958" cy="3224158"/>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3.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4.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5.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6.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7.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8.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39" zoomScaleNormal="100" workbookViewId="0">
      <selection activeCell="B79" sqref="B79"/>
    </sheetView>
  </sheetViews>
  <sheetFormatPr defaultRowHeight="15" x14ac:dyDescent="0.25"/>
  <cols>
    <col min="1" max="1" width="10.85546875" customWidth="1"/>
    <col min="2" max="2" width="21.140625" customWidth="1"/>
    <col min="3" max="3" width="9.140625" customWidth="1"/>
    <col min="5" max="6" width="13.85546875" bestFit="1" customWidth="1"/>
  </cols>
  <sheetData>
    <row r="1" spans="1:16" ht="18.75" x14ac:dyDescent="0.3">
      <c r="A1" s="153" t="s">
        <v>103</v>
      </c>
      <c r="B1" s="153"/>
      <c r="C1" s="153"/>
      <c r="D1" s="153"/>
      <c r="E1" s="153"/>
      <c r="F1" s="153"/>
      <c r="G1" s="153"/>
      <c r="H1" s="153"/>
      <c r="I1" s="153"/>
      <c r="J1" s="153"/>
      <c r="K1" s="153"/>
      <c r="L1" s="153"/>
      <c r="M1" s="153"/>
    </row>
    <row r="2" spans="1:16" x14ac:dyDescent="0.25">
      <c r="A2" s="10"/>
      <c r="B2" s="10"/>
      <c r="C2" s="10"/>
      <c r="D2" s="10"/>
      <c r="E2" s="10"/>
      <c r="F2" s="10"/>
      <c r="G2" s="10"/>
      <c r="H2" s="10"/>
      <c r="I2" s="10"/>
      <c r="J2" s="10"/>
      <c r="K2" s="10"/>
      <c r="L2" s="10"/>
      <c r="M2" s="10"/>
      <c r="N2" s="10"/>
      <c r="O2" s="10"/>
      <c r="P2" s="10"/>
    </row>
    <row r="3" spans="1:16" x14ac:dyDescent="0.25">
      <c r="A3" s="12" t="s">
        <v>104</v>
      </c>
      <c r="B3" s="13"/>
      <c r="C3" s="13"/>
      <c r="D3" s="13"/>
      <c r="E3" s="13"/>
      <c r="F3" s="13"/>
      <c r="G3" s="13"/>
      <c r="H3" s="13"/>
      <c r="I3" s="13"/>
      <c r="J3" s="13"/>
      <c r="K3" s="13"/>
      <c r="L3" s="13"/>
      <c r="M3" s="13"/>
      <c r="N3" s="10"/>
      <c r="O3" s="10"/>
      <c r="P3" s="10"/>
    </row>
    <row r="4" spans="1:16" x14ac:dyDescent="0.25">
      <c r="A4" s="13" t="s">
        <v>105</v>
      </c>
      <c r="B4" s="13"/>
      <c r="C4" s="13"/>
      <c r="D4" s="13"/>
      <c r="E4" s="13"/>
      <c r="F4" s="13"/>
      <c r="G4" s="13"/>
      <c r="H4" s="13"/>
      <c r="I4" s="13"/>
      <c r="J4" s="13"/>
      <c r="K4" s="13"/>
      <c r="L4" s="13"/>
      <c r="M4" s="13"/>
      <c r="N4" s="10"/>
      <c r="O4" s="10"/>
      <c r="P4" s="10"/>
    </row>
    <row r="5" spans="1:16" ht="69" customHeight="1" x14ac:dyDescent="0.25">
      <c r="A5" s="154" t="s">
        <v>106</v>
      </c>
      <c r="B5" s="154"/>
      <c r="C5" s="154"/>
      <c r="D5" s="154"/>
      <c r="E5" s="13"/>
      <c r="F5" s="13"/>
      <c r="G5" s="13"/>
      <c r="H5" s="13"/>
      <c r="I5" s="13"/>
      <c r="J5" s="13"/>
      <c r="K5" s="13"/>
      <c r="L5" s="13"/>
      <c r="M5" s="13"/>
      <c r="N5" s="10"/>
      <c r="O5" s="10"/>
      <c r="P5" s="10"/>
    </row>
    <row r="6" spans="1:16" x14ac:dyDescent="0.25">
      <c r="A6" s="10"/>
      <c r="B6" s="10"/>
      <c r="C6" s="10"/>
      <c r="D6" s="10"/>
      <c r="E6" s="10"/>
      <c r="F6" s="10"/>
      <c r="G6" s="10"/>
      <c r="H6" s="10"/>
      <c r="I6" s="10"/>
      <c r="J6" s="10"/>
      <c r="K6" s="10"/>
      <c r="L6" s="10"/>
      <c r="M6" s="10"/>
      <c r="N6" s="10"/>
      <c r="O6" s="10"/>
      <c r="P6" s="10"/>
    </row>
    <row r="7" spans="1:16" x14ac:dyDescent="0.25">
      <c r="A7" s="12" t="s">
        <v>107</v>
      </c>
      <c r="B7" s="13"/>
      <c r="C7" s="13"/>
      <c r="D7" s="13"/>
      <c r="E7" s="13"/>
      <c r="F7" s="19"/>
      <c r="G7" s="13"/>
      <c r="H7" s="13"/>
      <c r="I7" s="13"/>
      <c r="J7" s="13"/>
      <c r="K7" s="13"/>
      <c r="L7" s="13"/>
      <c r="M7" s="13"/>
      <c r="N7" s="10"/>
      <c r="O7" s="10"/>
      <c r="P7" s="10"/>
    </row>
    <row r="8" spans="1:16" x14ac:dyDescent="0.25">
      <c r="A8" s="12" t="s">
        <v>108</v>
      </c>
      <c r="B8" s="27" t="s">
        <v>109</v>
      </c>
      <c r="C8" s="12" t="s">
        <v>110</v>
      </c>
      <c r="D8" s="158">
        <f ca="1">NOW()</f>
        <v>45960.924831944445</v>
      </c>
      <c r="E8" s="158"/>
      <c r="F8" s="19"/>
      <c r="G8" s="13"/>
      <c r="H8" s="13"/>
      <c r="I8" s="13"/>
      <c r="J8" s="13"/>
      <c r="K8" s="13"/>
      <c r="L8" s="13"/>
      <c r="M8" s="13"/>
      <c r="N8" s="10"/>
      <c r="O8" s="10"/>
      <c r="P8" s="10"/>
    </row>
    <row r="9" spans="1:16" x14ac:dyDescent="0.25">
      <c r="A9" s="12" t="s">
        <v>120</v>
      </c>
      <c r="B9" s="13"/>
      <c r="C9" s="15" t="s">
        <v>121</v>
      </c>
      <c r="D9" s="19"/>
      <c r="E9" s="13"/>
      <c r="F9" s="13"/>
      <c r="G9" s="13"/>
      <c r="H9" s="13"/>
      <c r="I9" s="13"/>
      <c r="J9" s="13"/>
      <c r="K9" s="13"/>
      <c r="L9" s="13"/>
      <c r="M9" s="13"/>
      <c r="N9" s="10"/>
      <c r="O9" s="10"/>
      <c r="P9" s="10"/>
    </row>
    <row r="10" spans="1:16" x14ac:dyDescent="0.25">
      <c r="A10" s="10"/>
      <c r="B10" s="10"/>
      <c r="C10" s="10"/>
      <c r="D10" s="10"/>
      <c r="E10" s="10"/>
      <c r="F10" s="10"/>
      <c r="G10" s="10"/>
      <c r="H10" s="10"/>
      <c r="I10" s="10"/>
      <c r="J10" s="10"/>
      <c r="K10" s="10"/>
      <c r="L10" s="10"/>
      <c r="M10" s="10"/>
      <c r="N10" s="10"/>
      <c r="O10" s="10"/>
      <c r="P10" s="10"/>
    </row>
    <row r="11" spans="1:16" x14ac:dyDescent="0.25">
      <c r="A11" s="11" t="s">
        <v>112</v>
      </c>
      <c r="B11" s="10"/>
      <c r="C11" s="10"/>
      <c r="D11" s="10"/>
      <c r="E11" s="10"/>
      <c r="F11" s="10"/>
      <c r="G11" s="10"/>
      <c r="H11" s="10"/>
      <c r="I11" s="10"/>
      <c r="J11" s="10"/>
      <c r="K11" s="10"/>
      <c r="L11" s="10"/>
      <c r="M11" s="10"/>
      <c r="N11" s="10"/>
      <c r="O11" s="10"/>
      <c r="P11" s="10"/>
    </row>
    <row r="12" spans="1:16" x14ac:dyDescent="0.25">
      <c r="A12" s="154" t="s">
        <v>113</v>
      </c>
      <c r="B12" s="154"/>
      <c r="C12" s="154"/>
      <c r="D12" s="154"/>
      <c r="E12" s="154"/>
      <c r="F12" s="154"/>
      <c r="G12" s="154"/>
      <c r="H12" s="154"/>
      <c r="I12" s="154"/>
      <c r="J12" s="154"/>
      <c r="K12" s="154"/>
      <c r="L12" s="154"/>
      <c r="M12" s="154"/>
      <c r="N12" s="10"/>
      <c r="O12" s="10"/>
      <c r="P12" s="10"/>
    </row>
    <row r="13" spans="1:16" x14ac:dyDescent="0.25">
      <c r="A13" s="154"/>
      <c r="B13" s="154"/>
      <c r="C13" s="154"/>
      <c r="D13" s="154"/>
      <c r="E13" s="154"/>
      <c r="F13" s="154"/>
      <c r="G13" s="154"/>
      <c r="H13" s="154"/>
      <c r="I13" s="154"/>
      <c r="J13" s="154"/>
      <c r="K13" s="154"/>
      <c r="L13" s="154"/>
      <c r="M13" s="154"/>
      <c r="N13" s="10"/>
      <c r="O13" s="10"/>
      <c r="P13" s="10"/>
    </row>
    <row r="14" spans="1:16" x14ac:dyDescent="0.25">
      <c r="A14" s="154"/>
      <c r="B14" s="154"/>
      <c r="C14" s="154"/>
      <c r="D14" s="154"/>
      <c r="E14" s="154"/>
      <c r="F14" s="154"/>
      <c r="G14" s="154"/>
      <c r="H14" s="154"/>
      <c r="I14" s="154"/>
      <c r="J14" s="154"/>
      <c r="K14" s="154"/>
      <c r="L14" s="154"/>
      <c r="M14" s="154"/>
      <c r="N14" s="10"/>
      <c r="O14" s="10"/>
      <c r="P14" s="10"/>
    </row>
    <row r="15" spans="1:16" x14ac:dyDescent="0.25">
      <c r="A15" s="154"/>
      <c r="B15" s="154"/>
      <c r="C15" s="154"/>
      <c r="D15" s="154"/>
      <c r="E15" s="154"/>
      <c r="F15" s="154"/>
      <c r="G15" s="154"/>
      <c r="H15" s="154"/>
      <c r="I15" s="154"/>
      <c r="J15" s="154"/>
      <c r="K15" s="154"/>
      <c r="L15" s="154"/>
      <c r="M15" s="154"/>
      <c r="N15" s="10"/>
      <c r="O15" s="10"/>
      <c r="P15" s="10"/>
    </row>
    <row r="16" spans="1:16" x14ac:dyDescent="0.25">
      <c r="A16" s="154"/>
      <c r="B16" s="154"/>
      <c r="C16" s="154"/>
      <c r="D16" s="154"/>
      <c r="E16" s="154"/>
      <c r="F16" s="154"/>
      <c r="G16" s="154"/>
      <c r="H16" s="154"/>
      <c r="I16" s="154"/>
      <c r="J16" s="154"/>
      <c r="K16" s="154"/>
      <c r="L16" s="154"/>
      <c r="M16" s="154"/>
      <c r="N16" s="10"/>
      <c r="O16" s="10"/>
      <c r="P16" s="10"/>
    </row>
    <row r="17" spans="1:16" x14ac:dyDescent="0.25">
      <c r="A17" s="154"/>
      <c r="B17" s="154"/>
      <c r="C17" s="154"/>
      <c r="D17" s="154"/>
      <c r="E17" s="154"/>
      <c r="F17" s="154"/>
      <c r="G17" s="154"/>
      <c r="H17" s="154"/>
      <c r="I17" s="154"/>
      <c r="J17" s="154"/>
      <c r="K17" s="154"/>
      <c r="L17" s="154"/>
      <c r="M17" s="154"/>
      <c r="N17" s="10"/>
      <c r="O17" s="10"/>
      <c r="P17" s="10"/>
    </row>
    <row r="18" spans="1:16" x14ac:dyDescent="0.25">
      <c r="A18" s="154"/>
      <c r="B18" s="154"/>
      <c r="C18" s="154"/>
      <c r="D18" s="154"/>
      <c r="E18" s="154"/>
      <c r="F18" s="154"/>
      <c r="G18" s="154"/>
      <c r="H18" s="154"/>
      <c r="I18" s="154"/>
      <c r="J18" s="154"/>
      <c r="K18" s="154"/>
      <c r="L18" s="154"/>
      <c r="M18" s="154"/>
      <c r="N18" s="10"/>
      <c r="O18" s="10"/>
      <c r="P18" s="10"/>
    </row>
    <row r="19" spans="1:16" x14ac:dyDescent="0.25">
      <c r="A19" s="154"/>
      <c r="B19" s="154"/>
      <c r="C19" s="154"/>
      <c r="D19" s="154"/>
      <c r="E19" s="154"/>
      <c r="F19" s="154"/>
      <c r="G19" s="154"/>
      <c r="H19" s="154"/>
      <c r="I19" s="154"/>
      <c r="J19" s="154"/>
      <c r="K19" s="154"/>
      <c r="L19" s="154"/>
      <c r="M19" s="154"/>
      <c r="N19" s="10"/>
      <c r="O19" s="10"/>
      <c r="P19" s="10"/>
    </row>
    <row r="20" spans="1:16" x14ac:dyDescent="0.25">
      <c r="A20" s="154"/>
      <c r="B20" s="154"/>
      <c r="C20" s="154"/>
      <c r="D20" s="154"/>
      <c r="E20" s="154"/>
      <c r="F20" s="154"/>
      <c r="G20" s="154"/>
      <c r="H20" s="154"/>
      <c r="I20" s="154"/>
      <c r="J20" s="154"/>
      <c r="K20" s="154"/>
      <c r="L20" s="154"/>
      <c r="M20" s="154"/>
      <c r="N20" s="10"/>
      <c r="O20" s="10"/>
      <c r="P20" s="10"/>
    </row>
    <row r="21" spans="1:16" x14ac:dyDescent="0.25">
      <c r="A21" s="154"/>
      <c r="B21" s="154"/>
      <c r="C21" s="154"/>
      <c r="D21" s="154"/>
      <c r="E21" s="154"/>
      <c r="F21" s="154"/>
      <c r="G21" s="154"/>
      <c r="H21" s="154"/>
      <c r="I21" s="154"/>
      <c r="J21" s="154"/>
      <c r="K21" s="154"/>
      <c r="L21" s="154"/>
      <c r="M21" s="154"/>
      <c r="N21" s="10"/>
      <c r="O21" s="10"/>
      <c r="P21" s="10"/>
    </row>
    <row r="22" spans="1:16" x14ac:dyDescent="0.25">
      <c r="A22" s="154"/>
      <c r="B22" s="154"/>
      <c r="C22" s="154"/>
      <c r="D22" s="154"/>
      <c r="E22" s="154"/>
      <c r="F22" s="154"/>
      <c r="G22" s="154"/>
      <c r="H22" s="154"/>
      <c r="I22" s="154"/>
      <c r="J22" s="154"/>
      <c r="K22" s="154"/>
      <c r="L22" s="154"/>
      <c r="M22" s="154"/>
      <c r="N22" s="10"/>
      <c r="O22" s="10"/>
      <c r="P22" s="10"/>
    </row>
    <row r="23" spans="1:16" x14ac:dyDescent="0.25">
      <c r="A23" s="154"/>
      <c r="B23" s="154"/>
      <c r="C23" s="154"/>
      <c r="D23" s="154"/>
      <c r="E23" s="154"/>
      <c r="F23" s="154"/>
      <c r="G23" s="154"/>
      <c r="H23" s="154"/>
      <c r="I23" s="154"/>
      <c r="J23" s="154"/>
      <c r="K23" s="154"/>
      <c r="L23" s="154"/>
      <c r="M23" s="154"/>
      <c r="N23" s="10"/>
      <c r="O23" s="10"/>
      <c r="P23" s="10"/>
    </row>
    <row r="24" spans="1:16" x14ac:dyDescent="0.25">
      <c r="A24" s="10"/>
      <c r="B24" s="10"/>
      <c r="C24" s="10"/>
      <c r="D24" s="10"/>
      <c r="E24" s="10"/>
      <c r="F24" s="10"/>
      <c r="G24" s="10"/>
      <c r="H24" s="10"/>
      <c r="I24" s="10"/>
      <c r="J24" s="10"/>
      <c r="K24" s="10"/>
      <c r="L24" s="10"/>
      <c r="M24" s="10"/>
      <c r="N24" s="10"/>
      <c r="O24" s="10"/>
      <c r="P24" s="10"/>
    </row>
    <row r="25" spans="1:16" x14ac:dyDescent="0.25">
      <c r="A25" s="12" t="s">
        <v>114</v>
      </c>
      <c r="B25" s="13"/>
      <c r="C25" s="13"/>
      <c r="D25" s="13"/>
      <c r="E25" s="13"/>
      <c r="F25" s="13"/>
      <c r="G25" s="13"/>
      <c r="H25" s="13"/>
      <c r="I25" s="13"/>
      <c r="J25" s="13"/>
      <c r="K25" s="13"/>
      <c r="L25" s="13"/>
      <c r="M25" s="13"/>
      <c r="N25" s="10"/>
      <c r="O25" s="10"/>
      <c r="P25" s="10"/>
    </row>
    <row r="26" spans="1:16" x14ac:dyDescent="0.25">
      <c r="A26" s="13"/>
      <c r="B26" s="13"/>
      <c r="C26" s="13"/>
      <c r="D26" s="13"/>
      <c r="E26" s="13"/>
      <c r="F26" s="13"/>
      <c r="G26" s="13"/>
      <c r="H26" s="13"/>
      <c r="I26" s="13"/>
      <c r="J26" s="13"/>
      <c r="K26" s="13"/>
      <c r="L26" s="13"/>
      <c r="M26" s="13"/>
      <c r="N26" s="10"/>
      <c r="O26" s="10"/>
      <c r="P26" s="10"/>
    </row>
    <row r="27" spans="1:16" x14ac:dyDescent="0.25">
      <c r="A27" s="10"/>
      <c r="B27" s="10"/>
      <c r="C27" s="10"/>
      <c r="D27" s="10"/>
      <c r="E27" s="10"/>
      <c r="F27" s="10"/>
      <c r="G27" s="10"/>
      <c r="H27" s="10"/>
      <c r="I27" s="10"/>
      <c r="J27" s="10"/>
      <c r="K27" s="10"/>
      <c r="L27" s="10"/>
      <c r="M27" s="10"/>
      <c r="N27" s="10"/>
      <c r="O27" s="10"/>
      <c r="P27" s="10"/>
    </row>
    <row r="28" spans="1:16" x14ac:dyDescent="0.25">
      <c r="A28" s="12" t="s">
        <v>115</v>
      </c>
      <c r="B28" s="13"/>
      <c r="C28" s="13"/>
      <c r="D28" s="13"/>
      <c r="E28" s="13"/>
      <c r="F28" s="13"/>
      <c r="G28" s="13"/>
      <c r="H28" s="13"/>
      <c r="I28" s="13"/>
      <c r="J28" s="13"/>
      <c r="K28" s="13"/>
      <c r="L28" s="13"/>
      <c r="M28" s="13"/>
      <c r="N28" s="10"/>
      <c r="O28" s="10"/>
      <c r="P28" s="10"/>
    </row>
    <row r="29" spans="1:16" x14ac:dyDescent="0.25">
      <c r="A29" s="159" t="s">
        <v>435</v>
      </c>
      <c r="B29" s="160"/>
      <c r="C29" s="160"/>
      <c r="D29" s="160"/>
      <c r="E29" s="160"/>
      <c r="F29" s="160"/>
      <c r="G29" s="160"/>
      <c r="H29" s="160"/>
      <c r="I29" s="160"/>
      <c r="J29" s="160"/>
      <c r="K29" s="160"/>
      <c r="L29" s="160"/>
      <c r="M29" s="160"/>
      <c r="N29" s="10"/>
      <c r="O29" s="10"/>
      <c r="P29" s="10"/>
    </row>
    <row r="31" spans="1:16" x14ac:dyDescent="0.25">
      <c r="A31" s="18" t="s">
        <v>111</v>
      </c>
      <c r="B31" s="19"/>
      <c r="C31" s="19"/>
      <c r="D31" s="19"/>
      <c r="E31" s="19"/>
      <c r="F31" s="19"/>
      <c r="G31" s="19"/>
      <c r="H31" s="19"/>
      <c r="I31" s="19"/>
      <c r="J31" s="19"/>
      <c r="K31" s="19"/>
      <c r="L31" s="19"/>
      <c r="M31" s="19"/>
    </row>
    <row r="32" spans="1:16" ht="31.5" customHeight="1" x14ac:dyDescent="0.25">
      <c r="A32" s="154" t="s">
        <v>116</v>
      </c>
      <c r="B32" s="154"/>
      <c r="C32" s="154"/>
      <c r="D32" s="154"/>
      <c r="E32" s="154"/>
      <c r="F32" s="154"/>
      <c r="G32" s="154"/>
      <c r="H32" s="154"/>
      <c r="I32" s="154"/>
      <c r="J32" s="154"/>
      <c r="K32" s="154"/>
      <c r="L32" s="154"/>
      <c r="M32" s="154"/>
    </row>
    <row r="33" spans="1:13" x14ac:dyDescent="0.25">
      <c r="A33" s="19" t="s">
        <v>122</v>
      </c>
      <c r="B33" s="19"/>
      <c r="C33" s="19"/>
      <c r="D33" s="19"/>
      <c r="E33" s="19"/>
      <c r="F33" s="20" t="s">
        <v>123</v>
      </c>
      <c r="G33" s="19"/>
      <c r="H33" s="19"/>
      <c r="I33" s="19"/>
      <c r="J33" s="19"/>
      <c r="K33" s="19"/>
      <c r="L33" s="19"/>
      <c r="M33" s="19"/>
    </row>
    <row r="34" spans="1:13" x14ac:dyDescent="0.25">
      <c r="A34" s="19" t="s">
        <v>126</v>
      </c>
      <c r="B34" s="19"/>
      <c r="C34" s="19"/>
      <c r="D34" s="19"/>
      <c r="E34" s="19"/>
      <c r="F34" s="19"/>
      <c r="G34" s="19"/>
      <c r="H34" s="19"/>
      <c r="I34" s="19"/>
      <c r="J34" s="19"/>
      <c r="K34" s="19"/>
      <c r="L34" s="19"/>
      <c r="M34" s="19"/>
    </row>
    <row r="35" spans="1:13" x14ac:dyDescent="0.25">
      <c r="A35" s="19" t="s">
        <v>127</v>
      </c>
      <c r="B35" s="19"/>
      <c r="C35" s="19"/>
      <c r="D35" s="19"/>
      <c r="E35" s="19"/>
      <c r="F35" s="19"/>
      <c r="G35" s="19"/>
      <c r="H35" s="19"/>
      <c r="I35" s="19"/>
      <c r="J35" s="19"/>
      <c r="K35" s="19"/>
      <c r="L35" s="19"/>
      <c r="M35" s="19"/>
    </row>
    <row r="36" spans="1:13" x14ac:dyDescent="0.25">
      <c r="A36" s="19" t="s">
        <v>128</v>
      </c>
      <c r="B36" s="19"/>
      <c r="C36" s="19"/>
      <c r="D36" s="19"/>
      <c r="E36" s="19"/>
      <c r="F36" s="19"/>
      <c r="G36" s="19"/>
      <c r="H36" s="19"/>
      <c r="I36" s="19"/>
      <c r="J36" s="19"/>
      <c r="K36" s="19"/>
      <c r="L36" s="19"/>
      <c r="M36" s="19"/>
    </row>
    <row r="37" spans="1:13" x14ac:dyDescent="0.25">
      <c r="A37" s="19" t="s">
        <v>436</v>
      </c>
      <c r="B37" s="19"/>
      <c r="C37" s="19"/>
      <c r="D37" s="19"/>
      <c r="E37" s="19"/>
      <c r="F37" s="19"/>
      <c r="G37" s="19"/>
      <c r="H37" s="19"/>
      <c r="I37" s="19"/>
      <c r="J37" s="19"/>
      <c r="K37" s="19"/>
      <c r="L37" s="19"/>
      <c r="M37" s="19"/>
    </row>
    <row r="38" spans="1:13" x14ac:dyDescent="0.25">
      <c r="A38" s="19" t="s">
        <v>129</v>
      </c>
      <c r="B38" s="19"/>
      <c r="C38" s="19"/>
      <c r="D38" s="19"/>
      <c r="E38" s="19"/>
      <c r="F38" s="19"/>
      <c r="G38" s="19"/>
      <c r="H38" s="19"/>
      <c r="I38" s="19"/>
      <c r="J38" s="19"/>
      <c r="K38" s="19"/>
      <c r="L38" s="19"/>
      <c r="M38" s="19"/>
    </row>
    <row r="39" spans="1:13" x14ac:dyDescent="0.25">
      <c r="A39" s="19" t="s">
        <v>130</v>
      </c>
      <c r="B39" s="19"/>
      <c r="C39" s="19"/>
      <c r="D39" s="19"/>
      <c r="E39" s="19"/>
      <c r="F39" s="19"/>
      <c r="G39" s="19"/>
      <c r="H39" s="19"/>
      <c r="I39" s="19"/>
      <c r="J39" s="19"/>
      <c r="K39" s="19"/>
      <c r="L39" s="19"/>
      <c r="M39" s="19"/>
    </row>
    <row r="42" spans="1:13" x14ac:dyDescent="0.25">
      <c r="A42" s="18" t="s">
        <v>131</v>
      </c>
      <c r="B42" s="19"/>
      <c r="C42" s="19"/>
      <c r="D42" s="19"/>
      <c r="E42" s="19"/>
      <c r="F42" s="19"/>
      <c r="G42" s="19"/>
      <c r="H42" s="19"/>
      <c r="I42" s="19"/>
      <c r="J42" s="19"/>
      <c r="K42" s="19"/>
      <c r="L42" s="19"/>
      <c r="M42" s="19"/>
    </row>
    <row r="43" spans="1:13" x14ac:dyDescent="0.25">
      <c r="A43" s="22" t="s">
        <v>132</v>
      </c>
      <c r="B43" s="22" t="s">
        <v>134</v>
      </c>
      <c r="C43" s="155" t="s">
        <v>135</v>
      </c>
      <c r="D43" s="156"/>
      <c r="E43" s="156"/>
      <c r="F43" s="156"/>
      <c r="G43" s="156"/>
      <c r="H43" s="156"/>
      <c r="I43" s="156"/>
      <c r="J43" s="156"/>
      <c r="K43" s="156"/>
      <c r="L43" s="156"/>
      <c r="M43" s="157"/>
    </row>
    <row r="44" spans="1:13" x14ac:dyDescent="0.25">
      <c r="A44" s="21" t="s">
        <v>133</v>
      </c>
      <c r="B44" s="25" t="s">
        <v>136</v>
      </c>
      <c r="C44" s="151" t="s">
        <v>231</v>
      </c>
      <c r="D44" s="151"/>
      <c r="E44" s="151"/>
      <c r="F44" s="151"/>
      <c r="G44" s="151"/>
      <c r="H44" s="151"/>
      <c r="I44" s="151"/>
      <c r="J44" s="151"/>
      <c r="K44" s="151"/>
      <c r="L44" s="151"/>
      <c r="M44" s="151"/>
    </row>
    <row r="45" spans="1:13" x14ac:dyDescent="0.25">
      <c r="A45" s="21" t="s">
        <v>133</v>
      </c>
      <c r="B45" s="25" t="s">
        <v>137</v>
      </c>
      <c r="C45" s="151" t="s">
        <v>230</v>
      </c>
      <c r="D45" s="151"/>
      <c r="E45" s="151"/>
      <c r="F45" s="151"/>
      <c r="G45" s="151"/>
      <c r="H45" s="151"/>
      <c r="I45" s="151"/>
      <c r="J45" s="151"/>
      <c r="K45" s="151"/>
      <c r="L45" s="151"/>
      <c r="M45" s="151"/>
    </row>
    <row r="46" spans="1:13" x14ac:dyDescent="0.25">
      <c r="A46" s="21" t="s">
        <v>133</v>
      </c>
      <c r="B46" s="25" t="s">
        <v>138</v>
      </c>
      <c r="C46" s="151" t="s">
        <v>229</v>
      </c>
      <c r="D46" s="151"/>
      <c r="E46" s="151"/>
      <c r="F46" s="151"/>
      <c r="G46" s="151"/>
      <c r="H46" s="151"/>
      <c r="I46" s="151"/>
      <c r="J46" s="151"/>
      <c r="K46" s="151"/>
      <c r="L46" s="151"/>
      <c r="M46" s="151"/>
    </row>
    <row r="47" spans="1:13" x14ac:dyDescent="0.25">
      <c r="A47" s="21" t="s">
        <v>133</v>
      </c>
      <c r="B47" s="25" t="s">
        <v>139</v>
      </c>
      <c r="C47" s="151" t="s">
        <v>228</v>
      </c>
      <c r="D47" s="151"/>
      <c r="E47" s="151"/>
      <c r="F47" s="151"/>
      <c r="G47" s="151"/>
      <c r="H47" s="151"/>
      <c r="I47" s="151"/>
      <c r="J47" s="151"/>
      <c r="K47" s="151"/>
      <c r="L47" s="151"/>
      <c r="M47" s="151"/>
    </row>
    <row r="48" spans="1:13" x14ac:dyDescent="0.25">
      <c r="A48" s="21" t="s">
        <v>133</v>
      </c>
      <c r="B48" s="25" t="s">
        <v>140</v>
      </c>
      <c r="C48" s="151" t="s">
        <v>227</v>
      </c>
      <c r="D48" s="151"/>
      <c r="E48" s="151"/>
      <c r="F48" s="151"/>
      <c r="G48" s="151"/>
      <c r="H48" s="151"/>
      <c r="I48" s="151"/>
      <c r="J48" s="151"/>
      <c r="K48" s="151"/>
      <c r="L48" s="151"/>
      <c r="M48" s="151"/>
    </row>
    <row r="49" spans="1:13" x14ac:dyDescent="0.25">
      <c r="A49" s="21" t="s">
        <v>133</v>
      </c>
      <c r="B49" s="25" t="s">
        <v>225</v>
      </c>
      <c r="C49" s="151" t="s">
        <v>226</v>
      </c>
      <c r="D49" s="151"/>
      <c r="E49" s="151"/>
      <c r="F49" s="151"/>
      <c r="G49" s="151"/>
      <c r="H49" s="151"/>
      <c r="I49" s="151"/>
      <c r="J49" s="151"/>
      <c r="K49" s="151"/>
      <c r="L49" s="151"/>
      <c r="M49" s="151"/>
    </row>
    <row r="50" spans="1:13" x14ac:dyDescent="0.25">
      <c r="A50" s="21" t="s">
        <v>133</v>
      </c>
      <c r="B50" s="25" t="s">
        <v>141</v>
      </c>
      <c r="C50" s="151" t="s">
        <v>224</v>
      </c>
      <c r="D50" s="151"/>
      <c r="E50" s="151"/>
      <c r="F50" s="151"/>
      <c r="G50" s="151"/>
      <c r="H50" s="151"/>
      <c r="I50" s="151"/>
      <c r="J50" s="151"/>
      <c r="K50" s="151"/>
      <c r="L50" s="151"/>
      <c r="M50" s="151"/>
    </row>
    <row r="51" spans="1:13" x14ac:dyDescent="0.25">
      <c r="A51" s="21" t="s">
        <v>133</v>
      </c>
      <c r="B51" s="25" t="s">
        <v>142</v>
      </c>
      <c r="C51" s="151" t="s">
        <v>223</v>
      </c>
      <c r="D51" s="151"/>
      <c r="E51" s="151"/>
      <c r="F51" s="151"/>
      <c r="G51" s="151"/>
      <c r="H51" s="151"/>
      <c r="I51" s="151"/>
      <c r="J51" s="151"/>
      <c r="K51" s="151"/>
      <c r="L51" s="151"/>
      <c r="M51" s="151"/>
    </row>
    <row r="52" spans="1:13" x14ac:dyDescent="0.25">
      <c r="A52" s="21" t="s">
        <v>133</v>
      </c>
      <c r="B52" s="25" t="s">
        <v>143</v>
      </c>
      <c r="C52" s="151" t="s">
        <v>222</v>
      </c>
      <c r="D52" s="151"/>
      <c r="E52" s="151"/>
      <c r="F52" s="151"/>
      <c r="G52" s="151"/>
      <c r="H52" s="151"/>
      <c r="I52" s="151"/>
      <c r="J52" s="151"/>
      <c r="K52" s="151"/>
      <c r="L52" s="151"/>
      <c r="M52" s="151"/>
    </row>
    <row r="53" spans="1:13" x14ac:dyDescent="0.25">
      <c r="A53" s="21" t="s">
        <v>133</v>
      </c>
      <c r="B53" s="16" t="s">
        <v>144</v>
      </c>
      <c r="C53" s="151" t="s">
        <v>221</v>
      </c>
      <c r="D53" s="151"/>
      <c r="E53" s="151"/>
      <c r="F53" s="151"/>
      <c r="G53" s="151"/>
      <c r="H53" s="151"/>
      <c r="I53" s="151"/>
      <c r="J53" s="151"/>
      <c r="K53" s="151"/>
      <c r="L53" s="151"/>
      <c r="M53" s="151"/>
    </row>
    <row r="54" spans="1:13" x14ac:dyDescent="0.25">
      <c r="A54" s="21" t="s">
        <v>133</v>
      </c>
      <c r="B54" s="25" t="s">
        <v>220</v>
      </c>
      <c r="C54" s="151" t="s">
        <v>219</v>
      </c>
      <c r="D54" s="151"/>
      <c r="E54" s="151"/>
      <c r="F54" s="151"/>
      <c r="G54" s="151"/>
      <c r="H54" s="151"/>
      <c r="I54" s="151"/>
      <c r="J54" s="151"/>
      <c r="K54" s="151"/>
      <c r="L54" s="151"/>
      <c r="M54" s="151"/>
    </row>
    <row r="55" spans="1:13" x14ac:dyDescent="0.25">
      <c r="A55" s="21" t="s">
        <v>133</v>
      </c>
      <c r="B55" s="25" t="s">
        <v>145</v>
      </c>
      <c r="C55" s="151" t="s">
        <v>218</v>
      </c>
      <c r="D55" s="151"/>
      <c r="E55" s="151"/>
      <c r="F55" s="151"/>
      <c r="G55" s="151"/>
      <c r="H55" s="151"/>
      <c r="I55" s="151"/>
      <c r="J55" s="151"/>
      <c r="K55" s="151"/>
      <c r="L55" s="151"/>
      <c r="M55" s="151"/>
    </row>
    <row r="56" spans="1:13" x14ac:dyDescent="0.25">
      <c r="A56" s="21" t="s">
        <v>133</v>
      </c>
      <c r="B56" s="25" t="s">
        <v>146</v>
      </c>
      <c r="C56" s="151" t="s">
        <v>217</v>
      </c>
      <c r="D56" s="151"/>
      <c r="E56" s="151"/>
      <c r="F56" s="151"/>
      <c r="G56" s="151"/>
      <c r="H56" s="151"/>
      <c r="I56" s="151"/>
      <c r="J56" s="151"/>
      <c r="K56" s="151"/>
      <c r="L56" s="151"/>
      <c r="M56" s="151"/>
    </row>
    <row r="57" spans="1:13" x14ac:dyDescent="0.25">
      <c r="A57" s="21" t="s">
        <v>133</v>
      </c>
      <c r="B57" s="25" t="s">
        <v>147</v>
      </c>
      <c r="C57" s="151" t="s">
        <v>216</v>
      </c>
      <c r="D57" s="151"/>
      <c r="E57" s="151"/>
      <c r="F57" s="151"/>
      <c r="G57" s="151"/>
      <c r="H57" s="151"/>
      <c r="I57" s="151"/>
      <c r="J57" s="151"/>
      <c r="K57" s="151"/>
      <c r="L57" s="151"/>
      <c r="M57" s="151"/>
    </row>
    <row r="58" spans="1:13" x14ac:dyDescent="0.25">
      <c r="A58" s="21" t="s">
        <v>133</v>
      </c>
      <c r="B58" s="25" t="s">
        <v>148</v>
      </c>
      <c r="C58" s="151" t="s">
        <v>215</v>
      </c>
      <c r="D58" s="151"/>
      <c r="E58" s="151"/>
      <c r="F58" s="151"/>
      <c r="G58" s="151"/>
      <c r="H58" s="151"/>
      <c r="I58" s="151"/>
      <c r="J58" s="151"/>
      <c r="K58" s="151"/>
      <c r="L58" s="151"/>
      <c r="M58" s="151"/>
    </row>
    <row r="59" spans="1:13" x14ac:dyDescent="0.25">
      <c r="A59" s="21" t="s">
        <v>149</v>
      </c>
      <c r="B59" s="25" t="s">
        <v>150</v>
      </c>
      <c r="C59" s="151" t="s">
        <v>214</v>
      </c>
      <c r="D59" s="151"/>
      <c r="E59" s="151"/>
      <c r="F59" s="151"/>
      <c r="G59" s="151"/>
      <c r="H59" s="151"/>
      <c r="I59" s="151"/>
      <c r="J59" s="151"/>
      <c r="K59" s="151"/>
      <c r="L59" s="151"/>
      <c r="M59" s="151"/>
    </row>
    <row r="60" spans="1:13" x14ac:dyDescent="0.25">
      <c r="A60" s="21" t="s">
        <v>149</v>
      </c>
      <c r="B60" s="25" t="s">
        <v>151</v>
      </c>
      <c r="C60" s="151" t="s">
        <v>213</v>
      </c>
      <c r="D60" s="151"/>
      <c r="E60" s="151"/>
      <c r="F60" s="151"/>
      <c r="G60" s="151"/>
      <c r="H60" s="151"/>
      <c r="I60" s="151"/>
      <c r="J60" s="151"/>
      <c r="K60" s="151"/>
      <c r="L60" s="151"/>
      <c r="M60" s="151"/>
    </row>
    <row r="61" spans="1:13" ht="33" customHeight="1" x14ac:dyDescent="0.25">
      <c r="A61" s="21" t="s">
        <v>149</v>
      </c>
      <c r="B61" s="25" t="s">
        <v>152</v>
      </c>
      <c r="C61" s="152" t="s">
        <v>212</v>
      </c>
      <c r="D61" s="152"/>
      <c r="E61" s="152"/>
      <c r="F61" s="152"/>
      <c r="G61" s="152"/>
      <c r="H61" s="152"/>
      <c r="I61" s="152"/>
      <c r="J61" s="152"/>
      <c r="K61" s="152"/>
      <c r="L61" s="152"/>
      <c r="M61" s="152"/>
    </row>
    <row r="62" spans="1:13" x14ac:dyDescent="0.25">
      <c r="A62" s="21" t="s">
        <v>149</v>
      </c>
      <c r="B62" s="25" t="s">
        <v>153</v>
      </c>
      <c r="C62" s="151" t="s">
        <v>211</v>
      </c>
      <c r="D62" s="151"/>
      <c r="E62" s="151"/>
      <c r="F62" s="151"/>
      <c r="G62" s="151"/>
      <c r="H62" s="151"/>
      <c r="I62" s="151"/>
      <c r="J62" s="151"/>
      <c r="K62" s="151"/>
      <c r="L62" s="151"/>
      <c r="M62" s="151"/>
    </row>
    <row r="63" spans="1:13" x14ac:dyDescent="0.25">
      <c r="A63" s="21" t="s">
        <v>149</v>
      </c>
      <c r="B63" s="25" t="s">
        <v>154</v>
      </c>
      <c r="C63" s="151" t="s">
        <v>210</v>
      </c>
      <c r="D63" s="151"/>
      <c r="E63" s="151"/>
      <c r="F63" s="151"/>
      <c r="G63" s="151"/>
      <c r="H63" s="151"/>
      <c r="I63" s="151"/>
      <c r="J63" s="151"/>
      <c r="K63" s="151"/>
      <c r="L63" s="151"/>
      <c r="M63" s="151"/>
    </row>
    <row r="64" spans="1:13" x14ac:dyDescent="0.25">
      <c r="A64" s="21" t="s">
        <v>149</v>
      </c>
      <c r="B64" s="25" t="s">
        <v>155</v>
      </c>
      <c r="C64" s="151" t="s">
        <v>209</v>
      </c>
      <c r="D64" s="151"/>
      <c r="E64" s="151"/>
      <c r="F64" s="151"/>
      <c r="G64" s="151"/>
      <c r="H64" s="151"/>
      <c r="I64" s="151"/>
      <c r="J64" s="151"/>
      <c r="K64" s="151"/>
      <c r="L64" s="151"/>
      <c r="M64" s="151"/>
    </row>
    <row r="65" spans="1:13" x14ac:dyDescent="0.25">
      <c r="A65" s="21" t="s">
        <v>149</v>
      </c>
      <c r="B65" s="25" t="s">
        <v>156</v>
      </c>
      <c r="C65" s="151" t="s">
        <v>208</v>
      </c>
      <c r="D65" s="151"/>
      <c r="E65" s="151"/>
      <c r="F65" s="151"/>
      <c r="G65" s="151"/>
      <c r="H65" s="151"/>
      <c r="I65" s="151"/>
      <c r="J65" s="151"/>
      <c r="K65" s="151"/>
      <c r="L65" s="151"/>
      <c r="M65" s="151"/>
    </row>
    <row r="66" spans="1:13" x14ac:dyDescent="0.25">
      <c r="A66" s="21" t="s">
        <v>149</v>
      </c>
      <c r="B66" s="25" t="s">
        <v>157</v>
      </c>
      <c r="C66" s="151" t="s">
        <v>207</v>
      </c>
      <c r="D66" s="151"/>
      <c r="E66" s="151"/>
      <c r="F66" s="151"/>
      <c r="G66" s="151"/>
      <c r="H66" s="151"/>
      <c r="I66" s="151"/>
      <c r="J66" s="151"/>
      <c r="K66" s="151"/>
      <c r="L66" s="151"/>
      <c r="M66" s="151"/>
    </row>
    <row r="67" spans="1:13" x14ac:dyDescent="0.25">
      <c r="A67" s="21" t="s">
        <v>149</v>
      </c>
      <c r="B67" s="25" t="s">
        <v>158</v>
      </c>
      <c r="C67" s="151" t="s">
        <v>206</v>
      </c>
      <c r="D67" s="151"/>
      <c r="E67" s="151"/>
      <c r="F67" s="151"/>
      <c r="G67" s="151"/>
      <c r="H67" s="151"/>
      <c r="I67" s="151"/>
      <c r="J67" s="151"/>
      <c r="K67" s="151"/>
      <c r="L67" s="151"/>
      <c r="M67" s="151"/>
    </row>
    <row r="68" spans="1:13" x14ac:dyDescent="0.25">
      <c r="A68" s="21" t="s">
        <v>149</v>
      </c>
      <c r="B68" s="25" t="s">
        <v>159</v>
      </c>
      <c r="C68" s="151" t="s">
        <v>205</v>
      </c>
      <c r="D68" s="151"/>
      <c r="E68" s="151"/>
      <c r="F68" s="151"/>
      <c r="G68" s="151"/>
      <c r="H68" s="151"/>
      <c r="I68" s="151"/>
      <c r="J68" s="151"/>
      <c r="K68" s="151"/>
      <c r="L68" s="151"/>
      <c r="M68" s="151"/>
    </row>
    <row r="69" spans="1:13" x14ac:dyDescent="0.25">
      <c r="A69" s="21" t="s">
        <v>149</v>
      </c>
      <c r="B69" s="25" t="s">
        <v>160</v>
      </c>
      <c r="C69" s="151" t="s">
        <v>204</v>
      </c>
      <c r="D69" s="151"/>
      <c r="E69" s="151"/>
      <c r="F69" s="151"/>
      <c r="G69" s="151"/>
      <c r="H69" s="151"/>
      <c r="I69" s="151"/>
      <c r="J69" s="151"/>
      <c r="K69" s="151"/>
      <c r="L69" s="151"/>
      <c r="M69" s="151"/>
    </row>
    <row r="70" spans="1:13" x14ac:dyDescent="0.25">
      <c r="A70" s="21" t="s">
        <v>149</v>
      </c>
      <c r="B70" s="25" t="s">
        <v>161</v>
      </c>
      <c r="C70" s="151" t="s">
        <v>203</v>
      </c>
      <c r="D70" s="151"/>
      <c r="E70" s="151"/>
      <c r="F70" s="151"/>
      <c r="G70" s="151"/>
      <c r="H70" s="151"/>
      <c r="I70" s="151"/>
      <c r="J70" s="151"/>
      <c r="K70" s="151"/>
      <c r="L70" s="151"/>
      <c r="M70" s="151"/>
    </row>
    <row r="71" spans="1:13" x14ac:dyDescent="0.25">
      <c r="A71" s="21" t="s">
        <v>149</v>
      </c>
      <c r="B71" s="25" t="s">
        <v>162</v>
      </c>
      <c r="C71" s="151" t="s">
        <v>202</v>
      </c>
      <c r="D71" s="151"/>
      <c r="E71" s="151"/>
      <c r="F71" s="151"/>
      <c r="G71" s="151"/>
      <c r="H71" s="151"/>
      <c r="I71" s="151"/>
      <c r="J71" s="151"/>
      <c r="K71" s="151"/>
      <c r="L71" s="151"/>
      <c r="M71" s="151"/>
    </row>
    <row r="72" spans="1:13" x14ac:dyDescent="0.25">
      <c r="A72" s="21" t="s">
        <v>149</v>
      </c>
      <c r="B72" s="25" t="s">
        <v>163</v>
      </c>
      <c r="C72" s="151" t="s">
        <v>201</v>
      </c>
      <c r="D72" s="151"/>
      <c r="E72" s="151"/>
      <c r="F72" s="151"/>
      <c r="G72" s="151"/>
      <c r="H72" s="151"/>
      <c r="I72" s="151"/>
      <c r="J72" s="151"/>
      <c r="K72" s="151"/>
      <c r="L72" s="151"/>
      <c r="M72" s="151"/>
    </row>
    <row r="73" spans="1:13" x14ac:dyDescent="0.25">
      <c r="A73" s="21" t="s">
        <v>149</v>
      </c>
      <c r="B73" s="25" t="s">
        <v>164</v>
      </c>
      <c r="C73" s="151" t="s">
        <v>200</v>
      </c>
      <c r="D73" s="151"/>
      <c r="E73" s="151"/>
      <c r="F73" s="151"/>
      <c r="G73" s="151"/>
      <c r="H73" s="151"/>
      <c r="I73" s="151"/>
      <c r="J73" s="151"/>
      <c r="K73" s="151"/>
      <c r="L73" s="151"/>
      <c r="M73" s="151"/>
    </row>
    <row r="74" spans="1:13" x14ac:dyDescent="0.25">
      <c r="A74" s="21" t="s">
        <v>149</v>
      </c>
      <c r="B74" s="25" t="s">
        <v>165</v>
      </c>
      <c r="C74" s="151" t="s">
        <v>199</v>
      </c>
      <c r="D74" s="151"/>
      <c r="E74" s="151"/>
      <c r="F74" s="151"/>
      <c r="G74" s="151"/>
      <c r="H74" s="151"/>
      <c r="I74" s="151"/>
      <c r="J74" s="151"/>
      <c r="K74" s="151"/>
      <c r="L74" s="151"/>
      <c r="M74" s="151"/>
    </row>
    <row r="75" spans="1:13" x14ac:dyDescent="0.25">
      <c r="A75" s="21" t="s">
        <v>149</v>
      </c>
      <c r="B75" s="25" t="s">
        <v>166</v>
      </c>
      <c r="C75" s="151" t="s">
        <v>198</v>
      </c>
      <c r="D75" s="151"/>
      <c r="E75" s="151"/>
      <c r="F75" s="151"/>
      <c r="G75" s="151"/>
      <c r="H75" s="151"/>
      <c r="I75" s="151"/>
      <c r="J75" s="151"/>
      <c r="K75" s="151"/>
      <c r="L75" s="151"/>
      <c r="M75" s="151"/>
    </row>
    <row r="76" spans="1:13" x14ac:dyDescent="0.25">
      <c r="A76" s="21" t="s">
        <v>149</v>
      </c>
      <c r="B76" s="25" t="s">
        <v>167</v>
      </c>
      <c r="C76" s="151" t="s">
        <v>197</v>
      </c>
      <c r="D76" s="151"/>
      <c r="E76" s="151"/>
      <c r="F76" s="151"/>
      <c r="G76" s="151"/>
      <c r="H76" s="151"/>
      <c r="I76" s="151"/>
      <c r="J76" s="151"/>
      <c r="K76" s="151"/>
      <c r="L76" s="151"/>
      <c r="M76" s="151"/>
    </row>
    <row r="77" spans="1:13" x14ac:dyDescent="0.25">
      <c r="A77" s="21" t="s">
        <v>149</v>
      </c>
      <c r="B77" s="25" t="s">
        <v>437</v>
      </c>
      <c r="C77" s="161" t="s">
        <v>438</v>
      </c>
      <c r="D77" s="162"/>
      <c r="E77" s="162"/>
      <c r="F77" s="162"/>
      <c r="G77" s="162"/>
      <c r="H77" s="162"/>
      <c r="I77" s="162"/>
      <c r="J77" s="162"/>
      <c r="K77" s="162"/>
      <c r="L77" s="162"/>
      <c r="M77" s="163"/>
    </row>
    <row r="78" spans="1:13" x14ac:dyDescent="0.25">
      <c r="A78" s="21" t="s">
        <v>149</v>
      </c>
      <c r="B78" s="25" t="s">
        <v>168</v>
      </c>
      <c r="C78" s="151" t="s">
        <v>196</v>
      </c>
      <c r="D78" s="151"/>
      <c r="E78" s="151"/>
      <c r="F78" s="151"/>
      <c r="G78" s="151"/>
      <c r="H78" s="151"/>
      <c r="I78" s="151"/>
      <c r="J78" s="151"/>
      <c r="K78" s="151"/>
      <c r="L78" s="151"/>
      <c r="M78" s="151"/>
    </row>
    <row r="79" spans="1:13" ht="29.25" customHeight="1" x14ac:dyDescent="0.25">
      <c r="A79" s="21" t="s">
        <v>149</v>
      </c>
      <c r="B79" s="25" t="s">
        <v>169</v>
      </c>
      <c r="C79" s="152" t="s">
        <v>195</v>
      </c>
      <c r="D79" s="152"/>
      <c r="E79" s="152"/>
      <c r="F79" s="152"/>
      <c r="G79" s="152"/>
      <c r="H79" s="152"/>
      <c r="I79" s="152"/>
      <c r="J79" s="152"/>
      <c r="K79" s="152"/>
      <c r="L79" s="152"/>
      <c r="M79" s="152"/>
    </row>
    <row r="80" spans="1:13" x14ac:dyDescent="0.25">
      <c r="A80" s="21" t="s">
        <v>149</v>
      </c>
      <c r="B80" s="25" t="s">
        <v>193</v>
      </c>
      <c r="C80" s="151" t="s">
        <v>194</v>
      </c>
      <c r="D80" s="151"/>
      <c r="E80" s="151"/>
      <c r="F80" s="151"/>
      <c r="G80" s="151"/>
      <c r="H80" s="151"/>
      <c r="I80" s="151"/>
      <c r="J80" s="151"/>
      <c r="K80" s="151"/>
      <c r="L80" s="151"/>
      <c r="M80" s="151"/>
    </row>
    <row r="81" spans="1:13" x14ac:dyDescent="0.25">
      <c r="A81" s="21" t="s">
        <v>149</v>
      </c>
      <c r="B81" s="25" t="s">
        <v>170</v>
      </c>
      <c r="C81" s="151" t="s">
        <v>192</v>
      </c>
      <c r="D81" s="151"/>
      <c r="E81" s="151"/>
      <c r="F81" s="151"/>
      <c r="G81" s="151"/>
      <c r="H81" s="151"/>
      <c r="I81" s="151"/>
      <c r="J81" s="151"/>
      <c r="K81" s="151"/>
      <c r="L81" s="151"/>
      <c r="M81" s="151"/>
    </row>
    <row r="82" spans="1:13" x14ac:dyDescent="0.25">
      <c r="A82" s="21" t="s">
        <v>149</v>
      </c>
      <c r="B82" s="26" t="s">
        <v>171</v>
      </c>
      <c r="C82" s="151" t="s">
        <v>191</v>
      </c>
      <c r="D82" s="151"/>
      <c r="E82" s="151"/>
      <c r="F82" s="151"/>
      <c r="G82" s="151"/>
      <c r="H82" s="151"/>
      <c r="I82" s="151"/>
      <c r="J82" s="151"/>
      <c r="K82" s="151"/>
      <c r="L82" s="151"/>
      <c r="M82" s="151"/>
    </row>
    <row r="83" spans="1:13" x14ac:dyDescent="0.25">
      <c r="A83" s="21" t="s">
        <v>149</v>
      </c>
      <c r="B83" s="26" t="s">
        <v>172</v>
      </c>
      <c r="C83" s="151" t="s">
        <v>190</v>
      </c>
      <c r="D83" s="151"/>
      <c r="E83" s="151"/>
      <c r="F83" s="151"/>
      <c r="G83" s="151"/>
      <c r="H83" s="151"/>
      <c r="I83" s="151"/>
      <c r="J83" s="151"/>
      <c r="K83" s="151"/>
      <c r="L83" s="151"/>
      <c r="M83" s="151"/>
    </row>
    <row r="84" spans="1:13" x14ac:dyDescent="0.25">
      <c r="A84" s="21" t="s">
        <v>149</v>
      </c>
      <c r="B84" s="26" t="s">
        <v>189</v>
      </c>
      <c r="C84" s="151" t="s">
        <v>188</v>
      </c>
      <c r="D84" s="151"/>
      <c r="E84" s="151"/>
      <c r="F84" s="151"/>
      <c r="G84" s="151"/>
      <c r="H84" s="151"/>
      <c r="I84" s="151"/>
      <c r="J84" s="151"/>
      <c r="K84" s="151"/>
      <c r="L84" s="151"/>
      <c r="M84" s="151"/>
    </row>
    <row r="85" spans="1:13" x14ac:dyDescent="0.25">
      <c r="A85" s="21" t="s">
        <v>149</v>
      </c>
      <c r="B85" s="26" t="s">
        <v>173</v>
      </c>
      <c r="C85" s="151" t="s">
        <v>187</v>
      </c>
      <c r="D85" s="151"/>
      <c r="E85" s="151"/>
      <c r="F85" s="151"/>
      <c r="G85" s="151"/>
      <c r="H85" s="151"/>
      <c r="I85" s="151"/>
      <c r="J85" s="151"/>
      <c r="K85" s="151"/>
      <c r="L85" s="151"/>
      <c r="M85" s="151"/>
    </row>
    <row r="86" spans="1:13" x14ac:dyDescent="0.25">
      <c r="A86" s="21" t="s">
        <v>149</v>
      </c>
      <c r="B86" s="26" t="s">
        <v>174</v>
      </c>
      <c r="C86" s="151" t="s">
        <v>186</v>
      </c>
      <c r="D86" s="151"/>
      <c r="E86" s="151"/>
      <c r="F86" s="151"/>
      <c r="G86" s="151"/>
      <c r="H86" s="151"/>
      <c r="I86" s="151"/>
      <c r="J86" s="151"/>
      <c r="K86" s="151"/>
      <c r="L86" s="151"/>
      <c r="M86" s="151"/>
    </row>
    <row r="87" spans="1:13" x14ac:dyDescent="0.25">
      <c r="A87" s="21" t="s">
        <v>149</v>
      </c>
      <c r="B87" s="26" t="s">
        <v>439</v>
      </c>
      <c r="C87" s="151" t="s">
        <v>440</v>
      </c>
      <c r="D87" s="151"/>
      <c r="E87" s="151"/>
      <c r="F87" s="151"/>
      <c r="G87" s="151"/>
      <c r="H87" s="151"/>
      <c r="I87" s="151"/>
      <c r="J87" s="151"/>
      <c r="K87" s="151"/>
      <c r="L87" s="151"/>
      <c r="M87" s="151"/>
    </row>
    <row r="88" spans="1:13" x14ac:dyDescent="0.25">
      <c r="A88" s="21" t="s">
        <v>149</v>
      </c>
      <c r="B88" s="26" t="s">
        <v>441</v>
      </c>
      <c r="C88" s="151" t="s">
        <v>442</v>
      </c>
      <c r="D88" s="151"/>
      <c r="E88" s="151"/>
      <c r="F88" s="151"/>
      <c r="G88" s="151"/>
      <c r="H88" s="151"/>
      <c r="I88" s="151"/>
      <c r="J88" s="151"/>
      <c r="K88" s="151"/>
      <c r="L88" s="151"/>
      <c r="M88" s="151"/>
    </row>
    <row r="89" spans="1:13" x14ac:dyDescent="0.25">
      <c r="A89" s="21" t="s">
        <v>149</v>
      </c>
      <c r="B89" s="26" t="s">
        <v>443</v>
      </c>
      <c r="C89" s="151" t="s">
        <v>446</v>
      </c>
      <c r="D89" s="151"/>
      <c r="E89" s="151"/>
      <c r="F89" s="151"/>
      <c r="G89" s="151"/>
      <c r="H89" s="151"/>
      <c r="I89" s="151"/>
      <c r="J89" s="151"/>
      <c r="K89" s="151"/>
      <c r="L89" s="151"/>
      <c r="M89" s="151"/>
    </row>
    <row r="90" spans="1:13" x14ac:dyDescent="0.25">
      <c r="A90" s="21" t="s">
        <v>149</v>
      </c>
      <c r="B90" s="26" t="s">
        <v>444</v>
      </c>
      <c r="C90" s="151" t="s">
        <v>445</v>
      </c>
      <c r="D90" s="151"/>
      <c r="E90" s="151"/>
      <c r="F90" s="151"/>
      <c r="G90" s="151"/>
      <c r="H90" s="151"/>
      <c r="I90" s="151"/>
      <c r="J90" s="151"/>
      <c r="K90" s="151"/>
      <c r="L90" s="151"/>
      <c r="M90" s="151"/>
    </row>
    <row r="91" spans="1:13" x14ac:dyDescent="0.25">
      <c r="A91" s="21" t="s">
        <v>149</v>
      </c>
      <c r="B91" s="26" t="s">
        <v>175</v>
      </c>
      <c r="C91" s="151" t="s">
        <v>185</v>
      </c>
      <c r="D91" s="151"/>
      <c r="E91" s="151"/>
      <c r="F91" s="151"/>
      <c r="G91" s="151"/>
      <c r="H91" s="151"/>
      <c r="I91" s="151"/>
      <c r="J91" s="151"/>
      <c r="K91" s="151"/>
      <c r="L91" s="151"/>
      <c r="M91" s="151"/>
    </row>
    <row r="92" spans="1:13" x14ac:dyDescent="0.25">
      <c r="A92" s="21" t="s">
        <v>149</v>
      </c>
      <c r="B92" s="26" t="s">
        <v>176</v>
      </c>
      <c r="C92" s="151" t="s">
        <v>183</v>
      </c>
      <c r="D92" s="151"/>
      <c r="E92" s="151"/>
      <c r="F92" s="151"/>
      <c r="G92" s="151"/>
      <c r="H92" s="151"/>
      <c r="I92" s="151"/>
      <c r="J92" s="151"/>
      <c r="K92" s="151"/>
      <c r="L92" s="151"/>
      <c r="M92" s="151"/>
    </row>
    <row r="93" spans="1:13" x14ac:dyDescent="0.25">
      <c r="A93" s="21" t="s">
        <v>149</v>
      </c>
      <c r="B93" s="26" t="s">
        <v>177</v>
      </c>
      <c r="C93" s="151" t="s">
        <v>184</v>
      </c>
      <c r="D93" s="151"/>
      <c r="E93" s="151"/>
      <c r="F93" s="151"/>
      <c r="G93" s="151"/>
      <c r="H93" s="151"/>
      <c r="I93" s="151"/>
      <c r="J93" s="151"/>
      <c r="K93" s="151"/>
      <c r="L93" s="151"/>
      <c r="M93" s="151"/>
    </row>
    <row r="94" spans="1:13" x14ac:dyDescent="0.25">
      <c r="A94" s="21" t="s">
        <v>149</v>
      </c>
      <c r="B94" s="26" t="s">
        <v>178</v>
      </c>
      <c r="C94" s="151" t="s">
        <v>182</v>
      </c>
      <c r="D94" s="151"/>
      <c r="E94" s="151"/>
      <c r="F94" s="151"/>
      <c r="G94" s="151"/>
      <c r="H94" s="151"/>
      <c r="I94" s="151"/>
      <c r="J94" s="151"/>
      <c r="K94" s="151"/>
      <c r="L94" s="151"/>
      <c r="M94" s="151"/>
    </row>
    <row r="95" spans="1:13" x14ac:dyDescent="0.25">
      <c r="A95" s="21" t="s">
        <v>179</v>
      </c>
      <c r="B95" s="26" t="s">
        <v>180</v>
      </c>
      <c r="C95" s="151" t="s">
        <v>181</v>
      </c>
      <c r="D95" s="151"/>
      <c r="E95" s="151"/>
      <c r="F95" s="151"/>
      <c r="G95" s="151"/>
      <c r="H95" s="151"/>
      <c r="I95" s="151"/>
      <c r="J95" s="151"/>
      <c r="K95" s="151"/>
      <c r="L95" s="151"/>
      <c r="M95" s="151"/>
    </row>
  </sheetData>
  <mergeCells count="59">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 ref="C70:M70"/>
    <mergeCell ref="C71:M71"/>
    <mergeCell ref="C72:M72"/>
    <mergeCell ref="C73:M73"/>
    <mergeCell ref="C82:M82"/>
    <mergeCell ref="C85:M85"/>
    <mergeCell ref="C86:M86"/>
    <mergeCell ref="C75:M75"/>
    <mergeCell ref="C76:M76"/>
    <mergeCell ref="C78:M78"/>
    <mergeCell ref="C79:M79"/>
    <mergeCell ref="C80:M80"/>
    <mergeCell ref="C81:M81"/>
    <mergeCell ref="C77:M77"/>
    <mergeCell ref="C45:M45"/>
    <mergeCell ref="C46:M46"/>
    <mergeCell ref="C47:M47"/>
    <mergeCell ref="C48:M48"/>
    <mergeCell ref="C49:M49"/>
    <mergeCell ref="A1:M1"/>
    <mergeCell ref="A5:D5"/>
    <mergeCell ref="A12:M23"/>
    <mergeCell ref="A32:M32"/>
    <mergeCell ref="C44:M44"/>
    <mergeCell ref="C43:M43"/>
    <mergeCell ref="D8:E8"/>
    <mergeCell ref="A29:M2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40625" defaultRowHeight="15" x14ac:dyDescent="0.25"/>
  <cols>
    <col min="10" max="10" width="22" customWidth="1"/>
  </cols>
  <sheetData>
    <row r="1" spans="1:12" ht="15.75" x14ac:dyDescent="0.25">
      <c r="A1" s="164" t="s">
        <v>119</v>
      </c>
      <c r="B1" s="164"/>
      <c r="C1" s="164"/>
      <c r="D1" s="164"/>
      <c r="E1" s="164"/>
      <c r="F1" s="164"/>
      <c r="G1" s="164"/>
      <c r="H1" s="164"/>
      <c r="I1" s="164"/>
      <c r="J1" s="164"/>
    </row>
    <row r="2" spans="1:12" ht="15.75" customHeight="1" x14ac:dyDescent="0.25">
      <c r="A2" s="164" t="s">
        <v>118</v>
      </c>
      <c r="B2" s="164"/>
      <c r="C2" s="164"/>
      <c r="D2" s="164"/>
      <c r="E2" s="164"/>
      <c r="F2" s="164"/>
      <c r="G2" s="164"/>
      <c r="H2" s="164"/>
      <c r="I2" s="164"/>
      <c r="J2" s="164"/>
    </row>
    <row r="3" spans="1:12" ht="15.75" customHeight="1" x14ac:dyDescent="0.25">
      <c r="A3" s="165" t="s">
        <v>117</v>
      </c>
      <c r="B3" s="165"/>
      <c r="C3" s="165"/>
      <c r="D3" s="165"/>
      <c r="E3" s="165"/>
      <c r="F3" s="165"/>
      <c r="G3" s="165"/>
      <c r="H3" s="165"/>
      <c r="I3" s="165"/>
      <c r="J3" s="165"/>
      <c r="K3" s="165"/>
      <c r="L3" s="165"/>
    </row>
    <row r="4" spans="1:12" ht="15.75" customHeight="1" x14ac:dyDescent="0.25">
      <c r="A4" s="165"/>
      <c r="B4" s="165"/>
      <c r="C4" s="165"/>
      <c r="D4" s="165"/>
      <c r="E4" s="165"/>
      <c r="F4" s="165"/>
      <c r="G4" s="165"/>
      <c r="H4" s="165"/>
      <c r="I4" s="165"/>
      <c r="J4" s="165"/>
      <c r="K4" s="165"/>
      <c r="L4" s="165"/>
    </row>
    <row r="5" spans="1:12" ht="15.75" customHeight="1" x14ac:dyDescent="0.25">
      <c r="A5" s="165"/>
      <c r="B5" s="165"/>
      <c r="C5" s="165"/>
      <c r="D5" s="165"/>
      <c r="E5" s="165"/>
      <c r="F5" s="165"/>
      <c r="G5" s="165"/>
      <c r="H5" s="165"/>
      <c r="I5" s="165"/>
      <c r="J5" s="165"/>
      <c r="K5" s="165"/>
      <c r="L5" s="165"/>
    </row>
    <row r="6" spans="1:12" ht="15.75" customHeight="1" x14ac:dyDescent="0.25">
      <c r="A6" s="165"/>
      <c r="B6" s="165"/>
      <c r="C6" s="165"/>
      <c r="D6" s="165"/>
      <c r="E6" s="165"/>
      <c r="F6" s="165"/>
      <c r="G6" s="165"/>
      <c r="H6" s="165"/>
      <c r="I6" s="165"/>
      <c r="J6" s="165"/>
      <c r="K6" s="165"/>
      <c r="L6" s="165"/>
    </row>
    <row r="7" spans="1:12" ht="15.75" customHeight="1" x14ac:dyDescent="0.25">
      <c r="A7" s="165"/>
      <c r="B7" s="165"/>
      <c r="C7" s="165"/>
      <c r="D7" s="165"/>
      <c r="E7" s="165"/>
      <c r="F7" s="165"/>
      <c r="G7" s="165"/>
      <c r="H7" s="165"/>
      <c r="I7" s="165"/>
      <c r="J7" s="165"/>
      <c r="K7" s="165"/>
      <c r="L7" s="165"/>
    </row>
    <row r="8" spans="1:12" ht="15.75" customHeight="1" x14ac:dyDescent="0.25">
      <c r="A8" s="165"/>
      <c r="B8" s="165"/>
      <c r="C8" s="165"/>
      <c r="D8" s="165"/>
      <c r="E8" s="165"/>
      <c r="F8" s="165"/>
      <c r="G8" s="165"/>
      <c r="H8" s="165"/>
      <c r="I8" s="165"/>
      <c r="J8" s="165"/>
      <c r="K8" s="165"/>
      <c r="L8" s="165"/>
    </row>
    <row r="9" spans="1:12" ht="15.75" customHeight="1" x14ac:dyDescent="0.25">
      <c r="A9" s="165"/>
      <c r="B9" s="165"/>
      <c r="C9" s="165"/>
      <c r="D9" s="165"/>
      <c r="E9" s="165"/>
      <c r="F9" s="165"/>
      <c r="G9" s="165"/>
      <c r="H9" s="165"/>
      <c r="I9" s="165"/>
      <c r="J9" s="165"/>
      <c r="K9" s="165"/>
      <c r="L9" s="165"/>
    </row>
    <row r="10" spans="1:12" ht="15.75" customHeight="1" x14ac:dyDescent="0.25">
      <c r="A10" s="165"/>
      <c r="B10" s="165"/>
      <c r="C10" s="165"/>
      <c r="D10" s="165"/>
      <c r="E10" s="165"/>
      <c r="F10" s="165"/>
      <c r="G10" s="165"/>
      <c r="H10" s="165"/>
      <c r="I10" s="165"/>
      <c r="J10" s="165"/>
      <c r="K10" s="165"/>
      <c r="L10" s="165"/>
    </row>
    <row r="11" spans="1:12" ht="15.75" customHeight="1" x14ac:dyDescent="0.25">
      <c r="A11" s="165"/>
      <c r="B11" s="165"/>
      <c r="C11" s="165"/>
      <c r="D11" s="165"/>
      <c r="E11" s="165"/>
      <c r="F11" s="165"/>
      <c r="G11" s="165"/>
      <c r="H11" s="165"/>
      <c r="I11" s="165"/>
      <c r="J11" s="165"/>
      <c r="K11" s="165"/>
      <c r="L11" s="165"/>
    </row>
    <row r="12" spans="1:12" ht="15.75" customHeight="1" x14ac:dyDescent="0.25">
      <c r="A12" s="165"/>
      <c r="B12" s="165"/>
      <c r="C12" s="165"/>
      <c r="D12" s="165"/>
      <c r="E12" s="165"/>
      <c r="F12" s="165"/>
      <c r="G12" s="165"/>
      <c r="H12" s="165"/>
      <c r="I12" s="165"/>
      <c r="J12" s="165"/>
      <c r="K12" s="165"/>
      <c r="L12" s="165"/>
    </row>
    <row r="13" spans="1:12" ht="15.75" customHeight="1" x14ac:dyDescent="0.25">
      <c r="A13" s="165"/>
      <c r="B13" s="165"/>
      <c r="C13" s="165"/>
      <c r="D13" s="165"/>
      <c r="E13" s="165"/>
      <c r="F13" s="165"/>
      <c r="G13" s="165"/>
      <c r="H13" s="165"/>
      <c r="I13" s="165"/>
      <c r="J13" s="165"/>
      <c r="K13" s="165"/>
      <c r="L13" s="165"/>
    </row>
    <row r="14" spans="1:12" ht="15" customHeight="1" x14ac:dyDescent="0.25">
      <c r="A14" s="165"/>
      <c r="B14" s="165"/>
      <c r="C14" s="165"/>
      <c r="D14" s="165"/>
      <c r="E14" s="165"/>
      <c r="F14" s="165"/>
      <c r="G14" s="165"/>
      <c r="H14" s="165"/>
      <c r="I14" s="165"/>
      <c r="J14" s="165"/>
      <c r="K14" s="165"/>
      <c r="L14" s="165"/>
    </row>
    <row r="15" spans="1:12" ht="15" customHeight="1" x14ac:dyDescent="0.25">
      <c r="A15" s="165"/>
      <c r="B15" s="165"/>
      <c r="C15" s="165"/>
      <c r="D15" s="165"/>
      <c r="E15" s="165"/>
      <c r="F15" s="165"/>
      <c r="G15" s="165"/>
      <c r="H15" s="165"/>
      <c r="I15" s="165"/>
      <c r="J15" s="165"/>
      <c r="K15" s="165"/>
      <c r="L15" s="165"/>
    </row>
    <row r="16" spans="1:12" ht="15" customHeight="1" x14ac:dyDescent="0.25">
      <c r="A16" s="165"/>
      <c r="B16" s="165"/>
      <c r="C16" s="165"/>
      <c r="D16" s="165"/>
      <c r="E16" s="165"/>
      <c r="F16" s="165"/>
      <c r="G16" s="165"/>
      <c r="H16" s="165"/>
      <c r="I16" s="165"/>
      <c r="J16" s="165"/>
      <c r="K16" s="165"/>
      <c r="L16" s="165"/>
    </row>
    <row r="17" spans="1:12" ht="15" customHeight="1" x14ac:dyDescent="0.25">
      <c r="A17" s="165"/>
      <c r="B17" s="165"/>
      <c r="C17" s="165"/>
      <c r="D17" s="165"/>
      <c r="E17" s="165"/>
      <c r="F17" s="165"/>
      <c r="G17" s="165"/>
      <c r="H17" s="165"/>
      <c r="I17" s="165"/>
      <c r="J17" s="165"/>
      <c r="K17" s="165"/>
      <c r="L17" s="165"/>
    </row>
    <row r="18" spans="1:12" ht="15" customHeight="1" x14ac:dyDescent="0.25">
      <c r="A18" s="165"/>
      <c r="B18" s="165"/>
      <c r="C18" s="165"/>
      <c r="D18" s="165"/>
      <c r="E18" s="165"/>
      <c r="F18" s="165"/>
      <c r="G18" s="165"/>
      <c r="H18" s="165"/>
      <c r="I18" s="165"/>
      <c r="J18" s="165"/>
      <c r="K18" s="165"/>
      <c r="L18" s="165"/>
    </row>
    <row r="19" spans="1:12" ht="15" customHeight="1" x14ac:dyDescent="0.25">
      <c r="A19" s="165"/>
      <c r="B19" s="165"/>
      <c r="C19" s="165"/>
      <c r="D19" s="165"/>
      <c r="E19" s="165"/>
      <c r="F19" s="165"/>
      <c r="G19" s="165"/>
      <c r="H19" s="165"/>
      <c r="I19" s="165"/>
      <c r="J19" s="165"/>
      <c r="K19" s="165"/>
      <c r="L19" s="165"/>
    </row>
    <row r="20" spans="1:12" ht="15" customHeight="1" x14ac:dyDescent="0.25">
      <c r="A20" s="165"/>
      <c r="B20" s="165"/>
      <c r="C20" s="165"/>
      <c r="D20" s="165"/>
      <c r="E20" s="165"/>
      <c r="F20" s="165"/>
      <c r="G20" s="165"/>
      <c r="H20" s="165"/>
      <c r="I20" s="165"/>
      <c r="J20" s="165"/>
      <c r="K20" s="165"/>
      <c r="L20" s="165"/>
    </row>
    <row r="21" spans="1:12" ht="15" customHeight="1" x14ac:dyDescent="0.25">
      <c r="A21" s="165"/>
      <c r="B21" s="165"/>
      <c r="C21" s="165"/>
      <c r="D21" s="165"/>
      <c r="E21" s="165"/>
      <c r="F21" s="165"/>
      <c r="G21" s="165"/>
      <c r="H21" s="165"/>
      <c r="I21" s="165"/>
      <c r="J21" s="165"/>
      <c r="K21" s="165"/>
      <c r="L21" s="165"/>
    </row>
    <row r="22" spans="1:12" ht="15" customHeight="1" x14ac:dyDescent="0.25">
      <c r="A22" s="165"/>
      <c r="B22" s="165"/>
      <c r="C22" s="165"/>
      <c r="D22" s="165"/>
      <c r="E22" s="165"/>
      <c r="F22" s="165"/>
      <c r="G22" s="165"/>
      <c r="H22" s="165"/>
      <c r="I22" s="165"/>
      <c r="J22" s="165"/>
      <c r="K22" s="165"/>
      <c r="L22" s="165"/>
    </row>
    <row r="23" spans="1:12" ht="15" customHeight="1" x14ac:dyDescent="0.25">
      <c r="A23" s="165"/>
      <c r="B23" s="165"/>
      <c r="C23" s="165"/>
      <c r="D23" s="165"/>
      <c r="E23" s="165"/>
      <c r="F23" s="165"/>
      <c r="G23" s="165"/>
      <c r="H23" s="165"/>
      <c r="I23" s="165"/>
      <c r="J23" s="165"/>
      <c r="K23" s="165"/>
      <c r="L23" s="165"/>
    </row>
    <row r="24" spans="1:12" ht="15" customHeight="1" x14ac:dyDescent="0.25">
      <c r="A24" s="165"/>
      <c r="B24" s="165"/>
      <c r="C24" s="165"/>
      <c r="D24" s="165"/>
      <c r="E24" s="165"/>
      <c r="F24" s="165"/>
      <c r="G24" s="165"/>
      <c r="H24" s="165"/>
      <c r="I24" s="165"/>
      <c r="J24" s="165"/>
      <c r="K24" s="165"/>
      <c r="L24" s="165"/>
    </row>
    <row r="25" spans="1:12" ht="15" customHeight="1" x14ac:dyDescent="0.25">
      <c r="A25" s="165"/>
      <c r="B25" s="165"/>
      <c r="C25" s="165"/>
      <c r="D25" s="165"/>
      <c r="E25" s="165"/>
      <c r="F25" s="165"/>
      <c r="G25" s="165"/>
      <c r="H25" s="165"/>
      <c r="I25" s="165"/>
      <c r="J25" s="165"/>
      <c r="K25" s="165"/>
      <c r="L25" s="165"/>
    </row>
    <row r="26" spans="1:12" ht="15" customHeight="1" x14ac:dyDescent="0.25">
      <c r="A26" s="165"/>
      <c r="B26" s="165"/>
      <c r="C26" s="165"/>
      <c r="D26" s="165"/>
      <c r="E26" s="165"/>
      <c r="F26" s="165"/>
      <c r="G26" s="165"/>
      <c r="H26" s="165"/>
      <c r="I26" s="165"/>
      <c r="J26" s="165"/>
      <c r="K26" s="165"/>
      <c r="L26" s="165"/>
    </row>
    <row r="27" spans="1:12" ht="15" customHeight="1" x14ac:dyDescent="0.25">
      <c r="A27" s="165"/>
      <c r="B27" s="165"/>
      <c r="C27" s="165"/>
      <c r="D27" s="165"/>
      <c r="E27" s="165"/>
      <c r="F27" s="165"/>
      <c r="G27" s="165"/>
      <c r="H27" s="165"/>
      <c r="I27" s="165"/>
      <c r="J27" s="165"/>
      <c r="K27" s="165"/>
      <c r="L27" s="165"/>
    </row>
    <row r="28" spans="1:12" x14ac:dyDescent="0.25">
      <c r="A28" s="165"/>
      <c r="B28" s="165"/>
      <c r="C28" s="165"/>
      <c r="D28" s="165"/>
      <c r="E28" s="165"/>
      <c r="F28" s="165"/>
      <c r="G28" s="165"/>
      <c r="H28" s="165"/>
      <c r="I28" s="165"/>
      <c r="J28" s="165"/>
      <c r="K28" s="165"/>
      <c r="L28" s="165"/>
    </row>
    <row r="29" spans="1:12" x14ac:dyDescent="0.25">
      <c r="A29" s="165"/>
      <c r="B29" s="165"/>
      <c r="C29" s="165"/>
      <c r="D29" s="165"/>
      <c r="E29" s="165"/>
      <c r="F29" s="165"/>
      <c r="G29" s="165"/>
      <c r="H29" s="165"/>
      <c r="I29" s="165"/>
      <c r="J29" s="165"/>
      <c r="K29" s="165"/>
      <c r="L29" s="165"/>
    </row>
    <row r="30" spans="1:12" x14ac:dyDescent="0.25">
      <c r="A30" s="165"/>
      <c r="B30" s="165"/>
      <c r="C30" s="165"/>
      <c r="D30" s="165"/>
      <c r="E30" s="165"/>
      <c r="F30" s="165"/>
      <c r="G30" s="165"/>
      <c r="H30" s="165"/>
      <c r="I30" s="165"/>
      <c r="J30" s="165"/>
      <c r="K30" s="165"/>
      <c r="L30" s="165"/>
    </row>
    <row r="31" spans="1:12" x14ac:dyDescent="0.25">
      <c r="A31" s="165"/>
      <c r="B31" s="165"/>
      <c r="C31" s="165"/>
      <c r="D31" s="165"/>
      <c r="E31" s="165"/>
      <c r="F31" s="165"/>
      <c r="G31" s="165"/>
      <c r="H31" s="165"/>
      <c r="I31" s="165"/>
      <c r="J31" s="165"/>
      <c r="K31" s="165"/>
      <c r="L31" s="165"/>
    </row>
    <row r="32" spans="1:12" x14ac:dyDescent="0.25">
      <c r="A32" s="165"/>
      <c r="B32" s="165"/>
      <c r="C32" s="165"/>
      <c r="D32" s="165"/>
      <c r="E32" s="165"/>
      <c r="F32" s="165"/>
      <c r="G32" s="165"/>
      <c r="H32" s="165"/>
      <c r="I32" s="165"/>
      <c r="J32" s="165"/>
      <c r="K32" s="165"/>
      <c r="L32" s="165"/>
    </row>
    <row r="33" spans="1:12" x14ac:dyDescent="0.25">
      <c r="A33" s="165"/>
      <c r="B33" s="165"/>
      <c r="C33" s="165"/>
      <c r="D33" s="165"/>
      <c r="E33" s="165"/>
      <c r="F33" s="165"/>
      <c r="G33" s="165"/>
      <c r="H33" s="165"/>
      <c r="I33" s="165"/>
      <c r="J33" s="165"/>
      <c r="K33" s="165"/>
      <c r="L33" s="165"/>
    </row>
    <row r="34" spans="1:12" x14ac:dyDescent="0.25">
      <c r="A34" s="165"/>
      <c r="B34" s="165"/>
      <c r="C34" s="165"/>
      <c r="D34" s="165"/>
      <c r="E34" s="165"/>
      <c r="F34" s="165"/>
      <c r="G34" s="165"/>
      <c r="H34" s="165"/>
      <c r="I34" s="165"/>
      <c r="J34" s="165"/>
      <c r="K34" s="165"/>
      <c r="L34" s="165"/>
    </row>
    <row r="35" spans="1:12" x14ac:dyDescent="0.25">
      <c r="A35" s="165"/>
      <c r="B35" s="165"/>
      <c r="C35" s="165"/>
      <c r="D35" s="165"/>
      <c r="E35" s="165"/>
      <c r="F35" s="165"/>
      <c r="G35" s="165"/>
      <c r="H35" s="165"/>
      <c r="I35" s="165"/>
      <c r="J35" s="165"/>
      <c r="K35" s="165"/>
      <c r="L35" s="165"/>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zoomScale="70" zoomScaleNormal="70" workbookViewId="0">
      <selection activeCell="M13" sqref="M13"/>
    </sheetView>
  </sheetViews>
  <sheetFormatPr defaultColWidth="9.140625" defaultRowHeight="15" x14ac:dyDescent="0.25"/>
  <cols>
    <col min="10" max="10" width="22" customWidth="1"/>
  </cols>
  <sheetData>
    <row r="1" spans="1:22" ht="15.75" x14ac:dyDescent="0.25">
      <c r="A1" s="164"/>
      <c r="B1" s="164"/>
      <c r="C1" s="164"/>
      <c r="D1" s="164"/>
      <c r="E1" s="164"/>
      <c r="F1" s="164"/>
      <c r="G1" s="164"/>
      <c r="H1" s="164"/>
      <c r="I1" s="164"/>
      <c r="J1" s="164"/>
    </row>
    <row r="2" spans="1:22" ht="15.75" customHeight="1" x14ac:dyDescent="0.25">
      <c r="A2" s="17"/>
      <c r="B2" s="17"/>
      <c r="C2" s="17"/>
      <c r="D2" s="166" t="s">
        <v>124</v>
      </c>
      <c r="E2" s="166"/>
      <c r="F2" s="166"/>
      <c r="G2" s="166"/>
      <c r="H2" s="166"/>
      <c r="I2" s="166"/>
      <c r="J2" s="166"/>
      <c r="P2" s="166" t="s">
        <v>125</v>
      </c>
      <c r="Q2" s="166"/>
      <c r="R2" s="166"/>
      <c r="S2" s="166"/>
      <c r="T2" s="166"/>
      <c r="U2" s="166"/>
      <c r="V2" s="166"/>
    </row>
    <row r="3" spans="1:22" ht="15.75" customHeight="1" x14ac:dyDescent="0.25">
      <c r="A3" s="14"/>
      <c r="B3" s="14"/>
      <c r="C3" s="14"/>
      <c r="D3" s="14"/>
      <c r="E3" s="14"/>
      <c r="F3" s="14"/>
      <c r="G3" s="14"/>
      <c r="H3" s="14"/>
      <c r="I3" s="14"/>
      <c r="J3" s="14"/>
      <c r="K3" s="14"/>
      <c r="L3" s="14"/>
    </row>
    <row r="4" spans="1:22" ht="15.75" customHeight="1" x14ac:dyDescent="0.25">
      <c r="A4" s="14"/>
      <c r="B4" s="14"/>
      <c r="C4" s="14"/>
      <c r="D4" s="14"/>
      <c r="E4" s="14"/>
      <c r="F4" s="14"/>
      <c r="G4" s="14"/>
      <c r="H4" s="14"/>
      <c r="I4" s="14"/>
      <c r="J4" s="14"/>
      <c r="K4" s="14"/>
      <c r="L4" s="14"/>
    </row>
    <row r="5" spans="1:22" ht="15.75" customHeight="1" x14ac:dyDescent="0.25">
      <c r="A5" s="14"/>
      <c r="B5" s="14"/>
      <c r="C5" s="14"/>
      <c r="D5" s="14"/>
      <c r="E5" s="14"/>
      <c r="F5" s="14"/>
      <c r="G5" s="14"/>
      <c r="H5" s="14"/>
      <c r="I5" s="14"/>
      <c r="J5" s="14"/>
      <c r="K5" s="14"/>
      <c r="L5" s="14"/>
    </row>
    <row r="6" spans="1:22" ht="15.75" customHeight="1" x14ac:dyDescent="0.25">
      <c r="A6" s="14"/>
      <c r="B6" s="14"/>
      <c r="C6" s="14"/>
      <c r="D6" s="14"/>
      <c r="E6" s="14"/>
      <c r="G6" s="14"/>
      <c r="H6" s="14"/>
      <c r="I6" s="14"/>
      <c r="J6" s="14"/>
      <c r="K6" s="14"/>
      <c r="L6" s="14"/>
    </row>
    <row r="7" spans="1:22" ht="15.75" customHeight="1" x14ac:dyDescent="0.25">
      <c r="A7" s="14"/>
      <c r="B7" s="14"/>
      <c r="C7" s="14"/>
      <c r="D7" s="14"/>
      <c r="E7" s="14"/>
      <c r="F7" s="14"/>
      <c r="G7" s="14"/>
      <c r="H7" s="14"/>
      <c r="I7" s="14"/>
      <c r="J7" s="14"/>
      <c r="K7" s="14"/>
      <c r="L7" s="14"/>
    </row>
    <row r="8" spans="1:22" ht="15.75" customHeight="1" x14ac:dyDescent="0.25">
      <c r="A8" s="14"/>
      <c r="B8" s="14"/>
      <c r="C8" s="14"/>
      <c r="D8" s="14"/>
      <c r="E8" s="14"/>
      <c r="F8" s="14"/>
      <c r="G8" s="14"/>
      <c r="H8" s="14"/>
      <c r="I8" s="14"/>
      <c r="J8" s="14"/>
      <c r="K8" s="14"/>
      <c r="L8" s="14"/>
    </row>
    <row r="9" spans="1:22" ht="15.75" customHeight="1" x14ac:dyDescent="0.25">
      <c r="A9" s="14"/>
      <c r="B9" s="14"/>
      <c r="C9" s="14"/>
      <c r="D9" s="14"/>
      <c r="E9" s="14"/>
      <c r="F9" s="14"/>
      <c r="G9" s="14"/>
      <c r="H9" s="14"/>
      <c r="I9" s="14"/>
      <c r="J9" s="14"/>
      <c r="K9" s="14"/>
      <c r="L9" s="14"/>
    </row>
    <row r="10" spans="1:22" ht="15.75" customHeight="1" x14ac:dyDescent="0.25">
      <c r="A10" s="14"/>
      <c r="B10" s="14"/>
      <c r="C10" s="14"/>
      <c r="D10" s="14"/>
      <c r="E10" s="14"/>
      <c r="F10" s="14"/>
      <c r="G10" s="14"/>
      <c r="H10" s="14"/>
      <c r="I10" s="14"/>
      <c r="J10" s="14"/>
      <c r="K10" s="14"/>
      <c r="L10" s="14"/>
    </row>
    <row r="11" spans="1:22" ht="15.75" customHeight="1" x14ac:dyDescent="0.25">
      <c r="A11" s="14"/>
      <c r="B11" s="14"/>
      <c r="C11" s="14"/>
      <c r="D11" s="14"/>
      <c r="E11" s="14"/>
      <c r="F11" s="14"/>
      <c r="G11" s="14"/>
      <c r="H11" s="14"/>
      <c r="I11" s="14"/>
      <c r="J11" s="14"/>
      <c r="K11" s="14"/>
      <c r="L11" s="14"/>
    </row>
    <row r="12" spans="1:22" ht="15.75" customHeight="1" x14ac:dyDescent="0.25">
      <c r="A12" s="14"/>
      <c r="B12" s="14"/>
      <c r="C12" s="14"/>
      <c r="D12" s="14"/>
      <c r="E12" s="14"/>
      <c r="F12" s="14"/>
      <c r="G12" s="14"/>
      <c r="H12" s="14"/>
      <c r="I12" s="14"/>
      <c r="J12" s="14"/>
      <c r="K12" s="14"/>
      <c r="L12" s="14"/>
    </row>
    <row r="13" spans="1:22" ht="15.75" customHeight="1" x14ac:dyDescent="0.25">
      <c r="A13" s="14"/>
      <c r="B13" s="14"/>
      <c r="C13" s="14"/>
      <c r="D13" s="14"/>
      <c r="E13" s="14"/>
      <c r="F13" s="14"/>
      <c r="G13" s="14"/>
      <c r="H13" s="14"/>
      <c r="I13" s="14"/>
      <c r="J13" s="14"/>
      <c r="K13" s="14"/>
      <c r="L13" s="14"/>
    </row>
    <row r="14" spans="1:22" ht="15" customHeight="1" x14ac:dyDescent="0.25">
      <c r="A14" s="14"/>
      <c r="B14" s="14"/>
      <c r="C14" s="14"/>
      <c r="D14" s="14"/>
      <c r="E14" s="14"/>
      <c r="F14" s="14"/>
      <c r="G14" s="14"/>
      <c r="H14" s="14"/>
      <c r="I14" s="14"/>
      <c r="J14" s="14"/>
      <c r="K14" s="14"/>
      <c r="L14" s="14"/>
    </row>
    <row r="15" spans="1:22" ht="15" customHeight="1" x14ac:dyDescent="0.25">
      <c r="A15" s="14"/>
      <c r="B15" s="14"/>
      <c r="C15" s="14"/>
      <c r="D15" s="14"/>
      <c r="E15" s="14"/>
      <c r="F15" s="14"/>
      <c r="G15" s="14"/>
      <c r="H15" s="14"/>
      <c r="I15" s="14"/>
      <c r="J15" s="14"/>
      <c r="K15" s="14"/>
      <c r="L15" s="14"/>
    </row>
    <row r="16" spans="1:22" ht="15" customHeight="1" x14ac:dyDescent="0.25">
      <c r="A16" s="14"/>
      <c r="B16" s="14"/>
      <c r="C16" s="14"/>
      <c r="D16" s="14"/>
      <c r="E16" s="14"/>
      <c r="F16" s="14"/>
      <c r="G16" s="14"/>
      <c r="H16" s="14"/>
      <c r="I16" s="14"/>
      <c r="J16" s="14"/>
      <c r="K16" s="14"/>
      <c r="L16" s="14"/>
    </row>
    <row r="17" spans="1:12" ht="15" customHeight="1" x14ac:dyDescent="0.25">
      <c r="A17" s="14"/>
      <c r="B17" s="14"/>
      <c r="C17" s="14"/>
      <c r="D17" s="14"/>
      <c r="E17" s="14"/>
      <c r="F17" s="14"/>
      <c r="G17" s="14"/>
      <c r="H17" s="14"/>
      <c r="I17" s="14"/>
      <c r="J17" s="14"/>
      <c r="K17" s="14"/>
      <c r="L17" s="14"/>
    </row>
    <row r="18" spans="1:12" ht="15" customHeight="1" x14ac:dyDescent="0.25">
      <c r="A18" s="14"/>
      <c r="B18" s="14"/>
      <c r="C18" s="14"/>
      <c r="D18" s="14"/>
      <c r="E18" s="14"/>
      <c r="F18" s="14"/>
      <c r="G18" s="14"/>
      <c r="H18" s="14"/>
      <c r="I18" s="14"/>
      <c r="J18" s="14"/>
      <c r="K18" s="14"/>
      <c r="L18" s="14"/>
    </row>
    <row r="19" spans="1:12" ht="15" customHeight="1" x14ac:dyDescent="0.25">
      <c r="A19" s="14"/>
      <c r="B19" s="14"/>
      <c r="C19" s="14"/>
      <c r="D19" s="14"/>
      <c r="E19" s="14"/>
      <c r="F19" s="14"/>
      <c r="G19" s="14"/>
      <c r="H19" s="14"/>
      <c r="I19" s="14"/>
      <c r="J19" s="14"/>
      <c r="K19" s="14"/>
      <c r="L19" s="14"/>
    </row>
    <row r="20" spans="1:12" ht="15" customHeight="1" x14ac:dyDescent="0.25">
      <c r="A20" s="14"/>
      <c r="B20" s="14"/>
      <c r="C20" s="14"/>
      <c r="D20" s="14"/>
      <c r="E20" s="14"/>
      <c r="F20" s="14"/>
      <c r="G20" s="14"/>
      <c r="H20" s="14"/>
      <c r="I20" s="14"/>
      <c r="J20" s="14"/>
      <c r="K20" s="14"/>
      <c r="L20" s="14"/>
    </row>
    <row r="21" spans="1:12" ht="15" customHeight="1" x14ac:dyDescent="0.25">
      <c r="A21" s="14"/>
      <c r="B21" s="14"/>
      <c r="C21" s="14"/>
      <c r="D21" s="14"/>
      <c r="E21" s="14"/>
      <c r="F21" s="14"/>
      <c r="G21" s="14"/>
      <c r="H21" s="14"/>
      <c r="I21" s="14"/>
      <c r="J21" s="14"/>
      <c r="K21" s="14"/>
      <c r="L21" s="14"/>
    </row>
    <row r="22" spans="1:12" ht="15" customHeight="1" x14ac:dyDescent="0.25">
      <c r="A22" s="14"/>
      <c r="B22" s="14"/>
      <c r="C22" s="14"/>
      <c r="D22" s="14"/>
      <c r="E22" s="14"/>
      <c r="F22" s="14"/>
      <c r="G22" s="14"/>
      <c r="H22" s="14"/>
      <c r="I22" s="14"/>
      <c r="J22" s="14"/>
      <c r="K22" s="14"/>
      <c r="L22" s="14"/>
    </row>
    <row r="23" spans="1:12" ht="15" customHeight="1" x14ac:dyDescent="0.25">
      <c r="A23" s="14"/>
      <c r="B23" s="14"/>
      <c r="C23" s="14"/>
      <c r="D23" s="14"/>
      <c r="E23" s="14"/>
      <c r="F23" s="14"/>
      <c r="G23" s="14"/>
      <c r="H23" s="14"/>
      <c r="I23" s="14"/>
      <c r="J23" s="14"/>
      <c r="K23" s="14"/>
      <c r="L23" s="14"/>
    </row>
    <row r="24" spans="1:12" ht="15" customHeight="1" x14ac:dyDescent="0.25">
      <c r="A24" s="14"/>
      <c r="B24" s="14"/>
      <c r="C24" s="14"/>
      <c r="D24" s="14"/>
      <c r="E24" s="14"/>
      <c r="F24" s="14"/>
      <c r="G24" s="14"/>
      <c r="H24" s="14"/>
      <c r="I24" s="14"/>
      <c r="J24" s="14"/>
      <c r="K24" s="14"/>
      <c r="L24" s="14"/>
    </row>
    <row r="25" spans="1:12" ht="15" customHeight="1" x14ac:dyDescent="0.25">
      <c r="A25" s="14"/>
      <c r="B25" s="14"/>
      <c r="C25" s="14"/>
      <c r="D25" s="14"/>
      <c r="E25" s="14"/>
      <c r="F25" s="14"/>
      <c r="G25" s="14"/>
      <c r="H25" s="14"/>
      <c r="I25" s="14"/>
      <c r="J25" s="14"/>
      <c r="K25" s="14"/>
      <c r="L25" s="14"/>
    </row>
    <row r="26" spans="1:12" ht="15" customHeight="1" x14ac:dyDescent="0.25">
      <c r="A26" s="14"/>
      <c r="B26" s="14"/>
      <c r="C26" s="14"/>
      <c r="D26" s="14"/>
      <c r="E26" s="14"/>
      <c r="F26" s="14"/>
      <c r="G26" s="14"/>
      <c r="H26" s="14"/>
      <c r="I26" s="14"/>
      <c r="J26" s="14"/>
      <c r="K26" s="14"/>
      <c r="L26" s="14"/>
    </row>
    <row r="27" spans="1:12" ht="15" customHeight="1" x14ac:dyDescent="0.25">
      <c r="A27" s="14"/>
      <c r="B27" s="14"/>
      <c r="C27" s="14"/>
      <c r="D27" s="14"/>
      <c r="E27" s="14"/>
      <c r="F27" s="14"/>
      <c r="G27" s="14"/>
      <c r="H27" s="14"/>
      <c r="I27" s="14"/>
      <c r="J27" s="14"/>
      <c r="K27" s="14"/>
      <c r="L27" s="14"/>
    </row>
    <row r="28" spans="1:12" ht="15" customHeight="1" x14ac:dyDescent="0.25">
      <c r="A28" s="14"/>
      <c r="B28" s="14"/>
      <c r="C28" s="14"/>
      <c r="D28" s="14"/>
      <c r="E28" s="14"/>
      <c r="F28" s="14"/>
      <c r="G28" s="14"/>
      <c r="H28" s="14"/>
      <c r="I28" s="14"/>
      <c r="J28" s="14"/>
      <c r="K28" s="14"/>
      <c r="L28" s="14"/>
    </row>
    <row r="29" spans="1:12" ht="15" customHeight="1" x14ac:dyDescent="0.25">
      <c r="A29" s="14"/>
      <c r="B29" s="14"/>
      <c r="C29" s="14"/>
      <c r="D29" s="14"/>
      <c r="E29" s="14"/>
      <c r="F29" s="14"/>
      <c r="G29" s="14"/>
      <c r="H29" s="14"/>
      <c r="I29" s="14"/>
      <c r="J29" s="14"/>
      <c r="K29" s="14"/>
      <c r="L29" s="14"/>
    </row>
    <row r="30" spans="1:12" ht="15" customHeight="1" x14ac:dyDescent="0.25">
      <c r="A30" s="14"/>
      <c r="B30" s="14"/>
      <c r="C30" s="14"/>
      <c r="D30" s="14"/>
      <c r="E30" s="14"/>
      <c r="F30" s="14"/>
      <c r="G30" s="14"/>
      <c r="H30" s="14"/>
      <c r="I30" s="14"/>
      <c r="J30" s="14"/>
      <c r="K30" s="14"/>
      <c r="L30" s="14"/>
    </row>
    <row r="31" spans="1:12" ht="15" customHeight="1" x14ac:dyDescent="0.25">
      <c r="A31" s="14"/>
      <c r="B31" s="14"/>
      <c r="C31" s="14"/>
      <c r="D31" s="14"/>
      <c r="E31" s="14"/>
      <c r="F31" s="14"/>
      <c r="G31" s="14"/>
      <c r="H31" s="14"/>
      <c r="I31" s="14"/>
      <c r="J31" s="14"/>
      <c r="K31" s="14"/>
      <c r="L31" s="14"/>
    </row>
    <row r="32" spans="1:12" ht="15" customHeight="1" x14ac:dyDescent="0.25">
      <c r="A32" s="14"/>
      <c r="B32" s="14"/>
      <c r="C32" s="14"/>
      <c r="D32" s="14"/>
      <c r="E32" s="14"/>
      <c r="F32" s="14"/>
      <c r="G32" s="14"/>
      <c r="H32" s="14"/>
      <c r="I32" s="14"/>
      <c r="J32" s="14"/>
      <c r="K32" s="14"/>
      <c r="L32" s="14"/>
    </row>
    <row r="33" spans="1:12" ht="15" customHeight="1" x14ac:dyDescent="0.25">
      <c r="A33" s="14"/>
      <c r="B33" s="14"/>
      <c r="C33" s="14"/>
      <c r="D33" s="14"/>
      <c r="E33" s="14"/>
      <c r="F33" s="14"/>
      <c r="G33" s="14"/>
      <c r="H33" s="14"/>
      <c r="I33" s="14"/>
      <c r="J33" s="14"/>
      <c r="K33" s="14"/>
      <c r="L33" s="14"/>
    </row>
    <row r="34" spans="1:12" ht="15" customHeight="1" x14ac:dyDescent="0.25">
      <c r="A34" s="14"/>
      <c r="B34" s="14"/>
      <c r="C34" s="14"/>
      <c r="D34" s="14"/>
      <c r="E34" s="14"/>
      <c r="F34" s="14"/>
      <c r="G34" s="14"/>
      <c r="H34" s="14"/>
      <c r="I34" s="14"/>
      <c r="J34" s="14"/>
      <c r="K34" s="14"/>
      <c r="L34" s="14"/>
    </row>
    <row r="35" spans="1:12" ht="15" customHeight="1" x14ac:dyDescent="0.25">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5" x14ac:dyDescent="0.25"/>
  <cols>
    <col min="1" max="1" width="10.140625" bestFit="1" customWidth="1"/>
    <col min="2" max="2" width="10.28515625" bestFit="1" customWidth="1"/>
  </cols>
  <sheetData>
    <row r="1" spans="1:1" x14ac:dyDescent="0.25">
      <c r="A1" t="s">
        <v>0</v>
      </c>
    </row>
    <row r="2" spans="1:1" x14ac:dyDescent="0.25">
      <c r="A2" t="s">
        <v>1</v>
      </c>
    </row>
    <row r="3" spans="1:1" x14ac:dyDescent="0.25">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5" x14ac:dyDescent="0.25"/>
  <cols>
    <col min="2" max="2" width="10.28515625" bestFit="1" customWidth="1"/>
  </cols>
  <sheetData>
    <row r="1" spans="1:1" x14ac:dyDescent="0.25">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5" x14ac:dyDescent="0.25"/>
  <cols>
    <col min="1" max="1" width="11.5703125" customWidth="1"/>
    <col min="2" max="2" width="10.28515625" bestFit="1" customWidth="1"/>
  </cols>
  <sheetData>
    <row r="1" spans="1:1" x14ac:dyDescent="0.25">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5" x14ac:dyDescent="0.25"/>
  <cols>
    <col min="2" max="2" width="10.28515625" bestFit="1" customWidth="1"/>
  </cols>
  <sheetData>
    <row r="1" spans="1:1" x14ac:dyDescent="0.25">
      <c r="A1" t="s">
        <v>19</v>
      </c>
    </row>
    <row r="2" spans="1:1" x14ac:dyDescent="0.25">
      <c r="A2" t="s">
        <v>20</v>
      </c>
    </row>
    <row r="3" spans="1:1" x14ac:dyDescent="0.25">
      <c r="A3" t="s">
        <v>21</v>
      </c>
    </row>
    <row r="4" spans="1:1" x14ac:dyDescent="0.25">
      <c r="A4" t="s">
        <v>22</v>
      </c>
    </row>
    <row r="5" spans="1:1" x14ac:dyDescent="0.25">
      <c r="A5" t="s">
        <v>23</v>
      </c>
    </row>
    <row r="6" spans="1:1" x14ac:dyDescent="0.25">
      <c r="A6" t="s">
        <v>24</v>
      </c>
    </row>
    <row r="7" spans="1:1" x14ac:dyDescent="0.25">
      <c r="A7" t="s">
        <v>25</v>
      </c>
    </row>
    <row r="8" spans="1:1" x14ac:dyDescent="0.25">
      <c r="A8" t="s">
        <v>26</v>
      </c>
    </row>
    <row r="9" spans="1:1" x14ac:dyDescent="0.25">
      <c r="A9" t="s">
        <v>27</v>
      </c>
    </row>
    <row r="10" spans="1:1" x14ac:dyDescent="0.25">
      <c r="A10" t="s">
        <v>28</v>
      </c>
    </row>
    <row r="11" spans="1:1" x14ac:dyDescent="0.25">
      <c r="A11" t="s">
        <v>29</v>
      </c>
    </row>
    <row r="12" spans="1:1" x14ac:dyDescent="0.25">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6</v>
      </c>
    </row>
    <row r="4" spans="1:1" x14ac:dyDescent="0.25">
      <c r="A4" t="s">
        <v>32</v>
      </c>
    </row>
    <row r="5" spans="1:1" x14ac:dyDescent="0.25">
      <c r="A5" t="s">
        <v>33</v>
      </c>
    </row>
    <row r="6" spans="1:1" x14ac:dyDescent="0.25">
      <c r="A6" t="s">
        <v>7</v>
      </c>
    </row>
    <row r="7" spans="1:1" x14ac:dyDescent="0.25">
      <c r="A7" t="s">
        <v>34</v>
      </c>
    </row>
    <row r="8" spans="1:1" x14ac:dyDescent="0.25">
      <c r="A8" t="s">
        <v>35</v>
      </c>
    </row>
    <row r="9" spans="1:1" x14ac:dyDescent="0.25">
      <c r="A9" t="s">
        <v>36</v>
      </c>
    </row>
    <row r="10" spans="1:1" x14ac:dyDescent="0.25">
      <c r="A10" t="s">
        <v>39</v>
      </c>
    </row>
    <row r="11" spans="1:1" x14ac:dyDescent="0.25">
      <c r="A11" t="s">
        <v>40</v>
      </c>
    </row>
    <row r="12" spans="1:1" x14ac:dyDescent="0.25">
      <c r="A12" t="s">
        <v>41</v>
      </c>
    </row>
    <row r="13" spans="1:1" x14ac:dyDescent="0.25">
      <c r="A13" t="s">
        <v>42</v>
      </c>
    </row>
    <row r="14" spans="1:1" x14ac:dyDescent="0.25">
      <c r="A14" t="s">
        <v>43</v>
      </c>
    </row>
    <row r="15" spans="1:1" x14ac:dyDescent="0.25">
      <c r="A15" t="s">
        <v>44</v>
      </c>
    </row>
    <row r="16" spans="1:1" x14ac:dyDescent="0.25">
      <c r="A16" t="s">
        <v>8</v>
      </c>
    </row>
    <row r="17" spans="1:1" x14ac:dyDescent="0.25">
      <c r="A17" t="s">
        <v>45</v>
      </c>
    </row>
    <row r="18" spans="1:1" x14ac:dyDescent="0.25">
      <c r="A18" t="s">
        <v>9</v>
      </c>
    </row>
    <row r="19" spans="1:1" x14ac:dyDescent="0.25">
      <c r="A19" t="s">
        <v>46</v>
      </c>
    </row>
    <row r="20" spans="1:1" x14ac:dyDescent="0.25">
      <c r="A20" t="s">
        <v>47</v>
      </c>
    </row>
    <row r="21" spans="1:1" x14ac:dyDescent="0.25">
      <c r="A21" t="s">
        <v>48</v>
      </c>
    </row>
    <row r="22" spans="1:1" x14ac:dyDescent="0.25">
      <c r="A22" t="s">
        <v>49</v>
      </c>
    </row>
    <row r="23" spans="1:1" x14ac:dyDescent="0.25">
      <c r="A23" t="s">
        <v>50</v>
      </c>
    </row>
    <row r="24" spans="1:1" x14ac:dyDescent="0.25">
      <c r="A24" t="s">
        <v>51</v>
      </c>
    </row>
    <row r="25" spans="1:1" x14ac:dyDescent="0.25">
      <c r="A25" t="s">
        <v>52</v>
      </c>
    </row>
    <row r="26" spans="1:1" x14ac:dyDescent="0.25">
      <c r="A26" t="s">
        <v>53</v>
      </c>
    </row>
    <row r="27" spans="1:1" x14ac:dyDescent="0.25">
      <c r="A27" t="s">
        <v>10</v>
      </c>
    </row>
    <row r="28" spans="1:1" x14ac:dyDescent="0.25">
      <c r="A28" t="s">
        <v>54</v>
      </c>
    </row>
    <row r="29" spans="1:1" x14ac:dyDescent="0.25">
      <c r="A29" t="s">
        <v>55</v>
      </c>
    </row>
    <row r="30" spans="1:1" x14ac:dyDescent="0.25">
      <c r="A30" t="s">
        <v>56</v>
      </c>
    </row>
    <row r="31" spans="1:1" x14ac:dyDescent="0.25">
      <c r="A31" t="s">
        <v>57</v>
      </c>
    </row>
    <row r="32" spans="1:1" x14ac:dyDescent="0.25">
      <c r="A32" t="s">
        <v>58</v>
      </c>
    </row>
    <row r="33" spans="1:1" x14ac:dyDescent="0.25">
      <c r="A33" t="s">
        <v>59</v>
      </c>
    </row>
    <row r="34" spans="1:1" x14ac:dyDescent="0.25">
      <c r="A34" t="s">
        <v>60</v>
      </c>
    </row>
    <row r="35" spans="1:1" x14ac:dyDescent="0.25">
      <c r="A35" t="s">
        <v>61</v>
      </c>
    </row>
    <row r="36" spans="1:1" x14ac:dyDescent="0.25">
      <c r="A36" t="s">
        <v>62</v>
      </c>
    </row>
    <row r="37" spans="1:1" x14ac:dyDescent="0.25">
      <c r="A37" t="s">
        <v>63</v>
      </c>
    </row>
    <row r="38" spans="1:1" x14ac:dyDescent="0.25">
      <c r="A38" t="s">
        <v>455</v>
      </c>
    </row>
    <row r="39" spans="1:1" x14ac:dyDescent="0.25">
      <c r="A39" t="s">
        <v>456</v>
      </c>
    </row>
    <row r="40" spans="1:1" x14ac:dyDescent="0.25">
      <c r="A40" t="s">
        <v>457</v>
      </c>
    </row>
    <row r="41" spans="1:1" x14ac:dyDescent="0.25">
      <c r="A41" t="s">
        <v>458</v>
      </c>
    </row>
    <row r="42" spans="1:1" x14ac:dyDescent="0.25">
      <c r="A42" t="s">
        <v>459</v>
      </c>
    </row>
    <row r="43" spans="1:1" x14ac:dyDescent="0.25">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32</v>
      </c>
    </row>
    <row r="4" spans="1:1" x14ac:dyDescent="0.25">
      <c r="A4" t="s">
        <v>33</v>
      </c>
    </row>
    <row r="5" spans="1:1" x14ac:dyDescent="0.25">
      <c r="A5" t="s">
        <v>7</v>
      </c>
    </row>
    <row r="6" spans="1:1" x14ac:dyDescent="0.25">
      <c r="A6" t="s">
        <v>34</v>
      </c>
    </row>
    <row r="7" spans="1:1" x14ac:dyDescent="0.25">
      <c r="A7" t="s">
        <v>36</v>
      </c>
    </row>
    <row r="8" spans="1:1" x14ac:dyDescent="0.25">
      <c r="A8" t="s">
        <v>39</v>
      </c>
    </row>
    <row r="9" spans="1:1" x14ac:dyDescent="0.25">
      <c r="A9" t="s">
        <v>41</v>
      </c>
    </row>
    <row r="10" spans="1:1" x14ac:dyDescent="0.25">
      <c r="A10" t="s">
        <v>44</v>
      </c>
    </row>
    <row r="11" spans="1:1" x14ac:dyDescent="0.25">
      <c r="A11" t="s">
        <v>8</v>
      </c>
    </row>
    <row r="12" spans="1:1" x14ac:dyDescent="0.25">
      <c r="A12" t="s">
        <v>45</v>
      </c>
    </row>
    <row r="13" spans="1:1" x14ac:dyDescent="0.25">
      <c r="A13" t="s">
        <v>9</v>
      </c>
    </row>
    <row r="14" spans="1:1" x14ac:dyDescent="0.25">
      <c r="A14" t="s">
        <v>46</v>
      </c>
    </row>
    <row r="15" spans="1:1" x14ac:dyDescent="0.25">
      <c r="A15" t="s">
        <v>47</v>
      </c>
    </row>
    <row r="16" spans="1:1" x14ac:dyDescent="0.25">
      <c r="A16" t="s">
        <v>48</v>
      </c>
    </row>
    <row r="17" spans="1:1" x14ac:dyDescent="0.25">
      <c r="A17" t="s">
        <v>49</v>
      </c>
    </row>
    <row r="18" spans="1:1" x14ac:dyDescent="0.25">
      <c r="A18" t="s">
        <v>50</v>
      </c>
    </row>
    <row r="19" spans="1:1" x14ac:dyDescent="0.25">
      <c r="A19" t="s">
        <v>51</v>
      </c>
    </row>
    <row r="20" spans="1:1" x14ac:dyDescent="0.25">
      <c r="A20" t="s">
        <v>10</v>
      </c>
    </row>
    <row r="21" spans="1:1" x14ac:dyDescent="0.25">
      <c r="A21" t="s">
        <v>54</v>
      </c>
    </row>
    <row r="22" spans="1:1" x14ac:dyDescent="0.25">
      <c r="A22" t="s">
        <v>55</v>
      </c>
    </row>
    <row r="23" spans="1:1" x14ac:dyDescent="0.25">
      <c r="A23" t="s">
        <v>56</v>
      </c>
    </row>
    <row r="24" spans="1:1" x14ac:dyDescent="0.25">
      <c r="A24" t="s">
        <v>57</v>
      </c>
    </row>
    <row r="25" spans="1:1" x14ac:dyDescent="0.25">
      <c r="A25" t="s">
        <v>58</v>
      </c>
    </row>
    <row r="26" spans="1:1" x14ac:dyDescent="0.25">
      <c r="A26" t="s">
        <v>59</v>
      </c>
    </row>
    <row r="27" spans="1:1" x14ac:dyDescent="0.25">
      <c r="A27" t="s">
        <v>60</v>
      </c>
    </row>
    <row r="28" spans="1:1" x14ac:dyDescent="0.25">
      <c r="A28" t="s">
        <v>61</v>
      </c>
    </row>
    <row r="29" spans="1:1" x14ac:dyDescent="0.25">
      <c r="A29" t="s">
        <v>455</v>
      </c>
    </row>
    <row r="30" spans="1:1" x14ac:dyDescent="0.25">
      <c r="A30" t="s">
        <v>458</v>
      </c>
    </row>
    <row r="31" spans="1:1" x14ac:dyDescent="0.25">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40625" defaultRowHeight="15" x14ac:dyDescent="0.25"/>
  <cols>
    <col min="1" max="1" width="23" customWidth="1"/>
    <col min="2" max="2" width="8.85546875"/>
    <col min="6" max="6" width="15.85546875" bestFit="1" customWidth="1"/>
  </cols>
  <sheetData>
    <row r="1" spans="1:1" x14ac:dyDescent="0.25">
      <c r="A1" t="s">
        <v>31</v>
      </c>
    </row>
    <row r="2" spans="1:1" x14ac:dyDescent="0.25">
      <c r="A2" t="s">
        <v>6</v>
      </c>
    </row>
    <row r="3" spans="1:1" x14ac:dyDescent="0.25">
      <c r="A3" t="s">
        <v>32</v>
      </c>
    </row>
    <row r="4" spans="1:1" x14ac:dyDescent="0.25">
      <c r="A4" t="s">
        <v>33</v>
      </c>
    </row>
    <row r="5" spans="1:1" x14ac:dyDescent="0.25">
      <c r="A5" t="s">
        <v>35</v>
      </c>
    </row>
    <row r="6" spans="1:1" x14ac:dyDescent="0.25">
      <c r="A6" t="s">
        <v>36</v>
      </c>
    </row>
    <row r="7" spans="1:1" x14ac:dyDescent="0.25">
      <c r="A7" t="s">
        <v>39</v>
      </c>
    </row>
    <row r="8" spans="1:1" x14ac:dyDescent="0.25">
      <c r="A8" t="s">
        <v>40</v>
      </c>
    </row>
    <row r="9" spans="1:1" x14ac:dyDescent="0.25">
      <c r="A9" t="s">
        <v>41</v>
      </c>
    </row>
    <row r="10" spans="1:1" x14ac:dyDescent="0.25">
      <c r="A10" t="s">
        <v>42</v>
      </c>
    </row>
    <row r="11" spans="1:1" x14ac:dyDescent="0.25">
      <c r="A11" t="s">
        <v>43</v>
      </c>
    </row>
    <row r="12" spans="1:1" x14ac:dyDescent="0.25">
      <c r="A12" t="s">
        <v>44</v>
      </c>
    </row>
    <row r="13" spans="1:1" x14ac:dyDescent="0.25">
      <c r="A13" t="s">
        <v>8</v>
      </c>
    </row>
    <row r="14" spans="1:1" x14ac:dyDescent="0.25">
      <c r="A14" t="s">
        <v>45</v>
      </c>
    </row>
    <row r="15" spans="1:1" x14ac:dyDescent="0.25">
      <c r="A15" t="s">
        <v>46</v>
      </c>
    </row>
    <row r="16" spans="1:1" x14ac:dyDescent="0.25">
      <c r="A16" t="s">
        <v>48</v>
      </c>
    </row>
    <row r="17" spans="1:1" x14ac:dyDescent="0.25">
      <c r="A17" t="s">
        <v>49</v>
      </c>
    </row>
    <row r="18" spans="1:1" x14ac:dyDescent="0.25">
      <c r="A18" t="s">
        <v>50</v>
      </c>
    </row>
    <row r="19" spans="1:1" x14ac:dyDescent="0.25">
      <c r="A19" t="s">
        <v>52</v>
      </c>
    </row>
    <row r="20" spans="1:1" x14ac:dyDescent="0.25">
      <c r="A20" t="s">
        <v>53</v>
      </c>
    </row>
    <row r="21" spans="1:1" x14ac:dyDescent="0.25">
      <c r="A21" t="s">
        <v>10</v>
      </c>
    </row>
    <row r="22" spans="1:1" x14ac:dyDescent="0.25">
      <c r="A22" t="s">
        <v>54</v>
      </c>
    </row>
    <row r="23" spans="1:1" x14ac:dyDescent="0.25">
      <c r="A23" t="s">
        <v>56</v>
      </c>
    </row>
    <row r="24" spans="1:1" x14ac:dyDescent="0.25">
      <c r="A24" t="s">
        <v>57</v>
      </c>
    </row>
    <row r="25" spans="1:1" x14ac:dyDescent="0.25">
      <c r="A25" t="s">
        <v>60</v>
      </c>
    </row>
    <row r="26" spans="1:1" x14ac:dyDescent="0.25">
      <c r="A26" t="s">
        <v>62</v>
      </c>
    </row>
    <row r="27" spans="1:1" x14ac:dyDescent="0.25">
      <c r="A27" t="s">
        <v>63</v>
      </c>
    </row>
    <row r="28" spans="1:1" x14ac:dyDescent="0.25">
      <c r="A28" t="s">
        <v>455</v>
      </c>
    </row>
    <row r="29" spans="1:1" x14ac:dyDescent="0.25">
      <c r="A29" t="s">
        <v>456</v>
      </c>
    </row>
    <row r="30" spans="1:1" x14ac:dyDescent="0.25">
      <c r="A30" t="s">
        <v>457</v>
      </c>
    </row>
    <row r="31" spans="1:1" x14ac:dyDescent="0.25">
      <c r="A31" t="s">
        <v>458</v>
      </c>
    </row>
    <row r="32" spans="1:1" x14ac:dyDescent="0.25">
      <c r="A32" t="s">
        <v>459</v>
      </c>
    </row>
    <row r="33" spans="1:1" x14ac:dyDescent="0.25">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40625" defaultRowHeight="15" x14ac:dyDescent="0.25"/>
  <cols>
    <col min="1" max="1" width="23" customWidth="1"/>
    <col min="6" max="6" width="15.85546875" bestFit="1" customWidth="1"/>
  </cols>
  <sheetData>
    <row r="1" spans="1:1" x14ac:dyDescent="0.25">
      <c r="A1" t="s">
        <v>32</v>
      </c>
    </row>
    <row r="2" spans="1:1" x14ac:dyDescent="0.25">
      <c r="A2" t="s">
        <v>33</v>
      </c>
    </row>
    <row r="3" spans="1:1" x14ac:dyDescent="0.25">
      <c r="A3" t="s">
        <v>7</v>
      </c>
    </row>
    <row r="4" spans="1:1" x14ac:dyDescent="0.25">
      <c r="A4" t="s">
        <v>36</v>
      </c>
    </row>
    <row r="5" spans="1:1" x14ac:dyDescent="0.25">
      <c r="A5" t="s">
        <v>39</v>
      </c>
    </row>
    <row r="6" spans="1:1" x14ac:dyDescent="0.25">
      <c r="A6" t="s">
        <v>41</v>
      </c>
    </row>
    <row r="7" spans="1:1" x14ac:dyDescent="0.25">
      <c r="A7" t="s">
        <v>8</v>
      </c>
    </row>
    <row r="8" spans="1:1" x14ac:dyDescent="0.25">
      <c r="A8" t="s">
        <v>45</v>
      </c>
    </row>
    <row r="9" spans="1:1" x14ac:dyDescent="0.25">
      <c r="A9" t="s">
        <v>9</v>
      </c>
    </row>
    <row r="10" spans="1:1" x14ac:dyDescent="0.25">
      <c r="A10" t="s">
        <v>46</v>
      </c>
    </row>
    <row r="11" spans="1:1" x14ac:dyDescent="0.25">
      <c r="A11" t="s">
        <v>47</v>
      </c>
    </row>
    <row r="12" spans="1:1" x14ac:dyDescent="0.25">
      <c r="A12" t="s">
        <v>48</v>
      </c>
    </row>
    <row r="13" spans="1:1" x14ac:dyDescent="0.25">
      <c r="A13" t="s">
        <v>49</v>
      </c>
    </row>
    <row r="14" spans="1:1" x14ac:dyDescent="0.25">
      <c r="A14" t="s">
        <v>50</v>
      </c>
    </row>
    <row r="15" spans="1:1" x14ac:dyDescent="0.25">
      <c r="A15" t="s">
        <v>51</v>
      </c>
    </row>
    <row r="16" spans="1:1" x14ac:dyDescent="0.25">
      <c r="A16" t="s">
        <v>54</v>
      </c>
    </row>
    <row r="17" spans="1:1" x14ac:dyDescent="0.25">
      <c r="A17" t="s">
        <v>55</v>
      </c>
    </row>
    <row r="18" spans="1:1" x14ac:dyDescent="0.25">
      <c r="A18" t="s">
        <v>56</v>
      </c>
    </row>
    <row r="19" spans="1:1" x14ac:dyDescent="0.25">
      <c r="A19" t="s">
        <v>58</v>
      </c>
    </row>
    <row r="20" spans="1:1" x14ac:dyDescent="0.25">
      <c r="A20" t="s">
        <v>59</v>
      </c>
    </row>
    <row r="21" spans="1:1" x14ac:dyDescent="0.25">
      <c r="A21" t="s">
        <v>60</v>
      </c>
    </row>
    <row r="22" spans="1:1" x14ac:dyDescent="0.25">
      <c r="A22" t="s">
        <v>61</v>
      </c>
    </row>
    <row r="23" spans="1:1" x14ac:dyDescent="0.25">
      <c r="A23" t="s">
        <v>455</v>
      </c>
    </row>
    <row r="24" spans="1:1" x14ac:dyDescent="0.25">
      <c r="A24" t="s">
        <v>458</v>
      </c>
    </row>
    <row r="25" spans="1:1" x14ac:dyDescent="0.25">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5" x14ac:dyDescent="0.25"/>
  <cols>
    <col min="1" max="1" width="10.28515625" bestFit="1" customWidth="1"/>
  </cols>
  <sheetData>
    <row r="1" spans="1:1" x14ac:dyDescent="0.25">
      <c r="A1" t="s">
        <v>31</v>
      </c>
    </row>
    <row r="2" spans="1:1" x14ac:dyDescent="0.25">
      <c r="A2" t="s">
        <v>34</v>
      </c>
    </row>
    <row r="3" spans="1:1" x14ac:dyDescent="0.25">
      <c r="A3" t="s">
        <v>44</v>
      </c>
    </row>
    <row r="4" spans="1:1" x14ac:dyDescent="0.25">
      <c r="A4" t="s">
        <v>10</v>
      </c>
    </row>
    <row r="5" spans="1:1" x14ac:dyDescent="0.25">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5" x14ac:dyDescent="0.25"/>
  <sheetData>
    <row r="1" spans="1:1" x14ac:dyDescent="0.25">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5" x14ac:dyDescent="0.25"/>
  <cols>
    <col min="2" max="2" width="24.42578125" bestFit="1" customWidth="1"/>
    <col min="6" max="6" width="15.5703125" bestFit="1" customWidth="1"/>
  </cols>
  <sheetData>
    <row r="1" spans="1:1" x14ac:dyDescent="0.25">
      <c r="A1" t="s">
        <v>6</v>
      </c>
    </row>
    <row r="2" spans="1:1" x14ac:dyDescent="0.25">
      <c r="A2" t="s">
        <v>63</v>
      </c>
    </row>
    <row r="3" spans="1:1" x14ac:dyDescent="0.25">
      <c r="A3" t="s">
        <v>35</v>
      </c>
    </row>
    <row r="4" spans="1:1" x14ac:dyDescent="0.25">
      <c r="A4" t="s">
        <v>40</v>
      </c>
    </row>
    <row r="5" spans="1:1" x14ac:dyDescent="0.25">
      <c r="A5" t="s">
        <v>42</v>
      </c>
    </row>
    <row r="6" spans="1:1" x14ac:dyDescent="0.25">
      <c r="A6" t="s">
        <v>43</v>
      </c>
    </row>
    <row r="7" spans="1:1" x14ac:dyDescent="0.25">
      <c r="A7" t="s">
        <v>52</v>
      </c>
    </row>
    <row r="8" spans="1:1" x14ac:dyDescent="0.25">
      <c r="A8" t="s">
        <v>53</v>
      </c>
    </row>
    <row r="9" spans="1:1" x14ac:dyDescent="0.25">
      <c r="A9" t="s">
        <v>62</v>
      </c>
    </row>
    <row r="10" spans="1:1" x14ac:dyDescent="0.25">
      <c r="A10" t="s">
        <v>456</v>
      </c>
    </row>
    <row r="11" spans="1:1" x14ac:dyDescent="0.25">
      <c r="A11" t="s">
        <v>457</v>
      </c>
    </row>
    <row r="12" spans="1:1" x14ac:dyDescent="0.25">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5" x14ac:dyDescent="0.25"/>
  <sheetData>
    <row r="1" spans="1:1" x14ac:dyDescent="0.25">
      <c r="A1" t="s">
        <v>13</v>
      </c>
    </row>
    <row r="2" spans="1:1" x14ac:dyDescent="0.25">
      <c r="A2" t="s">
        <v>14</v>
      </c>
    </row>
    <row r="3" spans="1:1" x14ac:dyDescent="0.25">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5" x14ac:dyDescent="0.25"/>
  <sheetData>
    <row r="1" spans="1:1" x14ac:dyDescent="0.25">
      <c r="A1" t="s">
        <v>15</v>
      </c>
    </row>
    <row r="2" spans="1:1" x14ac:dyDescent="0.25">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5" x14ac:dyDescent="0.25"/>
  <sheetData>
    <row r="1" spans="1:1" x14ac:dyDescent="0.25">
      <c r="A1" t="s">
        <v>17</v>
      </c>
    </row>
    <row r="2" spans="1:1" x14ac:dyDescent="0.25">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5" x14ac:dyDescent="0.25"/>
  <sheetData>
    <row r="1" spans="1:1" x14ac:dyDescent="0.25">
      <c r="A1" t="s">
        <v>11</v>
      </c>
    </row>
    <row r="2" spans="1:1" x14ac:dyDescent="0.25">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5" x14ac:dyDescent="0.25"/>
  <cols>
    <col min="1" max="35" width="5.5703125" customWidth="1"/>
    <col min="36" max="36" width="6.28515625" customWidth="1"/>
    <col min="37" max="37" width="6.85546875" customWidth="1"/>
    <col min="38" max="38" width="6" customWidth="1"/>
    <col min="39" max="43" width="3.42578125" bestFit="1"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c r="D3">
        <v>1</v>
      </c>
    </row>
    <row r="4" spans="1:44" x14ac:dyDescent="0.25">
      <c r="A4" t="s">
        <v>6</v>
      </c>
      <c r="Q4">
        <v>1</v>
      </c>
    </row>
    <row r="5" spans="1:44" x14ac:dyDescent="0.25">
      <c r="A5" t="s">
        <v>32</v>
      </c>
      <c r="D5">
        <v>1</v>
      </c>
      <c r="F5">
        <v>1</v>
      </c>
      <c r="AL5">
        <v>1</v>
      </c>
    </row>
    <row r="6" spans="1:44" x14ac:dyDescent="0.25">
      <c r="A6" t="s">
        <v>33</v>
      </c>
      <c r="Q6">
        <v>1</v>
      </c>
    </row>
    <row r="7" spans="1:44" x14ac:dyDescent="0.25">
      <c r="A7" t="s">
        <v>7</v>
      </c>
      <c r="F7">
        <v>1</v>
      </c>
    </row>
    <row r="8" spans="1:44" x14ac:dyDescent="0.25">
      <c r="A8" t="s">
        <v>34</v>
      </c>
      <c r="I8">
        <v>1</v>
      </c>
      <c r="J8">
        <v>1</v>
      </c>
      <c r="O8">
        <v>1</v>
      </c>
    </row>
    <row r="9" spans="1:44" x14ac:dyDescent="0.25">
      <c r="A9" t="s">
        <v>35</v>
      </c>
      <c r="J9">
        <v>1</v>
      </c>
    </row>
    <row r="10" spans="1:44" x14ac:dyDescent="0.25">
      <c r="A10" t="s">
        <v>36</v>
      </c>
      <c r="K10">
        <v>1</v>
      </c>
    </row>
    <row r="11" spans="1:44" x14ac:dyDescent="0.25">
      <c r="A11" t="s">
        <v>39</v>
      </c>
      <c r="L11">
        <v>1</v>
      </c>
      <c r="M11">
        <v>1</v>
      </c>
      <c r="N11">
        <v>1</v>
      </c>
    </row>
    <row r="12" spans="1:44" x14ac:dyDescent="0.25">
      <c r="A12" t="s">
        <v>40</v>
      </c>
      <c r="M12">
        <v>1</v>
      </c>
    </row>
    <row r="13" spans="1:44" x14ac:dyDescent="0.25">
      <c r="A13" t="s">
        <v>41</v>
      </c>
      <c r="P13">
        <v>1</v>
      </c>
    </row>
    <row r="14" spans="1:44" x14ac:dyDescent="0.25">
      <c r="A14" t="s">
        <v>42</v>
      </c>
      <c r="M14">
        <v>1</v>
      </c>
    </row>
    <row r="15" spans="1:44" x14ac:dyDescent="0.25">
      <c r="A15" t="s">
        <v>43</v>
      </c>
    </row>
    <row r="16" spans="1:44" x14ac:dyDescent="0.25">
      <c r="A16" t="s">
        <v>44</v>
      </c>
      <c r="O16">
        <v>1</v>
      </c>
      <c r="S16">
        <v>1</v>
      </c>
    </row>
    <row r="17" spans="1:43" x14ac:dyDescent="0.25">
      <c r="A17" t="s">
        <v>8</v>
      </c>
      <c r="H17">
        <v>1</v>
      </c>
    </row>
    <row r="18" spans="1:43" x14ac:dyDescent="0.25">
      <c r="A18" t="s">
        <v>45</v>
      </c>
      <c r="S18">
        <v>1</v>
      </c>
    </row>
    <row r="19" spans="1:43" x14ac:dyDescent="0.25">
      <c r="A19" t="s">
        <v>9</v>
      </c>
      <c r="T19">
        <v>1</v>
      </c>
    </row>
    <row r="20" spans="1:43" x14ac:dyDescent="0.25">
      <c r="A20" t="s">
        <v>46</v>
      </c>
      <c r="V20">
        <v>1</v>
      </c>
    </row>
    <row r="21" spans="1:43" x14ac:dyDescent="0.25">
      <c r="A21" t="s">
        <v>47</v>
      </c>
      <c r="S21">
        <v>1</v>
      </c>
    </row>
    <row r="22" spans="1:43" x14ac:dyDescent="0.25">
      <c r="A22" t="s">
        <v>48</v>
      </c>
    </row>
    <row r="23" spans="1:43" x14ac:dyDescent="0.25">
      <c r="A23" t="s">
        <v>49</v>
      </c>
      <c r="H23">
        <v>1</v>
      </c>
    </row>
    <row r="24" spans="1:43" x14ac:dyDescent="0.25">
      <c r="A24" t="s">
        <v>50</v>
      </c>
      <c r="W24">
        <v>1</v>
      </c>
    </row>
    <row r="25" spans="1:43" x14ac:dyDescent="0.25">
      <c r="A25" t="s">
        <v>51</v>
      </c>
      <c r="X25">
        <v>1</v>
      </c>
    </row>
    <row r="26" spans="1:43" x14ac:dyDescent="0.25">
      <c r="A26" t="s">
        <v>52</v>
      </c>
      <c r="X26">
        <v>1</v>
      </c>
    </row>
    <row r="27" spans="1:43" x14ac:dyDescent="0.25">
      <c r="A27" t="s">
        <v>53</v>
      </c>
      <c r="W27">
        <v>1</v>
      </c>
    </row>
    <row r="28" spans="1:43" x14ac:dyDescent="0.25">
      <c r="A28" t="s">
        <v>10</v>
      </c>
      <c r="W28">
        <v>1</v>
      </c>
      <c r="Z28">
        <v>1</v>
      </c>
      <c r="AA28">
        <v>1</v>
      </c>
      <c r="AQ28">
        <v>1</v>
      </c>
    </row>
    <row r="29" spans="1:43" x14ac:dyDescent="0.25">
      <c r="A29" t="s">
        <v>54</v>
      </c>
      <c r="X29">
        <v>1</v>
      </c>
      <c r="Z29">
        <v>1</v>
      </c>
    </row>
    <row r="30" spans="1:43" x14ac:dyDescent="0.25">
      <c r="A30" t="s">
        <v>55</v>
      </c>
      <c r="AC30">
        <v>1</v>
      </c>
    </row>
    <row r="31" spans="1:43" x14ac:dyDescent="0.25">
      <c r="A31" t="s">
        <v>56</v>
      </c>
      <c r="AB31">
        <v>1</v>
      </c>
    </row>
    <row r="32" spans="1:43" x14ac:dyDescent="0.25">
      <c r="A32" t="s">
        <v>57</v>
      </c>
      <c r="AK32">
        <v>1</v>
      </c>
      <c r="AP32">
        <v>1</v>
      </c>
    </row>
    <row r="33" spans="1:44" x14ac:dyDescent="0.25">
      <c r="A33" t="s">
        <v>58</v>
      </c>
      <c r="AF33">
        <v>1</v>
      </c>
    </row>
    <row r="34" spans="1:44" x14ac:dyDescent="0.25">
      <c r="A34" t="s">
        <v>59</v>
      </c>
      <c r="AM34">
        <v>1</v>
      </c>
    </row>
    <row r="35" spans="1:44" x14ac:dyDescent="0.25">
      <c r="A35" t="s">
        <v>60</v>
      </c>
      <c r="H35">
        <v>1</v>
      </c>
    </row>
    <row r="36" spans="1:44" x14ac:dyDescent="0.25">
      <c r="A36" t="s">
        <v>61</v>
      </c>
      <c r="B36">
        <v>1</v>
      </c>
    </row>
    <row r="37" spans="1:44" x14ac:dyDescent="0.25">
      <c r="A37" t="s">
        <v>62</v>
      </c>
      <c r="AC37">
        <v>1</v>
      </c>
    </row>
    <row r="38" spans="1:44" x14ac:dyDescent="0.25">
      <c r="A38" t="s">
        <v>63</v>
      </c>
      <c r="Q38">
        <v>1</v>
      </c>
    </row>
    <row r="39" spans="1:44" x14ac:dyDescent="0.25">
      <c r="A39" t="s">
        <v>455</v>
      </c>
      <c r="AE39">
        <v>1</v>
      </c>
      <c r="AR39">
        <v>1</v>
      </c>
    </row>
    <row r="40" spans="1:44" x14ac:dyDescent="0.25">
      <c r="A40" t="s">
        <v>456</v>
      </c>
      <c r="AB40">
        <v>1</v>
      </c>
    </row>
    <row r="41" spans="1:44" x14ac:dyDescent="0.25">
      <c r="A41" t="s">
        <v>457</v>
      </c>
      <c r="AB41">
        <v>1</v>
      </c>
    </row>
    <row r="42" spans="1:44" x14ac:dyDescent="0.25">
      <c r="A42" t="s">
        <v>458</v>
      </c>
      <c r="AN42">
        <v>1</v>
      </c>
      <c r="AR42">
        <v>1</v>
      </c>
    </row>
    <row r="43" spans="1:44" x14ac:dyDescent="0.25">
      <c r="A43" t="s">
        <v>459</v>
      </c>
      <c r="W43">
        <v>1</v>
      </c>
    </row>
    <row r="44" spans="1:44" x14ac:dyDescent="0.25">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5" x14ac:dyDescent="0.25"/>
  <cols>
    <col min="1" max="38" width="5.5703125" customWidth="1"/>
    <col min="39" max="39" width="4.85546875" customWidth="1"/>
    <col min="40" max="45" width="3.42578125" bestFit="1"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c r="E2" s="116">
        <v>1</v>
      </c>
    </row>
    <row r="3" spans="1:46" x14ac:dyDescent="0.25">
      <c r="A3" t="s">
        <v>5</v>
      </c>
    </row>
    <row r="4" spans="1:46" x14ac:dyDescent="0.25">
      <c r="A4" t="s">
        <v>6</v>
      </c>
    </row>
    <row r="5" spans="1:46" x14ac:dyDescent="0.25">
      <c r="A5" t="s">
        <v>32</v>
      </c>
      <c r="F5" s="116">
        <v>1</v>
      </c>
    </row>
    <row r="6" spans="1:46" x14ac:dyDescent="0.25">
      <c r="A6" t="s">
        <v>33</v>
      </c>
      <c r="S6" s="116">
        <v>1</v>
      </c>
    </row>
    <row r="7" spans="1:46" x14ac:dyDescent="0.25">
      <c r="A7" t="s">
        <v>7</v>
      </c>
      <c r="F7" s="116">
        <v>1</v>
      </c>
    </row>
    <row r="8" spans="1:46" x14ac:dyDescent="0.25">
      <c r="A8" t="s">
        <v>34</v>
      </c>
      <c r="J8" s="116">
        <v>1</v>
      </c>
    </row>
    <row r="9" spans="1:46" x14ac:dyDescent="0.25">
      <c r="A9" t="s">
        <v>35</v>
      </c>
    </row>
    <row r="10" spans="1:46" x14ac:dyDescent="0.25">
      <c r="A10" t="s">
        <v>36</v>
      </c>
      <c r="M10" s="116">
        <v>1</v>
      </c>
    </row>
    <row r="11" spans="1:46" x14ac:dyDescent="0.25">
      <c r="A11" t="s">
        <v>37</v>
      </c>
    </row>
    <row r="12" spans="1:46" x14ac:dyDescent="0.25">
      <c r="A12" t="s">
        <v>38</v>
      </c>
    </row>
    <row r="13" spans="1:46" x14ac:dyDescent="0.25">
      <c r="A13" t="s">
        <v>39</v>
      </c>
      <c r="O13" s="116">
        <v>1</v>
      </c>
    </row>
    <row r="14" spans="1:46" x14ac:dyDescent="0.25">
      <c r="A14" t="s">
        <v>40</v>
      </c>
    </row>
    <row r="15" spans="1:46" x14ac:dyDescent="0.25">
      <c r="A15" t="s">
        <v>41</v>
      </c>
      <c r="R15" s="116">
        <v>1</v>
      </c>
    </row>
    <row r="16" spans="1:46" x14ac:dyDescent="0.25">
      <c r="A16" t="s">
        <v>42</v>
      </c>
    </row>
    <row r="17" spans="1:31" x14ac:dyDescent="0.25">
      <c r="A17" t="s">
        <v>43</v>
      </c>
    </row>
    <row r="18" spans="1:31" x14ac:dyDescent="0.25">
      <c r="A18" t="s">
        <v>44</v>
      </c>
      <c r="U18" s="116">
        <v>1</v>
      </c>
    </row>
    <row r="19" spans="1:31" x14ac:dyDescent="0.25">
      <c r="A19" t="s">
        <v>8</v>
      </c>
      <c r="H19" s="116">
        <v>1</v>
      </c>
    </row>
    <row r="20" spans="1:31" x14ac:dyDescent="0.25">
      <c r="A20" t="s">
        <v>45</v>
      </c>
      <c r="U20" s="116">
        <v>1</v>
      </c>
    </row>
    <row r="21" spans="1:31" x14ac:dyDescent="0.25">
      <c r="A21" t="s">
        <v>9</v>
      </c>
      <c r="V21" s="116">
        <v>1</v>
      </c>
    </row>
    <row r="22" spans="1:31" x14ac:dyDescent="0.25">
      <c r="A22" t="s">
        <v>46</v>
      </c>
      <c r="X22" s="116">
        <v>1</v>
      </c>
    </row>
    <row r="23" spans="1:31" x14ac:dyDescent="0.25">
      <c r="A23" t="s">
        <v>47</v>
      </c>
    </row>
    <row r="24" spans="1:31" x14ac:dyDescent="0.25">
      <c r="A24" t="s">
        <v>48</v>
      </c>
    </row>
    <row r="25" spans="1:31" x14ac:dyDescent="0.25">
      <c r="A25" t="s">
        <v>49</v>
      </c>
      <c r="H25" s="116">
        <v>1</v>
      </c>
    </row>
    <row r="26" spans="1:31" x14ac:dyDescent="0.25">
      <c r="A26" t="s">
        <v>50</v>
      </c>
      <c r="Y26" s="116">
        <v>1</v>
      </c>
    </row>
    <row r="27" spans="1:31" x14ac:dyDescent="0.25">
      <c r="A27" t="s">
        <v>51</v>
      </c>
    </row>
    <row r="28" spans="1:31" x14ac:dyDescent="0.25">
      <c r="A28" t="s">
        <v>52</v>
      </c>
    </row>
    <row r="29" spans="1:31" x14ac:dyDescent="0.25">
      <c r="A29" t="s">
        <v>53</v>
      </c>
    </row>
    <row r="30" spans="1:31" x14ac:dyDescent="0.25">
      <c r="A30" t="s">
        <v>10</v>
      </c>
      <c r="Y30" s="116">
        <v>1</v>
      </c>
    </row>
    <row r="31" spans="1:31" x14ac:dyDescent="0.25">
      <c r="A31" t="s">
        <v>54</v>
      </c>
      <c r="Z31" s="116">
        <v>1</v>
      </c>
    </row>
    <row r="32" spans="1:31" x14ac:dyDescent="0.25">
      <c r="A32" t="s">
        <v>55</v>
      </c>
      <c r="AE32" s="116">
        <v>1</v>
      </c>
    </row>
    <row r="33" spans="1:46" x14ac:dyDescent="0.25">
      <c r="A33" t="s">
        <v>56</v>
      </c>
      <c r="AD33" s="116">
        <v>1</v>
      </c>
    </row>
    <row r="34" spans="1:46" x14ac:dyDescent="0.25">
      <c r="A34" t="s">
        <v>57</v>
      </c>
      <c r="AR34" s="116">
        <v>1</v>
      </c>
    </row>
    <row r="35" spans="1:46" x14ac:dyDescent="0.25">
      <c r="A35" t="s">
        <v>58</v>
      </c>
      <c r="AH35" s="116">
        <v>1</v>
      </c>
    </row>
    <row r="36" spans="1:46" x14ac:dyDescent="0.25">
      <c r="A36" t="s">
        <v>59</v>
      </c>
      <c r="AO36" s="116">
        <v>1</v>
      </c>
    </row>
    <row r="37" spans="1:46" x14ac:dyDescent="0.25">
      <c r="A37" t="s">
        <v>60</v>
      </c>
    </row>
    <row r="38" spans="1:46" x14ac:dyDescent="0.25">
      <c r="A38" t="s">
        <v>61</v>
      </c>
      <c r="B38" s="116">
        <v>1</v>
      </c>
    </row>
    <row r="39" spans="1:46" x14ac:dyDescent="0.25">
      <c r="A39" t="s">
        <v>62</v>
      </c>
    </row>
    <row r="40" spans="1:46" x14ac:dyDescent="0.25">
      <c r="A40" t="s">
        <v>63</v>
      </c>
    </row>
    <row r="41" spans="1:46" x14ac:dyDescent="0.25">
      <c r="A41" t="s">
        <v>455</v>
      </c>
      <c r="AG41" s="116">
        <v>1</v>
      </c>
    </row>
    <row r="42" spans="1:46" x14ac:dyDescent="0.25">
      <c r="A42" t="s">
        <v>456</v>
      </c>
    </row>
    <row r="43" spans="1:46" x14ac:dyDescent="0.25">
      <c r="A43" t="s">
        <v>457</v>
      </c>
    </row>
    <row r="44" spans="1:46" x14ac:dyDescent="0.25">
      <c r="A44" t="s">
        <v>458</v>
      </c>
      <c r="AT44">
        <v>1</v>
      </c>
    </row>
    <row r="45" spans="1:46" x14ac:dyDescent="0.25">
      <c r="A45" t="s">
        <v>459</v>
      </c>
    </row>
    <row r="46" spans="1:46" x14ac:dyDescent="0.25">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5" x14ac:dyDescent="0.25"/>
  <cols>
    <col min="1" max="37" width="5.5703125" customWidth="1"/>
    <col min="38" max="38" width="7.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c r="D3">
        <v>1</v>
      </c>
    </row>
    <row r="4" spans="1:44" x14ac:dyDescent="0.25">
      <c r="A4" t="s">
        <v>6</v>
      </c>
    </row>
    <row r="5" spans="1:44" x14ac:dyDescent="0.25">
      <c r="A5" t="s">
        <v>32</v>
      </c>
      <c r="D5">
        <v>1</v>
      </c>
      <c r="AL5">
        <v>1</v>
      </c>
    </row>
    <row r="6" spans="1:44" x14ac:dyDescent="0.25">
      <c r="A6" t="s">
        <v>33</v>
      </c>
    </row>
    <row r="7" spans="1:44" x14ac:dyDescent="0.25">
      <c r="A7" t="s">
        <v>7</v>
      </c>
    </row>
    <row r="8" spans="1:44" x14ac:dyDescent="0.25">
      <c r="A8" t="s">
        <v>34</v>
      </c>
      <c r="I8">
        <v>1</v>
      </c>
      <c r="O8">
        <v>1</v>
      </c>
    </row>
    <row r="9" spans="1:44" x14ac:dyDescent="0.25">
      <c r="A9" t="s">
        <v>35</v>
      </c>
    </row>
    <row r="10" spans="1:44" x14ac:dyDescent="0.25">
      <c r="A10" t="s">
        <v>36</v>
      </c>
    </row>
    <row r="11" spans="1:44" x14ac:dyDescent="0.25">
      <c r="A11" t="s">
        <v>39</v>
      </c>
      <c r="L11">
        <v>1</v>
      </c>
      <c r="N11">
        <v>1</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Z28">
        <v>1</v>
      </c>
      <c r="AA28">
        <v>1</v>
      </c>
      <c r="AQ28">
        <v>1</v>
      </c>
    </row>
    <row r="29" spans="1:43" x14ac:dyDescent="0.25">
      <c r="A29" t="s">
        <v>54</v>
      </c>
      <c r="Z29">
        <v>1</v>
      </c>
    </row>
    <row r="30" spans="1:43" x14ac:dyDescent="0.25">
      <c r="A30" t="s">
        <v>55</v>
      </c>
    </row>
    <row r="31" spans="1:43" x14ac:dyDescent="0.25">
      <c r="A31" t="s">
        <v>56</v>
      </c>
    </row>
    <row r="32" spans="1:43" x14ac:dyDescent="0.25">
      <c r="A32" t="s">
        <v>57</v>
      </c>
      <c r="AK32">
        <v>1</v>
      </c>
    </row>
    <row r="33" spans="1:41" x14ac:dyDescent="0.25">
      <c r="A33" t="s">
        <v>58</v>
      </c>
    </row>
    <row r="34" spans="1:41" x14ac:dyDescent="0.25">
      <c r="A34" t="s">
        <v>59</v>
      </c>
    </row>
    <row r="35" spans="1:41" x14ac:dyDescent="0.25">
      <c r="A35" t="s">
        <v>60</v>
      </c>
    </row>
    <row r="36" spans="1:41" x14ac:dyDescent="0.25">
      <c r="A36" t="s">
        <v>61</v>
      </c>
    </row>
    <row r="37" spans="1:41" x14ac:dyDescent="0.25">
      <c r="A37" t="s">
        <v>62</v>
      </c>
    </row>
    <row r="38" spans="1:41" x14ac:dyDescent="0.25">
      <c r="A38" t="s">
        <v>63</v>
      </c>
    </row>
    <row r="39" spans="1:41" x14ac:dyDescent="0.25">
      <c r="A39" t="s">
        <v>455</v>
      </c>
    </row>
    <row r="40" spans="1:41" x14ac:dyDescent="0.25">
      <c r="A40" t="s">
        <v>456</v>
      </c>
    </row>
    <row r="41" spans="1:41" x14ac:dyDescent="0.25">
      <c r="A41" t="s">
        <v>457</v>
      </c>
    </row>
    <row r="42" spans="1:41" x14ac:dyDescent="0.25">
      <c r="A42" t="s">
        <v>458</v>
      </c>
      <c r="AN42">
        <v>1</v>
      </c>
    </row>
    <row r="43" spans="1:41" x14ac:dyDescent="0.25">
      <c r="A43" t="s">
        <v>459</v>
      </c>
    </row>
    <row r="44" spans="1:41" x14ac:dyDescent="0.25">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5" x14ac:dyDescent="0.25"/>
  <cols>
    <col min="1" max="35" width="5.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c r="Q4">
        <v>1</v>
      </c>
    </row>
    <row r="5" spans="1:44" x14ac:dyDescent="0.25">
      <c r="A5" t="s">
        <v>32</v>
      </c>
    </row>
    <row r="6" spans="1:44" x14ac:dyDescent="0.25">
      <c r="A6" t="s">
        <v>33</v>
      </c>
    </row>
    <row r="7" spans="1:44" x14ac:dyDescent="0.25">
      <c r="A7" t="s">
        <v>7</v>
      </c>
    </row>
    <row r="8" spans="1:44" x14ac:dyDescent="0.25">
      <c r="A8" t="s">
        <v>34</v>
      </c>
    </row>
    <row r="9" spans="1:44" x14ac:dyDescent="0.25">
      <c r="A9" t="s">
        <v>35</v>
      </c>
      <c r="J9">
        <v>1</v>
      </c>
    </row>
    <row r="10" spans="1:44" x14ac:dyDescent="0.25">
      <c r="A10" t="s">
        <v>36</v>
      </c>
    </row>
    <row r="11" spans="1:44" x14ac:dyDescent="0.25">
      <c r="A11" t="s">
        <v>39</v>
      </c>
    </row>
    <row r="12" spans="1:44" x14ac:dyDescent="0.25">
      <c r="A12" t="s">
        <v>40</v>
      </c>
      <c r="M12">
        <v>1</v>
      </c>
    </row>
    <row r="13" spans="1:44" x14ac:dyDescent="0.25">
      <c r="A13" t="s">
        <v>41</v>
      </c>
    </row>
    <row r="14" spans="1:44" x14ac:dyDescent="0.25">
      <c r="A14" t="s">
        <v>42</v>
      </c>
      <c r="M14">
        <v>1</v>
      </c>
    </row>
    <row r="15" spans="1:44" x14ac:dyDescent="0.25">
      <c r="A15" t="s">
        <v>43</v>
      </c>
    </row>
    <row r="16" spans="1:44" x14ac:dyDescent="0.25">
      <c r="A16" t="s">
        <v>44</v>
      </c>
    </row>
    <row r="17" spans="1:24" x14ac:dyDescent="0.25">
      <c r="A17" t="s">
        <v>8</v>
      </c>
    </row>
    <row r="18" spans="1:24" x14ac:dyDescent="0.25">
      <c r="A18" t="s">
        <v>45</v>
      </c>
    </row>
    <row r="19" spans="1:24" x14ac:dyDescent="0.25">
      <c r="A19" t="s">
        <v>9</v>
      </c>
    </row>
    <row r="20" spans="1:24" x14ac:dyDescent="0.25">
      <c r="A20" t="s">
        <v>46</v>
      </c>
    </row>
    <row r="21" spans="1:24" x14ac:dyDescent="0.25">
      <c r="A21" t="s">
        <v>47</v>
      </c>
    </row>
    <row r="22" spans="1:24" x14ac:dyDescent="0.25">
      <c r="A22" t="s">
        <v>48</v>
      </c>
    </row>
    <row r="23" spans="1:24" x14ac:dyDescent="0.25">
      <c r="A23" t="s">
        <v>49</v>
      </c>
    </row>
    <row r="24" spans="1:24" x14ac:dyDescent="0.25">
      <c r="A24" t="s">
        <v>50</v>
      </c>
    </row>
    <row r="25" spans="1:24" x14ac:dyDescent="0.25">
      <c r="A25" t="s">
        <v>51</v>
      </c>
    </row>
    <row r="26" spans="1:24" x14ac:dyDescent="0.25">
      <c r="A26" t="s">
        <v>52</v>
      </c>
      <c r="X26">
        <v>1</v>
      </c>
    </row>
    <row r="27" spans="1:24" x14ac:dyDescent="0.25">
      <c r="A27" t="s">
        <v>53</v>
      </c>
      <c r="W27">
        <v>1</v>
      </c>
    </row>
    <row r="28" spans="1:24" x14ac:dyDescent="0.25">
      <c r="A28" t="s">
        <v>10</v>
      </c>
    </row>
    <row r="29" spans="1:24" x14ac:dyDescent="0.25">
      <c r="A29" t="s">
        <v>54</v>
      </c>
    </row>
    <row r="30" spans="1:24" x14ac:dyDescent="0.25">
      <c r="A30" t="s">
        <v>55</v>
      </c>
    </row>
    <row r="31" spans="1:24" x14ac:dyDescent="0.25">
      <c r="A31" t="s">
        <v>56</v>
      </c>
    </row>
    <row r="32" spans="1:24" x14ac:dyDescent="0.25">
      <c r="A32" t="s">
        <v>57</v>
      </c>
    </row>
    <row r="33" spans="1:29" x14ac:dyDescent="0.25">
      <c r="A33" t="s">
        <v>58</v>
      </c>
    </row>
    <row r="34" spans="1:29" x14ac:dyDescent="0.25">
      <c r="A34" t="s">
        <v>59</v>
      </c>
    </row>
    <row r="35" spans="1:29" x14ac:dyDescent="0.25">
      <c r="A35" t="s">
        <v>60</v>
      </c>
    </row>
    <row r="36" spans="1:29" x14ac:dyDescent="0.25">
      <c r="A36" t="s">
        <v>61</v>
      </c>
    </row>
    <row r="37" spans="1:29" x14ac:dyDescent="0.25">
      <c r="A37" t="s">
        <v>62</v>
      </c>
      <c r="AC37">
        <v>1</v>
      </c>
    </row>
    <row r="38" spans="1:29" x14ac:dyDescent="0.25">
      <c r="A38" t="s">
        <v>63</v>
      </c>
      <c r="Q38">
        <v>1</v>
      </c>
    </row>
    <row r="39" spans="1:29" x14ac:dyDescent="0.25">
      <c r="A39" t="s">
        <v>455</v>
      </c>
    </row>
    <row r="40" spans="1:29" x14ac:dyDescent="0.25">
      <c r="A40" t="s">
        <v>456</v>
      </c>
      <c r="AB40">
        <v>1</v>
      </c>
    </row>
    <row r="41" spans="1:29" x14ac:dyDescent="0.25">
      <c r="A41" t="s">
        <v>457</v>
      </c>
      <c r="AB41">
        <v>1</v>
      </c>
    </row>
    <row r="42" spans="1:29" x14ac:dyDescent="0.25">
      <c r="A42" t="s">
        <v>458</v>
      </c>
    </row>
    <row r="43" spans="1:29" x14ac:dyDescent="0.25">
      <c r="A43" t="s">
        <v>459</v>
      </c>
      <c r="W43">
        <v>1</v>
      </c>
    </row>
    <row r="44" spans="1:29" x14ac:dyDescent="0.25">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5" x14ac:dyDescent="0.25"/>
  <cols>
    <col min="1" max="37" width="5.5703125"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row>
    <row r="3" spans="1:46" x14ac:dyDescent="0.25">
      <c r="A3" t="s">
        <v>5</v>
      </c>
    </row>
    <row r="4" spans="1:46" x14ac:dyDescent="0.25">
      <c r="A4" t="s">
        <v>6</v>
      </c>
    </row>
    <row r="5" spans="1:46" x14ac:dyDescent="0.25">
      <c r="A5" t="s">
        <v>32</v>
      </c>
    </row>
    <row r="6" spans="1:46" x14ac:dyDescent="0.25">
      <c r="A6" t="s">
        <v>33</v>
      </c>
    </row>
    <row r="7" spans="1:46" x14ac:dyDescent="0.25">
      <c r="A7" t="s">
        <v>7</v>
      </c>
    </row>
    <row r="8" spans="1:46" x14ac:dyDescent="0.25">
      <c r="A8" t="s">
        <v>34</v>
      </c>
    </row>
    <row r="9" spans="1:46" x14ac:dyDescent="0.25">
      <c r="A9" t="s">
        <v>35</v>
      </c>
    </row>
    <row r="10" spans="1:46" x14ac:dyDescent="0.25">
      <c r="A10" t="s">
        <v>36</v>
      </c>
    </row>
    <row r="11" spans="1:46" x14ac:dyDescent="0.25">
      <c r="A11" t="s">
        <v>37</v>
      </c>
    </row>
    <row r="12" spans="1:46" x14ac:dyDescent="0.25">
      <c r="A12" t="s">
        <v>38</v>
      </c>
    </row>
    <row r="13" spans="1:46" x14ac:dyDescent="0.25">
      <c r="A13" t="s">
        <v>39</v>
      </c>
    </row>
    <row r="14" spans="1:46" x14ac:dyDescent="0.25">
      <c r="A14" t="s">
        <v>40</v>
      </c>
    </row>
    <row r="15" spans="1:46" x14ac:dyDescent="0.25">
      <c r="A15" t="s">
        <v>41</v>
      </c>
    </row>
    <row r="16" spans="1:46" x14ac:dyDescent="0.25">
      <c r="A16" t="s">
        <v>42</v>
      </c>
    </row>
    <row r="17" spans="1:24" x14ac:dyDescent="0.25">
      <c r="A17" t="s">
        <v>43</v>
      </c>
    </row>
    <row r="18" spans="1:24" x14ac:dyDescent="0.25">
      <c r="A18" t="s">
        <v>44</v>
      </c>
    </row>
    <row r="19" spans="1:24" x14ac:dyDescent="0.25">
      <c r="A19" t="s">
        <v>8</v>
      </c>
    </row>
    <row r="20" spans="1:24" x14ac:dyDescent="0.25">
      <c r="A20" t="s">
        <v>45</v>
      </c>
    </row>
    <row r="21" spans="1:24" x14ac:dyDescent="0.25">
      <c r="A21" t="s">
        <v>9</v>
      </c>
    </row>
    <row r="22" spans="1:24" x14ac:dyDescent="0.25">
      <c r="A22" t="s">
        <v>46</v>
      </c>
      <c r="X22">
        <v>1</v>
      </c>
    </row>
    <row r="23" spans="1:24" x14ac:dyDescent="0.25">
      <c r="A23" t="s">
        <v>47</v>
      </c>
    </row>
    <row r="24" spans="1:24" x14ac:dyDescent="0.25">
      <c r="A24" t="s">
        <v>48</v>
      </c>
    </row>
    <row r="25" spans="1:24" x14ac:dyDescent="0.25">
      <c r="A25" t="s">
        <v>49</v>
      </c>
    </row>
    <row r="26" spans="1:24" x14ac:dyDescent="0.25">
      <c r="A26" t="s">
        <v>50</v>
      </c>
    </row>
    <row r="27" spans="1:24" x14ac:dyDescent="0.25">
      <c r="A27" t="s">
        <v>51</v>
      </c>
    </row>
    <row r="28" spans="1:24" x14ac:dyDescent="0.25">
      <c r="A28" t="s">
        <v>52</v>
      </c>
    </row>
    <row r="29" spans="1:24" x14ac:dyDescent="0.25">
      <c r="A29" t="s">
        <v>53</v>
      </c>
    </row>
    <row r="30" spans="1:24" x14ac:dyDescent="0.25">
      <c r="A30" t="s">
        <v>10</v>
      </c>
    </row>
    <row r="31" spans="1:24" x14ac:dyDescent="0.25">
      <c r="A31" t="s">
        <v>54</v>
      </c>
    </row>
    <row r="32" spans="1:24"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455</v>
      </c>
    </row>
    <row r="42" spans="1:1" x14ac:dyDescent="0.25">
      <c r="A42" t="s">
        <v>456</v>
      </c>
    </row>
    <row r="43" spans="1:1" x14ac:dyDescent="0.25">
      <c r="A43" t="s">
        <v>457</v>
      </c>
    </row>
    <row r="44" spans="1:1" x14ac:dyDescent="0.25">
      <c r="A44" t="s">
        <v>458</v>
      </c>
    </row>
    <row r="45" spans="1:1" x14ac:dyDescent="0.25">
      <c r="A45" t="s">
        <v>459</v>
      </c>
    </row>
    <row r="46" spans="1:1" x14ac:dyDescent="0.25">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c r="P13">
        <v>1</v>
      </c>
    </row>
    <row r="14" spans="1:44" x14ac:dyDescent="0.25">
      <c r="A14" t="s">
        <v>42</v>
      </c>
    </row>
    <row r="15" spans="1:44" x14ac:dyDescent="0.25">
      <c r="A15" t="s">
        <v>43</v>
      </c>
    </row>
    <row r="16" spans="1:44" x14ac:dyDescent="0.25">
      <c r="A16" t="s">
        <v>44</v>
      </c>
    </row>
    <row r="17" spans="1:28" x14ac:dyDescent="0.25">
      <c r="A17" t="s">
        <v>8</v>
      </c>
      <c r="H17">
        <v>1</v>
      </c>
    </row>
    <row r="18" spans="1:28" x14ac:dyDescent="0.25">
      <c r="A18" t="s">
        <v>45</v>
      </c>
    </row>
    <row r="19" spans="1:28" x14ac:dyDescent="0.25">
      <c r="A19" t="s">
        <v>9</v>
      </c>
    </row>
    <row r="20" spans="1:28" x14ac:dyDescent="0.25">
      <c r="A20" t="s">
        <v>46</v>
      </c>
    </row>
    <row r="21" spans="1:28" x14ac:dyDescent="0.25">
      <c r="A21" t="s">
        <v>47</v>
      </c>
    </row>
    <row r="22" spans="1:28" x14ac:dyDescent="0.25">
      <c r="A22" t="s">
        <v>48</v>
      </c>
    </row>
    <row r="23" spans="1:28" x14ac:dyDescent="0.25">
      <c r="A23" t="s">
        <v>49</v>
      </c>
      <c r="H23">
        <v>1</v>
      </c>
    </row>
    <row r="24" spans="1:28" x14ac:dyDescent="0.25">
      <c r="A24" t="s">
        <v>50</v>
      </c>
    </row>
    <row r="25" spans="1:28" x14ac:dyDescent="0.25">
      <c r="A25" t="s">
        <v>51</v>
      </c>
    </row>
    <row r="26" spans="1:28" x14ac:dyDescent="0.25">
      <c r="A26" t="s">
        <v>52</v>
      </c>
    </row>
    <row r="27" spans="1:28" x14ac:dyDescent="0.25">
      <c r="A27" t="s">
        <v>53</v>
      </c>
    </row>
    <row r="28" spans="1:28" x14ac:dyDescent="0.25">
      <c r="A28" t="s">
        <v>10</v>
      </c>
    </row>
    <row r="29" spans="1:28" x14ac:dyDescent="0.25">
      <c r="A29" t="s">
        <v>54</v>
      </c>
    </row>
    <row r="30" spans="1:28" x14ac:dyDescent="0.25">
      <c r="A30" t="s">
        <v>55</v>
      </c>
    </row>
    <row r="31" spans="1:28" x14ac:dyDescent="0.25">
      <c r="A31" t="s">
        <v>56</v>
      </c>
      <c r="AB31">
        <v>1</v>
      </c>
    </row>
    <row r="32" spans="1:28" x14ac:dyDescent="0.25">
      <c r="A32" t="s">
        <v>57</v>
      </c>
    </row>
    <row r="33" spans="1:32" x14ac:dyDescent="0.25">
      <c r="A33" t="s">
        <v>58</v>
      </c>
      <c r="AF33">
        <v>1</v>
      </c>
    </row>
    <row r="34" spans="1:32" x14ac:dyDescent="0.25">
      <c r="A34" t="s">
        <v>59</v>
      </c>
    </row>
    <row r="35" spans="1:32" x14ac:dyDescent="0.25">
      <c r="A35" t="s">
        <v>60</v>
      </c>
      <c r="H35">
        <v>1</v>
      </c>
    </row>
    <row r="36" spans="1:32" x14ac:dyDescent="0.25">
      <c r="A36" t="s">
        <v>61</v>
      </c>
      <c r="B36">
        <v>1</v>
      </c>
    </row>
    <row r="37" spans="1:32" x14ac:dyDescent="0.25">
      <c r="A37" t="s">
        <v>62</v>
      </c>
    </row>
    <row r="38" spans="1:32" x14ac:dyDescent="0.25">
      <c r="A38" t="s">
        <v>63</v>
      </c>
    </row>
    <row r="39" spans="1:32" x14ac:dyDescent="0.25">
      <c r="A39" t="s">
        <v>455</v>
      </c>
    </row>
    <row r="40" spans="1:32" x14ac:dyDescent="0.25">
      <c r="A40" t="s">
        <v>456</v>
      </c>
      <c r="AB40">
        <v>1</v>
      </c>
    </row>
    <row r="41" spans="1:32" x14ac:dyDescent="0.25">
      <c r="A41" t="s">
        <v>457</v>
      </c>
      <c r="AB41">
        <v>1</v>
      </c>
    </row>
    <row r="42" spans="1:32" x14ac:dyDescent="0.25">
      <c r="A42" t="s">
        <v>458</v>
      </c>
    </row>
    <row r="43" spans="1:32" x14ac:dyDescent="0.25">
      <c r="A43" t="s">
        <v>459</v>
      </c>
    </row>
    <row r="44" spans="1:32" x14ac:dyDescent="0.25">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c r="I8">
        <v>1</v>
      </c>
      <c r="J8">
        <v>1</v>
      </c>
      <c r="O8">
        <v>1</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c r="S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W28">
        <v>1</v>
      </c>
      <c r="Z28">
        <v>1</v>
      </c>
      <c r="AA28">
        <v>1</v>
      </c>
      <c r="AQ28">
        <v>1</v>
      </c>
    </row>
    <row r="29" spans="1:43" x14ac:dyDescent="0.25">
      <c r="A29" t="s">
        <v>54</v>
      </c>
    </row>
    <row r="30" spans="1:43" x14ac:dyDescent="0.25">
      <c r="A30" t="s">
        <v>55</v>
      </c>
    </row>
    <row r="31" spans="1:43" x14ac:dyDescent="0.25">
      <c r="A31" t="s">
        <v>56</v>
      </c>
    </row>
    <row r="32" spans="1:43" x14ac:dyDescent="0.25">
      <c r="A32" t="s">
        <v>57</v>
      </c>
      <c r="AK32">
        <v>1</v>
      </c>
      <c r="AP32">
        <v>1</v>
      </c>
    </row>
    <row r="33" spans="1:1" x14ac:dyDescent="0.25">
      <c r="A33" t="s">
        <v>58</v>
      </c>
    </row>
    <row r="34" spans="1:1" x14ac:dyDescent="0.25">
      <c r="A34" t="s">
        <v>59</v>
      </c>
    </row>
    <row r="35" spans="1:1" x14ac:dyDescent="0.25">
      <c r="A35" t="s">
        <v>60</v>
      </c>
    </row>
    <row r="36" spans="1:1" x14ac:dyDescent="0.25">
      <c r="A36" t="s">
        <v>61</v>
      </c>
    </row>
    <row r="37" spans="1:1" x14ac:dyDescent="0.25">
      <c r="A37" t="s">
        <v>62</v>
      </c>
    </row>
    <row r="38" spans="1:1" x14ac:dyDescent="0.25">
      <c r="A38" t="s">
        <v>63</v>
      </c>
    </row>
    <row r="39" spans="1:1" x14ac:dyDescent="0.25">
      <c r="A39" t="s">
        <v>455</v>
      </c>
    </row>
    <row r="40" spans="1:1" x14ac:dyDescent="0.25">
      <c r="A40" t="s">
        <v>456</v>
      </c>
    </row>
    <row r="41" spans="1:1" x14ac:dyDescent="0.25">
      <c r="A41" t="s">
        <v>457</v>
      </c>
    </row>
    <row r="42" spans="1:1" x14ac:dyDescent="0.25">
      <c r="A42" t="s">
        <v>458</v>
      </c>
    </row>
    <row r="43" spans="1:1" x14ac:dyDescent="0.25">
      <c r="A43" t="s">
        <v>459</v>
      </c>
    </row>
    <row r="44" spans="1:1" x14ac:dyDescent="0.25">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5" x14ac:dyDescent="0.25"/>
  <sheetData>
    <row r="1" spans="1:1" x14ac:dyDescent="0.25">
      <c r="A1" t="s">
        <v>64</v>
      </c>
    </row>
    <row r="2" spans="1:1" x14ac:dyDescent="0.25">
      <c r="A2" t="s">
        <v>65</v>
      </c>
    </row>
    <row r="3" spans="1:1" x14ac:dyDescent="0.25">
      <c r="A3" t="s">
        <v>66</v>
      </c>
    </row>
    <row r="4" spans="1:1" x14ac:dyDescent="0.25">
      <c r="A4" t="s">
        <v>67</v>
      </c>
    </row>
    <row r="5" spans="1:1" x14ac:dyDescent="0.25">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40625" defaultRowHeight="15" x14ac:dyDescent="0.25"/>
  <sheetData>
    <row r="1" spans="1:32" x14ac:dyDescent="0.25">
      <c r="D1" t="s">
        <v>485</v>
      </c>
      <c r="E1" t="s">
        <v>64</v>
      </c>
      <c r="F1" t="s">
        <v>65</v>
      </c>
      <c r="G1" t="s">
        <v>66</v>
      </c>
      <c r="H1" t="s">
        <v>67</v>
      </c>
      <c r="N1" t="s">
        <v>431</v>
      </c>
      <c r="W1" t="s">
        <v>430</v>
      </c>
      <c r="AC1" t="s">
        <v>434</v>
      </c>
    </row>
    <row r="2" spans="1:32" x14ac:dyDescent="0.25">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25">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25">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25">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25">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25">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25">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25">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25">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25">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25">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25">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25">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95" customHeight="1" x14ac:dyDescent="0.25">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25">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25">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25">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25">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25">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25">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25">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25">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25">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25">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25">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25">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25">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25">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25">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25">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25">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25">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25">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25">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25">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25">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25">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25">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25">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25">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25">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25">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25">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25">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25">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25">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25">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25">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25">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25">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25">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25">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25">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25">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25">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25">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25">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25">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25">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25">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25">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25">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25">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25">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25">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25">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25">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25">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25">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25">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25">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25">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25">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25">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25">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25">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25">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25">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25">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25">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25">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25">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25">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25">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25">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25">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25">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25">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25">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25">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25">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25">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25">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25">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25">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25">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25">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25">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25">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25">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25">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25">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25">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25">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25">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25">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25">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25">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25">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25">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25">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25">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25">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25">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25">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25">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25">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25">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25">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25">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25">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25">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25">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25">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25">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25">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25">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25">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25">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25">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25">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25">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25">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25">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25">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25">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25">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25">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25">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25">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25">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25">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25">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25">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25">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25">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25">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25">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25">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25">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25">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25">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25">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25">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25">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25">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25">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25">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25">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25">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25">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25">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25">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25">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25">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25">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25">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25">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25">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25">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25">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25">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25">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25">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25">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25">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25">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25">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25">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25">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25">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25">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25">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25">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25">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25">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25">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25">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25">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25">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25">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25">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25">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25">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25">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25">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25">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25">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25">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25">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25">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25">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25">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25">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25">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25">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25">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25">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25">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25">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25">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25">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25">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25">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25">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25">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25">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25">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25">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25">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25">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25">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25">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25">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25">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25">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25">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25">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25">
      <c r="A230" t="s">
        <v>56</v>
      </c>
      <c r="B230" t="s">
        <v>10</v>
      </c>
      <c r="C230" t="s">
        <v>19</v>
      </c>
      <c r="D230">
        <v>1</v>
      </c>
      <c r="E230">
        <v>0</v>
      </c>
      <c r="F230">
        <v>1</v>
      </c>
      <c r="G230" s="146">
        <v>0.42240891000000003</v>
      </c>
      <c r="H230" s="146">
        <v>4.8960289999999997E-2</v>
      </c>
    </row>
    <row r="231" spans="1:32" x14ac:dyDescent="0.25">
      <c r="A231" t="s">
        <v>56</v>
      </c>
      <c r="B231" t="s">
        <v>10</v>
      </c>
      <c r="C231" t="s">
        <v>20</v>
      </c>
      <c r="D231">
        <v>1</v>
      </c>
      <c r="E231">
        <v>0</v>
      </c>
      <c r="F231">
        <v>1</v>
      </c>
      <c r="G231" s="146">
        <v>0.42240891000000003</v>
      </c>
      <c r="H231" s="146">
        <v>4.8960289999999997E-2</v>
      </c>
    </row>
    <row r="232" spans="1:32" x14ac:dyDescent="0.25">
      <c r="A232" t="s">
        <v>56</v>
      </c>
      <c r="B232" t="s">
        <v>10</v>
      </c>
      <c r="C232" t="s">
        <v>21</v>
      </c>
      <c r="D232">
        <v>1</v>
      </c>
      <c r="E232">
        <v>0</v>
      </c>
      <c r="F232">
        <v>1</v>
      </c>
      <c r="G232" s="146">
        <v>0.42240891000000003</v>
      </c>
      <c r="H232" s="146">
        <v>4.8960289999999997E-2</v>
      </c>
    </row>
    <row r="233" spans="1:32" x14ac:dyDescent="0.25">
      <c r="A233" t="s">
        <v>56</v>
      </c>
      <c r="B233" t="s">
        <v>10</v>
      </c>
      <c r="C233" t="s">
        <v>22</v>
      </c>
      <c r="D233">
        <v>1</v>
      </c>
      <c r="E233">
        <v>0</v>
      </c>
      <c r="F233">
        <v>1</v>
      </c>
      <c r="G233" s="146">
        <v>0.14862101</v>
      </c>
      <c r="H233" s="146">
        <v>4.4471129999999998E-2</v>
      </c>
    </row>
    <row r="234" spans="1:32" x14ac:dyDescent="0.25">
      <c r="A234" t="s">
        <v>56</v>
      </c>
      <c r="B234" t="s">
        <v>10</v>
      </c>
      <c r="C234" t="s">
        <v>23</v>
      </c>
      <c r="D234">
        <v>1</v>
      </c>
      <c r="E234">
        <v>0</v>
      </c>
      <c r="F234">
        <v>1</v>
      </c>
      <c r="G234" s="146">
        <v>0.14862101</v>
      </c>
      <c r="H234" s="146">
        <v>4.4471129999999998E-2</v>
      </c>
    </row>
    <row r="235" spans="1:32" x14ac:dyDescent="0.25">
      <c r="A235" t="s">
        <v>56</v>
      </c>
      <c r="B235" t="s">
        <v>10</v>
      </c>
      <c r="C235" t="s">
        <v>24</v>
      </c>
      <c r="D235">
        <v>1</v>
      </c>
      <c r="E235">
        <v>0</v>
      </c>
      <c r="F235">
        <v>1</v>
      </c>
      <c r="G235" s="146">
        <v>0.14862101</v>
      </c>
      <c r="H235" s="146">
        <v>4.4471129999999998E-2</v>
      </c>
    </row>
    <row r="236" spans="1:32" x14ac:dyDescent="0.25">
      <c r="A236" t="s">
        <v>56</v>
      </c>
      <c r="B236" t="s">
        <v>10</v>
      </c>
      <c r="C236" t="s">
        <v>25</v>
      </c>
      <c r="D236">
        <v>1</v>
      </c>
      <c r="E236">
        <v>0</v>
      </c>
      <c r="F236">
        <v>1</v>
      </c>
      <c r="G236" s="146">
        <v>0.14862101</v>
      </c>
      <c r="H236" s="146">
        <v>4.4471129999999998E-2</v>
      </c>
    </row>
    <row r="237" spans="1:32" x14ac:dyDescent="0.25">
      <c r="A237" t="s">
        <v>56</v>
      </c>
      <c r="B237" t="s">
        <v>10</v>
      </c>
      <c r="C237" t="s">
        <v>26</v>
      </c>
      <c r="D237">
        <v>1</v>
      </c>
      <c r="E237">
        <v>0</v>
      </c>
      <c r="F237">
        <v>1</v>
      </c>
      <c r="G237" s="146">
        <v>0.14862101</v>
      </c>
      <c r="H237" s="146">
        <v>4.4471129999999998E-2</v>
      </c>
    </row>
    <row r="238" spans="1:32" x14ac:dyDescent="0.25">
      <c r="A238" t="s">
        <v>56</v>
      </c>
      <c r="B238" t="s">
        <v>10</v>
      </c>
      <c r="C238" t="s">
        <v>27</v>
      </c>
      <c r="D238">
        <v>1</v>
      </c>
      <c r="E238">
        <v>0</v>
      </c>
      <c r="F238">
        <v>1</v>
      </c>
      <c r="G238" s="146">
        <v>0.42240891000000003</v>
      </c>
      <c r="H238" s="146">
        <v>4.8960289999999997E-2</v>
      </c>
    </row>
    <row r="239" spans="1:32" x14ac:dyDescent="0.25">
      <c r="A239" t="s">
        <v>56</v>
      </c>
      <c r="B239" t="s">
        <v>10</v>
      </c>
      <c r="C239" t="s">
        <v>28</v>
      </c>
      <c r="D239">
        <v>1</v>
      </c>
      <c r="E239">
        <v>0</v>
      </c>
      <c r="F239">
        <v>1</v>
      </c>
      <c r="G239" s="146">
        <v>0.42240891000000003</v>
      </c>
      <c r="H239" s="146">
        <v>4.8960289999999997E-2</v>
      </c>
    </row>
    <row r="240" spans="1:32" x14ac:dyDescent="0.25">
      <c r="A240" t="s">
        <v>56</v>
      </c>
      <c r="B240" t="s">
        <v>10</v>
      </c>
      <c r="C240" t="s">
        <v>29</v>
      </c>
      <c r="D240">
        <v>1</v>
      </c>
      <c r="E240">
        <v>0</v>
      </c>
      <c r="F240">
        <v>1</v>
      </c>
      <c r="G240" s="146">
        <v>0.42240891000000003</v>
      </c>
      <c r="H240" s="146">
        <v>4.8960289999999997E-2</v>
      </c>
    </row>
    <row r="241" spans="1:8" x14ac:dyDescent="0.25">
      <c r="A241" t="s">
        <v>56</v>
      </c>
      <c r="B241" t="s">
        <v>10</v>
      </c>
      <c r="C241" t="s">
        <v>30</v>
      </c>
      <c r="D241">
        <v>1</v>
      </c>
      <c r="E241">
        <v>0</v>
      </c>
      <c r="F241">
        <v>1</v>
      </c>
      <c r="G241" s="146">
        <v>0.42240891000000003</v>
      </c>
      <c r="H241" s="146">
        <v>4.8960289999999997E-2</v>
      </c>
    </row>
    <row r="242" spans="1:8" x14ac:dyDescent="0.25">
      <c r="A242" t="s">
        <v>57</v>
      </c>
      <c r="B242" t="s">
        <v>458</v>
      </c>
      <c r="C242" t="s">
        <v>19</v>
      </c>
      <c r="D242">
        <v>1</v>
      </c>
      <c r="E242">
        <v>0</v>
      </c>
      <c r="F242">
        <v>1</v>
      </c>
      <c r="G242" s="146">
        <v>0.42240891000000003</v>
      </c>
      <c r="H242" s="146">
        <v>4.8960289999999997E-2</v>
      </c>
    </row>
    <row r="243" spans="1:8" x14ac:dyDescent="0.25">
      <c r="A243" t="s">
        <v>57</v>
      </c>
      <c r="B243" t="s">
        <v>458</v>
      </c>
      <c r="C243" t="s">
        <v>20</v>
      </c>
      <c r="D243">
        <v>1</v>
      </c>
      <c r="E243">
        <v>0</v>
      </c>
      <c r="F243">
        <v>1</v>
      </c>
      <c r="G243" s="146">
        <v>0.42240891000000003</v>
      </c>
      <c r="H243" s="146">
        <v>4.8960289999999997E-2</v>
      </c>
    </row>
    <row r="244" spans="1:8" x14ac:dyDescent="0.25">
      <c r="A244" t="s">
        <v>57</v>
      </c>
      <c r="B244" t="s">
        <v>458</v>
      </c>
      <c r="C244" t="s">
        <v>21</v>
      </c>
      <c r="D244">
        <v>1</v>
      </c>
      <c r="E244">
        <v>0</v>
      </c>
      <c r="F244">
        <v>1</v>
      </c>
      <c r="G244" s="146">
        <v>0.42240891000000003</v>
      </c>
      <c r="H244" s="146">
        <v>4.8960289999999997E-2</v>
      </c>
    </row>
    <row r="245" spans="1:8" x14ac:dyDescent="0.25">
      <c r="A245" t="s">
        <v>57</v>
      </c>
      <c r="B245" t="s">
        <v>458</v>
      </c>
      <c r="C245" t="s">
        <v>22</v>
      </c>
      <c r="D245">
        <v>1</v>
      </c>
      <c r="E245">
        <v>0</v>
      </c>
      <c r="F245">
        <v>1</v>
      </c>
      <c r="G245" s="146">
        <v>0.14862101</v>
      </c>
      <c r="H245" s="146">
        <v>4.4471129999999998E-2</v>
      </c>
    </row>
    <row r="246" spans="1:8" x14ac:dyDescent="0.25">
      <c r="A246" t="s">
        <v>57</v>
      </c>
      <c r="B246" t="s">
        <v>458</v>
      </c>
      <c r="C246" t="s">
        <v>23</v>
      </c>
      <c r="D246">
        <v>1</v>
      </c>
      <c r="E246">
        <v>0</v>
      </c>
      <c r="F246">
        <v>1</v>
      </c>
      <c r="G246" s="146">
        <v>0.14862101</v>
      </c>
      <c r="H246" s="146">
        <v>4.4471129999999998E-2</v>
      </c>
    </row>
    <row r="247" spans="1:8" x14ac:dyDescent="0.25">
      <c r="A247" t="s">
        <v>57</v>
      </c>
      <c r="B247" t="s">
        <v>458</v>
      </c>
      <c r="C247" t="s">
        <v>24</v>
      </c>
      <c r="D247">
        <v>1</v>
      </c>
      <c r="E247">
        <v>0</v>
      </c>
      <c r="F247">
        <v>1</v>
      </c>
      <c r="G247" s="146">
        <v>0.14862101</v>
      </c>
      <c r="H247" s="146">
        <v>4.4471129999999998E-2</v>
      </c>
    </row>
    <row r="248" spans="1:8" x14ac:dyDescent="0.25">
      <c r="A248" t="s">
        <v>57</v>
      </c>
      <c r="B248" t="s">
        <v>458</v>
      </c>
      <c r="C248" t="s">
        <v>25</v>
      </c>
      <c r="D248">
        <v>1</v>
      </c>
      <c r="E248">
        <v>0</v>
      </c>
      <c r="F248">
        <v>1</v>
      </c>
      <c r="G248" s="146">
        <v>0.14862101</v>
      </c>
      <c r="H248" s="146">
        <v>4.4471129999999998E-2</v>
      </c>
    </row>
    <row r="249" spans="1:8" x14ac:dyDescent="0.25">
      <c r="A249" t="s">
        <v>57</v>
      </c>
      <c r="B249" t="s">
        <v>458</v>
      </c>
      <c r="C249" t="s">
        <v>26</v>
      </c>
      <c r="D249">
        <v>1</v>
      </c>
      <c r="E249">
        <v>0</v>
      </c>
      <c r="F249">
        <v>1</v>
      </c>
      <c r="G249" s="146">
        <v>0.14862101</v>
      </c>
      <c r="H249" s="146">
        <v>4.4471129999999998E-2</v>
      </c>
    </row>
    <row r="250" spans="1:8" x14ac:dyDescent="0.25">
      <c r="A250" t="s">
        <v>57</v>
      </c>
      <c r="B250" t="s">
        <v>458</v>
      </c>
      <c r="C250" t="s">
        <v>27</v>
      </c>
      <c r="D250">
        <v>1</v>
      </c>
      <c r="E250">
        <v>0</v>
      </c>
      <c r="F250">
        <v>1</v>
      </c>
      <c r="G250" s="146">
        <v>0.42240891000000003</v>
      </c>
      <c r="H250" s="146">
        <v>4.8960289999999997E-2</v>
      </c>
    </row>
    <row r="251" spans="1:8" x14ac:dyDescent="0.25">
      <c r="A251" t="s">
        <v>57</v>
      </c>
      <c r="B251" t="s">
        <v>458</v>
      </c>
      <c r="C251" t="s">
        <v>28</v>
      </c>
      <c r="D251">
        <v>1</v>
      </c>
      <c r="E251">
        <v>0</v>
      </c>
      <c r="F251">
        <v>1</v>
      </c>
      <c r="G251" s="146">
        <v>0.42240891000000003</v>
      </c>
      <c r="H251" s="146">
        <v>4.8960289999999997E-2</v>
      </c>
    </row>
    <row r="252" spans="1:8" x14ac:dyDescent="0.25">
      <c r="A252" t="s">
        <v>57</v>
      </c>
      <c r="B252" t="s">
        <v>458</v>
      </c>
      <c r="C252" t="s">
        <v>29</v>
      </c>
      <c r="D252">
        <v>1</v>
      </c>
      <c r="E252">
        <v>0</v>
      </c>
      <c r="F252">
        <v>1</v>
      </c>
      <c r="G252" s="146">
        <v>0.42240891000000003</v>
      </c>
      <c r="H252" s="146">
        <v>4.8960289999999997E-2</v>
      </c>
    </row>
    <row r="253" spans="1:8" x14ac:dyDescent="0.25">
      <c r="A253" t="s">
        <v>57</v>
      </c>
      <c r="B253" t="s">
        <v>458</v>
      </c>
      <c r="C253" t="s">
        <v>30</v>
      </c>
      <c r="D253">
        <v>1</v>
      </c>
      <c r="E253">
        <v>0</v>
      </c>
      <c r="F253">
        <v>1</v>
      </c>
      <c r="G253" s="146">
        <v>0.42240891000000003</v>
      </c>
      <c r="H253" s="146">
        <v>4.8960289999999997E-2</v>
      </c>
    </row>
    <row r="254" spans="1:8" x14ac:dyDescent="0.25">
      <c r="A254" t="s">
        <v>10</v>
      </c>
      <c r="B254" t="s">
        <v>49</v>
      </c>
      <c r="C254" t="s">
        <v>19</v>
      </c>
      <c r="D254">
        <v>2</v>
      </c>
      <c r="E254">
        <v>0</v>
      </c>
      <c r="F254">
        <v>0</v>
      </c>
      <c r="G254">
        <v>0</v>
      </c>
      <c r="H254">
        <v>1</v>
      </c>
    </row>
    <row r="255" spans="1:8" x14ac:dyDescent="0.25">
      <c r="A255" t="s">
        <v>10</v>
      </c>
      <c r="B255" t="s">
        <v>49</v>
      </c>
      <c r="C255" t="s">
        <v>20</v>
      </c>
      <c r="D255">
        <v>2</v>
      </c>
      <c r="E255">
        <v>0</v>
      </c>
      <c r="F255">
        <v>0</v>
      </c>
      <c r="G255">
        <v>0</v>
      </c>
      <c r="H255">
        <v>1</v>
      </c>
    </row>
    <row r="256" spans="1:8" x14ac:dyDescent="0.25">
      <c r="A256" t="s">
        <v>10</v>
      </c>
      <c r="B256" t="s">
        <v>49</v>
      </c>
      <c r="C256" t="s">
        <v>21</v>
      </c>
      <c r="D256">
        <v>2</v>
      </c>
      <c r="E256">
        <v>0</v>
      </c>
      <c r="F256">
        <v>0</v>
      </c>
      <c r="G256">
        <v>0</v>
      </c>
      <c r="H256">
        <v>3</v>
      </c>
    </row>
    <row r="257" spans="1:8" x14ac:dyDescent="0.25">
      <c r="A257" t="s">
        <v>10</v>
      </c>
      <c r="B257" t="s">
        <v>49</v>
      </c>
      <c r="C257" t="s">
        <v>22</v>
      </c>
      <c r="D257">
        <v>2</v>
      </c>
      <c r="E257">
        <v>0</v>
      </c>
      <c r="F257">
        <v>0</v>
      </c>
      <c r="G257">
        <v>0</v>
      </c>
      <c r="H257">
        <v>3</v>
      </c>
    </row>
    <row r="258" spans="1:8" x14ac:dyDescent="0.25">
      <c r="A258" t="s">
        <v>10</v>
      </c>
      <c r="B258" t="s">
        <v>49</v>
      </c>
      <c r="C258" t="s">
        <v>23</v>
      </c>
      <c r="D258">
        <v>2</v>
      </c>
      <c r="E258">
        <v>0</v>
      </c>
      <c r="F258">
        <v>0</v>
      </c>
      <c r="G258">
        <v>0</v>
      </c>
      <c r="H258">
        <v>3</v>
      </c>
    </row>
    <row r="259" spans="1:8" x14ac:dyDescent="0.25">
      <c r="A259" t="s">
        <v>10</v>
      </c>
      <c r="B259" t="s">
        <v>49</v>
      </c>
      <c r="C259" t="s">
        <v>24</v>
      </c>
      <c r="D259">
        <v>2</v>
      </c>
      <c r="E259">
        <v>0</v>
      </c>
      <c r="F259">
        <v>0</v>
      </c>
      <c r="G259">
        <v>0</v>
      </c>
      <c r="H259">
        <v>3</v>
      </c>
    </row>
    <row r="260" spans="1:8" x14ac:dyDescent="0.25">
      <c r="A260" t="s">
        <v>10</v>
      </c>
      <c r="B260" t="s">
        <v>49</v>
      </c>
      <c r="C260" t="s">
        <v>25</v>
      </c>
      <c r="D260">
        <v>2</v>
      </c>
      <c r="E260">
        <v>0</v>
      </c>
      <c r="F260">
        <v>0</v>
      </c>
      <c r="G260">
        <v>0</v>
      </c>
      <c r="H260">
        <v>3</v>
      </c>
    </row>
    <row r="261" spans="1:8" x14ac:dyDescent="0.25">
      <c r="A261" t="s">
        <v>10</v>
      </c>
      <c r="B261" t="s">
        <v>49</v>
      </c>
      <c r="C261" t="s">
        <v>26</v>
      </c>
      <c r="D261">
        <v>2</v>
      </c>
      <c r="E261">
        <v>0</v>
      </c>
      <c r="F261">
        <v>0</v>
      </c>
      <c r="G261">
        <v>0</v>
      </c>
      <c r="H261">
        <v>3</v>
      </c>
    </row>
    <row r="262" spans="1:8" x14ac:dyDescent="0.25">
      <c r="A262" t="s">
        <v>10</v>
      </c>
      <c r="B262" t="s">
        <v>49</v>
      </c>
      <c r="C262" t="s">
        <v>27</v>
      </c>
      <c r="D262">
        <v>2</v>
      </c>
      <c r="E262">
        <v>0</v>
      </c>
      <c r="F262">
        <v>0</v>
      </c>
      <c r="G262">
        <v>0</v>
      </c>
      <c r="H262">
        <v>1</v>
      </c>
    </row>
    <row r="263" spans="1:8" x14ac:dyDescent="0.25">
      <c r="A263" t="s">
        <v>10</v>
      </c>
      <c r="B263" t="s">
        <v>49</v>
      </c>
      <c r="C263" t="s">
        <v>28</v>
      </c>
      <c r="D263">
        <v>2</v>
      </c>
      <c r="E263">
        <v>0</v>
      </c>
      <c r="F263">
        <v>0</v>
      </c>
      <c r="G263">
        <v>0</v>
      </c>
      <c r="H263">
        <v>1</v>
      </c>
    </row>
    <row r="264" spans="1:8" x14ac:dyDescent="0.25">
      <c r="A264" t="s">
        <v>10</v>
      </c>
      <c r="B264" t="s">
        <v>49</v>
      </c>
      <c r="C264" t="s">
        <v>29</v>
      </c>
      <c r="D264">
        <v>2</v>
      </c>
      <c r="E264">
        <v>0</v>
      </c>
      <c r="F264">
        <v>0</v>
      </c>
      <c r="G264">
        <v>0</v>
      </c>
      <c r="H264">
        <v>1</v>
      </c>
    </row>
    <row r="265" spans="1:8" x14ac:dyDescent="0.25">
      <c r="A265" t="s">
        <v>10</v>
      </c>
      <c r="B265" t="s">
        <v>49</v>
      </c>
      <c r="C265" t="s">
        <v>30</v>
      </c>
      <c r="D265">
        <v>2</v>
      </c>
      <c r="E265">
        <v>0</v>
      </c>
      <c r="F265">
        <v>0</v>
      </c>
      <c r="G265">
        <v>0</v>
      </c>
      <c r="H265">
        <v>1</v>
      </c>
    </row>
    <row r="266" spans="1:8" x14ac:dyDescent="0.25">
      <c r="A266" t="s">
        <v>49</v>
      </c>
      <c r="B266" t="s">
        <v>34</v>
      </c>
      <c r="C266" t="s">
        <v>19</v>
      </c>
      <c r="D266">
        <v>2</v>
      </c>
      <c r="E266">
        <v>0</v>
      </c>
      <c r="F266">
        <v>0</v>
      </c>
      <c r="G266">
        <v>0</v>
      </c>
      <c r="H266">
        <v>1</v>
      </c>
    </row>
    <row r="267" spans="1:8" x14ac:dyDescent="0.25">
      <c r="A267" t="s">
        <v>49</v>
      </c>
      <c r="B267" t="s">
        <v>34</v>
      </c>
      <c r="C267" t="s">
        <v>20</v>
      </c>
      <c r="D267">
        <v>2</v>
      </c>
      <c r="E267">
        <v>0</v>
      </c>
      <c r="F267">
        <v>0</v>
      </c>
      <c r="G267">
        <v>0</v>
      </c>
      <c r="H267">
        <v>1</v>
      </c>
    </row>
    <row r="268" spans="1:8" x14ac:dyDescent="0.25">
      <c r="A268" t="s">
        <v>49</v>
      </c>
      <c r="B268" t="s">
        <v>34</v>
      </c>
      <c r="C268" t="s">
        <v>21</v>
      </c>
      <c r="D268">
        <v>2</v>
      </c>
      <c r="E268">
        <v>0</v>
      </c>
      <c r="F268">
        <v>0</v>
      </c>
      <c r="G268">
        <v>0</v>
      </c>
      <c r="H268">
        <v>3</v>
      </c>
    </row>
    <row r="269" spans="1:8" x14ac:dyDescent="0.25">
      <c r="A269" t="s">
        <v>49</v>
      </c>
      <c r="B269" t="s">
        <v>34</v>
      </c>
      <c r="C269" t="s">
        <v>22</v>
      </c>
      <c r="D269">
        <v>2</v>
      </c>
      <c r="E269">
        <v>0</v>
      </c>
      <c r="F269">
        <v>0</v>
      </c>
      <c r="G269">
        <v>0</v>
      </c>
      <c r="H269">
        <v>3</v>
      </c>
    </row>
    <row r="270" spans="1:8" x14ac:dyDescent="0.25">
      <c r="A270" t="s">
        <v>49</v>
      </c>
      <c r="B270" t="s">
        <v>34</v>
      </c>
      <c r="C270" t="s">
        <v>23</v>
      </c>
      <c r="D270">
        <v>2</v>
      </c>
      <c r="E270">
        <v>0</v>
      </c>
      <c r="F270">
        <v>0</v>
      </c>
      <c r="G270">
        <v>0</v>
      </c>
      <c r="H270">
        <v>3</v>
      </c>
    </row>
    <row r="271" spans="1:8" x14ac:dyDescent="0.25">
      <c r="A271" t="s">
        <v>49</v>
      </c>
      <c r="B271" t="s">
        <v>34</v>
      </c>
      <c r="C271" t="s">
        <v>24</v>
      </c>
      <c r="D271">
        <v>2</v>
      </c>
      <c r="E271">
        <v>0</v>
      </c>
      <c r="F271">
        <v>0</v>
      </c>
      <c r="G271">
        <v>0</v>
      </c>
      <c r="H271">
        <v>3</v>
      </c>
    </row>
    <row r="272" spans="1:8" x14ac:dyDescent="0.25">
      <c r="A272" t="s">
        <v>49</v>
      </c>
      <c r="B272" t="s">
        <v>34</v>
      </c>
      <c r="C272" t="s">
        <v>25</v>
      </c>
      <c r="D272">
        <v>2</v>
      </c>
      <c r="E272">
        <v>0</v>
      </c>
      <c r="F272">
        <v>0</v>
      </c>
      <c r="G272">
        <v>0</v>
      </c>
      <c r="H272">
        <v>3</v>
      </c>
    </row>
    <row r="273" spans="1:8" x14ac:dyDescent="0.25">
      <c r="A273" t="s">
        <v>49</v>
      </c>
      <c r="B273" t="s">
        <v>34</v>
      </c>
      <c r="C273" t="s">
        <v>26</v>
      </c>
      <c r="D273">
        <v>2</v>
      </c>
      <c r="E273">
        <v>0</v>
      </c>
      <c r="F273">
        <v>0</v>
      </c>
      <c r="G273">
        <v>0</v>
      </c>
      <c r="H273">
        <v>3</v>
      </c>
    </row>
    <row r="274" spans="1:8" x14ac:dyDescent="0.25">
      <c r="A274" t="s">
        <v>49</v>
      </c>
      <c r="B274" t="s">
        <v>34</v>
      </c>
      <c r="C274" t="s">
        <v>27</v>
      </c>
      <c r="D274">
        <v>2</v>
      </c>
      <c r="E274">
        <v>0</v>
      </c>
      <c r="F274">
        <v>0</v>
      </c>
      <c r="G274">
        <v>0</v>
      </c>
      <c r="H274">
        <v>1</v>
      </c>
    </row>
    <row r="275" spans="1:8" x14ac:dyDescent="0.25">
      <c r="A275" t="s">
        <v>49</v>
      </c>
      <c r="B275" t="s">
        <v>34</v>
      </c>
      <c r="C275" t="s">
        <v>28</v>
      </c>
      <c r="D275">
        <v>2</v>
      </c>
      <c r="E275">
        <v>0</v>
      </c>
      <c r="F275">
        <v>0</v>
      </c>
      <c r="G275">
        <v>0</v>
      </c>
      <c r="H275">
        <v>1</v>
      </c>
    </row>
    <row r="276" spans="1:8" x14ac:dyDescent="0.25">
      <c r="A276" t="s">
        <v>49</v>
      </c>
      <c r="B276" t="s">
        <v>34</v>
      </c>
      <c r="C276" t="s">
        <v>29</v>
      </c>
      <c r="D276">
        <v>2</v>
      </c>
      <c r="E276">
        <v>0</v>
      </c>
      <c r="F276">
        <v>0</v>
      </c>
      <c r="G276">
        <v>0</v>
      </c>
      <c r="H276">
        <v>1</v>
      </c>
    </row>
    <row r="277" spans="1:8" x14ac:dyDescent="0.25">
      <c r="A277" t="s">
        <v>49</v>
      </c>
      <c r="B277" t="s">
        <v>34</v>
      </c>
      <c r="C277" t="s">
        <v>30</v>
      </c>
      <c r="D277">
        <v>2</v>
      </c>
      <c r="E277">
        <v>0</v>
      </c>
      <c r="F277">
        <v>0</v>
      </c>
      <c r="G277">
        <v>0</v>
      </c>
      <c r="H277">
        <v>1</v>
      </c>
    </row>
    <row r="278" spans="1:8" x14ac:dyDescent="0.25">
      <c r="A278" t="s">
        <v>50</v>
      </c>
      <c r="B278" t="s">
        <v>49</v>
      </c>
      <c r="C278" t="s">
        <v>19</v>
      </c>
      <c r="D278">
        <v>2</v>
      </c>
      <c r="E278">
        <v>0</v>
      </c>
      <c r="F278">
        <v>0</v>
      </c>
      <c r="G278">
        <v>0</v>
      </c>
      <c r="H278">
        <v>1</v>
      </c>
    </row>
    <row r="279" spans="1:8" x14ac:dyDescent="0.25">
      <c r="A279" t="s">
        <v>50</v>
      </c>
      <c r="B279" t="s">
        <v>49</v>
      </c>
      <c r="C279" t="s">
        <v>20</v>
      </c>
      <c r="D279">
        <v>2</v>
      </c>
      <c r="E279">
        <v>0</v>
      </c>
      <c r="F279">
        <v>0</v>
      </c>
      <c r="G279">
        <v>0</v>
      </c>
      <c r="H279">
        <v>1</v>
      </c>
    </row>
    <row r="280" spans="1:8" x14ac:dyDescent="0.25">
      <c r="A280" t="s">
        <v>50</v>
      </c>
      <c r="B280" t="s">
        <v>49</v>
      </c>
      <c r="C280" t="s">
        <v>21</v>
      </c>
      <c r="D280">
        <v>2</v>
      </c>
      <c r="E280">
        <v>0</v>
      </c>
      <c r="F280">
        <v>0</v>
      </c>
      <c r="G280">
        <v>0</v>
      </c>
      <c r="H280">
        <v>3</v>
      </c>
    </row>
    <row r="281" spans="1:8" x14ac:dyDescent="0.25">
      <c r="A281" t="s">
        <v>50</v>
      </c>
      <c r="B281" t="s">
        <v>49</v>
      </c>
      <c r="C281" t="s">
        <v>22</v>
      </c>
      <c r="D281">
        <v>2</v>
      </c>
      <c r="E281">
        <v>0</v>
      </c>
      <c r="F281">
        <v>0</v>
      </c>
      <c r="G281">
        <v>0</v>
      </c>
      <c r="H281">
        <v>3</v>
      </c>
    </row>
    <row r="282" spans="1:8" x14ac:dyDescent="0.25">
      <c r="A282" t="s">
        <v>50</v>
      </c>
      <c r="B282" t="s">
        <v>49</v>
      </c>
      <c r="C282" t="s">
        <v>23</v>
      </c>
      <c r="D282">
        <v>2</v>
      </c>
      <c r="E282">
        <v>0</v>
      </c>
      <c r="F282">
        <v>0</v>
      </c>
      <c r="G282">
        <v>0</v>
      </c>
      <c r="H282">
        <v>3</v>
      </c>
    </row>
    <row r="283" spans="1:8" x14ac:dyDescent="0.25">
      <c r="A283" t="s">
        <v>50</v>
      </c>
      <c r="B283" t="s">
        <v>49</v>
      </c>
      <c r="C283" t="s">
        <v>24</v>
      </c>
      <c r="D283">
        <v>2</v>
      </c>
      <c r="E283">
        <v>0</v>
      </c>
      <c r="F283">
        <v>0</v>
      </c>
      <c r="G283">
        <v>0</v>
      </c>
      <c r="H283">
        <v>3</v>
      </c>
    </row>
    <row r="284" spans="1:8" x14ac:dyDescent="0.25">
      <c r="A284" t="s">
        <v>50</v>
      </c>
      <c r="B284" t="s">
        <v>49</v>
      </c>
      <c r="C284" t="s">
        <v>25</v>
      </c>
      <c r="D284">
        <v>2</v>
      </c>
      <c r="E284">
        <v>0</v>
      </c>
      <c r="F284">
        <v>0</v>
      </c>
      <c r="G284">
        <v>0</v>
      </c>
      <c r="H284">
        <v>3</v>
      </c>
    </row>
    <row r="285" spans="1:8" x14ac:dyDescent="0.25">
      <c r="A285" t="s">
        <v>50</v>
      </c>
      <c r="B285" t="s">
        <v>49</v>
      </c>
      <c r="C285" t="s">
        <v>26</v>
      </c>
      <c r="D285">
        <v>2</v>
      </c>
      <c r="E285">
        <v>0</v>
      </c>
      <c r="F285">
        <v>0</v>
      </c>
      <c r="G285">
        <v>0</v>
      </c>
      <c r="H285">
        <v>3</v>
      </c>
    </row>
    <row r="286" spans="1:8" x14ac:dyDescent="0.25">
      <c r="A286" t="s">
        <v>50</v>
      </c>
      <c r="B286" t="s">
        <v>49</v>
      </c>
      <c r="C286" t="s">
        <v>27</v>
      </c>
      <c r="D286">
        <v>2</v>
      </c>
      <c r="E286">
        <v>0</v>
      </c>
      <c r="F286">
        <v>0</v>
      </c>
      <c r="G286">
        <v>0</v>
      </c>
      <c r="H286">
        <v>1</v>
      </c>
    </row>
    <row r="287" spans="1:8" x14ac:dyDescent="0.25">
      <c r="A287" t="s">
        <v>50</v>
      </c>
      <c r="B287" t="s">
        <v>49</v>
      </c>
      <c r="C287" t="s">
        <v>28</v>
      </c>
      <c r="D287">
        <v>2</v>
      </c>
      <c r="E287">
        <v>0</v>
      </c>
      <c r="F287">
        <v>0</v>
      </c>
      <c r="G287">
        <v>0</v>
      </c>
      <c r="H287">
        <v>1</v>
      </c>
    </row>
    <row r="288" spans="1:8" x14ac:dyDescent="0.25">
      <c r="A288" t="s">
        <v>50</v>
      </c>
      <c r="B288" t="s">
        <v>49</v>
      </c>
      <c r="C288" t="s">
        <v>29</v>
      </c>
      <c r="D288">
        <v>2</v>
      </c>
      <c r="E288">
        <v>0</v>
      </c>
      <c r="F288">
        <v>0</v>
      </c>
      <c r="G288">
        <v>0</v>
      </c>
      <c r="H288">
        <v>1</v>
      </c>
    </row>
    <row r="289" spans="1:8" x14ac:dyDescent="0.25">
      <c r="A289" t="s">
        <v>50</v>
      </c>
      <c r="B289" t="s">
        <v>49</v>
      </c>
      <c r="C289" t="s">
        <v>30</v>
      </c>
      <c r="D289">
        <v>2</v>
      </c>
      <c r="E289">
        <v>0</v>
      </c>
      <c r="F289">
        <v>0</v>
      </c>
      <c r="G289">
        <v>0</v>
      </c>
      <c r="H289">
        <v>1</v>
      </c>
    </row>
    <row r="290" spans="1:8" x14ac:dyDescent="0.25">
      <c r="A290" t="s">
        <v>458</v>
      </c>
      <c r="B290" t="s">
        <v>461</v>
      </c>
      <c r="C290" t="s">
        <v>19</v>
      </c>
      <c r="D290">
        <v>1</v>
      </c>
      <c r="E290">
        <v>0</v>
      </c>
      <c r="F290">
        <v>1</v>
      </c>
      <c r="G290" s="146">
        <v>0.42240891000000003</v>
      </c>
      <c r="H290" s="146">
        <v>4.8960289999999997E-2</v>
      </c>
    </row>
    <row r="291" spans="1:8" x14ac:dyDescent="0.25">
      <c r="A291" t="s">
        <v>458</v>
      </c>
      <c r="B291" t="s">
        <v>461</v>
      </c>
      <c r="C291" t="s">
        <v>20</v>
      </c>
      <c r="D291">
        <v>1</v>
      </c>
      <c r="E291">
        <v>0</v>
      </c>
      <c r="F291">
        <v>1</v>
      </c>
      <c r="G291" s="146">
        <v>0.42240891000000003</v>
      </c>
      <c r="H291" s="146">
        <v>4.8960289999999997E-2</v>
      </c>
    </row>
    <row r="292" spans="1:8" x14ac:dyDescent="0.25">
      <c r="A292" t="s">
        <v>458</v>
      </c>
      <c r="B292" t="s">
        <v>461</v>
      </c>
      <c r="C292" t="s">
        <v>21</v>
      </c>
      <c r="D292">
        <v>1</v>
      </c>
      <c r="E292">
        <v>0</v>
      </c>
      <c r="F292">
        <v>1</v>
      </c>
      <c r="G292" s="146">
        <v>0.42240891000000003</v>
      </c>
      <c r="H292" s="146">
        <v>4.8960289999999997E-2</v>
      </c>
    </row>
    <row r="293" spans="1:8" x14ac:dyDescent="0.25">
      <c r="A293" t="s">
        <v>458</v>
      </c>
      <c r="B293" t="s">
        <v>461</v>
      </c>
      <c r="C293" t="s">
        <v>22</v>
      </c>
      <c r="D293">
        <v>1</v>
      </c>
      <c r="E293">
        <v>0</v>
      </c>
      <c r="F293">
        <v>1</v>
      </c>
      <c r="G293" s="146">
        <v>0.14862101</v>
      </c>
      <c r="H293" s="146">
        <v>4.4471129999999998E-2</v>
      </c>
    </row>
    <row r="294" spans="1:8" x14ac:dyDescent="0.25">
      <c r="A294" t="s">
        <v>458</v>
      </c>
      <c r="B294" t="s">
        <v>461</v>
      </c>
      <c r="C294" t="s">
        <v>23</v>
      </c>
      <c r="D294">
        <v>1</v>
      </c>
      <c r="E294">
        <v>0</v>
      </c>
      <c r="F294">
        <v>1</v>
      </c>
      <c r="G294" s="146">
        <v>0.14862101</v>
      </c>
      <c r="H294" s="146">
        <v>4.4471129999999998E-2</v>
      </c>
    </row>
    <row r="295" spans="1:8" x14ac:dyDescent="0.25">
      <c r="A295" t="s">
        <v>458</v>
      </c>
      <c r="B295" t="s">
        <v>461</v>
      </c>
      <c r="C295" t="s">
        <v>24</v>
      </c>
      <c r="D295">
        <v>1</v>
      </c>
      <c r="E295">
        <v>0</v>
      </c>
      <c r="F295">
        <v>1</v>
      </c>
      <c r="G295" s="146">
        <v>0.14862101</v>
      </c>
      <c r="H295" s="146">
        <v>4.4471129999999998E-2</v>
      </c>
    </row>
    <row r="296" spans="1:8" x14ac:dyDescent="0.25">
      <c r="A296" t="s">
        <v>458</v>
      </c>
      <c r="B296" t="s">
        <v>461</v>
      </c>
      <c r="C296" t="s">
        <v>25</v>
      </c>
      <c r="D296">
        <v>1</v>
      </c>
      <c r="E296">
        <v>0</v>
      </c>
      <c r="F296">
        <v>1</v>
      </c>
      <c r="G296" s="146">
        <v>0.14862101</v>
      </c>
      <c r="H296" s="146">
        <v>4.4471129999999998E-2</v>
      </c>
    </row>
    <row r="297" spans="1:8" x14ac:dyDescent="0.25">
      <c r="A297" t="s">
        <v>458</v>
      </c>
      <c r="B297" t="s">
        <v>461</v>
      </c>
      <c r="C297" t="s">
        <v>26</v>
      </c>
      <c r="D297">
        <v>1</v>
      </c>
      <c r="E297">
        <v>0</v>
      </c>
      <c r="F297">
        <v>1</v>
      </c>
      <c r="G297" s="146">
        <v>0.14862101</v>
      </c>
      <c r="H297" s="146">
        <v>4.4471129999999998E-2</v>
      </c>
    </row>
    <row r="298" spans="1:8" x14ac:dyDescent="0.25">
      <c r="A298" t="s">
        <v>458</v>
      </c>
      <c r="B298" t="s">
        <v>461</v>
      </c>
      <c r="C298" t="s">
        <v>27</v>
      </c>
      <c r="D298">
        <v>1</v>
      </c>
      <c r="E298">
        <v>0</v>
      </c>
      <c r="F298">
        <v>1</v>
      </c>
      <c r="G298" s="146">
        <v>0.42240891000000003</v>
      </c>
      <c r="H298" s="146">
        <v>4.8960289999999997E-2</v>
      </c>
    </row>
    <row r="299" spans="1:8" x14ac:dyDescent="0.25">
      <c r="A299" t="s">
        <v>458</v>
      </c>
      <c r="B299" t="s">
        <v>461</v>
      </c>
      <c r="C299" t="s">
        <v>28</v>
      </c>
      <c r="D299">
        <v>1</v>
      </c>
      <c r="E299">
        <v>0</v>
      </c>
      <c r="F299">
        <v>1</v>
      </c>
      <c r="G299" s="146">
        <v>0.42240891000000003</v>
      </c>
      <c r="H299" s="146">
        <v>4.8960289999999997E-2</v>
      </c>
    </row>
    <row r="300" spans="1:8" x14ac:dyDescent="0.25">
      <c r="A300" t="s">
        <v>458</v>
      </c>
      <c r="B300" t="s">
        <v>461</v>
      </c>
      <c r="C300" t="s">
        <v>29</v>
      </c>
      <c r="D300">
        <v>1</v>
      </c>
      <c r="E300">
        <v>0</v>
      </c>
      <c r="F300">
        <v>1</v>
      </c>
      <c r="G300" s="146">
        <v>0.42240891000000003</v>
      </c>
      <c r="H300" s="146">
        <v>4.8960289999999997E-2</v>
      </c>
    </row>
    <row r="301" spans="1:8" x14ac:dyDescent="0.25">
      <c r="A301" t="s">
        <v>458</v>
      </c>
      <c r="B301" t="s">
        <v>461</v>
      </c>
      <c r="C301" t="s">
        <v>30</v>
      </c>
      <c r="D301">
        <v>1</v>
      </c>
      <c r="E301">
        <v>0</v>
      </c>
      <c r="F301">
        <v>1</v>
      </c>
      <c r="G301" s="146">
        <v>0.42240891000000003</v>
      </c>
      <c r="H301" s="146">
        <v>4.8960289999999997E-2</v>
      </c>
    </row>
    <row r="302" spans="1:8" x14ac:dyDescent="0.25">
      <c r="A302" t="s">
        <v>461</v>
      </c>
      <c r="B302" t="s">
        <v>56</v>
      </c>
      <c r="C302" t="s">
        <v>19</v>
      </c>
      <c r="D302">
        <v>1</v>
      </c>
      <c r="E302">
        <v>0</v>
      </c>
      <c r="F302">
        <v>1</v>
      </c>
      <c r="G302" s="146">
        <v>0.42240891000000003</v>
      </c>
      <c r="H302" s="146">
        <v>4.8960289999999997E-2</v>
      </c>
    </row>
    <row r="303" spans="1:8" x14ac:dyDescent="0.25">
      <c r="A303" t="s">
        <v>461</v>
      </c>
      <c r="B303" t="s">
        <v>56</v>
      </c>
      <c r="C303" t="s">
        <v>20</v>
      </c>
      <c r="D303">
        <v>1</v>
      </c>
      <c r="E303">
        <v>0</v>
      </c>
      <c r="F303">
        <v>1</v>
      </c>
      <c r="G303" s="146">
        <v>0.42240891000000003</v>
      </c>
      <c r="H303" s="146">
        <v>4.8960289999999997E-2</v>
      </c>
    </row>
    <row r="304" spans="1:8" x14ac:dyDescent="0.25">
      <c r="A304" t="s">
        <v>461</v>
      </c>
      <c r="B304" t="s">
        <v>56</v>
      </c>
      <c r="C304" t="s">
        <v>21</v>
      </c>
      <c r="D304">
        <v>1</v>
      </c>
      <c r="E304">
        <v>0</v>
      </c>
      <c r="F304">
        <v>1</v>
      </c>
      <c r="G304" s="146">
        <v>0.42240891000000003</v>
      </c>
      <c r="H304" s="146">
        <v>4.8960289999999997E-2</v>
      </c>
    </row>
    <row r="305" spans="1:8" x14ac:dyDescent="0.25">
      <c r="A305" t="s">
        <v>461</v>
      </c>
      <c r="B305" t="s">
        <v>56</v>
      </c>
      <c r="C305" t="s">
        <v>22</v>
      </c>
      <c r="D305">
        <v>1</v>
      </c>
      <c r="E305">
        <v>0</v>
      </c>
      <c r="F305">
        <v>1</v>
      </c>
      <c r="G305" s="146">
        <v>0.14862101</v>
      </c>
      <c r="H305" s="146">
        <v>4.4471129999999998E-2</v>
      </c>
    </row>
    <row r="306" spans="1:8" x14ac:dyDescent="0.25">
      <c r="A306" t="s">
        <v>461</v>
      </c>
      <c r="B306" t="s">
        <v>56</v>
      </c>
      <c r="C306" t="s">
        <v>23</v>
      </c>
      <c r="D306">
        <v>1</v>
      </c>
      <c r="E306">
        <v>0</v>
      </c>
      <c r="F306">
        <v>1</v>
      </c>
      <c r="G306" s="146">
        <v>0.14862101</v>
      </c>
      <c r="H306" s="146">
        <v>4.4471129999999998E-2</v>
      </c>
    </row>
    <row r="307" spans="1:8" x14ac:dyDescent="0.25">
      <c r="A307" t="s">
        <v>461</v>
      </c>
      <c r="B307" t="s">
        <v>56</v>
      </c>
      <c r="C307" t="s">
        <v>24</v>
      </c>
      <c r="D307">
        <v>1</v>
      </c>
      <c r="E307">
        <v>0</v>
      </c>
      <c r="F307">
        <v>1</v>
      </c>
      <c r="G307" s="146">
        <v>0.14862101</v>
      </c>
      <c r="H307" s="146">
        <v>4.4471129999999998E-2</v>
      </c>
    </row>
    <row r="308" spans="1:8" x14ac:dyDescent="0.25">
      <c r="A308" t="s">
        <v>461</v>
      </c>
      <c r="B308" t="s">
        <v>56</v>
      </c>
      <c r="C308" t="s">
        <v>25</v>
      </c>
      <c r="D308">
        <v>1</v>
      </c>
      <c r="E308">
        <v>0</v>
      </c>
      <c r="F308">
        <v>1</v>
      </c>
      <c r="G308" s="146">
        <v>0.14862101</v>
      </c>
      <c r="H308" s="146">
        <v>4.4471129999999998E-2</v>
      </c>
    </row>
    <row r="309" spans="1:8" x14ac:dyDescent="0.25">
      <c r="A309" t="s">
        <v>461</v>
      </c>
      <c r="B309" t="s">
        <v>56</v>
      </c>
      <c r="C309" t="s">
        <v>26</v>
      </c>
      <c r="D309">
        <v>1</v>
      </c>
      <c r="E309">
        <v>0</v>
      </c>
      <c r="F309">
        <v>1</v>
      </c>
      <c r="G309" s="146">
        <v>0.14862101</v>
      </c>
      <c r="H309" s="146">
        <v>4.4471129999999998E-2</v>
      </c>
    </row>
    <row r="310" spans="1:8" x14ac:dyDescent="0.25">
      <c r="A310" t="s">
        <v>461</v>
      </c>
      <c r="B310" t="s">
        <v>56</v>
      </c>
      <c r="C310" t="s">
        <v>27</v>
      </c>
      <c r="D310">
        <v>1</v>
      </c>
      <c r="E310">
        <v>0</v>
      </c>
      <c r="F310">
        <v>1</v>
      </c>
      <c r="G310" s="146">
        <v>0.42240891000000003</v>
      </c>
      <c r="H310" s="146">
        <v>4.8960289999999997E-2</v>
      </c>
    </row>
    <row r="311" spans="1:8" x14ac:dyDescent="0.25">
      <c r="A311" t="s">
        <v>461</v>
      </c>
      <c r="B311" t="s">
        <v>56</v>
      </c>
      <c r="C311" t="s">
        <v>28</v>
      </c>
      <c r="D311">
        <v>1</v>
      </c>
      <c r="E311">
        <v>0</v>
      </c>
      <c r="F311">
        <v>1</v>
      </c>
      <c r="G311" s="146">
        <v>0.42240891000000003</v>
      </c>
      <c r="H311" s="146">
        <v>4.8960289999999997E-2</v>
      </c>
    </row>
    <row r="312" spans="1:8" x14ac:dyDescent="0.25">
      <c r="A312" t="s">
        <v>461</v>
      </c>
      <c r="B312" t="s">
        <v>56</v>
      </c>
      <c r="C312" t="s">
        <v>29</v>
      </c>
      <c r="D312">
        <v>1</v>
      </c>
      <c r="E312">
        <v>0</v>
      </c>
      <c r="F312">
        <v>1</v>
      </c>
      <c r="G312" s="146">
        <v>0.42240891000000003</v>
      </c>
      <c r="H312" s="146">
        <v>4.8960289999999997E-2</v>
      </c>
    </row>
    <row r="313" spans="1:8" x14ac:dyDescent="0.25">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5" x14ac:dyDescent="0.25"/>
  <cols>
    <col min="1" max="1" width="27.5703125" customWidth="1"/>
  </cols>
  <sheetData>
    <row r="1" spans="1:13" ht="50.65" customHeight="1" x14ac:dyDescent="0.25">
      <c r="A1" s="176" t="s">
        <v>465</v>
      </c>
      <c r="B1" s="178" t="s">
        <v>451</v>
      </c>
      <c r="C1" s="178" t="s">
        <v>466</v>
      </c>
      <c r="D1" s="144" t="s">
        <v>467</v>
      </c>
      <c r="I1" s="144" t="s">
        <v>469</v>
      </c>
    </row>
    <row r="2" spans="1:13" ht="26.25" thickBot="1" x14ac:dyDescent="0.3">
      <c r="A2" s="177"/>
      <c r="B2" s="179"/>
      <c r="C2" s="179"/>
      <c r="D2" s="145" t="s">
        <v>468</v>
      </c>
      <c r="E2" t="s">
        <v>64</v>
      </c>
      <c r="F2" t="s">
        <v>65</v>
      </c>
      <c r="G2" t="s">
        <v>66</v>
      </c>
      <c r="H2" t="s">
        <v>67</v>
      </c>
      <c r="I2" s="145" t="s">
        <v>470</v>
      </c>
      <c r="J2" t="s">
        <v>64</v>
      </c>
      <c r="K2" t="s">
        <v>65</v>
      </c>
      <c r="L2" t="s">
        <v>66</v>
      </c>
      <c r="M2" t="s">
        <v>67</v>
      </c>
    </row>
    <row r="3" spans="1:13" ht="37.9" customHeight="1" x14ac:dyDescent="0.25">
      <c r="A3" s="168" t="s">
        <v>471</v>
      </c>
      <c r="B3" s="170">
        <v>4436</v>
      </c>
      <c r="C3" s="172">
        <v>26.3</v>
      </c>
      <c r="D3" s="172" t="s">
        <v>463</v>
      </c>
      <c r="E3" s="167">
        <v>0</v>
      </c>
      <c r="F3" s="167">
        <v>1</v>
      </c>
      <c r="G3" s="167">
        <v>0.42240891000000003</v>
      </c>
      <c r="H3" s="167">
        <v>4.8960289999999997E-2</v>
      </c>
      <c r="I3" s="172" t="s">
        <v>464</v>
      </c>
      <c r="J3" s="167">
        <v>0</v>
      </c>
      <c r="K3" s="167">
        <v>1</v>
      </c>
      <c r="L3" s="167">
        <v>0.2888249</v>
      </c>
      <c r="M3" s="167">
        <v>1.9796190000000002E-2</v>
      </c>
    </row>
    <row r="4" spans="1:13" ht="15.75" thickBot="1" x14ac:dyDescent="0.3">
      <c r="A4" s="169"/>
      <c r="B4" s="171"/>
      <c r="C4" s="173"/>
      <c r="D4" s="173"/>
      <c r="E4" s="167"/>
      <c r="F4" s="167">
        <v>1</v>
      </c>
      <c r="G4" s="167"/>
      <c r="H4" s="167"/>
      <c r="I4" s="173"/>
      <c r="J4" s="167"/>
      <c r="K4" s="167">
        <v>1</v>
      </c>
      <c r="L4" s="167"/>
      <c r="M4" s="167"/>
    </row>
    <row r="5" spans="1:13" x14ac:dyDescent="0.25">
      <c r="A5" s="168" t="s">
        <v>472</v>
      </c>
      <c r="B5" s="170">
        <v>4422</v>
      </c>
      <c r="C5" s="172">
        <v>26.7</v>
      </c>
      <c r="D5" s="172" t="s">
        <v>463</v>
      </c>
      <c r="E5" s="167">
        <v>0</v>
      </c>
      <c r="F5" s="167">
        <v>1</v>
      </c>
      <c r="G5" s="167">
        <v>0.42240891000000003</v>
      </c>
      <c r="H5" s="167">
        <v>4.8960289999999997E-2</v>
      </c>
      <c r="I5" s="172" t="s">
        <v>473</v>
      </c>
      <c r="J5" s="167">
        <v>0</v>
      </c>
      <c r="K5" s="167">
        <v>1</v>
      </c>
      <c r="L5" s="167">
        <v>0.26067639999999997</v>
      </c>
      <c r="M5" s="167">
        <v>4.1888399999999999E-2</v>
      </c>
    </row>
    <row r="6" spans="1:13" ht="15.75" thickBot="1" x14ac:dyDescent="0.3">
      <c r="A6" s="169"/>
      <c r="B6" s="171"/>
      <c r="C6" s="173"/>
      <c r="D6" s="173"/>
      <c r="E6" s="167">
        <v>0</v>
      </c>
      <c r="F6" s="167">
        <v>1</v>
      </c>
      <c r="G6" s="167"/>
      <c r="H6" s="167"/>
      <c r="I6" s="173"/>
      <c r="J6" s="167"/>
      <c r="K6" s="167">
        <v>1</v>
      </c>
      <c r="L6" s="167"/>
      <c r="M6" s="167"/>
    </row>
    <row r="7" spans="1:13" x14ac:dyDescent="0.25">
      <c r="A7" s="168" t="s">
        <v>474</v>
      </c>
      <c r="B7" s="170">
        <v>4423</v>
      </c>
      <c r="C7" s="172">
        <v>26.3</v>
      </c>
      <c r="D7" s="172" t="s">
        <v>463</v>
      </c>
      <c r="E7" s="167">
        <v>0</v>
      </c>
      <c r="F7" s="167">
        <v>1</v>
      </c>
      <c r="G7" s="167">
        <v>0.42240891000000003</v>
      </c>
      <c r="H7" s="167">
        <v>4.8960289999999997E-2</v>
      </c>
      <c r="I7" s="172" t="s">
        <v>473</v>
      </c>
      <c r="J7" s="167">
        <v>0</v>
      </c>
      <c r="K7" s="167">
        <v>1</v>
      </c>
      <c r="L7" s="167">
        <v>0.26067639999999997</v>
      </c>
      <c r="M7" s="167">
        <v>4.1888399999999999E-2</v>
      </c>
    </row>
    <row r="8" spans="1:13" ht="15.75" thickBot="1" x14ac:dyDescent="0.3">
      <c r="A8" s="169"/>
      <c r="B8" s="171"/>
      <c r="C8" s="173"/>
      <c r="D8" s="173"/>
      <c r="E8" s="167">
        <v>0</v>
      </c>
      <c r="F8" s="167">
        <v>1</v>
      </c>
      <c r="G8" s="167"/>
      <c r="H8" s="167"/>
      <c r="I8" s="173"/>
      <c r="J8" s="167"/>
      <c r="K8" s="167">
        <v>1</v>
      </c>
      <c r="L8" s="167"/>
      <c r="M8" s="167"/>
    </row>
    <row r="9" spans="1:13" x14ac:dyDescent="0.25">
      <c r="A9" s="174" t="s">
        <v>475</v>
      </c>
      <c r="B9" s="170">
        <v>4245</v>
      </c>
      <c r="C9" s="172">
        <v>25.9</v>
      </c>
      <c r="D9" s="172" t="s">
        <v>463</v>
      </c>
      <c r="E9" s="167">
        <v>0</v>
      </c>
      <c r="F9" s="167">
        <v>1</v>
      </c>
      <c r="G9" s="167">
        <v>0.42240891000000003</v>
      </c>
      <c r="H9" s="167">
        <v>4.8960289999999997E-2</v>
      </c>
      <c r="I9" s="172" t="s">
        <v>473</v>
      </c>
      <c r="J9" s="167">
        <v>0</v>
      </c>
      <c r="K9" s="167">
        <v>1</v>
      </c>
      <c r="L9" s="167">
        <v>0.26067639999999997</v>
      </c>
      <c r="M9" s="167">
        <v>4.1888399999999999E-2</v>
      </c>
    </row>
    <row r="10" spans="1:13" ht="30.95" customHeight="1" thickBot="1" x14ac:dyDescent="0.3">
      <c r="A10" s="175"/>
      <c r="B10" s="171"/>
      <c r="C10" s="173"/>
      <c r="D10" s="173"/>
      <c r="E10" s="167">
        <v>0</v>
      </c>
      <c r="F10" s="167">
        <v>1</v>
      </c>
      <c r="G10" s="167"/>
      <c r="H10" s="167"/>
      <c r="I10" s="173"/>
      <c r="J10" s="167"/>
      <c r="K10" s="167">
        <v>1</v>
      </c>
      <c r="L10" s="167"/>
      <c r="M10" s="167"/>
    </row>
    <row r="11" spans="1:13" x14ac:dyDescent="0.25">
      <c r="A11" s="168" t="s">
        <v>476</v>
      </c>
      <c r="B11" s="170">
        <v>4816</v>
      </c>
      <c r="C11" s="172">
        <v>20.5</v>
      </c>
      <c r="D11" s="172" t="s">
        <v>463</v>
      </c>
      <c r="E11" s="167">
        <v>0</v>
      </c>
      <c r="F11" s="167">
        <v>1</v>
      </c>
      <c r="G11" s="167">
        <v>0.42240891000000003</v>
      </c>
      <c r="H11" s="167">
        <v>4.8960289999999997E-2</v>
      </c>
      <c r="I11" s="172" t="s">
        <v>477</v>
      </c>
      <c r="J11" s="167">
        <v>0</v>
      </c>
      <c r="K11" s="167">
        <v>1</v>
      </c>
      <c r="L11" s="167">
        <v>0.14862101</v>
      </c>
      <c r="M11" s="167">
        <v>4.4471129999999998E-2</v>
      </c>
    </row>
    <row r="12" spans="1:13" ht="15.75" thickBot="1" x14ac:dyDescent="0.3">
      <c r="A12" s="169"/>
      <c r="B12" s="171"/>
      <c r="C12" s="173"/>
      <c r="D12" s="173"/>
      <c r="E12" s="167">
        <v>0</v>
      </c>
      <c r="F12" s="167">
        <v>1</v>
      </c>
      <c r="G12" s="167"/>
      <c r="H12" s="167"/>
      <c r="I12" s="173"/>
      <c r="J12" s="167"/>
      <c r="K12" s="167">
        <v>1</v>
      </c>
      <c r="L12" s="167"/>
      <c r="M12" s="167"/>
    </row>
    <row r="13" spans="1:13" x14ac:dyDescent="0.25">
      <c r="A13" s="168" t="s">
        <v>478</v>
      </c>
      <c r="B13" s="170">
        <v>4414</v>
      </c>
      <c r="C13" s="172">
        <v>21.4</v>
      </c>
      <c r="D13" s="172" t="s">
        <v>463</v>
      </c>
      <c r="E13" s="167">
        <v>0</v>
      </c>
      <c r="F13" s="167">
        <v>1</v>
      </c>
      <c r="G13" s="167">
        <v>0.42240891000000003</v>
      </c>
      <c r="H13" s="167">
        <v>4.8960289999999997E-2</v>
      </c>
      <c r="I13" s="172" t="s">
        <v>477</v>
      </c>
      <c r="J13" s="167">
        <v>0</v>
      </c>
      <c r="K13" s="167">
        <v>1</v>
      </c>
      <c r="L13" s="167">
        <v>0.14862101</v>
      </c>
      <c r="M13" s="167">
        <v>4.4471129999999998E-2</v>
      </c>
    </row>
    <row r="14" spans="1:13" ht="15.75" thickBot="1" x14ac:dyDescent="0.3">
      <c r="A14" s="169"/>
      <c r="B14" s="171"/>
      <c r="C14" s="173"/>
      <c r="D14" s="173"/>
      <c r="E14" s="167">
        <v>0</v>
      </c>
      <c r="F14" s="167">
        <v>1</v>
      </c>
      <c r="G14" s="167"/>
      <c r="H14" s="167"/>
      <c r="I14" s="173"/>
      <c r="J14" s="167"/>
      <c r="K14" s="167">
        <v>1</v>
      </c>
      <c r="L14" s="167"/>
      <c r="M14" s="167"/>
    </row>
    <row r="15" spans="1:13" x14ac:dyDescent="0.25">
      <c r="A15" s="168" t="s">
        <v>479</v>
      </c>
      <c r="B15" s="170">
        <v>4493</v>
      </c>
      <c r="C15" s="172">
        <v>22.2</v>
      </c>
      <c r="D15" s="172" t="s">
        <v>463</v>
      </c>
      <c r="E15" s="167">
        <v>0</v>
      </c>
      <c r="F15" s="167">
        <v>1</v>
      </c>
      <c r="G15" s="167">
        <v>0.42240891000000003</v>
      </c>
      <c r="H15" s="167">
        <v>4.8960289999999997E-2</v>
      </c>
      <c r="I15" s="172" t="s">
        <v>477</v>
      </c>
      <c r="J15" s="167">
        <v>0</v>
      </c>
      <c r="K15" s="167">
        <v>1</v>
      </c>
      <c r="L15" s="167">
        <v>0.14862101</v>
      </c>
      <c r="M15" s="167">
        <v>4.4471129999999998E-2</v>
      </c>
    </row>
    <row r="16" spans="1:13" ht="15.75" thickBot="1" x14ac:dyDescent="0.3">
      <c r="A16" s="169"/>
      <c r="B16" s="171"/>
      <c r="C16" s="173"/>
      <c r="D16" s="173"/>
      <c r="E16" s="167">
        <v>0</v>
      </c>
      <c r="F16" s="167">
        <v>1</v>
      </c>
      <c r="G16" s="167"/>
      <c r="H16" s="167"/>
      <c r="I16" s="173"/>
      <c r="J16" s="167"/>
      <c r="K16" s="167">
        <v>1</v>
      </c>
      <c r="L16" s="167"/>
      <c r="M16" s="167"/>
    </row>
  </sheetData>
  <mergeCells count="94">
    <mergeCell ref="A1:A2"/>
    <mergeCell ref="B1:B2"/>
    <mergeCell ref="C1:C2"/>
    <mergeCell ref="A3:A4"/>
    <mergeCell ref="B3:B4"/>
    <mergeCell ref="C3:C4"/>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9:A10"/>
    <mergeCell ref="B9:B10"/>
    <mergeCell ref="C9:C10"/>
    <mergeCell ref="D9:D10"/>
    <mergeCell ref="I9:I10"/>
    <mergeCell ref="E9:E10"/>
    <mergeCell ref="F9:F10"/>
    <mergeCell ref="G9:G10"/>
    <mergeCell ref="H9:H10"/>
    <mergeCell ref="A7:A8"/>
    <mergeCell ref="B7:B8"/>
    <mergeCell ref="C7:C8"/>
    <mergeCell ref="D7:D8"/>
    <mergeCell ref="I7:I8"/>
    <mergeCell ref="G7:G8"/>
    <mergeCell ref="H7:H8"/>
    <mergeCell ref="E7:E8"/>
    <mergeCell ref="F7:F8"/>
    <mergeCell ref="A13:A14"/>
    <mergeCell ref="B13:B14"/>
    <mergeCell ref="C13:C14"/>
    <mergeCell ref="D13:D14"/>
    <mergeCell ref="I13:I14"/>
    <mergeCell ref="E13:E14"/>
    <mergeCell ref="F13:F14"/>
    <mergeCell ref="G13:G14"/>
    <mergeCell ref="H13:H14"/>
    <mergeCell ref="A11:A12"/>
    <mergeCell ref="B11:B12"/>
    <mergeCell ref="C11:C12"/>
    <mergeCell ref="D11:D12"/>
    <mergeCell ref="I11:I12"/>
    <mergeCell ref="E11:E12"/>
    <mergeCell ref="F11:F12"/>
    <mergeCell ref="G11:G12"/>
    <mergeCell ref="H11:H12"/>
    <mergeCell ref="A15:A16"/>
    <mergeCell ref="B15:B16"/>
    <mergeCell ref="C15:C16"/>
    <mergeCell ref="D15:D16"/>
    <mergeCell ref="I15:I16"/>
    <mergeCell ref="G15:G16"/>
    <mergeCell ref="H15:H16"/>
    <mergeCell ref="E15:E16"/>
    <mergeCell ref="F15:F16"/>
    <mergeCell ref="J3:J4"/>
    <mergeCell ref="K3:K4"/>
    <mergeCell ref="L3:L4"/>
    <mergeCell ref="M3:M4"/>
    <mergeCell ref="J5:J6"/>
    <mergeCell ref="K5:K6"/>
    <mergeCell ref="L5:L6"/>
    <mergeCell ref="M5:M6"/>
    <mergeCell ref="J7:J8"/>
    <mergeCell ref="K7:K8"/>
    <mergeCell ref="L7:L8"/>
    <mergeCell ref="M7:M8"/>
    <mergeCell ref="J9:J10"/>
    <mergeCell ref="K9:K10"/>
    <mergeCell ref="L9:L10"/>
    <mergeCell ref="M9:M10"/>
    <mergeCell ref="J15:J16"/>
    <mergeCell ref="K15:K16"/>
    <mergeCell ref="L15:L16"/>
    <mergeCell ref="M15:M16"/>
    <mergeCell ref="J11:J12"/>
    <mergeCell ref="K11:K12"/>
    <mergeCell ref="L11:L12"/>
    <mergeCell ref="M11:M12"/>
    <mergeCell ref="J13:J14"/>
    <mergeCell ref="K13:K14"/>
    <mergeCell ref="L13:L14"/>
    <mergeCell ref="M13:M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40625" defaultRowHeight="15" x14ac:dyDescent="0.25"/>
  <sheetData>
    <row r="1" spans="1:18" x14ac:dyDescent="0.25">
      <c r="A1" t="s">
        <v>61</v>
      </c>
      <c r="B1" t="s">
        <v>31</v>
      </c>
      <c r="C1" t="s">
        <v>19</v>
      </c>
      <c r="D1">
        <v>1</v>
      </c>
    </row>
    <row r="2" spans="1:18" x14ac:dyDescent="0.25">
      <c r="A2" t="s">
        <v>61</v>
      </c>
      <c r="B2" t="s">
        <v>31</v>
      </c>
      <c r="C2" t="s">
        <v>20</v>
      </c>
      <c r="D2">
        <v>1</v>
      </c>
    </row>
    <row r="3" spans="1:18" x14ac:dyDescent="0.25">
      <c r="A3" t="s">
        <v>61</v>
      </c>
      <c r="B3" t="s">
        <v>31</v>
      </c>
      <c r="C3" t="s">
        <v>21</v>
      </c>
      <c r="D3">
        <v>3</v>
      </c>
    </row>
    <row r="4" spans="1:18" x14ac:dyDescent="0.25">
      <c r="A4" t="s">
        <v>61</v>
      </c>
      <c r="B4" t="s">
        <v>31</v>
      </c>
      <c r="C4" t="s">
        <v>22</v>
      </c>
      <c r="D4">
        <v>3</v>
      </c>
    </row>
    <row r="5" spans="1:18" x14ac:dyDescent="0.25">
      <c r="A5" t="s">
        <v>61</v>
      </c>
      <c r="B5" t="s">
        <v>31</v>
      </c>
      <c r="C5" t="s">
        <v>23</v>
      </c>
      <c r="D5">
        <v>3</v>
      </c>
    </row>
    <row r="6" spans="1:18" x14ac:dyDescent="0.25">
      <c r="A6" t="s">
        <v>61</v>
      </c>
      <c r="B6" t="s">
        <v>31</v>
      </c>
      <c r="C6" t="s">
        <v>24</v>
      </c>
      <c r="D6">
        <v>3</v>
      </c>
    </row>
    <row r="7" spans="1:18" x14ac:dyDescent="0.25">
      <c r="A7" t="s">
        <v>61</v>
      </c>
      <c r="B7" t="s">
        <v>31</v>
      </c>
      <c r="C7" t="s">
        <v>25</v>
      </c>
      <c r="D7">
        <v>3</v>
      </c>
      <c r="P7" t="s">
        <v>480</v>
      </c>
    </row>
    <row r="8" spans="1:18" x14ac:dyDescent="0.25">
      <c r="A8" t="s">
        <v>61</v>
      </c>
      <c r="B8" t="s">
        <v>31</v>
      </c>
      <c r="C8" t="s">
        <v>26</v>
      </c>
      <c r="D8">
        <v>3</v>
      </c>
      <c r="P8" t="s">
        <v>407</v>
      </c>
      <c r="Q8" t="s">
        <v>279</v>
      </c>
      <c r="R8" t="s">
        <v>304</v>
      </c>
    </row>
    <row r="9" spans="1:18" x14ac:dyDescent="0.25">
      <c r="A9" t="s">
        <v>61</v>
      </c>
      <c r="B9" t="s">
        <v>31</v>
      </c>
      <c r="C9" t="s">
        <v>27</v>
      </c>
      <c r="D9">
        <v>1</v>
      </c>
      <c r="O9" t="s">
        <v>481</v>
      </c>
      <c r="P9" t="s">
        <v>483</v>
      </c>
      <c r="Q9" s="143">
        <v>0.8</v>
      </c>
      <c r="R9" s="143">
        <v>1</v>
      </c>
    </row>
    <row r="10" spans="1:18" x14ac:dyDescent="0.25">
      <c r="A10" t="s">
        <v>61</v>
      </c>
      <c r="B10" t="s">
        <v>31</v>
      </c>
      <c r="C10" t="s">
        <v>28</v>
      </c>
      <c r="D10">
        <v>1</v>
      </c>
      <c r="O10" t="s">
        <v>276</v>
      </c>
      <c r="P10" t="s">
        <v>482</v>
      </c>
      <c r="Q10" s="143">
        <v>0.5</v>
      </c>
      <c r="R10" s="143">
        <v>3</v>
      </c>
    </row>
    <row r="11" spans="1:18" x14ac:dyDescent="0.25">
      <c r="A11" t="s">
        <v>61</v>
      </c>
      <c r="B11" t="s">
        <v>31</v>
      </c>
      <c r="C11" t="s">
        <v>29</v>
      </c>
      <c r="D11">
        <v>1</v>
      </c>
    </row>
    <row r="12" spans="1:18" x14ac:dyDescent="0.25">
      <c r="A12" t="s">
        <v>61</v>
      </c>
      <c r="B12" t="s">
        <v>31</v>
      </c>
      <c r="C12" t="s">
        <v>30</v>
      </c>
      <c r="D12">
        <v>1</v>
      </c>
    </row>
    <row r="13" spans="1:18" x14ac:dyDescent="0.25">
      <c r="A13" t="s">
        <v>31</v>
      </c>
      <c r="B13" t="s">
        <v>32</v>
      </c>
      <c r="C13" t="s">
        <v>19</v>
      </c>
      <c r="D13">
        <v>1</v>
      </c>
    </row>
    <row r="14" spans="1:18" ht="18.95" customHeight="1" x14ac:dyDescent="0.25">
      <c r="A14" t="s">
        <v>31</v>
      </c>
      <c r="B14" t="s">
        <v>32</v>
      </c>
      <c r="C14" t="s">
        <v>20</v>
      </c>
      <c r="D14">
        <v>1</v>
      </c>
    </row>
    <row r="15" spans="1:18" x14ac:dyDescent="0.25">
      <c r="A15" t="s">
        <v>31</v>
      </c>
      <c r="B15" t="s">
        <v>32</v>
      </c>
      <c r="C15" t="s">
        <v>21</v>
      </c>
      <c r="D15">
        <v>3</v>
      </c>
    </row>
    <row r="16" spans="1:18" x14ac:dyDescent="0.25">
      <c r="A16" t="s">
        <v>31</v>
      </c>
      <c r="B16" t="s">
        <v>32</v>
      </c>
      <c r="C16" t="s">
        <v>22</v>
      </c>
      <c r="D16">
        <v>3</v>
      </c>
    </row>
    <row r="17" spans="1:4" x14ac:dyDescent="0.25">
      <c r="A17" t="s">
        <v>31</v>
      </c>
      <c r="B17" t="s">
        <v>32</v>
      </c>
      <c r="C17" t="s">
        <v>23</v>
      </c>
      <c r="D17">
        <v>3</v>
      </c>
    </row>
    <row r="18" spans="1:4" x14ac:dyDescent="0.25">
      <c r="A18" t="s">
        <v>31</v>
      </c>
      <c r="B18" t="s">
        <v>32</v>
      </c>
      <c r="C18" t="s">
        <v>24</v>
      </c>
      <c r="D18">
        <v>3</v>
      </c>
    </row>
    <row r="19" spans="1:4" x14ac:dyDescent="0.25">
      <c r="A19" t="s">
        <v>31</v>
      </c>
      <c r="B19" t="s">
        <v>32</v>
      </c>
      <c r="C19" t="s">
        <v>25</v>
      </c>
      <c r="D19">
        <v>3</v>
      </c>
    </row>
    <row r="20" spans="1:4" x14ac:dyDescent="0.25">
      <c r="A20" t="s">
        <v>31</v>
      </c>
      <c r="B20" t="s">
        <v>32</v>
      </c>
      <c r="C20" t="s">
        <v>26</v>
      </c>
      <c r="D20">
        <v>3</v>
      </c>
    </row>
    <row r="21" spans="1:4" x14ac:dyDescent="0.25">
      <c r="A21" t="s">
        <v>31</v>
      </c>
      <c r="B21" t="s">
        <v>32</v>
      </c>
      <c r="C21" t="s">
        <v>27</v>
      </c>
      <c r="D21">
        <v>1</v>
      </c>
    </row>
    <row r="22" spans="1:4" x14ac:dyDescent="0.25">
      <c r="A22" t="s">
        <v>31</v>
      </c>
      <c r="B22" t="s">
        <v>32</v>
      </c>
      <c r="C22" t="s">
        <v>28</v>
      </c>
      <c r="D22">
        <v>1</v>
      </c>
    </row>
    <row r="23" spans="1:4" x14ac:dyDescent="0.25">
      <c r="A23" t="s">
        <v>31</v>
      </c>
      <c r="B23" t="s">
        <v>32</v>
      </c>
      <c r="C23" t="s">
        <v>29</v>
      </c>
      <c r="D23">
        <v>1</v>
      </c>
    </row>
    <row r="24" spans="1:4" x14ac:dyDescent="0.25">
      <c r="A24" t="s">
        <v>31</v>
      </c>
      <c r="B24" t="s">
        <v>32</v>
      </c>
      <c r="C24" t="s">
        <v>30</v>
      </c>
      <c r="D24">
        <v>1</v>
      </c>
    </row>
    <row r="25" spans="1:4" x14ac:dyDescent="0.25">
      <c r="A25" t="s">
        <v>7</v>
      </c>
      <c r="B25" t="s">
        <v>33</v>
      </c>
      <c r="C25" t="s">
        <v>19</v>
      </c>
      <c r="D25">
        <v>1</v>
      </c>
    </row>
    <row r="26" spans="1:4" x14ac:dyDescent="0.25">
      <c r="A26" t="s">
        <v>7</v>
      </c>
      <c r="B26" t="s">
        <v>33</v>
      </c>
      <c r="C26" t="s">
        <v>20</v>
      </c>
      <c r="D26">
        <v>1</v>
      </c>
    </row>
    <row r="27" spans="1:4" x14ac:dyDescent="0.25">
      <c r="A27" t="s">
        <v>7</v>
      </c>
      <c r="B27" t="s">
        <v>33</v>
      </c>
      <c r="C27" t="s">
        <v>21</v>
      </c>
      <c r="D27">
        <v>3</v>
      </c>
    </row>
    <row r="28" spans="1:4" x14ac:dyDescent="0.25">
      <c r="A28" t="s">
        <v>7</v>
      </c>
      <c r="B28" t="s">
        <v>33</v>
      </c>
      <c r="C28" t="s">
        <v>22</v>
      </c>
      <c r="D28">
        <v>3</v>
      </c>
    </row>
    <row r="29" spans="1:4" x14ac:dyDescent="0.25">
      <c r="A29" t="s">
        <v>7</v>
      </c>
      <c r="B29" t="s">
        <v>33</v>
      </c>
      <c r="C29" t="s">
        <v>23</v>
      </c>
      <c r="D29">
        <v>3</v>
      </c>
    </row>
    <row r="30" spans="1:4" x14ac:dyDescent="0.25">
      <c r="A30" t="s">
        <v>7</v>
      </c>
      <c r="B30" t="s">
        <v>33</v>
      </c>
      <c r="C30" t="s">
        <v>24</v>
      </c>
      <c r="D30">
        <v>3</v>
      </c>
    </row>
    <row r="31" spans="1:4" x14ac:dyDescent="0.25">
      <c r="A31" t="s">
        <v>7</v>
      </c>
      <c r="B31" t="s">
        <v>33</v>
      </c>
      <c r="C31" t="s">
        <v>25</v>
      </c>
      <c r="D31">
        <v>3</v>
      </c>
    </row>
    <row r="32" spans="1:4" x14ac:dyDescent="0.25">
      <c r="A32" t="s">
        <v>7</v>
      </c>
      <c r="B32" t="s">
        <v>33</v>
      </c>
      <c r="C32" t="s">
        <v>26</v>
      </c>
      <c r="D32">
        <v>3</v>
      </c>
    </row>
    <row r="33" spans="1:4" x14ac:dyDescent="0.25">
      <c r="A33" t="s">
        <v>7</v>
      </c>
      <c r="B33" t="s">
        <v>33</v>
      </c>
      <c r="C33" t="s">
        <v>27</v>
      </c>
      <c r="D33">
        <v>1</v>
      </c>
    </row>
    <row r="34" spans="1:4" x14ac:dyDescent="0.25">
      <c r="A34" t="s">
        <v>7</v>
      </c>
      <c r="B34" t="s">
        <v>33</v>
      </c>
      <c r="C34" t="s">
        <v>28</v>
      </c>
      <c r="D34">
        <v>1</v>
      </c>
    </row>
    <row r="35" spans="1:4" x14ac:dyDescent="0.25">
      <c r="A35" t="s">
        <v>7</v>
      </c>
      <c r="B35" t="s">
        <v>33</v>
      </c>
      <c r="C35" t="s">
        <v>29</v>
      </c>
      <c r="D35">
        <v>1</v>
      </c>
    </row>
    <row r="36" spans="1:4" x14ac:dyDescent="0.25">
      <c r="A36" t="s">
        <v>7</v>
      </c>
      <c r="B36" t="s">
        <v>33</v>
      </c>
      <c r="C36" t="s">
        <v>30</v>
      </c>
      <c r="D36">
        <v>1</v>
      </c>
    </row>
    <row r="37" spans="1:4" x14ac:dyDescent="0.25">
      <c r="A37" t="s">
        <v>33</v>
      </c>
      <c r="B37" t="s">
        <v>8</v>
      </c>
      <c r="C37" t="s">
        <v>19</v>
      </c>
      <c r="D37">
        <v>1</v>
      </c>
    </row>
    <row r="38" spans="1:4" x14ac:dyDescent="0.25">
      <c r="A38" t="s">
        <v>33</v>
      </c>
      <c r="B38" t="s">
        <v>8</v>
      </c>
      <c r="C38" t="s">
        <v>20</v>
      </c>
      <c r="D38">
        <v>1</v>
      </c>
    </row>
    <row r="39" spans="1:4" x14ac:dyDescent="0.25">
      <c r="A39" t="s">
        <v>33</v>
      </c>
      <c r="B39" t="s">
        <v>8</v>
      </c>
      <c r="C39" t="s">
        <v>21</v>
      </c>
      <c r="D39">
        <v>3</v>
      </c>
    </row>
    <row r="40" spans="1:4" x14ac:dyDescent="0.25">
      <c r="A40" t="s">
        <v>33</v>
      </c>
      <c r="B40" t="s">
        <v>8</v>
      </c>
      <c r="C40" t="s">
        <v>22</v>
      </c>
      <c r="D40">
        <v>3</v>
      </c>
    </row>
    <row r="41" spans="1:4" x14ac:dyDescent="0.25">
      <c r="A41" t="s">
        <v>33</v>
      </c>
      <c r="B41" t="s">
        <v>8</v>
      </c>
      <c r="C41" t="s">
        <v>23</v>
      </c>
      <c r="D41">
        <v>3</v>
      </c>
    </row>
    <row r="42" spans="1:4" x14ac:dyDescent="0.25">
      <c r="A42" t="s">
        <v>33</v>
      </c>
      <c r="B42" t="s">
        <v>8</v>
      </c>
      <c r="C42" t="s">
        <v>24</v>
      </c>
      <c r="D42">
        <v>3</v>
      </c>
    </row>
    <row r="43" spans="1:4" x14ac:dyDescent="0.25">
      <c r="A43" t="s">
        <v>33</v>
      </c>
      <c r="B43" t="s">
        <v>8</v>
      </c>
      <c r="C43" t="s">
        <v>25</v>
      </c>
      <c r="D43">
        <v>3</v>
      </c>
    </row>
    <row r="44" spans="1:4" x14ac:dyDescent="0.25">
      <c r="A44" t="s">
        <v>33</v>
      </c>
      <c r="B44" t="s">
        <v>8</v>
      </c>
      <c r="C44" t="s">
        <v>26</v>
      </c>
      <c r="D44">
        <v>3</v>
      </c>
    </row>
    <row r="45" spans="1:4" x14ac:dyDescent="0.25">
      <c r="A45" t="s">
        <v>33</v>
      </c>
      <c r="B45" t="s">
        <v>8</v>
      </c>
      <c r="C45" t="s">
        <v>27</v>
      </c>
      <c r="D45">
        <v>1</v>
      </c>
    </row>
    <row r="46" spans="1:4" x14ac:dyDescent="0.25">
      <c r="A46" t="s">
        <v>33</v>
      </c>
      <c r="B46" t="s">
        <v>8</v>
      </c>
      <c r="C46" t="s">
        <v>28</v>
      </c>
      <c r="D46">
        <v>1</v>
      </c>
    </row>
    <row r="47" spans="1:4" x14ac:dyDescent="0.25">
      <c r="A47" t="s">
        <v>33</v>
      </c>
      <c r="B47" t="s">
        <v>8</v>
      </c>
      <c r="C47" t="s">
        <v>29</v>
      </c>
      <c r="D47">
        <v>1</v>
      </c>
    </row>
    <row r="48" spans="1:4" x14ac:dyDescent="0.25">
      <c r="A48" t="s">
        <v>33</v>
      </c>
      <c r="B48" t="s">
        <v>8</v>
      </c>
      <c r="C48" t="s">
        <v>30</v>
      </c>
      <c r="D48">
        <v>1</v>
      </c>
    </row>
    <row r="49" spans="1:4" x14ac:dyDescent="0.25">
      <c r="A49" t="s">
        <v>8</v>
      </c>
      <c r="B49" t="s">
        <v>34</v>
      </c>
      <c r="C49" t="s">
        <v>19</v>
      </c>
      <c r="D49">
        <v>1</v>
      </c>
    </row>
    <row r="50" spans="1:4" x14ac:dyDescent="0.25">
      <c r="A50" t="s">
        <v>8</v>
      </c>
      <c r="B50" t="s">
        <v>34</v>
      </c>
      <c r="C50" t="s">
        <v>20</v>
      </c>
      <c r="D50">
        <v>1</v>
      </c>
    </row>
    <row r="51" spans="1:4" x14ac:dyDescent="0.25">
      <c r="A51" t="s">
        <v>8</v>
      </c>
      <c r="B51" t="s">
        <v>34</v>
      </c>
      <c r="C51" t="s">
        <v>21</v>
      </c>
      <c r="D51">
        <v>3</v>
      </c>
    </row>
    <row r="52" spans="1:4" x14ac:dyDescent="0.25">
      <c r="A52" t="s">
        <v>8</v>
      </c>
      <c r="B52" t="s">
        <v>34</v>
      </c>
      <c r="C52" t="s">
        <v>22</v>
      </c>
      <c r="D52">
        <v>3</v>
      </c>
    </row>
    <row r="53" spans="1:4" x14ac:dyDescent="0.25">
      <c r="A53" t="s">
        <v>8</v>
      </c>
      <c r="B53" t="s">
        <v>34</v>
      </c>
      <c r="C53" t="s">
        <v>23</v>
      </c>
      <c r="D53">
        <v>3</v>
      </c>
    </row>
    <row r="54" spans="1:4" x14ac:dyDescent="0.25">
      <c r="A54" t="s">
        <v>8</v>
      </c>
      <c r="B54" t="s">
        <v>34</v>
      </c>
      <c r="C54" t="s">
        <v>24</v>
      </c>
      <c r="D54">
        <v>3</v>
      </c>
    </row>
    <row r="55" spans="1:4" x14ac:dyDescent="0.25">
      <c r="A55" t="s">
        <v>8</v>
      </c>
      <c r="B55" t="s">
        <v>34</v>
      </c>
      <c r="C55" t="s">
        <v>25</v>
      </c>
      <c r="D55">
        <v>3</v>
      </c>
    </row>
    <row r="56" spans="1:4" x14ac:dyDescent="0.25">
      <c r="A56" t="s">
        <v>8</v>
      </c>
      <c r="B56" t="s">
        <v>34</v>
      </c>
      <c r="C56" t="s">
        <v>26</v>
      </c>
      <c r="D56">
        <v>3</v>
      </c>
    </row>
    <row r="57" spans="1:4" x14ac:dyDescent="0.25">
      <c r="A57" t="s">
        <v>8</v>
      </c>
      <c r="B57" t="s">
        <v>34</v>
      </c>
      <c r="C57" t="s">
        <v>27</v>
      </c>
      <c r="D57">
        <v>1</v>
      </c>
    </row>
    <row r="58" spans="1:4" x14ac:dyDescent="0.25">
      <c r="A58" t="s">
        <v>8</v>
      </c>
      <c r="B58" t="s">
        <v>34</v>
      </c>
      <c r="C58" t="s">
        <v>28</v>
      </c>
      <c r="D58">
        <v>1</v>
      </c>
    </row>
    <row r="59" spans="1:4" x14ac:dyDescent="0.25">
      <c r="A59" t="s">
        <v>8</v>
      </c>
      <c r="B59" t="s">
        <v>34</v>
      </c>
      <c r="C59" t="s">
        <v>29</v>
      </c>
      <c r="D59">
        <v>1</v>
      </c>
    </row>
    <row r="60" spans="1:4" x14ac:dyDescent="0.25">
      <c r="A60" t="s">
        <v>8</v>
      </c>
      <c r="B60" t="s">
        <v>34</v>
      </c>
      <c r="C60" t="s">
        <v>30</v>
      </c>
      <c r="D60">
        <v>1</v>
      </c>
    </row>
    <row r="61" spans="1:4" x14ac:dyDescent="0.25">
      <c r="A61" t="s">
        <v>32</v>
      </c>
      <c r="B61" t="s">
        <v>33</v>
      </c>
      <c r="C61" t="s">
        <v>19</v>
      </c>
      <c r="D61">
        <v>1</v>
      </c>
    </row>
    <row r="62" spans="1:4" x14ac:dyDescent="0.25">
      <c r="A62" t="s">
        <v>32</v>
      </c>
      <c r="B62" t="s">
        <v>33</v>
      </c>
      <c r="C62" t="s">
        <v>20</v>
      </c>
      <c r="D62">
        <v>1</v>
      </c>
    </row>
    <row r="63" spans="1:4" x14ac:dyDescent="0.25">
      <c r="A63" t="s">
        <v>32</v>
      </c>
      <c r="B63" t="s">
        <v>33</v>
      </c>
      <c r="C63" t="s">
        <v>21</v>
      </c>
      <c r="D63">
        <v>3</v>
      </c>
    </row>
    <row r="64" spans="1:4" x14ac:dyDescent="0.25">
      <c r="A64" t="s">
        <v>32</v>
      </c>
      <c r="B64" t="s">
        <v>33</v>
      </c>
      <c r="C64" t="s">
        <v>22</v>
      </c>
      <c r="D64">
        <v>3</v>
      </c>
    </row>
    <row r="65" spans="1:4" x14ac:dyDescent="0.25">
      <c r="A65" t="s">
        <v>32</v>
      </c>
      <c r="B65" t="s">
        <v>33</v>
      </c>
      <c r="C65" t="s">
        <v>23</v>
      </c>
      <c r="D65">
        <v>3</v>
      </c>
    </row>
    <row r="66" spans="1:4" x14ac:dyDescent="0.25">
      <c r="A66" t="s">
        <v>32</v>
      </c>
      <c r="B66" t="s">
        <v>33</v>
      </c>
      <c r="C66" t="s">
        <v>24</v>
      </c>
      <c r="D66">
        <v>3</v>
      </c>
    </row>
    <row r="67" spans="1:4" x14ac:dyDescent="0.25">
      <c r="A67" t="s">
        <v>32</v>
      </c>
      <c r="B67" t="s">
        <v>33</v>
      </c>
      <c r="C67" t="s">
        <v>25</v>
      </c>
      <c r="D67">
        <v>3</v>
      </c>
    </row>
    <row r="68" spans="1:4" x14ac:dyDescent="0.25">
      <c r="A68" t="s">
        <v>32</v>
      </c>
      <c r="B68" t="s">
        <v>33</v>
      </c>
      <c r="C68" t="s">
        <v>26</v>
      </c>
      <c r="D68">
        <v>3</v>
      </c>
    </row>
    <row r="69" spans="1:4" x14ac:dyDescent="0.25">
      <c r="A69" t="s">
        <v>32</v>
      </c>
      <c r="B69" t="s">
        <v>33</v>
      </c>
      <c r="C69" t="s">
        <v>27</v>
      </c>
      <c r="D69">
        <v>1</v>
      </c>
    </row>
    <row r="70" spans="1:4" x14ac:dyDescent="0.25">
      <c r="A70" t="s">
        <v>32</v>
      </c>
      <c r="B70" t="s">
        <v>33</v>
      </c>
      <c r="C70" t="s">
        <v>28</v>
      </c>
      <c r="D70">
        <v>1</v>
      </c>
    </row>
    <row r="71" spans="1:4" x14ac:dyDescent="0.25">
      <c r="A71" t="s">
        <v>32</v>
      </c>
      <c r="B71" t="s">
        <v>33</v>
      </c>
      <c r="C71" t="s">
        <v>29</v>
      </c>
      <c r="D71">
        <v>1</v>
      </c>
    </row>
    <row r="72" spans="1:4" x14ac:dyDescent="0.25">
      <c r="A72" t="s">
        <v>32</v>
      </c>
      <c r="B72" t="s">
        <v>33</v>
      </c>
      <c r="C72" t="s">
        <v>30</v>
      </c>
      <c r="D72">
        <v>1</v>
      </c>
    </row>
    <row r="73" spans="1:4" x14ac:dyDescent="0.25">
      <c r="A73" t="s">
        <v>34</v>
      </c>
      <c r="B73" t="s">
        <v>36</v>
      </c>
      <c r="C73" t="s">
        <v>19</v>
      </c>
      <c r="D73">
        <v>1</v>
      </c>
    </row>
    <row r="74" spans="1:4" x14ac:dyDescent="0.25">
      <c r="A74" t="s">
        <v>34</v>
      </c>
      <c r="B74" t="s">
        <v>36</v>
      </c>
      <c r="C74" t="s">
        <v>20</v>
      </c>
      <c r="D74">
        <v>1</v>
      </c>
    </row>
    <row r="75" spans="1:4" x14ac:dyDescent="0.25">
      <c r="A75" t="s">
        <v>34</v>
      </c>
      <c r="B75" t="s">
        <v>36</v>
      </c>
      <c r="C75" t="s">
        <v>21</v>
      </c>
      <c r="D75">
        <v>3</v>
      </c>
    </row>
    <row r="76" spans="1:4" x14ac:dyDescent="0.25">
      <c r="A76" t="s">
        <v>34</v>
      </c>
      <c r="B76" t="s">
        <v>36</v>
      </c>
      <c r="C76" t="s">
        <v>22</v>
      </c>
      <c r="D76">
        <v>3</v>
      </c>
    </row>
    <row r="77" spans="1:4" x14ac:dyDescent="0.25">
      <c r="A77" t="s">
        <v>34</v>
      </c>
      <c r="B77" t="s">
        <v>36</v>
      </c>
      <c r="C77" t="s">
        <v>23</v>
      </c>
      <c r="D77">
        <v>3</v>
      </c>
    </row>
    <row r="78" spans="1:4" x14ac:dyDescent="0.25">
      <c r="A78" t="s">
        <v>34</v>
      </c>
      <c r="B78" t="s">
        <v>36</v>
      </c>
      <c r="C78" t="s">
        <v>24</v>
      </c>
      <c r="D78">
        <v>3</v>
      </c>
    </row>
    <row r="79" spans="1:4" x14ac:dyDescent="0.25">
      <c r="A79" t="s">
        <v>34</v>
      </c>
      <c r="B79" t="s">
        <v>36</v>
      </c>
      <c r="C79" t="s">
        <v>25</v>
      </c>
      <c r="D79">
        <v>3</v>
      </c>
    </row>
    <row r="80" spans="1:4" x14ac:dyDescent="0.25">
      <c r="A80" t="s">
        <v>34</v>
      </c>
      <c r="B80" t="s">
        <v>36</v>
      </c>
      <c r="C80" t="s">
        <v>26</v>
      </c>
      <c r="D80">
        <v>3</v>
      </c>
    </row>
    <row r="81" spans="1:4" x14ac:dyDescent="0.25">
      <c r="A81" t="s">
        <v>34</v>
      </c>
      <c r="B81" t="s">
        <v>36</v>
      </c>
      <c r="C81" t="s">
        <v>27</v>
      </c>
      <c r="D81">
        <v>1</v>
      </c>
    </row>
    <row r="82" spans="1:4" x14ac:dyDescent="0.25">
      <c r="A82" t="s">
        <v>34</v>
      </c>
      <c r="B82" t="s">
        <v>36</v>
      </c>
      <c r="C82" t="s">
        <v>28</v>
      </c>
      <c r="D82">
        <v>1</v>
      </c>
    </row>
    <row r="83" spans="1:4" x14ac:dyDescent="0.25">
      <c r="A83" t="s">
        <v>34</v>
      </c>
      <c r="B83" t="s">
        <v>36</v>
      </c>
      <c r="C83" t="s">
        <v>29</v>
      </c>
      <c r="D83">
        <v>1</v>
      </c>
    </row>
    <row r="84" spans="1:4" x14ac:dyDescent="0.25">
      <c r="A84" t="s">
        <v>34</v>
      </c>
      <c r="B84" t="s">
        <v>36</v>
      </c>
      <c r="C84" t="s">
        <v>30</v>
      </c>
      <c r="D84">
        <v>1</v>
      </c>
    </row>
    <row r="85" spans="1:4" x14ac:dyDescent="0.25">
      <c r="A85" t="s">
        <v>36</v>
      </c>
      <c r="B85" t="s">
        <v>39</v>
      </c>
      <c r="C85" t="s">
        <v>19</v>
      </c>
      <c r="D85">
        <v>1</v>
      </c>
    </row>
    <row r="86" spans="1:4" x14ac:dyDescent="0.25">
      <c r="A86" t="s">
        <v>36</v>
      </c>
      <c r="B86" t="s">
        <v>39</v>
      </c>
      <c r="C86" t="s">
        <v>20</v>
      </c>
      <c r="D86">
        <v>1</v>
      </c>
    </row>
    <row r="87" spans="1:4" x14ac:dyDescent="0.25">
      <c r="A87" t="s">
        <v>36</v>
      </c>
      <c r="B87" t="s">
        <v>39</v>
      </c>
      <c r="C87" t="s">
        <v>21</v>
      </c>
      <c r="D87">
        <v>3</v>
      </c>
    </row>
    <row r="88" spans="1:4" x14ac:dyDescent="0.25">
      <c r="A88" t="s">
        <v>36</v>
      </c>
      <c r="B88" t="s">
        <v>39</v>
      </c>
      <c r="C88" t="s">
        <v>22</v>
      </c>
      <c r="D88">
        <v>3</v>
      </c>
    </row>
    <row r="89" spans="1:4" x14ac:dyDescent="0.25">
      <c r="A89" t="s">
        <v>36</v>
      </c>
      <c r="B89" t="s">
        <v>39</v>
      </c>
      <c r="C89" t="s">
        <v>23</v>
      </c>
      <c r="D89">
        <v>3</v>
      </c>
    </row>
    <row r="90" spans="1:4" x14ac:dyDescent="0.25">
      <c r="A90" t="s">
        <v>36</v>
      </c>
      <c r="B90" t="s">
        <v>39</v>
      </c>
      <c r="C90" t="s">
        <v>24</v>
      </c>
      <c r="D90">
        <v>3</v>
      </c>
    </row>
    <row r="91" spans="1:4" x14ac:dyDescent="0.25">
      <c r="A91" t="s">
        <v>36</v>
      </c>
      <c r="B91" t="s">
        <v>39</v>
      </c>
      <c r="C91" t="s">
        <v>25</v>
      </c>
      <c r="D91">
        <v>3</v>
      </c>
    </row>
    <row r="92" spans="1:4" x14ac:dyDescent="0.25">
      <c r="A92" t="s">
        <v>36</v>
      </c>
      <c r="B92" t="s">
        <v>39</v>
      </c>
      <c r="C92" t="s">
        <v>26</v>
      </c>
      <c r="D92">
        <v>3</v>
      </c>
    </row>
    <row r="93" spans="1:4" x14ac:dyDescent="0.25">
      <c r="A93" t="s">
        <v>36</v>
      </c>
      <c r="B93" t="s">
        <v>39</v>
      </c>
      <c r="C93" t="s">
        <v>27</v>
      </c>
      <c r="D93">
        <v>1</v>
      </c>
    </row>
    <row r="94" spans="1:4" x14ac:dyDescent="0.25">
      <c r="A94" t="s">
        <v>36</v>
      </c>
      <c r="B94" t="s">
        <v>39</v>
      </c>
      <c r="C94" t="s">
        <v>28</v>
      </c>
      <c r="D94">
        <v>1</v>
      </c>
    </row>
    <row r="95" spans="1:4" x14ac:dyDescent="0.25">
      <c r="A95" t="s">
        <v>36</v>
      </c>
      <c r="B95" t="s">
        <v>39</v>
      </c>
      <c r="C95" t="s">
        <v>29</v>
      </c>
      <c r="D95">
        <v>1</v>
      </c>
    </row>
    <row r="96" spans="1:4" x14ac:dyDescent="0.25">
      <c r="A96" t="s">
        <v>36</v>
      </c>
      <c r="B96" t="s">
        <v>39</v>
      </c>
      <c r="C96" t="s">
        <v>30</v>
      </c>
      <c r="D96">
        <v>1</v>
      </c>
    </row>
    <row r="97" spans="1:4" x14ac:dyDescent="0.25">
      <c r="A97" t="s">
        <v>39</v>
      </c>
      <c r="B97" t="s">
        <v>41</v>
      </c>
      <c r="C97" t="s">
        <v>19</v>
      </c>
      <c r="D97">
        <v>1</v>
      </c>
    </row>
    <row r="98" spans="1:4" x14ac:dyDescent="0.25">
      <c r="A98" t="s">
        <v>39</v>
      </c>
      <c r="B98" t="s">
        <v>41</v>
      </c>
      <c r="C98" t="s">
        <v>20</v>
      </c>
      <c r="D98">
        <v>1</v>
      </c>
    </row>
    <row r="99" spans="1:4" x14ac:dyDescent="0.25">
      <c r="A99" t="s">
        <v>39</v>
      </c>
      <c r="B99" t="s">
        <v>41</v>
      </c>
      <c r="C99" t="s">
        <v>21</v>
      </c>
      <c r="D99">
        <v>3</v>
      </c>
    </row>
    <row r="100" spans="1:4" x14ac:dyDescent="0.25">
      <c r="A100" t="s">
        <v>39</v>
      </c>
      <c r="B100" t="s">
        <v>41</v>
      </c>
      <c r="C100" t="s">
        <v>22</v>
      </c>
      <c r="D100">
        <v>3</v>
      </c>
    </row>
    <row r="101" spans="1:4" x14ac:dyDescent="0.25">
      <c r="A101" t="s">
        <v>39</v>
      </c>
      <c r="B101" t="s">
        <v>41</v>
      </c>
      <c r="C101" t="s">
        <v>23</v>
      </c>
      <c r="D101">
        <v>3</v>
      </c>
    </row>
    <row r="102" spans="1:4" x14ac:dyDescent="0.25">
      <c r="A102" t="s">
        <v>39</v>
      </c>
      <c r="B102" t="s">
        <v>41</v>
      </c>
      <c r="C102" t="s">
        <v>24</v>
      </c>
      <c r="D102">
        <v>3</v>
      </c>
    </row>
    <row r="103" spans="1:4" x14ac:dyDescent="0.25">
      <c r="A103" t="s">
        <v>39</v>
      </c>
      <c r="B103" t="s">
        <v>41</v>
      </c>
      <c r="C103" t="s">
        <v>25</v>
      </c>
      <c r="D103">
        <v>3</v>
      </c>
    </row>
    <row r="104" spans="1:4" x14ac:dyDescent="0.25">
      <c r="A104" t="s">
        <v>39</v>
      </c>
      <c r="B104" t="s">
        <v>41</v>
      </c>
      <c r="C104" t="s">
        <v>26</v>
      </c>
      <c r="D104">
        <v>3</v>
      </c>
    </row>
    <row r="105" spans="1:4" x14ac:dyDescent="0.25">
      <c r="A105" t="s">
        <v>39</v>
      </c>
      <c r="B105" t="s">
        <v>41</v>
      </c>
      <c r="C105" t="s">
        <v>27</v>
      </c>
      <c r="D105">
        <v>1</v>
      </c>
    </row>
    <row r="106" spans="1:4" x14ac:dyDescent="0.25">
      <c r="A106" t="s">
        <v>39</v>
      </c>
      <c r="B106" t="s">
        <v>41</v>
      </c>
      <c r="C106" t="s">
        <v>28</v>
      </c>
      <c r="D106">
        <v>1</v>
      </c>
    </row>
    <row r="107" spans="1:4" x14ac:dyDescent="0.25">
      <c r="A107" t="s">
        <v>39</v>
      </c>
      <c r="B107" t="s">
        <v>41</v>
      </c>
      <c r="C107" t="s">
        <v>29</v>
      </c>
      <c r="D107">
        <v>1</v>
      </c>
    </row>
    <row r="108" spans="1:4" x14ac:dyDescent="0.25">
      <c r="A108" t="s">
        <v>39</v>
      </c>
      <c r="B108" t="s">
        <v>41</v>
      </c>
      <c r="C108" t="s">
        <v>30</v>
      </c>
      <c r="D108">
        <v>1</v>
      </c>
    </row>
    <row r="109" spans="1:4" x14ac:dyDescent="0.25">
      <c r="A109" t="s">
        <v>41</v>
      </c>
      <c r="B109" t="s">
        <v>44</v>
      </c>
      <c r="C109" t="s">
        <v>19</v>
      </c>
      <c r="D109">
        <v>1</v>
      </c>
    </row>
    <row r="110" spans="1:4" x14ac:dyDescent="0.25">
      <c r="A110" t="s">
        <v>41</v>
      </c>
      <c r="B110" t="s">
        <v>44</v>
      </c>
      <c r="C110" t="s">
        <v>20</v>
      </c>
      <c r="D110">
        <v>1</v>
      </c>
    </row>
    <row r="111" spans="1:4" x14ac:dyDescent="0.25">
      <c r="A111" t="s">
        <v>41</v>
      </c>
      <c r="B111" t="s">
        <v>44</v>
      </c>
      <c r="C111" t="s">
        <v>21</v>
      </c>
      <c r="D111">
        <v>3</v>
      </c>
    </row>
    <row r="112" spans="1:4" x14ac:dyDescent="0.25">
      <c r="A112" t="s">
        <v>41</v>
      </c>
      <c r="B112" t="s">
        <v>44</v>
      </c>
      <c r="C112" t="s">
        <v>22</v>
      </c>
      <c r="D112">
        <v>3</v>
      </c>
    </row>
    <row r="113" spans="1:4" x14ac:dyDescent="0.25">
      <c r="A113" t="s">
        <v>41</v>
      </c>
      <c r="B113" t="s">
        <v>44</v>
      </c>
      <c r="C113" t="s">
        <v>23</v>
      </c>
      <c r="D113">
        <v>3</v>
      </c>
    </row>
    <row r="114" spans="1:4" x14ac:dyDescent="0.25">
      <c r="A114" t="s">
        <v>41</v>
      </c>
      <c r="B114" t="s">
        <v>44</v>
      </c>
      <c r="C114" t="s">
        <v>24</v>
      </c>
      <c r="D114">
        <v>3</v>
      </c>
    </row>
    <row r="115" spans="1:4" x14ac:dyDescent="0.25">
      <c r="A115" t="s">
        <v>41</v>
      </c>
      <c r="B115" t="s">
        <v>44</v>
      </c>
      <c r="C115" t="s">
        <v>25</v>
      </c>
      <c r="D115">
        <v>3</v>
      </c>
    </row>
    <row r="116" spans="1:4" x14ac:dyDescent="0.25">
      <c r="A116" t="s">
        <v>41</v>
      </c>
      <c r="B116" t="s">
        <v>44</v>
      </c>
      <c r="C116" t="s">
        <v>26</v>
      </c>
      <c r="D116">
        <v>3</v>
      </c>
    </row>
    <row r="117" spans="1:4" x14ac:dyDescent="0.25">
      <c r="A117" t="s">
        <v>41</v>
      </c>
      <c r="B117" t="s">
        <v>44</v>
      </c>
      <c r="C117" t="s">
        <v>27</v>
      </c>
      <c r="D117">
        <v>1</v>
      </c>
    </row>
    <row r="118" spans="1:4" x14ac:dyDescent="0.25">
      <c r="A118" t="s">
        <v>41</v>
      </c>
      <c r="B118" t="s">
        <v>44</v>
      </c>
      <c r="C118" t="s">
        <v>28</v>
      </c>
      <c r="D118">
        <v>1</v>
      </c>
    </row>
    <row r="119" spans="1:4" x14ac:dyDescent="0.25">
      <c r="A119" t="s">
        <v>41</v>
      </c>
      <c r="B119" t="s">
        <v>44</v>
      </c>
      <c r="C119" t="s">
        <v>29</v>
      </c>
      <c r="D119">
        <v>1</v>
      </c>
    </row>
    <row r="120" spans="1:4" x14ac:dyDescent="0.25">
      <c r="A120" t="s">
        <v>41</v>
      </c>
      <c r="B120" t="s">
        <v>44</v>
      </c>
      <c r="C120" t="s">
        <v>30</v>
      </c>
      <c r="D120">
        <v>1</v>
      </c>
    </row>
    <row r="121" spans="1:4" x14ac:dyDescent="0.25">
      <c r="A121" t="s">
        <v>44</v>
      </c>
      <c r="B121" t="s">
        <v>9</v>
      </c>
      <c r="C121" t="s">
        <v>19</v>
      </c>
      <c r="D121">
        <v>1</v>
      </c>
    </row>
    <row r="122" spans="1:4" x14ac:dyDescent="0.25">
      <c r="A122" t="s">
        <v>44</v>
      </c>
      <c r="B122" t="s">
        <v>9</v>
      </c>
      <c r="C122" t="s">
        <v>20</v>
      </c>
      <c r="D122">
        <v>1</v>
      </c>
    </row>
    <row r="123" spans="1:4" x14ac:dyDescent="0.25">
      <c r="A123" t="s">
        <v>44</v>
      </c>
      <c r="B123" t="s">
        <v>9</v>
      </c>
      <c r="C123" t="s">
        <v>21</v>
      </c>
      <c r="D123">
        <v>3</v>
      </c>
    </row>
    <row r="124" spans="1:4" x14ac:dyDescent="0.25">
      <c r="A124" t="s">
        <v>44</v>
      </c>
      <c r="B124" t="s">
        <v>9</v>
      </c>
      <c r="C124" t="s">
        <v>22</v>
      </c>
      <c r="D124">
        <v>3</v>
      </c>
    </row>
    <row r="125" spans="1:4" x14ac:dyDescent="0.25">
      <c r="A125" t="s">
        <v>44</v>
      </c>
      <c r="B125" t="s">
        <v>9</v>
      </c>
      <c r="C125" t="s">
        <v>23</v>
      </c>
      <c r="D125">
        <v>3</v>
      </c>
    </row>
    <row r="126" spans="1:4" x14ac:dyDescent="0.25">
      <c r="A126" t="s">
        <v>44</v>
      </c>
      <c r="B126" t="s">
        <v>9</v>
      </c>
      <c r="C126" t="s">
        <v>24</v>
      </c>
      <c r="D126">
        <v>3</v>
      </c>
    </row>
    <row r="127" spans="1:4" x14ac:dyDescent="0.25">
      <c r="A127" t="s">
        <v>44</v>
      </c>
      <c r="B127" t="s">
        <v>9</v>
      </c>
      <c r="C127" t="s">
        <v>25</v>
      </c>
      <c r="D127">
        <v>3</v>
      </c>
    </row>
    <row r="128" spans="1:4" x14ac:dyDescent="0.25">
      <c r="A128" t="s">
        <v>44</v>
      </c>
      <c r="B128" t="s">
        <v>9</v>
      </c>
      <c r="C128" t="s">
        <v>26</v>
      </c>
      <c r="D128">
        <v>3</v>
      </c>
    </row>
    <row r="129" spans="1:4" x14ac:dyDescent="0.25">
      <c r="A129" t="s">
        <v>44</v>
      </c>
      <c r="B129" t="s">
        <v>9</v>
      </c>
      <c r="C129" t="s">
        <v>27</v>
      </c>
      <c r="D129">
        <v>1</v>
      </c>
    </row>
    <row r="130" spans="1:4" x14ac:dyDescent="0.25">
      <c r="A130" t="s">
        <v>44</v>
      </c>
      <c r="B130" t="s">
        <v>9</v>
      </c>
      <c r="C130" t="s">
        <v>28</v>
      </c>
      <c r="D130">
        <v>1</v>
      </c>
    </row>
    <row r="131" spans="1:4" x14ac:dyDescent="0.25">
      <c r="A131" t="s">
        <v>44</v>
      </c>
      <c r="B131" t="s">
        <v>9</v>
      </c>
      <c r="C131" t="s">
        <v>29</v>
      </c>
      <c r="D131">
        <v>1</v>
      </c>
    </row>
    <row r="132" spans="1:4" x14ac:dyDescent="0.25">
      <c r="A132" t="s">
        <v>44</v>
      </c>
      <c r="B132" t="s">
        <v>9</v>
      </c>
      <c r="C132" t="s">
        <v>30</v>
      </c>
      <c r="D132">
        <v>1</v>
      </c>
    </row>
    <row r="133" spans="1:4" x14ac:dyDescent="0.25">
      <c r="A133" t="s">
        <v>45</v>
      </c>
      <c r="B133" t="s">
        <v>9</v>
      </c>
      <c r="C133" t="s">
        <v>19</v>
      </c>
      <c r="D133">
        <v>1</v>
      </c>
    </row>
    <row r="134" spans="1:4" x14ac:dyDescent="0.25">
      <c r="A134" t="s">
        <v>45</v>
      </c>
      <c r="B134" t="s">
        <v>9</v>
      </c>
      <c r="C134" t="s">
        <v>20</v>
      </c>
      <c r="D134">
        <v>1</v>
      </c>
    </row>
    <row r="135" spans="1:4" x14ac:dyDescent="0.25">
      <c r="A135" t="s">
        <v>45</v>
      </c>
      <c r="B135" t="s">
        <v>9</v>
      </c>
      <c r="C135" t="s">
        <v>21</v>
      </c>
      <c r="D135">
        <v>3</v>
      </c>
    </row>
    <row r="136" spans="1:4" x14ac:dyDescent="0.25">
      <c r="A136" t="s">
        <v>45</v>
      </c>
      <c r="B136" t="s">
        <v>9</v>
      </c>
      <c r="C136" t="s">
        <v>22</v>
      </c>
      <c r="D136">
        <v>3</v>
      </c>
    </row>
    <row r="137" spans="1:4" x14ac:dyDescent="0.25">
      <c r="A137" t="s">
        <v>45</v>
      </c>
      <c r="B137" t="s">
        <v>9</v>
      </c>
      <c r="C137" t="s">
        <v>23</v>
      </c>
      <c r="D137">
        <v>3</v>
      </c>
    </row>
    <row r="138" spans="1:4" x14ac:dyDescent="0.25">
      <c r="A138" t="s">
        <v>45</v>
      </c>
      <c r="B138" t="s">
        <v>9</v>
      </c>
      <c r="C138" t="s">
        <v>24</v>
      </c>
      <c r="D138">
        <v>3</v>
      </c>
    </row>
    <row r="139" spans="1:4" x14ac:dyDescent="0.25">
      <c r="A139" t="s">
        <v>45</v>
      </c>
      <c r="B139" t="s">
        <v>9</v>
      </c>
      <c r="C139" t="s">
        <v>25</v>
      </c>
      <c r="D139">
        <v>3</v>
      </c>
    </row>
    <row r="140" spans="1:4" x14ac:dyDescent="0.25">
      <c r="A140" t="s">
        <v>45</v>
      </c>
      <c r="B140" t="s">
        <v>9</v>
      </c>
      <c r="C140" t="s">
        <v>26</v>
      </c>
      <c r="D140">
        <v>3</v>
      </c>
    </row>
    <row r="141" spans="1:4" x14ac:dyDescent="0.25">
      <c r="A141" t="s">
        <v>45</v>
      </c>
      <c r="B141" t="s">
        <v>9</v>
      </c>
      <c r="C141" t="s">
        <v>27</v>
      </c>
      <c r="D141">
        <v>1</v>
      </c>
    </row>
    <row r="142" spans="1:4" x14ac:dyDescent="0.25">
      <c r="A142" t="s">
        <v>45</v>
      </c>
      <c r="B142" t="s">
        <v>9</v>
      </c>
      <c r="C142" t="s">
        <v>28</v>
      </c>
      <c r="D142">
        <v>1</v>
      </c>
    </row>
    <row r="143" spans="1:4" x14ac:dyDescent="0.25">
      <c r="A143" t="s">
        <v>45</v>
      </c>
      <c r="B143" t="s">
        <v>9</v>
      </c>
      <c r="C143" t="s">
        <v>29</v>
      </c>
      <c r="D143">
        <v>1</v>
      </c>
    </row>
    <row r="144" spans="1:4" x14ac:dyDescent="0.25">
      <c r="A144" t="s">
        <v>45</v>
      </c>
      <c r="B144" t="s">
        <v>9</v>
      </c>
      <c r="C144" t="s">
        <v>30</v>
      </c>
      <c r="D144">
        <v>1</v>
      </c>
    </row>
    <row r="145" spans="1:4" x14ac:dyDescent="0.25">
      <c r="A145" t="s">
        <v>9</v>
      </c>
      <c r="B145" t="s">
        <v>46</v>
      </c>
      <c r="C145" t="s">
        <v>19</v>
      </c>
      <c r="D145">
        <v>1</v>
      </c>
    </row>
    <row r="146" spans="1:4" x14ac:dyDescent="0.25">
      <c r="A146" t="s">
        <v>9</v>
      </c>
      <c r="B146" t="s">
        <v>46</v>
      </c>
      <c r="C146" t="s">
        <v>20</v>
      </c>
      <c r="D146">
        <v>1</v>
      </c>
    </row>
    <row r="147" spans="1:4" x14ac:dyDescent="0.25">
      <c r="A147" t="s">
        <v>9</v>
      </c>
      <c r="B147" t="s">
        <v>46</v>
      </c>
      <c r="C147" t="s">
        <v>21</v>
      </c>
      <c r="D147">
        <v>3</v>
      </c>
    </row>
    <row r="148" spans="1:4" x14ac:dyDescent="0.25">
      <c r="A148" t="s">
        <v>9</v>
      </c>
      <c r="B148" t="s">
        <v>46</v>
      </c>
      <c r="C148" t="s">
        <v>22</v>
      </c>
      <c r="D148">
        <v>3</v>
      </c>
    </row>
    <row r="149" spans="1:4" x14ac:dyDescent="0.25">
      <c r="A149" t="s">
        <v>9</v>
      </c>
      <c r="B149" t="s">
        <v>46</v>
      </c>
      <c r="C149" t="s">
        <v>23</v>
      </c>
      <c r="D149">
        <v>3</v>
      </c>
    </row>
    <row r="150" spans="1:4" x14ac:dyDescent="0.25">
      <c r="A150" t="s">
        <v>9</v>
      </c>
      <c r="B150" t="s">
        <v>46</v>
      </c>
      <c r="C150" t="s">
        <v>24</v>
      </c>
      <c r="D150">
        <v>3</v>
      </c>
    </row>
    <row r="151" spans="1:4" x14ac:dyDescent="0.25">
      <c r="A151" t="s">
        <v>9</v>
      </c>
      <c r="B151" t="s">
        <v>46</v>
      </c>
      <c r="C151" t="s">
        <v>25</v>
      </c>
      <c r="D151">
        <v>3</v>
      </c>
    </row>
    <row r="152" spans="1:4" x14ac:dyDescent="0.25">
      <c r="A152" t="s">
        <v>9</v>
      </c>
      <c r="B152" t="s">
        <v>46</v>
      </c>
      <c r="C152" t="s">
        <v>26</v>
      </c>
      <c r="D152">
        <v>3</v>
      </c>
    </row>
    <row r="153" spans="1:4" x14ac:dyDescent="0.25">
      <c r="A153" t="s">
        <v>9</v>
      </c>
      <c r="B153" t="s">
        <v>46</v>
      </c>
      <c r="C153" t="s">
        <v>27</v>
      </c>
      <c r="D153">
        <v>1</v>
      </c>
    </row>
    <row r="154" spans="1:4" x14ac:dyDescent="0.25">
      <c r="A154" t="s">
        <v>9</v>
      </c>
      <c r="B154" t="s">
        <v>46</v>
      </c>
      <c r="C154" t="s">
        <v>28</v>
      </c>
      <c r="D154">
        <v>1</v>
      </c>
    </row>
    <row r="155" spans="1:4" x14ac:dyDescent="0.25">
      <c r="A155" t="s">
        <v>9</v>
      </c>
      <c r="B155" t="s">
        <v>46</v>
      </c>
      <c r="C155" t="s">
        <v>29</v>
      </c>
      <c r="D155">
        <v>1</v>
      </c>
    </row>
    <row r="156" spans="1:4" x14ac:dyDescent="0.25">
      <c r="A156" t="s">
        <v>9</v>
      </c>
      <c r="B156" t="s">
        <v>46</v>
      </c>
      <c r="C156" t="s">
        <v>30</v>
      </c>
      <c r="D156">
        <v>1</v>
      </c>
    </row>
    <row r="157" spans="1:4" x14ac:dyDescent="0.25">
      <c r="A157" t="s">
        <v>46</v>
      </c>
      <c r="B157" t="s">
        <v>48</v>
      </c>
      <c r="C157" t="s">
        <v>19</v>
      </c>
      <c r="D157">
        <v>1</v>
      </c>
    </row>
    <row r="158" spans="1:4" x14ac:dyDescent="0.25">
      <c r="A158" t="s">
        <v>46</v>
      </c>
      <c r="B158" t="s">
        <v>48</v>
      </c>
      <c r="C158" t="s">
        <v>20</v>
      </c>
      <c r="D158">
        <v>1</v>
      </c>
    </row>
    <row r="159" spans="1:4" x14ac:dyDescent="0.25">
      <c r="A159" t="s">
        <v>46</v>
      </c>
      <c r="B159" t="s">
        <v>48</v>
      </c>
      <c r="C159" t="s">
        <v>21</v>
      </c>
      <c r="D159">
        <v>3</v>
      </c>
    </row>
    <row r="160" spans="1:4" x14ac:dyDescent="0.25">
      <c r="A160" t="s">
        <v>46</v>
      </c>
      <c r="B160" t="s">
        <v>48</v>
      </c>
      <c r="C160" t="s">
        <v>22</v>
      </c>
      <c r="D160">
        <v>3</v>
      </c>
    </row>
    <row r="161" spans="1:4" x14ac:dyDescent="0.25">
      <c r="A161" t="s">
        <v>46</v>
      </c>
      <c r="B161" t="s">
        <v>48</v>
      </c>
      <c r="C161" t="s">
        <v>23</v>
      </c>
      <c r="D161">
        <v>3</v>
      </c>
    </row>
    <row r="162" spans="1:4" x14ac:dyDescent="0.25">
      <c r="A162" t="s">
        <v>46</v>
      </c>
      <c r="B162" t="s">
        <v>48</v>
      </c>
      <c r="C162" t="s">
        <v>24</v>
      </c>
      <c r="D162">
        <v>3</v>
      </c>
    </row>
    <row r="163" spans="1:4" x14ac:dyDescent="0.25">
      <c r="A163" t="s">
        <v>46</v>
      </c>
      <c r="B163" t="s">
        <v>48</v>
      </c>
      <c r="C163" t="s">
        <v>25</v>
      </c>
      <c r="D163">
        <v>3</v>
      </c>
    </row>
    <row r="164" spans="1:4" x14ac:dyDescent="0.25">
      <c r="A164" t="s">
        <v>46</v>
      </c>
      <c r="B164" t="s">
        <v>48</v>
      </c>
      <c r="C164" t="s">
        <v>26</v>
      </c>
      <c r="D164">
        <v>3</v>
      </c>
    </row>
    <row r="165" spans="1:4" x14ac:dyDescent="0.25">
      <c r="A165" t="s">
        <v>46</v>
      </c>
      <c r="B165" t="s">
        <v>48</v>
      </c>
      <c r="C165" t="s">
        <v>27</v>
      </c>
      <c r="D165">
        <v>1</v>
      </c>
    </row>
    <row r="166" spans="1:4" x14ac:dyDescent="0.25">
      <c r="A166" t="s">
        <v>46</v>
      </c>
      <c r="B166" t="s">
        <v>48</v>
      </c>
      <c r="C166" t="s">
        <v>28</v>
      </c>
      <c r="D166">
        <v>1</v>
      </c>
    </row>
    <row r="167" spans="1:4" x14ac:dyDescent="0.25">
      <c r="A167" t="s">
        <v>46</v>
      </c>
      <c r="B167" t="s">
        <v>48</v>
      </c>
      <c r="C167" t="s">
        <v>29</v>
      </c>
      <c r="D167">
        <v>1</v>
      </c>
    </row>
    <row r="168" spans="1:4" x14ac:dyDescent="0.25">
      <c r="A168" t="s">
        <v>46</v>
      </c>
      <c r="B168" t="s">
        <v>48</v>
      </c>
      <c r="C168" t="s">
        <v>30</v>
      </c>
      <c r="D168">
        <v>1</v>
      </c>
    </row>
    <row r="169" spans="1:4" x14ac:dyDescent="0.25">
      <c r="A169" t="s">
        <v>455</v>
      </c>
      <c r="B169" t="s">
        <v>56</v>
      </c>
      <c r="C169" t="s">
        <v>19</v>
      </c>
      <c r="D169">
        <v>1</v>
      </c>
    </row>
    <row r="170" spans="1:4" x14ac:dyDescent="0.25">
      <c r="A170" t="s">
        <v>455</v>
      </c>
      <c r="B170" t="s">
        <v>56</v>
      </c>
      <c r="C170" t="s">
        <v>20</v>
      </c>
      <c r="D170">
        <v>1</v>
      </c>
    </row>
    <row r="171" spans="1:4" x14ac:dyDescent="0.25">
      <c r="A171" t="s">
        <v>455</v>
      </c>
      <c r="B171" t="s">
        <v>56</v>
      </c>
      <c r="C171" t="s">
        <v>21</v>
      </c>
      <c r="D171">
        <v>3</v>
      </c>
    </row>
    <row r="172" spans="1:4" x14ac:dyDescent="0.25">
      <c r="A172" t="s">
        <v>455</v>
      </c>
      <c r="B172" t="s">
        <v>56</v>
      </c>
      <c r="C172" t="s">
        <v>22</v>
      </c>
      <c r="D172">
        <v>3</v>
      </c>
    </row>
    <row r="173" spans="1:4" x14ac:dyDescent="0.25">
      <c r="A173" t="s">
        <v>455</v>
      </c>
      <c r="B173" t="s">
        <v>56</v>
      </c>
      <c r="C173" t="s">
        <v>23</v>
      </c>
      <c r="D173">
        <v>3</v>
      </c>
    </row>
    <row r="174" spans="1:4" x14ac:dyDescent="0.25">
      <c r="A174" t="s">
        <v>455</v>
      </c>
      <c r="B174" t="s">
        <v>56</v>
      </c>
      <c r="C174" t="s">
        <v>24</v>
      </c>
      <c r="D174">
        <v>3</v>
      </c>
    </row>
    <row r="175" spans="1:4" x14ac:dyDescent="0.25">
      <c r="A175" t="s">
        <v>455</v>
      </c>
      <c r="B175" t="s">
        <v>56</v>
      </c>
      <c r="C175" t="s">
        <v>25</v>
      </c>
      <c r="D175">
        <v>3</v>
      </c>
    </row>
    <row r="176" spans="1:4" x14ac:dyDescent="0.25">
      <c r="A176" t="s">
        <v>455</v>
      </c>
      <c r="B176" t="s">
        <v>56</v>
      </c>
      <c r="C176" t="s">
        <v>26</v>
      </c>
      <c r="D176">
        <v>3</v>
      </c>
    </row>
    <row r="177" spans="1:4" x14ac:dyDescent="0.25">
      <c r="A177" t="s">
        <v>455</v>
      </c>
      <c r="B177" t="s">
        <v>56</v>
      </c>
      <c r="C177" t="s">
        <v>27</v>
      </c>
      <c r="D177">
        <v>1</v>
      </c>
    </row>
    <row r="178" spans="1:4" x14ac:dyDescent="0.25">
      <c r="A178" t="s">
        <v>455</v>
      </c>
      <c r="B178" t="s">
        <v>56</v>
      </c>
      <c r="C178" t="s">
        <v>28</v>
      </c>
      <c r="D178">
        <v>1</v>
      </c>
    </row>
    <row r="179" spans="1:4" x14ac:dyDescent="0.25">
      <c r="A179" t="s">
        <v>455</v>
      </c>
      <c r="B179" t="s">
        <v>56</v>
      </c>
      <c r="C179" t="s">
        <v>29</v>
      </c>
      <c r="D179">
        <v>1</v>
      </c>
    </row>
    <row r="180" spans="1:4" x14ac:dyDescent="0.25">
      <c r="A180" t="s">
        <v>455</v>
      </c>
      <c r="B180" t="s">
        <v>56</v>
      </c>
      <c r="C180" t="s">
        <v>30</v>
      </c>
      <c r="D180">
        <v>1</v>
      </c>
    </row>
    <row r="181" spans="1:4" x14ac:dyDescent="0.25">
      <c r="A181" t="s">
        <v>58</v>
      </c>
      <c r="B181" t="s">
        <v>57</v>
      </c>
      <c r="C181" t="s">
        <v>19</v>
      </c>
      <c r="D181">
        <v>1</v>
      </c>
    </row>
    <row r="182" spans="1:4" x14ac:dyDescent="0.25">
      <c r="A182" t="s">
        <v>58</v>
      </c>
      <c r="B182" t="s">
        <v>57</v>
      </c>
      <c r="C182" t="s">
        <v>20</v>
      </c>
      <c r="D182">
        <v>1</v>
      </c>
    </row>
    <row r="183" spans="1:4" x14ac:dyDescent="0.25">
      <c r="A183" t="s">
        <v>58</v>
      </c>
      <c r="B183" t="s">
        <v>57</v>
      </c>
      <c r="C183" t="s">
        <v>21</v>
      </c>
      <c r="D183">
        <v>3</v>
      </c>
    </row>
    <row r="184" spans="1:4" x14ac:dyDescent="0.25">
      <c r="A184" t="s">
        <v>58</v>
      </c>
      <c r="B184" t="s">
        <v>57</v>
      </c>
      <c r="C184" t="s">
        <v>22</v>
      </c>
      <c r="D184">
        <v>3</v>
      </c>
    </row>
    <row r="185" spans="1:4" x14ac:dyDescent="0.25">
      <c r="A185" t="s">
        <v>58</v>
      </c>
      <c r="B185" t="s">
        <v>57</v>
      </c>
      <c r="C185" t="s">
        <v>23</v>
      </c>
      <c r="D185">
        <v>3</v>
      </c>
    </row>
    <row r="186" spans="1:4" x14ac:dyDescent="0.25">
      <c r="A186" t="s">
        <v>58</v>
      </c>
      <c r="B186" t="s">
        <v>57</v>
      </c>
      <c r="C186" t="s">
        <v>24</v>
      </c>
      <c r="D186">
        <v>3</v>
      </c>
    </row>
    <row r="187" spans="1:4" x14ac:dyDescent="0.25">
      <c r="A187" t="s">
        <v>58</v>
      </c>
      <c r="B187" t="s">
        <v>57</v>
      </c>
      <c r="C187" t="s">
        <v>25</v>
      </c>
      <c r="D187">
        <v>3</v>
      </c>
    </row>
    <row r="188" spans="1:4" x14ac:dyDescent="0.25">
      <c r="A188" t="s">
        <v>58</v>
      </c>
      <c r="B188" t="s">
        <v>57</v>
      </c>
      <c r="C188" t="s">
        <v>26</v>
      </c>
      <c r="D188">
        <v>3</v>
      </c>
    </row>
    <row r="189" spans="1:4" x14ac:dyDescent="0.25">
      <c r="A189" t="s">
        <v>58</v>
      </c>
      <c r="B189" t="s">
        <v>57</v>
      </c>
      <c r="C189" t="s">
        <v>27</v>
      </c>
      <c r="D189">
        <v>1</v>
      </c>
    </row>
    <row r="190" spans="1:4" x14ac:dyDescent="0.25">
      <c r="A190" t="s">
        <v>58</v>
      </c>
      <c r="B190" t="s">
        <v>57</v>
      </c>
      <c r="C190" t="s">
        <v>28</v>
      </c>
      <c r="D190">
        <v>1</v>
      </c>
    </row>
    <row r="191" spans="1:4" x14ac:dyDescent="0.25">
      <c r="A191" t="s">
        <v>58</v>
      </c>
      <c r="B191" t="s">
        <v>57</v>
      </c>
      <c r="C191" t="s">
        <v>29</v>
      </c>
      <c r="D191">
        <v>1</v>
      </c>
    </row>
    <row r="192" spans="1:4" x14ac:dyDescent="0.25">
      <c r="A192" t="s">
        <v>58</v>
      </c>
      <c r="B192" t="s">
        <v>57</v>
      </c>
      <c r="C192" t="s">
        <v>30</v>
      </c>
      <c r="D192">
        <v>1</v>
      </c>
    </row>
    <row r="193" spans="1:4" x14ac:dyDescent="0.25">
      <c r="A193" t="s">
        <v>59</v>
      </c>
      <c r="B193" t="s">
        <v>455</v>
      </c>
      <c r="C193" t="s">
        <v>19</v>
      </c>
      <c r="D193">
        <v>1</v>
      </c>
    </row>
    <row r="194" spans="1:4" x14ac:dyDescent="0.25">
      <c r="A194" t="s">
        <v>59</v>
      </c>
      <c r="B194" t="s">
        <v>455</v>
      </c>
      <c r="C194" t="s">
        <v>20</v>
      </c>
      <c r="D194">
        <v>1</v>
      </c>
    </row>
    <row r="195" spans="1:4" x14ac:dyDescent="0.25">
      <c r="A195" t="s">
        <v>59</v>
      </c>
      <c r="B195" t="s">
        <v>455</v>
      </c>
      <c r="C195" t="s">
        <v>21</v>
      </c>
      <c r="D195">
        <v>3</v>
      </c>
    </row>
    <row r="196" spans="1:4" x14ac:dyDescent="0.25">
      <c r="A196" t="s">
        <v>59</v>
      </c>
      <c r="B196" t="s">
        <v>455</v>
      </c>
      <c r="C196" t="s">
        <v>22</v>
      </c>
      <c r="D196">
        <v>3</v>
      </c>
    </row>
    <row r="197" spans="1:4" x14ac:dyDescent="0.25">
      <c r="A197" t="s">
        <v>59</v>
      </c>
      <c r="B197" t="s">
        <v>455</v>
      </c>
      <c r="C197" t="s">
        <v>23</v>
      </c>
      <c r="D197">
        <v>3</v>
      </c>
    </row>
    <row r="198" spans="1:4" x14ac:dyDescent="0.25">
      <c r="A198" t="s">
        <v>59</v>
      </c>
      <c r="B198" t="s">
        <v>455</v>
      </c>
      <c r="C198" t="s">
        <v>24</v>
      </c>
      <c r="D198">
        <v>3</v>
      </c>
    </row>
    <row r="199" spans="1:4" x14ac:dyDescent="0.25">
      <c r="A199" t="s">
        <v>59</v>
      </c>
      <c r="B199" t="s">
        <v>455</v>
      </c>
      <c r="C199" t="s">
        <v>25</v>
      </c>
      <c r="D199">
        <v>3</v>
      </c>
    </row>
    <row r="200" spans="1:4" x14ac:dyDescent="0.25">
      <c r="A200" t="s">
        <v>59</v>
      </c>
      <c r="B200" t="s">
        <v>455</v>
      </c>
      <c r="C200" t="s">
        <v>26</v>
      </c>
      <c r="D200">
        <v>3</v>
      </c>
    </row>
    <row r="201" spans="1:4" x14ac:dyDescent="0.25">
      <c r="A201" t="s">
        <v>59</v>
      </c>
      <c r="B201" t="s">
        <v>455</v>
      </c>
      <c r="C201" t="s">
        <v>27</v>
      </c>
      <c r="D201">
        <v>1</v>
      </c>
    </row>
    <row r="202" spans="1:4" x14ac:dyDescent="0.25">
      <c r="A202" t="s">
        <v>59</v>
      </c>
      <c r="B202" t="s">
        <v>455</v>
      </c>
      <c r="C202" t="s">
        <v>28</v>
      </c>
      <c r="D202">
        <v>1</v>
      </c>
    </row>
    <row r="203" spans="1:4" x14ac:dyDescent="0.25">
      <c r="A203" t="s">
        <v>59</v>
      </c>
      <c r="B203" t="s">
        <v>455</v>
      </c>
      <c r="C203" t="s">
        <v>29</v>
      </c>
      <c r="D203">
        <v>1</v>
      </c>
    </row>
    <row r="204" spans="1:4" x14ac:dyDescent="0.25">
      <c r="A204" t="s">
        <v>59</v>
      </c>
      <c r="B204" t="s">
        <v>455</v>
      </c>
      <c r="C204" t="s">
        <v>30</v>
      </c>
      <c r="D204">
        <v>1</v>
      </c>
    </row>
    <row r="205" spans="1:4" x14ac:dyDescent="0.25">
      <c r="A205" t="s">
        <v>55</v>
      </c>
      <c r="B205" t="s">
        <v>54</v>
      </c>
      <c r="C205" t="s">
        <v>19</v>
      </c>
      <c r="D205">
        <v>1</v>
      </c>
    </row>
    <row r="206" spans="1:4" x14ac:dyDescent="0.25">
      <c r="A206" t="s">
        <v>55</v>
      </c>
      <c r="B206" t="s">
        <v>54</v>
      </c>
      <c r="C206" t="s">
        <v>20</v>
      </c>
      <c r="D206">
        <v>1</v>
      </c>
    </row>
    <row r="207" spans="1:4" x14ac:dyDescent="0.25">
      <c r="A207" t="s">
        <v>55</v>
      </c>
      <c r="B207" t="s">
        <v>54</v>
      </c>
      <c r="C207" t="s">
        <v>21</v>
      </c>
      <c r="D207">
        <v>3</v>
      </c>
    </row>
    <row r="208" spans="1:4" x14ac:dyDescent="0.25">
      <c r="A208" t="s">
        <v>55</v>
      </c>
      <c r="B208" t="s">
        <v>54</v>
      </c>
      <c r="C208" t="s">
        <v>22</v>
      </c>
      <c r="D208">
        <v>3</v>
      </c>
    </row>
    <row r="209" spans="1:4" x14ac:dyDescent="0.25">
      <c r="A209" t="s">
        <v>55</v>
      </c>
      <c r="B209" t="s">
        <v>54</v>
      </c>
      <c r="C209" t="s">
        <v>23</v>
      </c>
      <c r="D209">
        <v>3</v>
      </c>
    </row>
    <row r="210" spans="1:4" x14ac:dyDescent="0.25">
      <c r="A210" t="s">
        <v>55</v>
      </c>
      <c r="B210" t="s">
        <v>54</v>
      </c>
      <c r="C210" t="s">
        <v>24</v>
      </c>
      <c r="D210">
        <v>3</v>
      </c>
    </row>
    <row r="211" spans="1:4" x14ac:dyDescent="0.25">
      <c r="A211" t="s">
        <v>55</v>
      </c>
      <c r="B211" t="s">
        <v>54</v>
      </c>
      <c r="C211" t="s">
        <v>25</v>
      </c>
      <c r="D211">
        <v>3</v>
      </c>
    </row>
    <row r="212" spans="1:4" x14ac:dyDescent="0.25">
      <c r="A212" t="s">
        <v>55</v>
      </c>
      <c r="B212" t="s">
        <v>54</v>
      </c>
      <c r="C212" t="s">
        <v>26</v>
      </c>
      <c r="D212">
        <v>3</v>
      </c>
    </row>
    <row r="213" spans="1:4" x14ac:dyDescent="0.25">
      <c r="A213" t="s">
        <v>55</v>
      </c>
      <c r="B213" t="s">
        <v>54</v>
      </c>
      <c r="C213" t="s">
        <v>27</v>
      </c>
      <c r="D213">
        <v>1</v>
      </c>
    </row>
    <row r="214" spans="1:4" x14ac:dyDescent="0.25">
      <c r="A214" t="s">
        <v>55</v>
      </c>
      <c r="B214" t="s">
        <v>54</v>
      </c>
      <c r="C214" t="s">
        <v>28</v>
      </c>
      <c r="D214">
        <v>1</v>
      </c>
    </row>
    <row r="215" spans="1:4" x14ac:dyDescent="0.25">
      <c r="A215" t="s">
        <v>55</v>
      </c>
      <c r="B215" t="s">
        <v>54</v>
      </c>
      <c r="C215" t="s">
        <v>29</v>
      </c>
      <c r="D215">
        <v>1</v>
      </c>
    </row>
    <row r="216" spans="1:4" x14ac:dyDescent="0.25">
      <c r="A216" t="s">
        <v>55</v>
      </c>
      <c r="B216" t="s">
        <v>54</v>
      </c>
      <c r="C216" t="s">
        <v>30</v>
      </c>
      <c r="D216">
        <v>1</v>
      </c>
    </row>
    <row r="217" spans="1:4" x14ac:dyDescent="0.25">
      <c r="A217" t="s">
        <v>54</v>
      </c>
      <c r="B217" t="s">
        <v>50</v>
      </c>
      <c r="C217" t="s">
        <v>19</v>
      </c>
      <c r="D217">
        <v>1</v>
      </c>
    </row>
    <row r="218" spans="1:4" x14ac:dyDescent="0.25">
      <c r="A218" t="s">
        <v>54</v>
      </c>
      <c r="B218" t="s">
        <v>50</v>
      </c>
      <c r="C218" t="s">
        <v>20</v>
      </c>
      <c r="D218">
        <v>1</v>
      </c>
    </row>
    <row r="219" spans="1:4" x14ac:dyDescent="0.25">
      <c r="A219" t="s">
        <v>54</v>
      </c>
      <c r="B219" t="s">
        <v>50</v>
      </c>
      <c r="C219" t="s">
        <v>21</v>
      </c>
      <c r="D219">
        <v>3</v>
      </c>
    </row>
    <row r="220" spans="1:4" x14ac:dyDescent="0.25">
      <c r="A220" t="s">
        <v>54</v>
      </c>
      <c r="B220" t="s">
        <v>50</v>
      </c>
      <c r="C220" t="s">
        <v>22</v>
      </c>
      <c r="D220">
        <v>3</v>
      </c>
    </row>
    <row r="221" spans="1:4" x14ac:dyDescent="0.25">
      <c r="A221" t="s">
        <v>54</v>
      </c>
      <c r="B221" t="s">
        <v>50</v>
      </c>
      <c r="C221" t="s">
        <v>23</v>
      </c>
      <c r="D221">
        <v>3</v>
      </c>
    </row>
    <row r="222" spans="1:4" x14ac:dyDescent="0.25">
      <c r="A222" t="s">
        <v>54</v>
      </c>
      <c r="B222" t="s">
        <v>50</v>
      </c>
      <c r="C222" t="s">
        <v>24</v>
      </c>
      <c r="D222">
        <v>3</v>
      </c>
    </row>
    <row r="223" spans="1:4" x14ac:dyDescent="0.25">
      <c r="A223" t="s">
        <v>54</v>
      </c>
      <c r="B223" t="s">
        <v>50</v>
      </c>
      <c r="C223" t="s">
        <v>25</v>
      </c>
      <c r="D223">
        <v>3</v>
      </c>
    </row>
    <row r="224" spans="1:4" x14ac:dyDescent="0.25">
      <c r="A224" t="s">
        <v>54</v>
      </c>
      <c r="B224" t="s">
        <v>50</v>
      </c>
      <c r="C224" t="s">
        <v>26</v>
      </c>
      <c r="D224">
        <v>3</v>
      </c>
    </row>
    <row r="225" spans="1:4" x14ac:dyDescent="0.25">
      <c r="A225" t="s">
        <v>54</v>
      </c>
      <c r="B225" t="s">
        <v>50</v>
      </c>
      <c r="C225" t="s">
        <v>27</v>
      </c>
      <c r="D225">
        <v>1</v>
      </c>
    </row>
    <row r="226" spans="1:4" x14ac:dyDescent="0.25">
      <c r="A226" t="s">
        <v>54</v>
      </c>
      <c r="B226" t="s">
        <v>50</v>
      </c>
      <c r="C226" t="s">
        <v>28</v>
      </c>
      <c r="D226">
        <v>1</v>
      </c>
    </row>
    <row r="227" spans="1:4" x14ac:dyDescent="0.25">
      <c r="A227" t="s">
        <v>54</v>
      </c>
      <c r="B227" t="s">
        <v>50</v>
      </c>
      <c r="C227" t="s">
        <v>29</v>
      </c>
      <c r="D227">
        <v>1</v>
      </c>
    </row>
    <row r="228" spans="1:4" x14ac:dyDescent="0.25">
      <c r="A228" t="s">
        <v>54</v>
      </c>
      <c r="B228" t="s">
        <v>50</v>
      </c>
      <c r="C228" t="s">
        <v>30</v>
      </c>
      <c r="D228">
        <v>1</v>
      </c>
    </row>
    <row r="229" spans="1:4" x14ac:dyDescent="0.25">
      <c r="A229" t="s">
        <v>56</v>
      </c>
      <c r="B229" t="s">
        <v>10</v>
      </c>
      <c r="C229" t="s">
        <v>19</v>
      </c>
      <c r="D229">
        <v>1</v>
      </c>
    </row>
    <row r="230" spans="1:4" x14ac:dyDescent="0.25">
      <c r="A230" t="s">
        <v>56</v>
      </c>
      <c r="B230" t="s">
        <v>10</v>
      </c>
      <c r="C230" t="s">
        <v>20</v>
      </c>
      <c r="D230">
        <v>1</v>
      </c>
    </row>
    <row r="231" spans="1:4" x14ac:dyDescent="0.25">
      <c r="A231" t="s">
        <v>56</v>
      </c>
      <c r="B231" t="s">
        <v>10</v>
      </c>
      <c r="C231" t="s">
        <v>21</v>
      </c>
      <c r="D231">
        <v>3</v>
      </c>
    </row>
    <row r="232" spans="1:4" x14ac:dyDescent="0.25">
      <c r="A232" t="s">
        <v>56</v>
      </c>
      <c r="B232" t="s">
        <v>10</v>
      </c>
      <c r="C232" t="s">
        <v>22</v>
      </c>
      <c r="D232">
        <v>3</v>
      </c>
    </row>
    <row r="233" spans="1:4" x14ac:dyDescent="0.25">
      <c r="A233" t="s">
        <v>56</v>
      </c>
      <c r="B233" t="s">
        <v>10</v>
      </c>
      <c r="C233" t="s">
        <v>23</v>
      </c>
      <c r="D233">
        <v>3</v>
      </c>
    </row>
    <row r="234" spans="1:4" x14ac:dyDescent="0.25">
      <c r="A234" t="s">
        <v>56</v>
      </c>
      <c r="B234" t="s">
        <v>10</v>
      </c>
      <c r="C234" t="s">
        <v>24</v>
      </c>
      <c r="D234">
        <v>3</v>
      </c>
    </row>
    <row r="235" spans="1:4" x14ac:dyDescent="0.25">
      <c r="A235" t="s">
        <v>56</v>
      </c>
      <c r="B235" t="s">
        <v>10</v>
      </c>
      <c r="C235" t="s">
        <v>25</v>
      </c>
      <c r="D235">
        <v>3</v>
      </c>
    </row>
    <row r="236" spans="1:4" x14ac:dyDescent="0.25">
      <c r="A236" t="s">
        <v>56</v>
      </c>
      <c r="B236" t="s">
        <v>10</v>
      </c>
      <c r="C236" t="s">
        <v>26</v>
      </c>
      <c r="D236">
        <v>3</v>
      </c>
    </row>
    <row r="237" spans="1:4" x14ac:dyDescent="0.25">
      <c r="A237" t="s">
        <v>56</v>
      </c>
      <c r="B237" t="s">
        <v>10</v>
      </c>
      <c r="C237" t="s">
        <v>27</v>
      </c>
      <c r="D237">
        <v>1</v>
      </c>
    </row>
    <row r="238" spans="1:4" x14ac:dyDescent="0.25">
      <c r="A238" t="s">
        <v>56</v>
      </c>
      <c r="B238" t="s">
        <v>10</v>
      </c>
      <c r="C238" t="s">
        <v>28</v>
      </c>
      <c r="D238">
        <v>1</v>
      </c>
    </row>
    <row r="239" spans="1:4" x14ac:dyDescent="0.25">
      <c r="A239" t="s">
        <v>56</v>
      </c>
      <c r="B239" t="s">
        <v>10</v>
      </c>
      <c r="C239" t="s">
        <v>29</v>
      </c>
      <c r="D239">
        <v>1</v>
      </c>
    </row>
    <row r="240" spans="1:4" x14ac:dyDescent="0.25">
      <c r="A240" t="s">
        <v>56</v>
      </c>
      <c r="B240" t="s">
        <v>10</v>
      </c>
      <c r="C240" t="s">
        <v>30</v>
      </c>
      <c r="D240">
        <v>1</v>
      </c>
    </row>
    <row r="241" spans="1:4" x14ac:dyDescent="0.25">
      <c r="A241" t="s">
        <v>57</v>
      </c>
      <c r="B241" t="s">
        <v>458</v>
      </c>
      <c r="C241" t="s">
        <v>19</v>
      </c>
      <c r="D241">
        <v>1</v>
      </c>
    </row>
    <row r="242" spans="1:4" x14ac:dyDescent="0.25">
      <c r="A242" t="s">
        <v>57</v>
      </c>
      <c r="B242" t="s">
        <v>458</v>
      </c>
      <c r="C242" t="s">
        <v>20</v>
      </c>
      <c r="D242">
        <v>1</v>
      </c>
    </row>
    <row r="243" spans="1:4" x14ac:dyDescent="0.25">
      <c r="A243" t="s">
        <v>57</v>
      </c>
      <c r="B243" t="s">
        <v>458</v>
      </c>
      <c r="C243" t="s">
        <v>21</v>
      </c>
      <c r="D243">
        <v>3</v>
      </c>
    </row>
    <row r="244" spans="1:4" x14ac:dyDescent="0.25">
      <c r="A244" t="s">
        <v>57</v>
      </c>
      <c r="B244" t="s">
        <v>458</v>
      </c>
      <c r="C244" t="s">
        <v>22</v>
      </c>
      <c r="D244">
        <v>3</v>
      </c>
    </row>
    <row r="245" spans="1:4" x14ac:dyDescent="0.25">
      <c r="A245" t="s">
        <v>57</v>
      </c>
      <c r="B245" t="s">
        <v>458</v>
      </c>
      <c r="C245" t="s">
        <v>23</v>
      </c>
      <c r="D245">
        <v>3</v>
      </c>
    </row>
    <row r="246" spans="1:4" x14ac:dyDescent="0.25">
      <c r="A246" t="s">
        <v>57</v>
      </c>
      <c r="B246" t="s">
        <v>458</v>
      </c>
      <c r="C246" t="s">
        <v>24</v>
      </c>
      <c r="D246">
        <v>3</v>
      </c>
    </row>
    <row r="247" spans="1:4" x14ac:dyDescent="0.25">
      <c r="A247" t="s">
        <v>57</v>
      </c>
      <c r="B247" t="s">
        <v>458</v>
      </c>
      <c r="C247" t="s">
        <v>25</v>
      </c>
      <c r="D247">
        <v>3</v>
      </c>
    </row>
    <row r="248" spans="1:4" x14ac:dyDescent="0.25">
      <c r="A248" t="s">
        <v>57</v>
      </c>
      <c r="B248" t="s">
        <v>458</v>
      </c>
      <c r="C248" t="s">
        <v>26</v>
      </c>
      <c r="D248">
        <v>3</v>
      </c>
    </row>
    <row r="249" spans="1:4" x14ac:dyDescent="0.25">
      <c r="A249" t="s">
        <v>57</v>
      </c>
      <c r="B249" t="s">
        <v>458</v>
      </c>
      <c r="C249" t="s">
        <v>27</v>
      </c>
      <c r="D249">
        <v>1</v>
      </c>
    </row>
    <row r="250" spans="1:4" x14ac:dyDescent="0.25">
      <c r="A250" t="s">
        <v>57</v>
      </c>
      <c r="B250" t="s">
        <v>458</v>
      </c>
      <c r="C250" t="s">
        <v>28</v>
      </c>
      <c r="D250">
        <v>1</v>
      </c>
    </row>
    <row r="251" spans="1:4" x14ac:dyDescent="0.25">
      <c r="A251" t="s">
        <v>57</v>
      </c>
      <c r="B251" t="s">
        <v>458</v>
      </c>
      <c r="C251" t="s">
        <v>29</v>
      </c>
      <c r="D251">
        <v>1</v>
      </c>
    </row>
    <row r="252" spans="1:4" x14ac:dyDescent="0.25">
      <c r="A252" t="s">
        <v>57</v>
      </c>
      <c r="B252" t="s">
        <v>458</v>
      </c>
      <c r="C252" t="s">
        <v>30</v>
      </c>
      <c r="D252">
        <v>1</v>
      </c>
    </row>
    <row r="253" spans="1:4" x14ac:dyDescent="0.25">
      <c r="A253" t="s">
        <v>10</v>
      </c>
      <c r="B253" t="s">
        <v>49</v>
      </c>
      <c r="C253" t="s">
        <v>19</v>
      </c>
      <c r="D253">
        <v>1</v>
      </c>
    </row>
    <row r="254" spans="1:4" x14ac:dyDescent="0.25">
      <c r="A254" t="s">
        <v>10</v>
      </c>
      <c r="B254" t="s">
        <v>49</v>
      </c>
      <c r="C254" t="s">
        <v>20</v>
      </c>
      <c r="D254">
        <v>1</v>
      </c>
    </row>
    <row r="255" spans="1:4" x14ac:dyDescent="0.25">
      <c r="A255" t="s">
        <v>10</v>
      </c>
      <c r="B255" t="s">
        <v>49</v>
      </c>
      <c r="C255" t="s">
        <v>21</v>
      </c>
      <c r="D255">
        <v>3</v>
      </c>
    </row>
    <row r="256" spans="1:4" x14ac:dyDescent="0.25">
      <c r="A256" t="s">
        <v>10</v>
      </c>
      <c r="B256" t="s">
        <v>49</v>
      </c>
      <c r="C256" t="s">
        <v>22</v>
      </c>
      <c r="D256">
        <v>3</v>
      </c>
    </row>
    <row r="257" spans="1:4" x14ac:dyDescent="0.25">
      <c r="A257" t="s">
        <v>10</v>
      </c>
      <c r="B257" t="s">
        <v>49</v>
      </c>
      <c r="C257" t="s">
        <v>23</v>
      </c>
      <c r="D257">
        <v>3</v>
      </c>
    </row>
    <row r="258" spans="1:4" x14ac:dyDescent="0.25">
      <c r="A258" t="s">
        <v>10</v>
      </c>
      <c r="B258" t="s">
        <v>49</v>
      </c>
      <c r="C258" t="s">
        <v>24</v>
      </c>
      <c r="D258">
        <v>3</v>
      </c>
    </row>
    <row r="259" spans="1:4" x14ac:dyDescent="0.25">
      <c r="A259" t="s">
        <v>10</v>
      </c>
      <c r="B259" t="s">
        <v>49</v>
      </c>
      <c r="C259" t="s">
        <v>25</v>
      </c>
      <c r="D259">
        <v>3</v>
      </c>
    </row>
    <row r="260" spans="1:4" x14ac:dyDescent="0.25">
      <c r="A260" t="s">
        <v>10</v>
      </c>
      <c r="B260" t="s">
        <v>49</v>
      </c>
      <c r="C260" t="s">
        <v>26</v>
      </c>
      <c r="D260">
        <v>3</v>
      </c>
    </row>
    <row r="261" spans="1:4" x14ac:dyDescent="0.25">
      <c r="A261" t="s">
        <v>10</v>
      </c>
      <c r="B261" t="s">
        <v>49</v>
      </c>
      <c r="C261" t="s">
        <v>27</v>
      </c>
      <c r="D261">
        <v>1</v>
      </c>
    </row>
    <row r="262" spans="1:4" x14ac:dyDescent="0.25">
      <c r="A262" t="s">
        <v>10</v>
      </c>
      <c r="B262" t="s">
        <v>49</v>
      </c>
      <c r="C262" t="s">
        <v>28</v>
      </c>
      <c r="D262">
        <v>1</v>
      </c>
    </row>
    <row r="263" spans="1:4" x14ac:dyDescent="0.25">
      <c r="A263" t="s">
        <v>10</v>
      </c>
      <c r="B263" t="s">
        <v>49</v>
      </c>
      <c r="C263" t="s">
        <v>29</v>
      </c>
      <c r="D263">
        <v>1</v>
      </c>
    </row>
    <row r="264" spans="1:4" x14ac:dyDescent="0.25">
      <c r="A264" t="s">
        <v>10</v>
      </c>
      <c r="B264" t="s">
        <v>49</v>
      </c>
      <c r="C264" t="s">
        <v>30</v>
      </c>
      <c r="D264">
        <v>1</v>
      </c>
    </row>
    <row r="265" spans="1:4" x14ac:dyDescent="0.25">
      <c r="A265" t="s">
        <v>49</v>
      </c>
      <c r="B265" t="s">
        <v>34</v>
      </c>
      <c r="C265" t="s">
        <v>19</v>
      </c>
      <c r="D265">
        <v>1</v>
      </c>
    </row>
    <row r="266" spans="1:4" x14ac:dyDescent="0.25">
      <c r="A266" t="s">
        <v>49</v>
      </c>
      <c r="B266" t="s">
        <v>34</v>
      </c>
      <c r="C266" t="s">
        <v>20</v>
      </c>
      <c r="D266">
        <v>1</v>
      </c>
    </row>
    <row r="267" spans="1:4" x14ac:dyDescent="0.25">
      <c r="A267" t="s">
        <v>49</v>
      </c>
      <c r="B267" t="s">
        <v>34</v>
      </c>
      <c r="C267" t="s">
        <v>21</v>
      </c>
      <c r="D267">
        <v>3</v>
      </c>
    </row>
    <row r="268" spans="1:4" x14ac:dyDescent="0.25">
      <c r="A268" t="s">
        <v>49</v>
      </c>
      <c r="B268" t="s">
        <v>34</v>
      </c>
      <c r="C268" t="s">
        <v>22</v>
      </c>
      <c r="D268">
        <v>3</v>
      </c>
    </row>
    <row r="269" spans="1:4" x14ac:dyDescent="0.25">
      <c r="A269" t="s">
        <v>49</v>
      </c>
      <c r="B269" t="s">
        <v>34</v>
      </c>
      <c r="C269" t="s">
        <v>23</v>
      </c>
      <c r="D269">
        <v>3</v>
      </c>
    </row>
    <row r="270" spans="1:4" x14ac:dyDescent="0.25">
      <c r="A270" t="s">
        <v>49</v>
      </c>
      <c r="B270" t="s">
        <v>34</v>
      </c>
      <c r="C270" t="s">
        <v>24</v>
      </c>
      <c r="D270">
        <v>3</v>
      </c>
    </row>
    <row r="271" spans="1:4" x14ac:dyDescent="0.25">
      <c r="A271" t="s">
        <v>49</v>
      </c>
      <c r="B271" t="s">
        <v>34</v>
      </c>
      <c r="C271" t="s">
        <v>25</v>
      </c>
      <c r="D271">
        <v>3</v>
      </c>
    </row>
    <row r="272" spans="1:4" x14ac:dyDescent="0.25">
      <c r="A272" t="s">
        <v>49</v>
      </c>
      <c r="B272" t="s">
        <v>34</v>
      </c>
      <c r="C272" t="s">
        <v>26</v>
      </c>
      <c r="D272">
        <v>3</v>
      </c>
    </row>
    <row r="273" spans="1:4" x14ac:dyDescent="0.25">
      <c r="A273" t="s">
        <v>49</v>
      </c>
      <c r="B273" t="s">
        <v>34</v>
      </c>
      <c r="C273" t="s">
        <v>27</v>
      </c>
      <c r="D273">
        <v>1</v>
      </c>
    </row>
    <row r="274" spans="1:4" x14ac:dyDescent="0.25">
      <c r="A274" t="s">
        <v>49</v>
      </c>
      <c r="B274" t="s">
        <v>34</v>
      </c>
      <c r="C274" t="s">
        <v>28</v>
      </c>
      <c r="D274">
        <v>1</v>
      </c>
    </row>
    <row r="275" spans="1:4" x14ac:dyDescent="0.25">
      <c r="A275" t="s">
        <v>49</v>
      </c>
      <c r="B275" t="s">
        <v>34</v>
      </c>
      <c r="C275" t="s">
        <v>29</v>
      </c>
      <c r="D275">
        <v>1</v>
      </c>
    </row>
    <row r="276" spans="1:4" x14ac:dyDescent="0.25">
      <c r="A276" t="s">
        <v>49</v>
      </c>
      <c r="B276" t="s">
        <v>34</v>
      </c>
      <c r="C276" t="s">
        <v>30</v>
      </c>
      <c r="D276">
        <v>1</v>
      </c>
    </row>
    <row r="277" spans="1:4" x14ac:dyDescent="0.25">
      <c r="A277" t="s">
        <v>50</v>
      </c>
      <c r="B277" t="s">
        <v>49</v>
      </c>
      <c r="C277" t="s">
        <v>19</v>
      </c>
      <c r="D277">
        <v>1</v>
      </c>
    </row>
    <row r="278" spans="1:4" x14ac:dyDescent="0.25">
      <c r="A278" t="s">
        <v>50</v>
      </c>
      <c r="B278" t="s">
        <v>49</v>
      </c>
      <c r="C278" t="s">
        <v>20</v>
      </c>
      <c r="D278">
        <v>1</v>
      </c>
    </row>
    <row r="279" spans="1:4" x14ac:dyDescent="0.25">
      <c r="A279" t="s">
        <v>50</v>
      </c>
      <c r="B279" t="s">
        <v>49</v>
      </c>
      <c r="C279" t="s">
        <v>21</v>
      </c>
      <c r="D279">
        <v>3</v>
      </c>
    </row>
    <row r="280" spans="1:4" x14ac:dyDescent="0.25">
      <c r="A280" t="s">
        <v>50</v>
      </c>
      <c r="B280" t="s">
        <v>49</v>
      </c>
      <c r="C280" t="s">
        <v>22</v>
      </c>
      <c r="D280">
        <v>3</v>
      </c>
    </row>
    <row r="281" spans="1:4" x14ac:dyDescent="0.25">
      <c r="A281" t="s">
        <v>50</v>
      </c>
      <c r="B281" t="s">
        <v>49</v>
      </c>
      <c r="C281" t="s">
        <v>23</v>
      </c>
      <c r="D281">
        <v>3</v>
      </c>
    </row>
    <row r="282" spans="1:4" x14ac:dyDescent="0.25">
      <c r="A282" t="s">
        <v>50</v>
      </c>
      <c r="B282" t="s">
        <v>49</v>
      </c>
      <c r="C282" t="s">
        <v>24</v>
      </c>
      <c r="D282">
        <v>3</v>
      </c>
    </row>
    <row r="283" spans="1:4" x14ac:dyDescent="0.25">
      <c r="A283" t="s">
        <v>50</v>
      </c>
      <c r="B283" t="s">
        <v>49</v>
      </c>
      <c r="C283" t="s">
        <v>25</v>
      </c>
      <c r="D283">
        <v>3</v>
      </c>
    </row>
    <row r="284" spans="1:4" x14ac:dyDescent="0.25">
      <c r="A284" t="s">
        <v>50</v>
      </c>
      <c r="B284" t="s">
        <v>49</v>
      </c>
      <c r="C284" t="s">
        <v>26</v>
      </c>
      <c r="D284">
        <v>3</v>
      </c>
    </row>
    <row r="285" spans="1:4" x14ac:dyDescent="0.25">
      <c r="A285" t="s">
        <v>50</v>
      </c>
      <c r="B285" t="s">
        <v>49</v>
      </c>
      <c r="C285" t="s">
        <v>27</v>
      </c>
      <c r="D285">
        <v>1</v>
      </c>
    </row>
    <row r="286" spans="1:4" x14ac:dyDescent="0.25">
      <c r="A286" t="s">
        <v>50</v>
      </c>
      <c r="B286" t="s">
        <v>49</v>
      </c>
      <c r="C286" t="s">
        <v>28</v>
      </c>
      <c r="D286">
        <v>1</v>
      </c>
    </row>
    <row r="287" spans="1:4" x14ac:dyDescent="0.25">
      <c r="A287" t="s">
        <v>50</v>
      </c>
      <c r="B287" t="s">
        <v>49</v>
      </c>
      <c r="C287" t="s">
        <v>29</v>
      </c>
      <c r="D287">
        <v>1</v>
      </c>
    </row>
    <row r="288" spans="1:4" x14ac:dyDescent="0.25">
      <c r="A288" t="s">
        <v>50</v>
      </c>
      <c r="B288" t="s">
        <v>49</v>
      </c>
      <c r="C288" t="s">
        <v>30</v>
      </c>
      <c r="D288">
        <v>1</v>
      </c>
    </row>
    <row r="289" spans="1:4" x14ac:dyDescent="0.25">
      <c r="A289" t="s">
        <v>458</v>
      </c>
      <c r="B289" t="s">
        <v>461</v>
      </c>
      <c r="C289" t="s">
        <v>19</v>
      </c>
      <c r="D289">
        <v>1</v>
      </c>
    </row>
    <row r="290" spans="1:4" x14ac:dyDescent="0.25">
      <c r="A290" t="s">
        <v>458</v>
      </c>
      <c r="B290" t="s">
        <v>461</v>
      </c>
      <c r="C290" t="s">
        <v>20</v>
      </c>
      <c r="D290">
        <v>1</v>
      </c>
    </row>
    <row r="291" spans="1:4" x14ac:dyDescent="0.25">
      <c r="A291" t="s">
        <v>458</v>
      </c>
      <c r="B291" t="s">
        <v>461</v>
      </c>
      <c r="C291" t="s">
        <v>21</v>
      </c>
      <c r="D291">
        <v>3</v>
      </c>
    </row>
    <row r="292" spans="1:4" x14ac:dyDescent="0.25">
      <c r="A292" t="s">
        <v>458</v>
      </c>
      <c r="B292" t="s">
        <v>461</v>
      </c>
      <c r="C292" t="s">
        <v>22</v>
      </c>
      <c r="D292">
        <v>3</v>
      </c>
    </row>
    <row r="293" spans="1:4" x14ac:dyDescent="0.25">
      <c r="A293" t="s">
        <v>458</v>
      </c>
      <c r="B293" t="s">
        <v>461</v>
      </c>
      <c r="C293" t="s">
        <v>23</v>
      </c>
      <c r="D293">
        <v>3</v>
      </c>
    </row>
    <row r="294" spans="1:4" x14ac:dyDescent="0.25">
      <c r="A294" t="s">
        <v>458</v>
      </c>
      <c r="B294" t="s">
        <v>461</v>
      </c>
      <c r="C294" t="s">
        <v>24</v>
      </c>
      <c r="D294">
        <v>3</v>
      </c>
    </row>
    <row r="295" spans="1:4" x14ac:dyDescent="0.25">
      <c r="A295" t="s">
        <v>458</v>
      </c>
      <c r="B295" t="s">
        <v>461</v>
      </c>
      <c r="C295" t="s">
        <v>25</v>
      </c>
      <c r="D295">
        <v>3</v>
      </c>
    </row>
    <row r="296" spans="1:4" x14ac:dyDescent="0.25">
      <c r="A296" t="s">
        <v>458</v>
      </c>
      <c r="B296" t="s">
        <v>461</v>
      </c>
      <c r="C296" t="s">
        <v>26</v>
      </c>
      <c r="D296">
        <v>3</v>
      </c>
    </row>
    <row r="297" spans="1:4" x14ac:dyDescent="0.25">
      <c r="A297" t="s">
        <v>458</v>
      </c>
      <c r="B297" t="s">
        <v>461</v>
      </c>
      <c r="C297" t="s">
        <v>27</v>
      </c>
      <c r="D297">
        <v>1</v>
      </c>
    </row>
    <row r="298" spans="1:4" x14ac:dyDescent="0.25">
      <c r="A298" t="s">
        <v>458</v>
      </c>
      <c r="B298" t="s">
        <v>461</v>
      </c>
      <c r="C298" t="s">
        <v>28</v>
      </c>
      <c r="D298">
        <v>1</v>
      </c>
    </row>
    <row r="299" spans="1:4" x14ac:dyDescent="0.25">
      <c r="A299" t="s">
        <v>458</v>
      </c>
      <c r="B299" t="s">
        <v>461</v>
      </c>
      <c r="C299" t="s">
        <v>29</v>
      </c>
      <c r="D299">
        <v>1</v>
      </c>
    </row>
    <row r="300" spans="1:4" x14ac:dyDescent="0.25">
      <c r="A300" t="s">
        <v>458</v>
      </c>
      <c r="B300" t="s">
        <v>461</v>
      </c>
      <c r="C300" t="s">
        <v>30</v>
      </c>
      <c r="D300">
        <v>1</v>
      </c>
    </row>
    <row r="301" spans="1:4" x14ac:dyDescent="0.25">
      <c r="A301" t="s">
        <v>461</v>
      </c>
      <c r="B301" t="s">
        <v>56</v>
      </c>
      <c r="C301" t="s">
        <v>19</v>
      </c>
      <c r="D301">
        <v>1</v>
      </c>
    </row>
    <row r="302" spans="1:4" x14ac:dyDescent="0.25">
      <c r="A302" t="s">
        <v>461</v>
      </c>
      <c r="B302" t="s">
        <v>56</v>
      </c>
      <c r="C302" t="s">
        <v>20</v>
      </c>
      <c r="D302">
        <v>1</v>
      </c>
    </row>
    <row r="303" spans="1:4" x14ac:dyDescent="0.25">
      <c r="A303" t="s">
        <v>461</v>
      </c>
      <c r="B303" t="s">
        <v>56</v>
      </c>
      <c r="C303" t="s">
        <v>21</v>
      </c>
      <c r="D303">
        <v>3</v>
      </c>
    </row>
    <row r="304" spans="1:4" x14ac:dyDescent="0.25">
      <c r="A304" t="s">
        <v>461</v>
      </c>
      <c r="B304" t="s">
        <v>56</v>
      </c>
      <c r="C304" t="s">
        <v>22</v>
      </c>
      <c r="D304">
        <v>3</v>
      </c>
    </row>
    <row r="305" spans="1:4" x14ac:dyDescent="0.25">
      <c r="A305" t="s">
        <v>461</v>
      </c>
      <c r="B305" t="s">
        <v>56</v>
      </c>
      <c r="C305" t="s">
        <v>23</v>
      </c>
      <c r="D305">
        <v>3</v>
      </c>
    </row>
    <row r="306" spans="1:4" x14ac:dyDescent="0.25">
      <c r="A306" t="s">
        <v>461</v>
      </c>
      <c r="B306" t="s">
        <v>56</v>
      </c>
      <c r="C306" t="s">
        <v>24</v>
      </c>
      <c r="D306">
        <v>3</v>
      </c>
    </row>
    <row r="307" spans="1:4" x14ac:dyDescent="0.25">
      <c r="A307" t="s">
        <v>461</v>
      </c>
      <c r="B307" t="s">
        <v>56</v>
      </c>
      <c r="C307" t="s">
        <v>25</v>
      </c>
      <c r="D307">
        <v>3</v>
      </c>
    </row>
    <row r="308" spans="1:4" x14ac:dyDescent="0.25">
      <c r="A308" t="s">
        <v>461</v>
      </c>
      <c r="B308" t="s">
        <v>56</v>
      </c>
      <c r="C308" t="s">
        <v>26</v>
      </c>
      <c r="D308">
        <v>3</v>
      </c>
    </row>
    <row r="309" spans="1:4" x14ac:dyDescent="0.25">
      <c r="A309" t="s">
        <v>461</v>
      </c>
      <c r="B309" t="s">
        <v>56</v>
      </c>
      <c r="C309" t="s">
        <v>27</v>
      </c>
      <c r="D309">
        <v>1</v>
      </c>
    </row>
    <row r="310" spans="1:4" x14ac:dyDescent="0.25">
      <c r="A310" t="s">
        <v>461</v>
      </c>
      <c r="B310" t="s">
        <v>56</v>
      </c>
      <c r="C310" t="s">
        <v>28</v>
      </c>
      <c r="D310">
        <v>1</v>
      </c>
    </row>
    <row r="311" spans="1:4" x14ac:dyDescent="0.25">
      <c r="A311" t="s">
        <v>461</v>
      </c>
      <c r="B311" t="s">
        <v>56</v>
      </c>
      <c r="C311" t="s">
        <v>29</v>
      </c>
      <c r="D311">
        <v>1</v>
      </c>
    </row>
    <row r="312" spans="1:4" x14ac:dyDescent="0.25">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40625" defaultRowHeight="15" x14ac:dyDescent="0.25"/>
  <sheetData>
    <row r="1" spans="1:1" x14ac:dyDescent="0.25">
      <c r="A1" t="s">
        <v>68</v>
      </c>
    </row>
    <row r="2" spans="1:1" x14ac:dyDescent="0.25">
      <c r="A2" t="s">
        <v>69</v>
      </c>
    </row>
    <row r="3" spans="1:1" x14ac:dyDescent="0.25">
      <c r="A3" t="s">
        <v>70</v>
      </c>
    </row>
    <row r="4" spans="1:1" x14ac:dyDescent="0.25">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40625" defaultRowHeight="15" x14ac:dyDescent="0.25"/>
  <sheetData>
    <row r="1" spans="1:7" x14ac:dyDescent="0.25">
      <c r="D1" t="s">
        <v>68</v>
      </c>
      <c r="E1" t="s">
        <v>69</v>
      </c>
      <c r="F1" t="s">
        <v>70</v>
      </c>
      <c r="G1" t="s">
        <v>71</v>
      </c>
    </row>
    <row r="2" spans="1:7" x14ac:dyDescent="0.25">
      <c r="A2" t="s">
        <v>32</v>
      </c>
      <c r="B2" t="s">
        <v>33</v>
      </c>
      <c r="C2" t="s">
        <v>19</v>
      </c>
      <c r="D2" s="1">
        <v>1E-3</v>
      </c>
      <c r="E2" s="1">
        <v>1E-3</v>
      </c>
      <c r="F2" s="1">
        <v>1E-3</v>
      </c>
      <c r="G2" s="1">
        <v>1E-3</v>
      </c>
    </row>
    <row r="3" spans="1:7" x14ac:dyDescent="0.25">
      <c r="A3" t="s">
        <v>32</v>
      </c>
      <c r="B3" t="s">
        <v>33</v>
      </c>
      <c r="C3" t="s">
        <v>20</v>
      </c>
      <c r="D3" s="1">
        <v>1E-3</v>
      </c>
      <c r="E3" s="1">
        <v>1E-3</v>
      </c>
      <c r="F3" s="1">
        <v>1E-3</v>
      </c>
      <c r="G3" s="1">
        <v>1E-3</v>
      </c>
    </row>
    <row r="4" spans="1:7" x14ac:dyDescent="0.25">
      <c r="A4" t="s">
        <v>32</v>
      </c>
      <c r="B4" t="s">
        <v>33</v>
      </c>
      <c r="C4" t="s">
        <v>21</v>
      </c>
      <c r="D4" s="1">
        <v>1E-3</v>
      </c>
      <c r="E4" s="1">
        <v>1E-3</v>
      </c>
      <c r="F4" s="1">
        <v>1E-3</v>
      </c>
      <c r="G4" s="1">
        <v>1E-3</v>
      </c>
    </row>
    <row r="5" spans="1:7" x14ac:dyDescent="0.25">
      <c r="A5" t="s">
        <v>32</v>
      </c>
      <c r="B5" t="s">
        <v>33</v>
      </c>
      <c r="C5" t="s">
        <v>22</v>
      </c>
      <c r="D5" s="139">
        <v>1.4870277066636142E-2</v>
      </c>
      <c r="E5" s="139">
        <v>1.0113510720455945</v>
      </c>
      <c r="F5" s="139">
        <v>140.16933289580871</v>
      </c>
      <c r="G5" s="139">
        <v>14.751512004635378</v>
      </c>
    </row>
    <row r="6" spans="1:7" x14ac:dyDescent="0.25">
      <c r="A6" t="s">
        <v>32</v>
      </c>
      <c r="B6" t="s">
        <v>33</v>
      </c>
      <c r="C6" t="s">
        <v>23</v>
      </c>
      <c r="D6" s="139">
        <v>1.4870277066636142E-2</v>
      </c>
      <c r="E6" s="139">
        <v>1.0113510720455945</v>
      </c>
      <c r="F6" s="139">
        <v>140.16933289580871</v>
      </c>
      <c r="G6" s="139">
        <v>14.751512004635378</v>
      </c>
    </row>
    <row r="7" spans="1:7" x14ac:dyDescent="0.25">
      <c r="A7" t="s">
        <v>32</v>
      </c>
      <c r="B7" t="s">
        <v>33</v>
      </c>
      <c r="C7" t="s">
        <v>24</v>
      </c>
      <c r="D7" s="139">
        <v>1.4870277066636142E-2</v>
      </c>
      <c r="E7" s="139">
        <v>1.0113510720455945</v>
      </c>
      <c r="F7" s="139">
        <v>140.16933289580871</v>
      </c>
      <c r="G7" s="139">
        <v>14.751512004635378</v>
      </c>
    </row>
    <row r="8" spans="1:7" x14ac:dyDescent="0.25">
      <c r="A8" t="s">
        <v>32</v>
      </c>
      <c r="B8" t="s">
        <v>33</v>
      </c>
      <c r="C8" t="s">
        <v>25</v>
      </c>
      <c r="D8" s="139">
        <v>1.4870277066636142E-2</v>
      </c>
      <c r="E8" s="139">
        <v>1.0113510720455945</v>
      </c>
      <c r="F8" s="139">
        <v>140.16933289580871</v>
      </c>
      <c r="G8" s="139">
        <v>14.751512004635378</v>
      </c>
    </row>
    <row r="9" spans="1:7" x14ac:dyDescent="0.25">
      <c r="A9" t="s">
        <v>32</v>
      </c>
      <c r="B9" t="s">
        <v>33</v>
      </c>
      <c r="C9" t="s">
        <v>26</v>
      </c>
      <c r="D9" s="139">
        <v>1.4870277066636142E-2</v>
      </c>
      <c r="E9" s="139">
        <v>1.0113510720455945</v>
      </c>
      <c r="F9" s="139">
        <v>140.16933289580871</v>
      </c>
      <c r="G9" s="139">
        <v>14.751512004635378</v>
      </c>
    </row>
    <row r="10" spans="1:7" x14ac:dyDescent="0.25">
      <c r="A10" t="s">
        <v>32</v>
      </c>
      <c r="B10" t="s">
        <v>33</v>
      </c>
      <c r="C10" t="s">
        <v>27</v>
      </c>
      <c r="D10" s="1">
        <v>1E-3</v>
      </c>
      <c r="E10" s="1">
        <v>1E-3</v>
      </c>
      <c r="F10" s="1">
        <v>1E-3</v>
      </c>
      <c r="G10" s="1">
        <v>1E-3</v>
      </c>
    </row>
    <row r="11" spans="1:7" x14ac:dyDescent="0.25">
      <c r="A11" t="s">
        <v>32</v>
      </c>
      <c r="B11" t="s">
        <v>33</v>
      </c>
      <c r="C11" t="s">
        <v>28</v>
      </c>
      <c r="D11" s="1">
        <v>1E-3</v>
      </c>
      <c r="E11" s="1">
        <v>1E-3</v>
      </c>
      <c r="F11" s="1">
        <v>1E-3</v>
      </c>
      <c r="G11" s="1">
        <v>1E-3</v>
      </c>
    </row>
    <row r="12" spans="1:7" x14ac:dyDescent="0.25">
      <c r="A12" t="s">
        <v>32</v>
      </c>
      <c r="B12" t="s">
        <v>33</v>
      </c>
      <c r="C12" t="s">
        <v>29</v>
      </c>
      <c r="D12" s="1">
        <v>1E-3</v>
      </c>
      <c r="E12" s="1">
        <v>1E-3</v>
      </c>
      <c r="F12" s="1">
        <v>1E-3</v>
      </c>
      <c r="G12" s="1">
        <v>1E-3</v>
      </c>
    </row>
    <row r="13" spans="1:7" x14ac:dyDescent="0.25">
      <c r="A13" t="s">
        <v>32</v>
      </c>
      <c r="B13" t="s">
        <v>33</v>
      </c>
      <c r="C13" t="s">
        <v>30</v>
      </c>
      <c r="D13" s="1">
        <v>1E-3</v>
      </c>
      <c r="E13" s="1">
        <v>1E-3</v>
      </c>
      <c r="F13" s="1">
        <v>1E-3</v>
      </c>
      <c r="G13" s="1">
        <v>1E-3</v>
      </c>
    </row>
    <row r="14" spans="1:7" x14ac:dyDescent="0.25">
      <c r="A14" t="s">
        <v>7</v>
      </c>
      <c r="B14" t="s">
        <v>33</v>
      </c>
      <c r="C14" t="s">
        <v>19</v>
      </c>
      <c r="D14" s="1">
        <v>1E-3</v>
      </c>
      <c r="E14" s="1">
        <v>1E-3</v>
      </c>
      <c r="F14" s="1">
        <v>1E-3</v>
      </c>
      <c r="G14" s="1">
        <v>1E-3</v>
      </c>
    </row>
    <row r="15" spans="1:7" x14ac:dyDescent="0.25">
      <c r="A15" t="s">
        <v>7</v>
      </c>
      <c r="B15" t="s">
        <v>33</v>
      </c>
      <c r="C15" t="s">
        <v>20</v>
      </c>
      <c r="D15" s="1">
        <v>1E-3</v>
      </c>
      <c r="E15" s="1">
        <v>1E-3</v>
      </c>
      <c r="F15" s="1">
        <v>1E-3</v>
      </c>
      <c r="G15" s="1">
        <v>1E-3</v>
      </c>
    </row>
    <row r="16" spans="1:7" x14ac:dyDescent="0.25">
      <c r="A16" t="s">
        <v>7</v>
      </c>
      <c r="B16" t="s">
        <v>33</v>
      </c>
      <c r="C16" t="s">
        <v>21</v>
      </c>
      <c r="D16" s="1">
        <v>1E-3</v>
      </c>
      <c r="E16" s="1">
        <v>1E-3</v>
      </c>
      <c r="F16" s="1">
        <v>1E-3</v>
      </c>
      <c r="G16" s="1">
        <v>1E-3</v>
      </c>
    </row>
    <row r="17" spans="1:7" x14ac:dyDescent="0.25">
      <c r="A17" t="s">
        <v>7</v>
      </c>
      <c r="B17" t="s">
        <v>33</v>
      </c>
      <c r="C17" t="s">
        <v>22</v>
      </c>
      <c r="D17" s="139">
        <v>0.1578723141466688</v>
      </c>
      <c r="E17" s="139">
        <v>1.0104407656059742</v>
      </c>
      <c r="F17" s="139">
        <v>38.791155921346416</v>
      </c>
      <c r="G17" s="139">
        <v>3.3446103537189655</v>
      </c>
    </row>
    <row r="18" spans="1:7" x14ac:dyDescent="0.25">
      <c r="A18" t="s">
        <v>7</v>
      </c>
      <c r="B18" t="s">
        <v>33</v>
      </c>
      <c r="C18" t="s">
        <v>23</v>
      </c>
      <c r="D18" s="139">
        <v>0.1578723141466688</v>
      </c>
      <c r="E18" s="139">
        <v>1.0104407656059742</v>
      </c>
      <c r="F18" s="139">
        <v>38.791155921346416</v>
      </c>
      <c r="G18" s="139">
        <v>3.3446103537189655</v>
      </c>
    </row>
    <row r="19" spans="1:7" x14ac:dyDescent="0.25">
      <c r="A19" t="s">
        <v>7</v>
      </c>
      <c r="B19" t="s">
        <v>33</v>
      </c>
      <c r="C19" t="s">
        <v>24</v>
      </c>
      <c r="D19" s="139">
        <v>0.1578723141466688</v>
      </c>
      <c r="E19" s="139">
        <v>1.0104407656059742</v>
      </c>
      <c r="F19" s="139">
        <v>38.791155921346416</v>
      </c>
      <c r="G19" s="139">
        <v>3.3446103537189655</v>
      </c>
    </row>
    <row r="20" spans="1:7" x14ac:dyDescent="0.25">
      <c r="A20" t="s">
        <v>7</v>
      </c>
      <c r="B20" t="s">
        <v>33</v>
      </c>
      <c r="C20" t="s">
        <v>25</v>
      </c>
      <c r="D20" s="139">
        <v>0.1578723141466688</v>
      </c>
      <c r="E20" s="139">
        <v>1.0104407656059742</v>
      </c>
      <c r="F20" s="139">
        <v>38.791155921346416</v>
      </c>
      <c r="G20" s="139">
        <v>3.3446103537189655</v>
      </c>
    </row>
    <row r="21" spans="1:7" x14ac:dyDescent="0.25">
      <c r="A21" t="s">
        <v>7</v>
      </c>
      <c r="B21" t="s">
        <v>33</v>
      </c>
      <c r="C21" t="s">
        <v>26</v>
      </c>
      <c r="D21" s="139">
        <v>0.1578723141466688</v>
      </c>
      <c r="E21" s="139">
        <v>1.0104407656059742</v>
      </c>
      <c r="F21" s="139">
        <v>38.791155921346416</v>
      </c>
      <c r="G21" s="139">
        <v>3.3446103537189655</v>
      </c>
    </row>
    <row r="22" spans="1:7" x14ac:dyDescent="0.25">
      <c r="A22" t="s">
        <v>7</v>
      </c>
      <c r="B22" t="s">
        <v>33</v>
      </c>
      <c r="C22" t="s">
        <v>27</v>
      </c>
      <c r="D22" s="1">
        <v>1E-3</v>
      </c>
      <c r="E22" s="1">
        <v>1E-3</v>
      </c>
      <c r="F22" s="1">
        <v>1E-3</v>
      </c>
      <c r="G22" s="1">
        <v>1E-3</v>
      </c>
    </row>
    <row r="23" spans="1:7" x14ac:dyDescent="0.25">
      <c r="A23" t="s">
        <v>7</v>
      </c>
      <c r="B23" t="s">
        <v>33</v>
      </c>
      <c r="C23" t="s">
        <v>28</v>
      </c>
      <c r="D23" s="1">
        <v>1E-3</v>
      </c>
      <c r="E23" s="1">
        <v>1E-3</v>
      </c>
      <c r="F23" s="1">
        <v>1E-3</v>
      </c>
      <c r="G23" s="1">
        <v>1E-3</v>
      </c>
    </row>
    <row r="24" spans="1:7" x14ac:dyDescent="0.25">
      <c r="A24" t="s">
        <v>7</v>
      </c>
      <c r="B24" t="s">
        <v>33</v>
      </c>
      <c r="C24" t="s">
        <v>29</v>
      </c>
      <c r="D24" s="1">
        <v>1E-3</v>
      </c>
      <c r="E24" s="1">
        <v>1E-3</v>
      </c>
      <c r="F24" s="1">
        <v>1E-3</v>
      </c>
      <c r="G24" s="1">
        <v>1E-3</v>
      </c>
    </row>
    <row r="25" spans="1:7" x14ac:dyDescent="0.25">
      <c r="A25" t="s">
        <v>7</v>
      </c>
      <c r="B25" t="s">
        <v>33</v>
      </c>
      <c r="C25" t="s">
        <v>30</v>
      </c>
      <c r="D25" s="1">
        <v>1E-3</v>
      </c>
      <c r="E25" s="1">
        <v>1E-3</v>
      </c>
      <c r="F25" s="1">
        <v>1E-3</v>
      </c>
      <c r="G25" s="1">
        <v>1E-3</v>
      </c>
    </row>
    <row r="26" spans="1:7" x14ac:dyDescent="0.25">
      <c r="A26" t="s">
        <v>33</v>
      </c>
      <c r="B26" t="s">
        <v>8</v>
      </c>
      <c r="C26" t="s">
        <v>19</v>
      </c>
      <c r="D26" s="1">
        <v>1E-3</v>
      </c>
      <c r="E26" s="1">
        <v>1E-3</v>
      </c>
      <c r="F26" s="1">
        <v>1E-3</v>
      </c>
      <c r="G26" s="1">
        <v>1E-3</v>
      </c>
    </row>
    <row r="27" spans="1:7" x14ac:dyDescent="0.25">
      <c r="A27" t="s">
        <v>33</v>
      </c>
      <c r="B27" t="s">
        <v>8</v>
      </c>
      <c r="C27" t="s">
        <v>20</v>
      </c>
      <c r="D27" s="1">
        <v>1E-3</v>
      </c>
      <c r="E27" s="1">
        <v>1E-3</v>
      </c>
      <c r="F27" s="1">
        <v>1E-3</v>
      </c>
      <c r="G27" s="1">
        <v>1E-3</v>
      </c>
    </row>
    <row r="28" spans="1:7" x14ac:dyDescent="0.25">
      <c r="A28" t="s">
        <v>33</v>
      </c>
      <c r="B28" t="s">
        <v>8</v>
      </c>
      <c r="C28" t="s">
        <v>21</v>
      </c>
      <c r="D28" s="1">
        <v>1E-3</v>
      </c>
      <c r="E28" s="1">
        <v>1E-3</v>
      </c>
      <c r="F28" s="1">
        <v>1E-3</v>
      </c>
      <c r="G28" s="1">
        <v>1E-3</v>
      </c>
    </row>
    <row r="29" spans="1:7" x14ac:dyDescent="0.25">
      <c r="A29" t="s">
        <v>33</v>
      </c>
      <c r="B29" t="s">
        <v>8</v>
      </c>
      <c r="C29" t="s">
        <v>22</v>
      </c>
      <c r="D29" s="139">
        <v>1.4870277066636142E-2</v>
      </c>
      <c r="E29" s="139">
        <v>1.0113510720455945</v>
      </c>
      <c r="F29" s="139">
        <v>140.16933289580871</v>
      </c>
      <c r="G29" s="139">
        <v>14.751512004635378</v>
      </c>
    </row>
    <row r="30" spans="1:7" x14ac:dyDescent="0.25">
      <c r="A30" t="s">
        <v>33</v>
      </c>
      <c r="B30" t="s">
        <v>8</v>
      </c>
      <c r="C30" t="s">
        <v>23</v>
      </c>
      <c r="D30" s="139">
        <v>1.4870277066636142E-2</v>
      </c>
      <c r="E30" s="139">
        <v>1.0113510720455945</v>
      </c>
      <c r="F30" s="139">
        <v>140.16933289580871</v>
      </c>
      <c r="G30" s="139">
        <v>14.751512004635378</v>
      </c>
    </row>
    <row r="31" spans="1:7" x14ac:dyDescent="0.25">
      <c r="A31" t="s">
        <v>33</v>
      </c>
      <c r="B31" t="s">
        <v>8</v>
      </c>
      <c r="C31" t="s">
        <v>24</v>
      </c>
      <c r="D31" s="139">
        <v>1.4870277066636142E-2</v>
      </c>
      <c r="E31" s="139">
        <v>1.0113510720455945</v>
      </c>
      <c r="F31" s="139">
        <v>140.16933289580871</v>
      </c>
      <c r="G31" s="139">
        <v>14.751512004635378</v>
      </c>
    </row>
    <row r="32" spans="1:7" x14ac:dyDescent="0.25">
      <c r="A32" t="s">
        <v>33</v>
      </c>
      <c r="B32" t="s">
        <v>8</v>
      </c>
      <c r="C32" t="s">
        <v>25</v>
      </c>
      <c r="D32" s="139">
        <v>1.4870277066636142E-2</v>
      </c>
      <c r="E32" s="139">
        <v>1.0113510720455945</v>
      </c>
      <c r="F32" s="139">
        <v>140.16933289580871</v>
      </c>
      <c r="G32" s="139">
        <v>14.751512004635378</v>
      </c>
    </row>
    <row r="33" spans="1:7" x14ac:dyDescent="0.25">
      <c r="A33" t="s">
        <v>33</v>
      </c>
      <c r="B33" t="s">
        <v>8</v>
      </c>
      <c r="C33" t="s">
        <v>26</v>
      </c>
      <c r="D33" s="139">
        <v>1.4870277066636142E-2</v>
      </c>
      <c r="E33" s="139">
        <v>1.0113510720455945</v>
      </c>
      <c r="F33" s="139">
        <v>140.16933289580871</v>
      </c>
      <c r="G33" s="139">
        <v>14.751512004635378</v>
      </c>
    </row>
    <row r="34" spans="1:7" x14ac:dyDescent="0.25">
      <c r="A34" t="s">
        <v>33</v>
      </c>
      <c r="B34" t="s">
        <v>8</v>
      </c>
      <c r="C34" t="s">
        <v>27</v>
      </c>
      <c r="D34" s="1">
        <v>1E-3</v>
      </c>
      <c r="E34" s="1">
        <v>1E-3</v>
      </c>
      <c r="F34" s="1">
        <v>1E-3</v>
      </c>
      <c r="G34" s="1">
        <v>1E-3</v>
      </c>
    </row>
    <row r="35" spans="1:7" x14ac:dyDescent="0.25">
      <c r="A35" t="s">
        <v>33</v>
      </c>
      <c r="B35" t="s">
        <v>8</v>
      </c>
      <c r="C35" t="s">
        <v>28</v>
      </c>
      <c r="D35" s="1">
        <v>1E-3</v>
      </c>
      <c r="E35" s="1">
        <v>1E-3</v>
      </c>
      <c r="F35" s="1">
        <v>1E-3</v>
      </c>
      <c r="G35" s="1">
        <v>1E-3</v>
      </c>
    </row>
    <row r="36" spans="1:7" x14ac:dyDescent="0.25">
      <c r="A36" t="s">
        <v>33</v>
      </c>
      <c r="B36" t="s">
        <v>8</v>
      </c>
      <c r="C36" t="s">
        <v>29</v>
      </c>
      <c r="D36" s="1">
        <v>1E-3</v>
      </c>
      <c r="E36" s="1">
        <v>1E-3</v>
      </c>
      <c r="F36" s="1">
        <v>1E-3</v>
      </c>
      <c r="G36" s="1">
        <v>1E-3</v>
      </c>
    </row>
    <row r="37" spans="1:7" x14ac:dyDescent="0.25">
      <c r="A37" t="s">
        <v>33</v>
      </c>
      <c r="B37" t="s">
        <v>8</v>
      </c>
      <c r="C37" t="s">
        <v>30</v>
      </c>
      <c r="D37" s="1">
        <v>1E-3</v>
      </c>
      <c r="E37" s="1">
        <v>1E-3</v>
      </c>
      <c r="F37" s="1">
        <v>1E-3</v>
      </c>
      <c r="G37" s="1">
        <v>1E-3</v>
      </c>
    </row>
    <row r="38" spans="1:7" x14ac:dyDescent="0.25">
      <c r="A38" t="s">
        <v>61</v>
      </c>
      <c r="B38" t="s">
        <v>31</v>
      </c>
      <c r="C38" t="s">
        <v>19</v>
      </c>
      <c r="D38" s="1">
        <v>1E-3</v>
      </c>
      <c r="E38" s="1">
        <v>1E-3</v>
      </c>
      <c r="F38" s="1">
        <v>1E-3</v>
      </c>
      <c r="G38" s="1">
        <v>1E-3</v>
      </c>
    </row>
    <row r="39" spans="1:7" x14ac:dyDescent="0.25">
      <c r="A39" t="s">
        <v>61</v>
      </c>
      <c r="B39" t="s">
        <v>31</v>
      </c>
      <c r="C39" t="s">
        <v>20</v>
      </c>
      <c r="D39" s="1">
        <v>1E-3</v>
      </c>
      <c r="E39" s="1">
        <v>1E-3</v>
      </c>
      <c r="F39" s="1">
        <v>1E-3</v>
      </c>
      <c r="G39" s="1">
        <v>1E-3</v>
      </c>
    </row>
    <row r="40" spans="1:7" x14ac:dyDescent="0.25">
      <c r="A40" t="s">
        <v>61</v>
      </c>
      <c r="B40" t="s">
        <v>31</v>
      </c>
      <c r="C40" t="s">
        <v>21</v>
      </c>
      <c r="D40" s="1">
        <v>1E-3</v>
      </c>
      <c r="E40" s="1">
        <v>1E-3</v>
      </c>
      <c r="F40" s="1">
        <v>1E-3</v>
      </c>
      <c r="G40" s="1">
        <v>1E-3</v>
      </c>
    </row>
    <row r="41" spans="1:7" x14ac:dyDescent="0.25">
      <c r="A41" t="s">
        <v>61</v>
      </c>
      <c r="B41" t="s">
        <v>31</v>
      </c>
      <c r="C41" t="s">
        <v>22</v>
      </c>
      <c r="D41" s="139">
        <v>1.4870277066636142E-2</v>
      </c>
      <c r="E41" s="139">
        <v>1.0113510720455945</v>
      </c>
      <c r="F41" s="139">
        <v>140.16933289580871</v>
      </c>
      <c r="G41" s="139">
        <v>14.751512004635378</v>
      </c>
    </row>
    <row r="42" spans="1:7" x14ac:dyDescent="0.25">
      <c r="A42" t="s">
        <v>61</v>
      </c>
      <c r="B42" t="s">
        <v>31</v>
      </c>
      <c r="C42" t="s">
        <v>23</v>
      </c>
      <c r="D42" s="139">
        <v>1.4870277066636142E-2</v>
      </c>
      <c r="E42" s="139">
        <v>1.0113510720455945</v>
      </c>
      <c r="F42" s="139">
        <v>140.16933289580871</v>
      </c>
      <c r="G42" s="139">
        <v>14.751512004635378</v>
      </c>
    </row>
    <row r="43" spans="1:7" x14ac:dyDescent="0.25">
      <c r="A43" t="s">
        <v>61</v>
      </c>
      <c r="B43" t="s">
        <v>31</v>
      </c>
      <c r="C43" t="s">
        <v>24</v>
      </c>
      <c r="D43" s="139">
        <v>1.4870277066636142E-2</v>
      </c>
      <c r="E43" s="139">
        <v>1.0113510720455945</v>
      </c>
      <c r="F43" s="139">
        <v>140.16933289580871</v>
      </c>
      <c r="G43" s="139">
        <v>14.751512004635378</v>
      </c>
    </row>
    <row r="44" spans="1:7" x14ac:dyDescent="0.25">
      <c r="A44" t="s">
        <v>61</v>
      </c>
      <c r="B44" t="s">
        <v>31</v>
      </c>
      <c r="C44" t="s">
        <v>25</v>
      </c>
      <c r="D44" s="139">
        <v>1.4870277066636142E-2</v>
      </c>
      <c r="E44" s="139">
        <v>1.0113510720455945</v>
      </c>
      <c r="F44" s="139">
        <v>140.16933289580871</v>
      </c>
      <c r="G44" s="139">
        <v>14.751512004635378</v>
      </c>
    </row>
    <row r="45" spans="1:7" x14ac:dyDescent="0.25">
      <c r="A45" t="s">
        <v>61</v>
      </c>
      <c r="B45" t="s">
        <v>31</v>
      </c>
      <c r="C45" t="s">
        <v>26</v>
      </c>
      <c r="D45" s="139">
        <v>1.4870277066636142E-2</v>
      </c>
      <c r="E45" s="139">
        <v>1.0113510720455945</v>
      </c>
      <c r="F45" s="139">
        <v>140.16933289580871</v>
      </c>
      <c r="G45" s="139">
        <v>14.751512004635378</v>
      </c>
    </row>
    <row r="46" spans="1:7" x14ac:dyDescent="0.25">
      <c r="A46" t="s">
        <v>61</v>
      </c>
      <c r="B46" t="s">
        <v>31</v>
      </c>
      <c r="C46" t="s">
        <v>27</v>
      </c>
      <c r="D46" s="1">
        <v>1E-3</v>
      </c>
      <c r="E46" s="1">
        <v>1E-3</v>
      </c>
      <c r="F46" s="1">
        <v>1E-3</v>
      </c>
      <c r="G46" s="1">
        <v>1E-3</v>
      </c>
    </row>
    <row r="47" spans="1:7" x14ac:dyDescent="0.25">
      <c r="A47" t="s">
        <v>61</v>
      </c>
      <c r="B47" t="s">
        <v>31</v>
      </c>
      <c r="C47" t="s">
        <v>28</v>
      </c>
      <c r="D47" s="1">
        <v>1E-3</v>
      </c>
      <c r="E47" s="1">
        <v>1E-3</v>
      </c>
      <c r="F47" s="1">
        <v>1E-3</v>
      </c>
      <c r="G47" s="1">
        <v>1E-3</v>
      </c>
    </row>
    <row r="48" spans="1:7" x14ac:dyDescent="0.25">
      <c r="A48" t="s">
        <v>61</v>
      </c>
      <c r="B48" t="s">
        <v>31</v>
      </c>
      <c r="C48" t="s">
        <v>29</v>
      </c>
      <c r="D48" s="1">
        <v>1E-3</v>
      </c>
      <c r="E48" s="1">
        <v>1E-3</v>
      </c>
      <c r="F48" s="1">
        <v>1E-3</v>
      </c>
      <c r="G48" s="1">
        <v>1E-3</v>
      </c>
    </row>
    <row r="49" spans="1:7" x14ac:dyDescent="0.25">
      <c r="A49" t="s">
        <v>61</v>
      </c>
      <c r="B49" t="s">
        <v>31</v>
      </c>
      <c r="C49" t="s">
        <v>30</v>
      </c>
      <c r="D49" s="1">
        <v>1E-3</v>
      </c>
      <c r="E49" s="1">
        <v>1E-3</v>
      </c>
      <c r="F49" s="1">
        <v>1E-3</v>
      </c>
      <c r="G49" s="1">
        <v>1E-3</v>
      </c>
    </row>
    <row r="50" spans="1:7" x14ac:dyDescent="0.25">
      <c r="A50" t="s">
        <v>31</v>
      </c>
      <c r="B50" t="s">
        <v>32</v>
      </c>
      <c r="C50" t="s">
        <v>19</v>
      </c>
      <c r="D50" s="1">
        <v>1E-3</v>
      </c>
      <c r="E50" s="1">
        <v>1E-3</v>
      </c>
      <c r="F50" s="1">
        <v>1E-3</v>
      </c>
      <c r="G50" s="1">
        <v>1E-3</v>
      </c>
    </row>
    <row r="51" spans="1:7" x14ac:dyDescent="0.25">
      <c r="A51" t="s">
        <v>31</v>
      </c>
      <c r="B51" t="s">
        <v>32</v>
      </c>
      <c r="C51" t="s">
        <v>20</v>
      </c>
      <c r="D51" s="1">
        <v>1E-3</v>
      </c>
      <c r="E51" s="1">
        <v>1E-3</v>
      </c>
      <c r="F51" s="1">
        <v>1E-3</v>
      </c>
      <c r="G51" s="1">
        <v>1E-3</v>
      </c>
    </row>
    <row r="52" spans="1:7" x14ac:dyDescent="0.25">
      <c r="A52" t="s">
        <v>31</v>
      </c>
      <c r="B52" t="s">
        <v>32</v>
      </c>
      <c r="C52" t="s">
        <v>21</v>
      </c>
      <c r="D52" s="1">
        <v>1E-3</v>
      </c>
      <c r="E52" s="1">
        <v>1E-3</v>
      </c>
      <c r="F52" s="1">
        <v>1E-3</v>
      </c>
      <c r="G52" s="1">
        <v>1E-3</v>
      </c>
    </row>
    <row r="53" spans="1:7" x14ac:dyDescent="0.25">
      <c r="A53" t="s">
        <v>31</v>
      </c>
      <c r="B53" t="s">
        <v>32</v>
      </c>
      <c r="C53" t="s">
        <v>22</v>
      </c>
      <c r="D53" s="139">
        <v>1.4870277066636142E-2</v>
      </c>
      <c r="E53" s="139">
        <v>1.0113510720455945</v>
      </c>
      <c r="F53" s="139">
        <v>140.16933289580871</v>
      </c>
      <c r="G53" s="139">
        <v>14.751512004635378</v>
      </c>
    </row>
    <row r="54" spans="1:7" x14ac:dyDescent="0.25">
      <c r="A54" t="s">
        <v>31</v>
      </c>
      <c r="B54" t="s">
        <v>32</v>
      </c>
      <c r="C54" t="s">
        <v>23</v>
      </c>
      <c r="D54" s="139">
        <v>1.4870277066636142E-2</v>
      </c>
      <c r="E54" s="139">
        <v>1.0113510720455945</v>
      </c>
      <c r="F54" s="139">
        <v>140.16933289580871</v>
      </c>
      <c r="G54" s="139">
        <v>14.751512004635378</v>
      </c>
    </row>
    <row r="55" spans="1:7" x14ac:dyDescent="0.25">
      <c r="A55" t="s">
        <v>31</v>
      </c>
      <c r="B55" t="s">
        <v>32</v>
      </c>
      <c r="C55" t="s">
        <v>24</v>
      </c>
      <c r="D55" s="139">
        <v>1.4870277066636142E-2</v>
      </c>
      <c r="E55" s="139">
        <v>1.0113510720455945</v>
      </c>
      <c r="F55" s="139">
        <v>140.16933289580871</v>
      </c>
      <c r="G55" s="139">
        <v>14.751512004635378</v>
      </c>
    </row>
    <row r="56" spans="1:7" x14ac:dyDescent="0.25">
      <c r="A56" t="s">
        <v>31</v>
      </c>
      <c r="B56" t="s">
        <v>32</v>
      </c>
      <c r="C56" t="s">
        <v>25</v>
      </c>
      <c r="D56" s="139">
        <v>1.4870277066636142E-2</v>
      </c>
      <c r="E56" s="139">
        <v>1.0113510720455945</v>
      </c>
      <c r="F56" s="139">
        <v>140.16933289580871</v>
      </c>
      <c r="G56" s="139">
        <v>14.751512004635378</v>
      </c>
    </row>
    <row r="57" spans="1:7" x14ac:dyDescent="0.25">
      <c r="A57" t="s">
        <v>31</v>
      </c>
      <c r="B57" t="s">
        <v>32</v>
      </c>
      <c r="C57" t="s">
        <v>26</v>
      </c>
      <c r="D57" s="139">
        <v>1.4870277066636142E-2</v>
      </c>
      <c r="E57" s="139">
        <v>1.0113510720455945</v>
      </c>
      <c r="F57" s="139">
        <v>140.16933289580871</v>
      </c>
      <c r="G57" s="139">
        <v>14.751512004635378</v>
      </c>
    </row>
    <row r="58" spans="1:7" x14ac:dyDescent="0.25">
      <c r="A58" t="s">
        <v>31</v>
      </c>
      <c r="B58" t="s">
        <v>32</v>
      </c>
      <c r="C58" t="s">
        <v>27</v>
      </c>
      <c r="D58" s="1">
        <v>1E-3</v>
      </c>
      <c r="E58" s="1">
        <v>1E-3</v>
      </c>
      <c r="F58" s="1">
        <v>1E-3</v>
      </c>
      <c r="G58" s="1">
        <v>1E-3</v>
      </c>
    </row>
    <row r="59" spans="1:7" x14ac:dyDescent="0.25">
      <c r="A59" t="s">
        <v>31</v>
      </c>
      <c r="B59" t="s">
        <v>32</v>
      </c>
      <c r="C59" t="s">
        <v>28</v>
      </c>
      <c r="D59" s="1">
        <v>1E-3</v>
      </c>
      <c r="E59" s="1">
        <v>1E-3</v>
      </c>
      <c r="F59" s="1">
        <v>1E-3</v>
      </c>
      <c r="G59" s="1">
        <v>1E-3</v>
      </c>
    </row>
    <row r="60" spans="1:7" x14ac:dyDescent="0.25">
      <c r="A60" t="s">
        <v>31</v>
      </c>
      <c r="B60" t="s">
        <v>32</v>
      </c>
      <c r="C60" t="s">
        <v>29</v>
      </c>
      <c r="D60" s="1">
        <v>1E-3</v>
      </c>
      <c r="E60" s="1">
        <v>1E-3</v>
      </c>
      <c r="F60" s="1">
        <v>1E-3</v>
      </c>
      <c r="G60" s="1">
        <v>1E-3</v>
      </c>
    </row>
    <row r="61" spans="1:7" x14ac:dyDescent="0.25">
      <c r="A61" t="s">
        <v>31</v>
      </c>
      <c r="B61" t="s">
        <v>32</v>
      </c>
      <c r="C61" t="s">
        <v>30</v>
      </c>
      <c r="D61" s="1">
        <v>1E-3</v>
      </c>
      <c r="E61" s="1">
        <v>1E-3</v>
      </c>
      <c r="F61" s="1">
        <v>1E-3</v>
      </c>
      <c r="G61" s="1">
        <v>1E-3</v>
      </c>
    </row>
    <row r="62" spans="1:7" x14ac:dyDescent="0.25">
      <c r="A62" t="s">
        <v>34</v>
      </c>
      <c r="B62" t="s">
        <v>36</v>
      </c>
      <c r="C62" t="s">
        <v>19</v>
      </c>
      <c r="D62" s="1">
        <v>1E-3</v>
      </c>
      <c r="E62" s="1">
        <v>1E-3</v>
      </c>
      <c r="F62" s="1">
        <v>1E-3</v>
      </c>
      <c r="G62" s="1">
        <v>1E-3</v>
      </c>
    </row>
    <row r="63" spans="1:7" x14ac:dyDescent="0.25">
      <c r="A63" t="s">
        <v>34</v>
      </c>
      <c r="B63" t="s">
        <v>36</v>
      </c>
      <c r="C63" t="s">
        <v>20</v>
      </c>
      <c r="D63" s="1">
        <v>1E-3</v>
      </c>
      <c r="E63" s="1">
        <v>1E-3</v>
      </c>
      <c r="F63" s="1">
        <v>1E-3</v>
      </c>
      <c r="G63" s="1">
        <v>1E-3</v>
      </c>
    </row>
    <row r="64" spans="1:7" x14ac:dyDescent="0.25">
      <c r="A64" t="s">
        <v>34</v>
      </c>
      <c r="B64" t="s">
        <v>36</v>
      </c>
      <c r="C64" t="s">
        <v>21</v>
      </c>
      <c r="D64" s="1">
        <v>1E-3</v>
      </c>
      <c r="E64" s="1">
        <v>1E-3</v>
      </c>
      <c r="F64" s="1">
        <v>1E-3</v>
      </c>
      <c r="G64" s="1">
        <v>1E-3</v>
      </c>
    </row>
    <row r="65" spans="1:7" x14ac:dyDescent="0.25">
      <c r="A65" t="s">
        <v>34</v>
      </c>
      <c r="B65" t="s">
        <v>36</v>
      </c>
      <c r="C65" t="s">
        <v>22</v>
      </c>
      <c r="D65" s="139">
        <v>1.5489535435811871E-3</v>
      </c>
      <c r="E65" s="139">
        <v>0.98829507379808912</v>
      </c>
      <c r="F65" s="139">
        <v>93.81811467093722</v>
      </c>
      <c r="G65" s="139">
        <v>4.14154257941194</v>
      </c>
    </row>
    <row r="66" spans="1:7" x14ac:dyDescent="0.25">
      <c r="A66" t="s">
        <v>34</v>
      </c>
      <c r="B66" t="s">
        <v>36</v>
      </c>
      <c r="C66" t="s">
        <v>23</v>
      </c>
      <c r="D66" s="139">
        <v>1.5489535435811871E-3</v>
      </c>
      <c r="E66" s="139">
        <v>0.98829507379808912</v>
      </c>
      <c r="F66" s="139">
        <v>93.81811467093722</v>
      </c>
      <c r="G66" s="139">
        <v>4.14154257941194</v>
      </c>
    </row>
    <row r="67" spans="1:7" x14ac:dyDescent="0.25">
      <c r="A67" t="s">
        <v>34</v>
      </c>
      <c r="B67" t="s">
        <v>36</v>
      </c>
      <c r="C67" t="s">
        <v>24</v>
      </c>
      <c r="D67" s="139">
        <v>1.5489535435811871E-3</v>
      </c>
      <c r="E67" s="139">
        <v>0.98829507379808912</v>
      </c>
      <c r="F67" s="139">
        <v>93.81811467093722</v>
      </c>
      <c r="G67" s="139">
        <v>4.14154257941194</v>
      </c>
    </row>
    <row r="68" spans="1:7" x14ac:dyDescent="0.25">
      <c r="A68" t="s">
        <v>34</v>
      </c>
      <c r="B68" t="s">
        <v>36</v>
      </c>
      <c r="C68" t="s">
        <v>25</v>
      </c>
      <c r="D68" s="139">
        <v>1.5489535435811871E-3</v>
      </c>
      <c r="E68" s="139">
        <v>0.98829507379808912</v>
      </c>
      <c r="F68" s="139">
        <v>93.81811467093722</v>
      </c>
      <c r="G68" s="139">
        <v>4.14154257941194</v>
      </c>
    </row>
    <row r="69" spans="1:7" x14ac:dyDescent="0.25">
      <c r="A69" t="s">
        <v>34</v>
      </c>
      <c r="B69" t="s">
        <v>36</v>
      </c>
      <c r="C69" t="s">
        <v>26</v>
      </c>
      <c r="D69" s="139">
        <v>1.5489535435811871E-3</v>
      </c>
      <c r="E69" s="139">
        <v>0.98829507379808912</v>
      </c>
      <c r="F69" s="139">
        <v>93.81811467093722</v>
      </c>
      <c r="G69" s="139">
        <v>4.14154257941194</v>
      </c>
    </row>
    <row r="70" spans="1:7" x14ac:dyDescent="0.25">
      <c r="A70" t="s">
        <v>34</v>
      </c>
      <c r="B70" t="s">
        <v>36</v>
      </c>
      <c r="C70" t="s">
        <v>27</v>
      </c>
      <c r="D70" s="1">
        <v>1E-3</v>
      </c>
      <c r="E70" s="1">
        <v>1E-3</v>
      </c>
      <c r="F70" s="1">
        <v>1E-3</v>
      </c>
      <c r="G70" s="1">
        <v>1E-3</v>
      </c>
    </row>
    <row r="71" spans="1:7" x14ac:dyDescent="0.25">
      <c r="A71" t="s">
        <v>34</v>
      </c>
      <c r="B71" t="s">
        <v>36</v>
      </c>
      <c r="C71" t="s">
        <v>28</v>
      </c>
      <c r="D71" s="1">
        <v>1E-3</v>
      </c>
      <c r="E71" s="1">
        <v>1E-3</v>
      </c>
      <c r="F71" s="1">
        <v>1E-3</v>
      </c>
      <c r="G71" s="1">
        <v>1E-3</v>
      </c>
    </row>
    <row r="72" spans="1:7" x14ac:dyDescent="0.25">
      <c r="A72" t="s">
        <v>34</v>
      </c>
      <c r="B72" t="s">
        <v>36</v>
      </c>
      <c r="C72" t="s">
        <v>29</v>
      </c>
      <c r="D72" s="1">
        <v>1E-3</v>
      </c>
      <c r="E72" s="1">
        <v>1E-3</v>
      </c>
      <c r="F72" s="1">
        <v>1E-3</v>
      </c>
      <c r="G72" s="1">
        <v>1E-3</v>
      </c>
    </row>
    <row r="73" spans="1:7" x14ac:dyDescent="0.25">
      <c r="A73" t="s">
        <v>34</v>
      </c>
      <c r="B73" t="s">
        <v>36</v>
      </c>
      <c r="C73" t="s">
        <v>30</v>
      </c>
      <c r="D73" s="1">
        <v>1E-3</v>
      </c>
      <c r="E73" s="1">
        <v>1E-3</v>
      </c>
      <c r="F73" s="1">
        <v>1E-3</v>
      </c>
      <c r="G73" s="1">
        <v>1E-3</v>
      </c>
    </row>
    <row r="74" spans="1:7" x14ac:dyDescent="0.25">
      <c r="A74" t="s">
        <v>8</v>
      </c>
      <c r="B74" t="s">
        <v>34</v>
      </c>
      <c r="C74" t="s">
        <v>19</v>
      </c>
      <c r="D74" s="1">
        <v>1E-3</v>
      </c>
      <c r="E74" s="1">
        <v>1E-3</v>
      </c>
      <c r="F74" s="1">
        <v>1E-3</v>
      </c>
      <c r="G74" s="1">
        <v>1E-3</v>
      </c>
    </row>
    <row r="75" spans="1:7" x14ac:dyDescent="0.25">
      <c r="A75" t="s">
        <v>8</v>
      </c>
      <c r="B75" t="s">
        <v>34</v>
      </c>
      <c r="C75" t="s">
        <v>20</v>
      </c>
      <c r="D75" s="1">
        <v>1E-3</v>
      </c>
      <c r="E75" s="1">
        <v>1E-3</v>
      </c>
      <c r="F75" s="1">
        <v>1E-3</v>
      </c>
      <c r="G75" s="1">
        <v>1E-3</v>
      </c>
    </row>
    <row r="76" spans="1:7" x14ac:dyDescent="0.25">
      <c r="A76" t="s">
        <v>8</v>
      </c>
      <c r="B76" t="s">
        <v>34</v>
      </c>
      <c r="C76" t="s">
        <v>21</v>
      </c>
      <c r="D76" s="1">
        <v>1E-3</v>
      </c>
      <c r="E76" s="1">
        <v>1E-3</v>
      </c>
      <c r="F76" s="1">
        <v>1E-3</v>
      </c>
      <c r="G76" s="1">
        <v>1E-3</v>
      </c>
    </row>
    <row r="77" spans="1:7" x14ac:dyDescent="0.25">
      <c r="A77" t="s">
        <v>8</v>
      </c>
      <c r="B77" t="s">
        <v>34</v>
      </c>
      <c r="C77" t="s">
        <v>22</v>
      </c>
      <c r="D77" s="139">
        <v>1.5489535435811871E-3</v>
      </c>
      <c r="E77" s="139">
        <v>0.98829507379808912</v>
      </c>
      <c r="F77" s="139">
        <v>93.81811467093722</v>
      </c>
      <c r="G77" s="139">
        <v>4.14154257941194</v>
      </c>
    </row>
    <row r="78" spans="1:7" x14ac:dyDescent="0.25">
      <c r="A78" t="s">
        <v>8</v>
      </c>
      <c r="B78" t="s">
        <v>34</v>
      </c>
      <c r="C78" t="s">
        <v>23</v>
      </c>
      <c r="D78" s="139">
        <v>1.5489535435811871E-3</v>
      </c>
      <c r="E78" s="139">
        <v>0.98829507379808912</v>
      </c>
      <c r="F78" s="139">
        <v>93.81811467093722</v>
      </c>
      <c r="G78" s="139">
        <v>4.14154257941194</v>
      </c>
    </row>
    <row r="79" spans="1:7" x14ac:dyDescent="0.25">
      <c r="A79" t="s">
        <v>8</v>
      </c>
      <c r="B79" t="s">
        <v>34</v>
      </c>
      <c r="C79" t="s">
        <v>24</v>
      </c>
      <c r="D79" s="139">
        <v>1.5489535435811871E-3</v>
      </c>
      <c r="E79" s="139">
        <v>0.98829507379808912</v>
      </c>
      <c r="F79" s="139">
        <v>93.81811467093722</v>
      </c>
      <c r="G79" s="139">
        <v>4.14154257941194</v>
      </c>
    </row>
    <row r="80" spans="1:7" x14ac:dyDescent="0.25">
      <c r="A80" t="s">
        <v>8</v>
      </c>
      <c r="B80" t="s">
        <v>34</v>
      </c>
      <c r="C80" t="s">
        <v>25</v>
      </c>
      <c r="D80" s="139">
        <v>1.5489535435811871E-3</v>
      </c>
      <c r="E80" s="139">
        <v>0.98829507379808912</v>
      </c>
      <c r="F80" s="139">
        <v>93.81811467093722</v>
      </c>
      <c r="G80" s="139">
        <v>4.14154257941194</v>
      </c>
    </row>
    <row r="81" spans="1:7" x14ac:dyDescent="0.25">
      <c r="A81" t="s">
        <v>8</v>
      </c>
      <c r="B81" t="s">
        <v>34</v>
      </c>
      <c r="C81" t="s">
        <v>26</v>
      </c>
      <c r="D81" s="139">
        <v>1.5489535435811871E-3</v>
      </c>
      <c r="E81" s="139">
        <v>0.98829507379808912</v>
      </c>
      <c r="F81" s="139">
        <v>93.81811467093722</v>
      </c>
      <c r="G81" s="139">
        <v>4.14154257941194</v>
      </c>
    </row>
    <row r="82" spans="1:7" x14ac:dyDescent="0.25">
      <c r="A82" t="s">
        <v>8</v>
      </c>
      <c r="B82" t="s">
        <v>34</v>
      </c>
      <c r="C82" t="s">
        <v>27</v>
      </c>
      <c r="D82" s="1">
        <v>1E-3</v>
      </c>
      <c r="E82" s="1">
        <v>1E-3</v>
      </c>
      <c r="F82" s="1">
        <v>1E-3</v>
      </c>
      <c r="G82" s="1">
        <v>1E-3</v>
      </c>
    </row>
    <row r="83" spans="1:7" x14ac:dyDescent="0.25">
      <c r="A83" t="s">
        <v>8</v>
      </c>
      <c r="B83" t="s">
        <v>34</v>
      </c>
      <c r="C83" t="s">
        <v>28</v>
      </c>
      <c r="D83" s="1">
        <v>1E-3</v>
      </c>
      <c r="E83" s="1">
        <v>1E-3</v>
      </c>
      <c r="F83" s="1">
        <v>1E-3</v>
      </c>
      <c r="G83" s="1">
        <v>1E-3</v>
      </c>
    </row>
    <row r="84" spans="1:7" x14ac:dyDescent="0.25">
      <c r="A84" t="s">
        <v>8</v>
      </c>
      <c r="B84" t="s">
        <v>34</v>
      </c>
      <c r="C84" t="s">
        <v>29</v>
      </c>
      <c r="D84" s="1">
        <v>1E-3</v>
      </c>
      <c r="E84" s="1">
        <v>1E-3</v>
      </c>
      <c r="F84" s="1">
        <v>1E-3</v>
      </c>
      <c r="G84" s="1">
        <v>1E-3</v>
      </c>
    </row>
    <row r="85" spans="1:7" x14ac:dyDescent="0.25">
      <c r="A85" t="s">
        <v>8</v>
      </c>
      <c r="B85" t="s">
        <v>34</v>
      </c>
      <c r="C85" t="s">
        <v>30</v>
      </c>
      <c r="D85" s="1">
        <v>1E-3</v>
      </c>
      <c r="E85" s="1">
        <v>1E-3</v>
      </c>
      <c r="F85" s="1">
        <v>1E-3</v>
      </c>
      <c r="G85" s="1">
        <v>1E-3</v>
      </c>
    </row>
    <row r="86" spans="1:7" x14ac:dyDescent="0.25">
      <c r="A86" t="s">
        <v>41</v>
      </c>
      <c r="B86" t="s">
        <v>44</v>
      </c>
      <c r="C86" t="s">
        <v>19</v>
      </c>
      <c r="D86" s="1">
        <v>1E-3</v>
      </c>
      <c r="E86" s="1">
        <v>1E-3</v>
      </c>
      <c r="F86" s="1">
        <v>1E-3</v>
      </c>
      <c r="G86" s="1">
        <v>1E-3</v>
      </c>
    </row>
    <row r="87" spans="1:7" x14ac:dyDescent="0.25">
      <c r="A87" t="s">
        <v>41</v>
      </c>
      <c r="B87" t="s">
        <v>44</v>
      </c>
      <c r="C87" t="s">
        <v>20</v>
      </c>
      <c r="D87" s="1">
        <v>1E-3</v>
      </c>
      <c r="E87" s="1">
        <v>1E-3</v>
      </c>
      <c r="F87" s="1">
        <v>1E-3</v>
      </c>
      <c r="G87" s="1">
        <v>1E-3</v>
      </c>
    </row>
    <row r="88" spans="1:7" x14ac:dyDescent="0.25">
      <c r="A88" t="s">
        <v>41</v>
      </c>
      <c r="B88" t="s">
        <v>44</v>
      </c>
      <c r="C88" t="s">
        <v>21</v>
      </c>
      <c r="D88" s="1">
        <v>1E-3</v>
      </c>
      <c r="E88" s="1">
        <v>1E-3</v>
      </c>
      <c r="F88" s="1">
        <v>1E-3</v>
      </c>
      <c r="G88" s="1">
        <v>1E-3</v>
      </c>
    </row>
    <row r="89" spans="1:7" x14ac:dyDescent="0.25">
      <c r="A89" t="s">
        <v>41</v>
      </c>
      <c r="B89" t="s">
        <v>44</v>
      </c>
      <c r="C89" t="s">
        <v>22</v>
      </c>
      <c r="D89" s="139">
        <v>6.1709502554992385E-2</v>
      </c>
      <c r="E89" s="139">
        <v>1.0143866116025324</v>
      </c>
      <c r="F89" s="139">
        <v>284.53564373492986</v>
      </c>
      <c r="G89" s="139">
        <v>13.934744681072285</v>
      </c>
    </row>
    <row r="90" spans="1:7" x14ac:dyDescent="0.25">
      <c r="A90" t="s">
        <v>41</v>
      </c>
      <c r="B90" t="s">
        <v>44</v>
      </c>
      <c r="C90" t="s">
        <v>23</v>
      </c>
      <c r="D90" s="139">
        <v>6.1709502554992385E-2</v>
      </c>
      <c r="E90" s="139">
        <v>1.0143866116025324</v>
      </c>
      <c r="F90" s="139">
        <v>284.53564373492986</v>
      </c>
      <c r="G90" s="139">
        <v>13.934744681072285</v>
      </c>
    </row>
    <row r="91" spans="1:7" x14ac:dyDescent="0.25">
      <c r="A91" t="s">
        <v>41</v>
      </c>
      <c r="B91" t="s">
        <v>44</v>
      </c>
      <c r="C91" t="s">
        <v>24</v>
      </c>
      <c r="D91" s="139">
        <v>6.1709502554992385E-2</v>
      </c>
      <c r="E91" s="139">
        <v>1.0143866116025324</v>
      </c>
      <c r="F91" s="139">
        <v>284.53564373492986</v>
      </c>
      <c r="G91" s="139">
        <v>13.934744681072285</v>
      </c>
    </row>
    <row r="92" spans="1:7" x14ac:dyDescent="0.25">
      <c r="A92" t="s">
        <v>41</v>
      </c>
      <c r="B92" t="s">
        <v>44</v>
      </c>
      <c r="C92" t="s">
        <v>25</v>
      </c>
      <c r="D92" s="139">
        <v>6.1709502554992385E-2</v>
      </c>
      <c r="E92" s="139">
        <v>1.0143866116025324</v>
      </c>
      <c r="F92" s="139">
        <v>284.53564373492986</v>
      </c>
      <c r="G92" s="139">
        <v>13.934744681072285</v>
      </c>
    </row>
    <row r="93" spans="1:7" x14ac:dyDescent="0.25">
      <c r="A93" t="s">
        <v>41</v>
      </c>
      <c r="B93" t="s">
        <v>44</v>
      </c>
      <c r="C93" t="s">
        <v>26</v>
      </c>
      <c r="D93" s="139">
        <v>6.1709502554992385E-2</v>
      </c>
      <c r="E93" s="139">
        <v>1.0143866116025324</v>
      </c>
      <c r="F93" s="139">
        <v>284.53564373492986</v>
      </c>
      <c r="G93" s="139">
        <v>13.934744681072285</v>
      </c>
    </row>
    <row r="94" spans="1:7" x14ac:dyDescent="0.25">
      <c r="A94" t="s">
        <v>41</v>
      </c>
      <c r="B94" t="s">
        <v>44</v>
      </c>
      <c r="C94" t="s">
        <v>27</v>
      </c>
      <c r="D94" s="1">
        <v>1E-3</v>
      </c>
      <c r="E94" s="1">
        <v>1E-3</v>
      </c>
      <c r="F94" s="1">
        <v>1E-3</v>
      </c>
      <c r="G94" s="1">
        <v>1E-3</v>
      </c>
    </row>
    <row r="95" spans="1:7" x14ac:dyDescent="0.25">
      <c r="A95" t="s">
        <v>41</v>
      </c>
      <c r="B95" t="s">
        <v>44</v>
      </c>
      <c r="C95" t="s">
        <v>28</v>
      </c>
      <c r="D95" s="1">
        <v>1E-3</v>
      </c>
      <c r="E95" s="1">
        <v>1E-3</v>
      </c>
      <c r="F95" s="1">
        <v>1E-3</v>
      </c>
      <c r="G95" s="1">
        <v>1E-3</v>
      </c>
    </row>
    <row r="96" spans="1:7" x14ac:dyDescent="0.25">
      <c r="A96" t="s">
        <v>41</v>
      </c>
      <c r="B96" t="s">
        <v>44</v>
      </c>
      <c r="C96" t="s">
        <v>29</v>
      </c>
      <c r="D96" s="1">
        <v>1E-3</v>
      </c>
      <c r="E96" s="1">
        <v>1E-3</v>
      </c>
      <c r="F96" s="1">
        <v>1E-3</v>
      </c>
      <c r="G96" s="1">
        <v>1E-3</v>
      </c>
    </row>
    <row r="97" spans="1:7" x14ac:dyDescent="0.25">
      <c r="A97" t="s">
        <v>41</v>
      </c>
      <c r="B97" t="s">
        <v>44</v>
      </c>
      <c r="C97" t="s">
        <v>30</v>
      </c>
      <c r="D97" s="1">
        <v>1E-3</v>
      </c>
      <c r="E97" s="1">
        <v>1E-3</v>
      </c>
      <c r="F97" s="1">
        <v>1E-3</v>
      </c>
      <c r="G97" s="1">
        <v>1E-3</v>
      </c>
    </row>
    <row r="98" spans="1:7" x14ac:dyDescent="0.25">
      <c r="A98" t="s">
        <v>44</v>
      </c>
      <c r="B98" t="s">
        <v>9</v>
      </c>
      <c r="C98" t="s">
        <v>19</v>
      </c>
      <c r="D98" s="1">
        <v>1E-3</v>
      </c>
      <c r="E98" s="1">
        <v>1E-3</v>
      </c>
      <c r="F98" s="1">
        <v>1E-3</v>
      </c>
      <c r="G98" s="1">
        <v>1E-3</v>
      </c>
    </row>
    <row r="99" spans="1:7" x14ac:dyDescent="0.25">
      <c r="A99" t="s">
        <v>44</v>
      </c>
      <c r="B99" t="s">
        <v>9</v>
      </c>
      <c r="C99" t="s">
        <v>20</v>
      </c>
      <c r="D99" s="1">
        <v>1E-3</v>
      </c>
      <c r="E99" s="1">
        <v>1E-3</v>
      </c>
      <c r="F99" s="1">
        <v>1E-3</v>
      </c>
      <c r="G99" s="1">
        <v>1E-3</v>
      </c>
    </row>
    <row r="100" spans="1:7" x14ac:dyDescent="0.25">
      <c r="A100" t="s">
        <v>44</v>
      </c>
      <c r="B100" t="s">
        <v>9</v>
      </c>
      <c r="C100" t="s">
        <v>21</v>
      </c>
      <c r="D100" s="1">
        <v>1E-3</v>
      </c>
      <c r="E100" s="1">
        <v>1E-3</v>
      </c>
      <c r="F100" s="1">
        <v>1E-3</v>
      </c>
      <c r="G100" s="1">
        <v>1E-3</v>
      </c>
    </row>
    <row r="101" spans="1:7" x14ac:dyDescent="0.25">
      <c r="A101" t="s">
        <v>44</v>
      </c>
      <c r="B101" t="s">
        <v>9</v>
      </c>
      <c r="C101" t="s">
        <v>22</v>
      </c>
      <c r="D101" s="139">
        <v>6.1709502554992385E-2</v>
      </c>
      <c r="E101" s="139">
        <v>1.0143866116025324</v>
      </c>
      <c r="F101" s="139">
        <v>284.53564373492986</v>
      </c>
      <c r="G101" s="139">
        <v>13.934744681072285</v>
      </c>
    </row>
    <row r="102" spans="1:7" x14ac:dyDescent="0.25">
      <c r="A102" t="s">
        <v>44</v>
      </c>
      <c r="B102" t="s">
        <v>9</v>
      </c>
      <c r="C102" t="s">
        <v>23</v>
      </c>
      <c r="D102" s="139">
        <v>6.1709502554992385E-2</v>
      </c>
      <c r="E102" s="139">
        <v>1.0143866116025324</v>
      </c>
      <c r="F102" s="139">
        <v>284.53564373492986</v>
      </c>
      <c r="G102" s="139">
        <v>13.934744681072285</v>
      </c>
    </row>
    <row r="103" spans="1:7" x14ac:dyDescent="0.25">
      <c r="A103" t="s">
        <v>44</v>
      </c>
      <c r="B103" t="s">
        <v>9</v>
      </c>
      <c r="C103" t="s">
        <v>24</v>
      </c>
      <c r="D103" s="139">
        <v>6.1709502554992385E-2</v>
      </c>
      <c r="E103" s="139">
        <v>1.0143866116025324</v>
      </c>
      <c r="F103" s="139">
        <v>284.53564373492986</v>
      </c>
      <c r="G103" s="139">
        <v>13.934744681072285</v>
      </c>
    </row>
    <row r="104" spans="1:7" x14ac:dyDescent="0.25">
      <c r="A104" t="s">
        <v>44</v>
      </c>
      <c r="B104" t="s">
        <v>9</v>
      </c>
      <c r="C104" t="s">
        <v>25</v>
      </c>
      <c r="D104" s="139">
        <v>6.1709502554992385E-2</v>
      </c>
      <c r="E104" s="139">
        <v>1.0143866116025324</v>
      </c>
      <c r="F104" s="139">
        <v>284.53564373492986</v>
      </c>
      <c r="G104" s="139">
        <v>13.934744681072285</v>
      </c>
    </row>
    <row r="105" spans="1:7" x14ac:dyDescent="0.25">
      <c r="A105" t="s">
        <v>44</v>
      </c>
      <c r="B105" t="s">
        <v>9</v>
      </c>
      <c r="C105" t="s">
        <v>26</v>
      </c>
      <c r="D105" s="139">
        <v>6.1709502554992385E-2</v>
      </c>
      <c r="E105" s="139">
        <v>1.0143866116025324</v>
      </c>
      <c r="F105" s="139">
        <v>284.53564373492986</v>
      </c>
      <c r="G105" s="139">
        <v>13.934744681072285</v>
      </c>
    </row>
    <row r="106" spans="1:7" x14ac:dyDescent="0.25">
      <c r="A106" t="s">
        <v>44</v>
      </c>
      <c r="B106" t="s">
        <v>9</v>
      </c>
      <c r="C106" t="s">
        <v>27</v>
      </c>
      <c r="D106" s="1">
        <v>1E-3</v>
      </c>
      <c r="E106" s="1">
        <v>1E-3</v>
      </c>
      <c r="F106" s="1">
        <v>1E-3</v>
      </c>
      <c r="G106" s="1">
        <v>1E-3</v>
      </c>
    </row>
    <row r="107" spans="1:7" x14ac:dyDescent="0.25">
      <c r="A107" t="s">
        <v>44</v>
      </c>
      <c r="B107" t="s">
        <v>9</v>
      </c>
      <c r="C107" t="s">
        <v>28</v>
      </c>
      <c r="D107" s="1">
        <v>1E-3</v>
      </c>
      <c r="E107" s="1">
        <v>1E-3</v>
      </c>
      <c r="F107" s="1">
        <v>1E-3</v>
      </c>
      <c r="G107" s="1">
        <v>1E-3</v>
      </c>
    </row>
    <row r="108" spans="1:7" x14ac:dyDescent="0.25">
      <c r="A108" t="s">
        <v>44</v>
      </c>
      <c r="B108" t="s">
        <v>9</v>
      </c>
      <c r="C108" t="s">
        <v>29</v>
      </c>
      <c r="D108" s="1">
        <v>1E-3</v>
      </c>
      <c r="E108" s="1">
        <v>1E-3</v>
      </c>
      <c r="F108" s="1">
        <v>1E-3</v>
      </c>
      <c r="G108" s="1">
        <v>1E-3</v>
      </c>
    </row>
    <row r="109" spans="1:7" x14ac:dyDescent="0.25">
      <c r="A109" t="s">
        <v>44</v>
      </c>
      <c r="B109" t="s">
        <v>9</v>
      </c>
      <c r="C109" t="s">
        <v>30</v>
      </c>
      <c r="D109" s="1">
        <v>1E-3</v>
      </c>
      <c r="E109" s="1">
        <v>1E-3</v>
      </c>
      <c r="F109" s="1">
        <v>1E-3</v>
      </c>
      <c r="G109" s="1">
        <v>1E-3</v>
      </c>
    </row>
    <row r="110" spans="1:7" x14ac:dyDescent="0.25">
      <c r="A110" t="s">
        <v>39</v>
      </c>
      <c r="B110" t="s">
        <v>41</v>
      </c>
      <c r="C110" t="s">
        <v>19</v>
      </c>
      <c r="D110" s="1">
        <v>1E-3</v>
      </c>
      <c r="E110" s="1">
        <v>1E-3</v>
      </c>
      <c r="F110" s="1">
        <v>1E-3</v>
      </c>
      <c r="G110" s="1">
        <v>1E-3</v>
      </c>
    </row>
    <row r="111" spans="1:7" x14ac:dyDescent="0.25">
      <c r="A111" t="s">
        <v>39</v>
      </c>
      <c r="B111" t="s">
        <v>41</v>
      </c>
      <c r="C111" t="s">
        <v>20</v>
      </c>
      <c r="D111" s="1">
        <v>1E-3</v>
      </c>
      <c r="E111" s="1">
        <v>1E-3</v>
      </c>
      <c r="F111" s="1">
        <v>1E-3</v>
      </c>
      <c r="G111" s="1">
        <v>1E-3</v>
      </c>
    </row>
    <row r="112" spans="1:7" x14ac:dyDescent="0.25">
      <c r="A112" t="s">
        <v>39</v>
      </c>
      <c r="B112" t="s">
        <v>41</v>
      </c>
      <c r="C112" t="s">
        <v>21</v>
      </c>
      <c r="D112" s="1">
        <v>1E-3</v>
      </c>
      <c r="E112" s="1">
        <v>1E-3</v>
      </c>
      <c r="F112" s="1">
        <v>1E-3</v>
      </c>
      <c r="G112" s="1">
        <v>1E-3</v>
      </c>
    </row>
    <row r="113" spans="1:7" x14ac:dyDescent="0.25">
      <c r="A113" t="s">
        <v>39</v>
      </c>
      <c r="B113" t="s">
        <v>41</v>
      </c>
      <c r="C113" t="s">
        <v>22</v>
      </c>
      <c r="D113" s="139">
        <v>6.1709502554992385E-2</v>
      </c>
      <c r="E113" s="139">
        <v>1.0143866116025324</v>
      </c>
      <c r="F113" s="139">
        <v>284.53564373492986</v>
      </c>
      <c r="G113" s="139">
        <v>13.934744681072285</v>
      </c>
    </row>
    <row r="114" spans="1:7" x14ac:dyDescent="0.25">
      <c r="A114" t="s">
        <v>39</v>
      </c>
      <c r="B114" t="s">
        <v>41</v>
      </c>
      <c r="C114" t="s">
        <v>23</v>
      </c>
      <c r="D114" s="139">
        <v>6.1709502554992385E-2</v>
      </c>
      <c r="E114" s="139">
        <v>1.0143866116025324</v>
      </c>
      <c r="F114" s="139">
        <v>284.53564373492986</v>
      </c>
      <c r="G114" s="139">
        <v>13.934744681072285</v>
      </c>
    </row>
    <row r="115" spans="1:7" x14ac:dyDescent="0.25">
      <c r="A115" t="s">
        <v>39</v>
      </c>
      <c r="B115" t="s">
        <v>41</v>
      </c>
      <c r="C115" t="s">
        <v>24</v>
      </c>
      <c r="D115" s="139">
        <v>6.1709502554992385E-2</v>
      </c>
      <c r="E115" s="139">
        <v>1.0143866116025324</v>
      </c>
      <c r="F115" s="139">
        <v>284.53564373492986</v>
      </c>
      <c r="G115" s="139">
        <v>13.934744681072285</v>
      </c>
    </row>
    <row r="116" spans="1:7" x14ac:dyDescent="0.25">
      <c r="A116" t="s">
        <v>39</v>
      </c>
      <c r="B116" t="s">
        <v>41</v>
      </c>
      <c r="C116" t="s">
        <v>25</v>
      </c>
      <c r="D116" s="139">
        <v>6.1709502554992385E-2</v>
      </c>
      <c r="E116" s="139">
        <v>1.0143866116025324</v>
      </c>
      <c r="F116" s="139">
        <v>284.53564373492986</v>
      </c>
      <c r="G116" s="139">
        <v>13.934744681072285</v>
      </c>
    </row>
    <row r="117" spans="1:7" x14ac:dyDescent="0.25">
      <c r="A117" t="s">
        <v>39</v>
      </c>
      <c r="B117" t="s">
        <v>41</v>
      </c>
      <c r="C117" t="s">
        <v>26</v>
      </c>
      <c r="D117" s="139">
        <v>6.1709502554992385E-2</v>
      </c>
      <c r="E117" s="139">
        <v>1.0143866116025324</v>
      </c>
      <c r="F117" s="139">
        <v>284.53564373492986</v>
      </c>
      <c r="G117" s="139">
        <v>13.934744681072285</v>
      </c>
    </row>
    <row r="118" spans="1:7" x14ac:dyDescent="0.25">
      <c r="A118" t="s">
        <v>39</v>
      </c>
      <c r="B118" t="s">
        <v>41</v>
      </c>
      <c r="C118" t="s">
        <v>27</v>
      </c>
      <c r="D118" s="1">
        <v>1E-3</v>
      </c>
      <c r="E118" s="1">
        <v>1E-3</v>
      </c>
      <c r="F118" s="1">
        <v>1E-3</v>
      </c>
      <c r="G118" s="1">
        <v>1E-3</v>
      </c>
    </row>
    <row r="119" spans="1:7" x14ac:dyDescent="0.25">
      <c r="A119" t="s">
        <v>39</v>
      </c>
      <c r="B119" t="s">
        <v>41</v>
      </c>
      <c r="C119" t="s">
        <v>28</v>
      </c>
      <c r="D119" s="1">
        <v>1E-3</v>
      </c>
      <c r="E119" s="1">
        <v>1E-3</v>
      </c>
      <c r="F119" s="1">
        <v>1E-3</v>
      </c>
      <c r="G119" s="1">
        <v>1E-3</v>
      </c>
    </row>
    <row r="120" spans="1:7" x14ac:dyDescent="0.25">
      <c r="A120" t="s">
        <v>39</v>
      </c>
      <c r="B120" t="s">
        <v>41</v>
      </c>
      <c r="C120" t="s">
        <v>29</v>
      </c>
      <c r="D120" s="1">
        <v>1E-3</v>
      </c>
      <c r="E120" s="1">
        <v>1E-3</v>
      </c>
      <c r="F120" s="1">
        <v>1E-3</v>
      </c>
      <c r="G120" s="1">
        <v>1E-3</v>
      </c>
    </row>
    <row r="121" spans="1:7" x14ac:dyDescent="0.25">
      <c r="A121" t="s">
        <v>39</v>
      </c>
      <c r="B121" t="s">
        <v>41</v>
      </c>
      <c r="C121" t="s">
        <v>30</v>
      </c>
      <c r="D121" s="1">
        <v>1E-3</v>
      </c>
      <c r="E121" s="1">
        <v>1E-3</v>
      </c>
      <c r="F121" s="1">
        <v>1E-3</v>
      </c>
      <c r="G121" s="1">
        <v>1E-3</v>
      </c>
    </row>
    <row r="122" spans="1:7" x14ac:dyDescent="0.25">
      <c r="A122" t="s">
        <v>45</v>
      </c>
      <c r="B122" t="s">
        <v>9</v>
      </c>
      <c r="C122" t="s">
        <v>19</v>
      </c>
      <c r="D122" s="1">
        <v>1E-3</v>
      </c>
      <c r="E122" s="1">
        <v>1E-3</v>
      </c>
      <c r="F122" s="1">
        <v>1E-3</v>
      </c>
      <c r="G122" s="1">
        <v>1E-3</v>
      </c>
    </row>
    <row r="123" spans="1:7" x14ac:dyDescent="0.25">
      <c r="A123" t="s">
        <v>45</v>
      </c>
      <c r="B123" t="s">
        <v>9</v>
      </c>
      <c r="C123" t="s">
        <v>20</v>
      </c>
      <c r="D123" s="1">
        <v>1E-3</v>
      </c>
      <c r="E123" s="1">
        <v>1E-3</v>
      </c>
      <c r="F123" s="1">
        <v>1E-3</v>
      </c>
      <c r="G123" s="1">
        <v>1E-3</v>
      </c>
    </row>
    <row r="124" spans="1:7" x14ac:dyDescent="0.25">
      <c r="A124" t="s">
        <v>45</v>
      </c>
      <c r="B124" t="s">
        <v>9</v>
      </c>
      <c r="C124" t="s">
        <v>21</v>
      </c>
      <c r="D124" s="1">
        <v>1E-3</v>
      </c>
      <c r="E124" s="1">
        <v>1E-3</v>
      </c>
      <c r="F124" s="1">
        <v>1E-3</v>
      </c>
      <c r="G124" s="1">
        <v>1E-3</v>
      </c>
    </row>
    <row r="125" spans="1:7" x14ac:dyDescent="0.25">
      <c r="A125" t="s">
        <v>45</v>
      </c>
      <c r="B125" t="s">
        <v>9</v>
      </c>
      <c r="C125" t="s">
        <v>22</v>
      </c>
      <c r="D125" s="139">
        <v>1.9063215800475435E-3</v>
      </c>
      <c r="E125" s="139">
        <v>1.0036421687009101</v>
      </c>
      <c r="F125" s="139">
        <v>64.249001722202124</v>
      </c>
      <c r="G125" s="139">
        <v>13.935333542358396</v>
      </c>
    </row>
    <row r="126" spans="1:7" x14ac:dyDescent="0.25">
      <c r="A126" t="s">
        <v>45</v>
      </c>
      <c r="B126" t="s">
        <v>9</v>
      </c>
      <c r="C126" t="s">
        <v>23</v>
      </c>
      <c r="D126" s="139">
        <v>1.9063215800475435E-3</v>
      </c>
      <c r="E126" s="139">
        <v>1.0036421687009101</v>
      </c>
      <c r="F126" s="139">
        <v>64.249001722202124</v>
      </c>
      <c r="G126" s="139">
        <v>13.935333542358396</v>
      </c>
    </row>
    <row r="127" spans="1:7" x14ac:dyDescent="0.25">
      <c r="A127" t="s">
        <v>45</v>
      </c>
      <c r="B127" t="s">
        <v>9</v>
      </c>
      <c r="C127" t="s">
        <v>24</v>
      </c>
      <c r="D127" s="139">
        <v>1.9063215800475435E-3</v>
      </c>
      <c r="E127" s="139">
        <v>1.0036421687009101</v>
      </c>
      <c r="F127" s="139">
        <v>64.249001722202124</v>
      </c>
      <c r="G127" s="139">
        <v>13.935333542358396</v>
      </c>
    </row>
    <row r="128" spans="1:7" x14ac:dyDescent="0.25">
      <c r="A128" t="s">
        <v>45</v>
      </c>
      <c r="B128" t="s">
        <v>9</v>
      </c>
      <c r="C128" t="s">
        <v>25</v>
      </c>
      <c r="D128" s="139">
        <v>1.9063215800475435E-3</v>
      </c>
      <c r="E128" s="139">
        <v>1.0036421687009101</v>
      </c>
      <c r="F128" s="139">
        <v>64.249001722202124</v>
      </c>
      <c r="G128" s="139">
        <v>13.935333542358396</v>
      </c>
    </row>
    <row r="129" spans="1:7" x14ac:dyDescent="0.25">
      <c r="A129" t="s">
        <v>45</v>
      </c>
      <c r="B129" t="s">
        <v>9</v>
      </c>
      <c r="C129" t="s">
        <v>26</v>
      </c>
      <c r="D129" s="139">
        <v>1.9063215800475435E-3</v>
      </c>
      <c r="E129" s="139">
        <v>1.0036421687009101</v>
      </c>
      <c r="F129" s="139">
        <v>64.249001722202124</v>
      </c>
      <c r="G129" s="139">
        <v>13.935333542358396</v>
      </c>
    </row>
    <row r="130" spans="1:7" x14ac:dyDescent="0.25">
      <c r="A130" t="s">
        <v>45</v>
      </c>
      <c r="B130" t="s">
        <v>9</v>
      </c>
      <c r="C130" t="s">
        <v>27</v>
      </c>
      <c r="D130" s="1">
        <v>1E-3</v>
      </c>
      <c r="E130" s="1">
        <v>1E-3</v>
      </c>
      <c r="F130" s="1">
        <v>1E-3</v>
      </c>
      <c r="G130" s="1">
        <v>1E-3</v>
      </c>
    </row>
    <row r="131" spans="1:7" x14ac:dyDescent="0.25">
      <c r="A131" t="s">
        <v>45</v>
      </c>
      <c r="B131" t="s">
        <v>9</v>
      </c>
      <c r="C131" t="s">
        <v>28</v>
      </c>
      <c r="D131" s="1">
        <v>1E-3</v>
      </c>
      <c r="E131" s="1">
        <v>1E-3</v>
      </c>
      <c r="F131" s="1">
        <v>1E-3</v>
      </c>
      <c r="G131" s="1">
        <v>1E-3</v>
      </c>
    </row>
    <row r="132" spans="1:7" x14ac:dyDescent="0.25">
      <c r="A132" t="s">
        <v>45</v>
      </c>
      <c r="B132" t="s">
        <v>9</v>
      </c>
      <c r="C132" t="s">
        <v>29</v>
      </c>
      <c r="D132" s="1">
        <v>1E-3</v>
      </c>
      <c r="E132" s="1">
        <v>1E-3</v>
      </c>
      <c r="F132" s="1">
        <v>1E-3</v>
      </c>
      <c r="G132" s="1">
        <v>1E-3</v>
      </c>
    </row>
    <row r="133" spans="1:7" x14ac:dyDescent="0.25">
      <c r="A133" t="s">
        <v>45</v>
      </c>
      <c r="B133" t="s">
        <v>9</v>
      </c>
      <c r="C133" t="s">
        <v>30</v>
      </c>
      <c r="D133" s="1">
        <v>1E-3</v>
      </c>
      <c r="E133" s="1">
        <v>1E-3</v>
      </c>
      <c r="F133" s="1">
        <v>1E-3</v>
      </c>
      <c r="G133" s="1">
        <v>1E-3</v>
      </c>
    </row>
    <row r="134" spans="1:7" x14ac:dyDescent="0.25">
      <c r="A134" t="s">
        <v>9</v>
      </c>
      <c r="B134" t="s">
        <v>46</v>
      </c>
      <c r="C134" t="s">
        <v>19</v>
      </c>
      <c r="D134" s="1">
        <v>1E-3</v>
      </c>
      <c r="E134" s="1">
        <v>1E-3</v>
      </c>
      <c r="F134" s="1">
        <v>1E-3</v>
      </c>
      <c r="G134" s="1">
        <v>1E-3</v>
      </c>
    </row>
    <row r="135" spans="1:7" x14ac:dyDescent="0.25">
      <c r="A135" t="s">
        <v>9</v>
      </c>
      <c r="B135" t="s">
        <v>46</v>
      </c>
      <c r="C135" t="s">
        <v>20</v>
      </c>
      <c r="D135" s="1">
        <v>1E-3</v>
      </c>
      <c r="E135" s="1">
        <v>1E-3</v>
      </c>
      <c r="F135" s="1">
        <v>1E-3</v>
      </c>
      <c r="G135" s="1">
        <v>1E-3</v>
      </c>
    </row>
    <row r="136" spans="1:7" x14ac:dyDescent="0.25">
      <c r="A136" t="s">
        <v>9</v>
      </c>
      <c r="B136" t="s">
        <v>46</v>
      </c>
      <c r="C136" t="s">
        <v>21</v>
      </c>
      <c r="D136" s="1">
        <v>1E-3</v>
      </c>
      <c r="E136" s="1">
        <v>1E-3</v>
      </c>
      <c r="F136" s="1">
        <v>1E-3</v>
      </c>
      <c r="G136" s="1">
        <v>1E-3</v>
      </c>
    </row>
    <row r="137" spans="1:7" x14ac:dyDescent="0.25">
      <c r="A137" t="s">
        <v>9</v>
      </c>
      <c r="B137" t="s">
        <v>46</v>
      </c>
      <c r="C137" t="s">
        <v>22</v>
      </c>
      <c r="D137" s="139">
        <v>6.1709502554992385E-2</v>
      </c>
      <c r="E137" s="139">
        <v>1.0143866116025324</v>
      </c>
      <c r="F137" s="139">
        <v>284.53564373492986</v>
      </c>
      <c r="G137" s="139">
        <v>13.934744681072285</v>
      </c>
    </row>
    <row r="138" spans="1:7" x14ac:dyDescent="0.25">
      <c r="A138" t="s">
        <v>9</v>
      </c>
      <c r="B138" t="s">
        <v>46</v>
      </c>
      <c r="C138" t="s">
        <v>23</v>
      </c>
      <c r="D138" s="139">
        <v>6.1709502554992385E-2</v>
      </c>
      <c r="E138" s="139">
        <v>1.0143866116025324</v>
      </c>
      <c r="F138" s="139">
        <v>284.53564373492986</v>
      </c>
      <c r="G138" s="139">
        <v>13.934744681072285</v>
      </c>
    </row>
    <row r="139" spans="1:7" x14ac:dyDescent="0.25">
      <c r="A139" t="s">
        <v>9</v>
      </c>
      <c r="B139" t="s">
        <v>46</v>
      </c>
      <c r="C139" t="s">
        <v>24</v>
      </c>
      <c r="D139" s="139">
        <v>6.1709502554992385E-2</v>
      </c>
      <c r="E139" s="139">
        <v>1.0143866116025324</v>
      </c>
      <c r="F139" s="139">
        <v>284.53564373492986</v>
      </c>
      <c r="G139" s="139">
        <v>13.934744681072285</v>
      </c>
    </row>
    <row r="140" spans="1:7" x14ac:dyDescent="0.25">
      <c r="A140" t="s">
        <v>9</v>
      </c>
      <c r="B140" t="s">
        <v>46</v>
      </c>
      <c r="C140" t="s">
        <v>25</v>
      </c>
      <c r="D140" s="139">
        <v>6.1709502554992385E-2</v>
      </c>
      <c r="E140" s="139">
        <v>1.0143866116025324</v>
      </c>
      <c r="F140" s="139">
        <v>284.53564373492986</v>
      </c>
      <c r="G140" s="139">
        <v>13.934744681072285</v>
      </c>
    </row>
    <row r="141" spans="1:7" x14ac:dyDescent="0.25">
      <c r="A141" t="s">
        <v>9</v>
      </c>
      <c r="B141" t="s">
        <v>46</v>
      </c>
      <c r="C141" t="s">
        <v>26</v>
      </c>
      <c r="D141" s="139">
        <v>6.1709502554992385E-2</v>
      </c>
      <c r="E141" s="139">
        <v>1.0143866116025324</v>
      </c>
      <c r="F141" s="139">
        <v>284.53564373492986</v>
      </c>
      <c r="G141" s="139">
        <v>13.934744681072285</v>
      </c>
    </row>
    <row r="142" spans="1:7" x14ac:dyDescent="0.25">
      <c r="A142" t="s">
        <v>9</v>
      </c>
      <c r="B142" t="s">
        <v>46</v>
      </c>
      <c r="C142" t="s">
        <v>27</v>
      </c>
      <c r="D142" s="1">
        <v>1E-3</v>
      </c>
      <c r="E142" s="1">
        <v>1E-3</v>
      </c>
      <c r="F142" s="1">
        <v>1E-3</v>
      </c>
      <c r="G142" s="1">
        <v>1E-3</v>
      </c>
    </row>
    <row r="143" spans="1:7" x14ac:dyDescent="0.25">
      <c r="A143" t="s">
        <v>9</v>
      </c>
      <c r="B143" t="s">
        <v>46</v>
      </c>
      <c r="C143" t="s">
        <v>28</v>
      </c>
      <c r="D143" s="1">
        <v>1E-3</v>
      </c>
      <c r="E143" s="1">
        <v>1E-3</v>
      </c>
      <c r="F143" s="1">
        <v>1E-3</v>
      </c>
      <c r="G143" s="1">
        <v>1E-3</v>
      </c>
    </row>
    <row r="144" spans="1:7" x14ac:dyDescent="0.25">
      <c r="A144" t="s">
        <v>9</v>
      </c>
      <c r="B144" t="s">
        <v>46</v>
      </c>
      <c r="C144" t="s">
        <v>29</v>
      </c>
      <c r="D144" s="1">
        <v>1E-3</v>
      </c>
      <c r="E144" s="1">
        <v>1E-3</v>
      </c>
      <c r="F144" s="1">
        <v>1E-3</v>
      </c>
      <c r="G144" s="1">
        <v>1E-3</v>
      </c>
    </row>
    <row r="145" spans="1:7" x14ac:dyDescent="0.25">
      <c r="A145" t="s">
        <v>9</v>
      </c>
      <c r="B145" t="s">
        <v>46</v>
      </c>
      <c r="C145" t="s">
        <v>30</v>
      </c>
      <c r="D145" s="1">
        <v>1E-3</v>
      </c>
      <c r="E145" s="1">
        <v>1E-3</v>
      </c>
      <c r="F145" s="1">
        <v>1E-3</v>
      </c>
      <c r="G145" s="1">
        <v>1E-3</v>
      </c>
    </row>
    <row r="146" spans="1:7" x14ac:dyDescent="0.25">
      <c r="A146" t="s">
        <v>54</v>
      </c>
      <c r="B146" t="s">
        <v>50</v>
      </c>
      <c r="C146" t="s">
        <v>19</v>
      </c>
      <c r="D146" s="1">
        <v>1E-3</v>
      </c>
      <c r="E146" s="1">
        <v>1E-3</v>
      </c>
      <c r="F146" s="1">
        <v>1E-3</v>
      </c>
      <c r="G146" s="1">
        <v>1E-3</v>
      </c>
    </row>
    <row r="147" spans="1:7" x14ac:dyDescent="0.25">
      <c r="A147" t="s">
        <v>54</v>
      </c>
      <c r="B147" t="s">
        <v>50</v>
      </c>
      <c r="C147" t="s">
        <v>20</v>
      </c>
      <c r="D147" s="1">
        <v>1E-3</v>
      </c>
      <c r="E147" s="1">
        <v>1E-3</v>
      </c>
      <c r="F147" s="1">
        <v>1E-3</v>
      </c>
      <c r="G147" s="1">
        <v>1E-3</v>
      </c>
    </row>
    <row r="148" spans="1:7" x14ac:dyDescent="0.25">
      <c r="A148" t="s">
        <v>54</v>
      </c>
      <c r="B148" t="s">
        <v>50</v>
      </c>
      <c r="C148" t="s">
        <v>21</v>
      </c>
      <c r="D148" s="1">
        <v>1E-3</v>
      </c>
      <c r="E148" s="1">
        <v>1E-3</v>
      </c>
      <c r="F148" s="1">
        <v>1E-3</v>
      </c>
      <c r="G148" s="1">
        <v>1E-3</v>
      </c>
    </row>
    <row r="149" spans="1:7" x14ac:dyDescent="0.25">
      <c r="A149" t="s">
        <v>54</v>
      </c>
      <c r="B149" t="s">
        <v>50</v>
      </c>
      <c r="C149" t="s">
        <v>22</v>
      </c>
      <c r="D149" s="139">
        <v>1.2696211517064465E-2</v>
      </c>
      <c r="E149" s="139">
        <v>1.0056337811375167</v>
      </c>
      <c r="F149" s="139">
        <v>22.390231610234675</v>
      </c>
      <c r="G149" s="139">
        <v>1.9580682555860283</v>
      </c>
    </row>
    <row r="150" spans="1:7" x14ac:dyDescent="0.25">
      <c r="A150" t="s">
        <v>54</v>
      </c>
      <c r="B150" t="s">
        <v>50</v>
      </c>
      <c r="C150" t="s">
        <v>23</v>
      </c>
      <c r="D150" s="139">
        <v>1.2696211517064465E-2</v>
      </c>
      <c r="E150" s="139">
        <v>1.0056337811375167</v>
      </c>
      <c r="F150" s="139">
        <v>22.390231610234675</v>
      </c>
      <c r="G150" s="139">
        <v>1.9580682555860283</v>
      </c>
    </row>
    <row r="151" spans="1:7" x14ac:dyDescent="0.25">
      <c r="A151" t="s">
        <v>54</v>
      </c>
      <c r="B151" t="s">
        <v>50</v>
      </c>
      <c r="C151" t="s">
        <v>24</v>
      </c>
      <c r="D151" s="139">
        <v>1.2696211517064465E-2</v>
      </c>
      <c r="E151" s="139">
        <v>1.0056337811375167</v>
      </c>
      <c r="F151" s="139">
        <v>22.390231610234675</v>
      </c>
      <c r="G151" s="139">
        <v>1.9580682555860283</v>
      </c>
    </row>
    <row r="152" spans="1:7" x14ac:dyDescent="0.25">
      <c r="A152" t="s">
        <v>54</v>
      </c>
      <c r="B152" t="s">
        <v>50</v>
      </c>
      <c r="C152" t="s">
        <v>25</v>
      </c>
      <c r="D152" s="139">
        <v>1.2696211517064465E-2</v>
      </c>
      <c r="E152" s="139">
        <v>1.0056337811375167</v>
      </c>
      <c r="F152" s="139">
        <v>22.390231610234675</v>
      </c>
      <c r="G152" s="139">
        <v>1.9580682555860283</v>
      </c>
    </row>
    <row r="153" spans="1:7" x14ac:dyDescent="0.25">
      <c r="A153" t="s">
        <v>54</v>
      </c>
      <c r="B153" t="s">
        <v>50</v>
      </c>
      <c r="C153" t="s">
        <v>26</v>
      </c>
      <c r="D153" s="139">
        <v>1.2696211517064465E-2</v>
      </c>
      <c r="E153" s="139">
        <v>1.0056337811375167</v>
      </c>
      <c r="F153" s="139">
        <v>22.390231610234675</v>
      </c>
      <c r="G153" s="139">
        <v>1.9580682555860283</v>
      </c>
    </row>
    <row r="154" spans="1:7" x14ac:dyDescent="0.25">
      <c r="A154" t="s">
        <v>54</v>
      </c>
      <c r="B154" t="s">
        <v>50</v>
      </c>
      <c r="C154" t="s">
        <v>27</v>
      </c>
      <c r="D154" s="1">
        <v>1E-3</v>
      </c>
      <c r="E154" s="1">
        <v>1E-3</v>
      </c>
      <c r="F154" s="1">
        <v>1E-3</v>
      </c>
      <c r="G154" s="1">
        <v>1E-3</v>
      </c>
    </row>
    <row r="155" spans="1:7" x14ac:dyDescent="0.25">
      <c r="A155" t="s">
        <v>54</v>
      </c>
      <c r="B155" t="s">
        <v>50</v>
      </c>
      <c r="C155" t="s">
        <v>28</v>
      </c>
      <c r="D155" s="1">
        <v>1E-3</v>
      </c>
      <c r="E155" s="1">
        <v>1E-3</v>
      </c>
      <c r="F155" s="1">
        <v>1E-3</v>
      </c>
      <c r="G155" s="1">
        <v>1E-3</v>
      </c>
    </row>
    <row r="156" spans="1:7" x14ac:dyDescent="0.25">
      <c r="A156" t="s">
        <v>54</v>
      </c>
      <c r="B156" t="s">
        <v>50</v>
      </c>
      <c r="C156" t="s">
        <v>29</v>
      </c>
      <c r="D156" s="1">
        <v>1E-3</v>
      </c>
      <c r="E156" s="1">
        <v>1E-3</v>
      </c>
      <c r="F156" s="1">
        <v>1E-3</v>
      </c>
      <c r="G156" s="1">
        <v>1E-3</v>
      </c>
    </row>
    <row r="157" spans="1:7" x14ac:dyDescent="0.25">
      <c r="A157" t="s">
        <v>54</v>
      </c>
      <c r="B157" t="s">
        <v>50</v>
      </c>
      <c r="C157" t="s">
        <v>30</v>
      </c>
      <c r="D157" s="1">
        <v>1E-3</v>
      </c>
      <c r="E157" s="1">
        <v>1E-3</v>
      </c>
      <c r="F157" s="1">
        <v>1E-3</v>
      </c>
      <c r="G157" s="1">
        <v>1E-3</v>
      </c>
    </row>
    <row r="158" spans="1:7" x14ac:dyDescent="0.25">
      <c r="A158" t="s">
        <v>55</v>
      </c>
      <c r="B158" t="s">
        <v>54</v>
      </c>
      <c r="C158" t="s">
        <v>19</v>
      </c>
      <c r="D158" s="1">
        <v>1E-3</v>
      </c>
      <c r="E158" s="1">
        <v>1E-3</v>
      </c>
      <c r="F158" s="1">
        <v>1E-3</v>
      </c>
      <c r="G158" s="1">
        <v>1E-3</v>
      </c>
    </row>
    <row r="159" spans="1:7" x14ac:dyDescent="0.25">
      <c r="A159" t="s">
        <v>55</v>
      </c>
      <c r="B159" t="s">
        <v>54</v>
      </c>
      <c r="C159" t="s">
        <v>20</v>
      </c>
      <c r="D159" s="1">
        <v>1E-3</v>
      </c>
      <c r="E159" s="1">
        <v>1E-3</v>
      </c>
      <c r="F159" s="1">
        <v>1E-3</v>
      </c>
      <c r="G159" s="1">
        <v>1E-3</v>
      </c>
    </row>
    <row r="160" spans="1:7" x14ac:dyDescent="0.25">
      <c r="A160" t="s">
        <v>55</v>
      </c>
      <c r="B160" t="s">
        <v>54</v>
      </c>
      <c r="C160" t="s">
        <v>21</v>
      </c>
      <c r="D160" s="1">
        <v>1E-3</v>
      </c>
      <c r="E160" s="1">
        <v>1E-3</v>
      </c>
      <c r="F160" s="1">
        <v>1E-3</v>
      </c>
      <c r="G160" s="1">
        <v>1E-3</v>
      </c>
    </row>
    <row r="161" spans="1:7" x14ac:dyDescent="0.25">
      <c r="A161" t="s">
        <v>55</v>
      </c>
      <c r="B161" t="s">
        <v>54</v>
      </c>
      <c r="C161" t="s">
        <v>22</v>
      </c>
      <c r="D161" s="139">
        <v>1.2696211517064465E-2</v>
      </c>
      <c r="E161" s="139">
        <v>1.0056337811375167</v>
      </c>
      <c r="F161" s="139">
        <v>22.390231610234675</v>
      </c>
      <c r="G161" s="139">
        <v>1.9580682555860283</v>
      </c>
    </row>
    <row r="162" spans="1:7" x14ac:dyDescent="0.25">
      <c r="A162" t="s">
        <v>55</v>
      </c>
      <c r="B162" t="s">
        <v>54</v>
      </c>
      <c r="C162" t="s">
        <v>23</v>
      </c>
      <c r="D162" s="139">
        <v>1.2696211517064465E-2</v>
      </c>
      <c r="E162" s="139">
        <v>1.0056337811375167</v>
      </c>
      <c r="F162" s="139">
        <v>22.390231610234675</v>
      </c>
      <c r="G162" s="139">
        <v>1.9580682555860283</v>
      </c>
    </row>
    <row r="163" spans="1:7" x14ac:dyDescent="0.25">
      <c r="A163" t="s">
        <v>55</v>
      </c>
      <c r="B163" t="s">
        <v>54</v>
      </c>
      <c r="C163" t="s">
        <v>24</v>
      </c>
      <c r="D163" s="139">
        <v>1.2696211517064465E-2</v>
      </c>
      <c r="E163" s="139">
        <v>1.0056337811375167</v>
      </c>
      <c r="F163" s="139">
        <v>22.390231610234675</v>
      </c>
      <c r="G163" s="139">
        <v>1.9580682555860283</v>
      </c>
    </row>
    <row r="164" spans="1:7" x14ac:dyDescent="0.25">
      <c r="A164" t="s">
        <v>55</v>
      </c>
      <c r="B164" t="s">
        <v>54</v>
      </c>
      <c r="C164" t="s">
        <v>25</v>
      </c>
      <c r="D164" s="139">
        <v>1.2696211517064465E-2</v>
      </c>
      <c r="E164" s="139">
        <v>1.0056337811375167</v>
      </c>
      <c r="F164" s="139">
        <v>22.390231610234675</v>
      </c>
      <c r="G164" s="139">
        <v>1.9580682555860283</v>
      </c>
    </row>
    <row r="165" spans="1:7" x14ac:dyDescent="0.25">
      <c r="A165" t="s">
        <v>55</v>
      </c>
      <c r="B165" t="s">
        <v>54</v>
      </c>
      <c r="C165" t="s">
        <v>26</v>
      </c>
      <c r="D165" s="139">
        <v>1.2696211517064465E-2</v>
      </c>
      <c r="E165" s="139">
        <v>1.0056337811375167</v>
      </c>
      <c r="F165" s="139">
        <v>22.390231610234675</v>
      </c>
      <c r="G165" s="139">
        <v>1.9580682555860283</v>
      </c>
    </row>
    <row r="166" spans="1:7" x14ac:dyDescent="0.25">
      <c r="A166" t="s">
        <v>55</v>
      </c>
      <c r="B166" t="s">
        <v>54</v>
      </c>
      <c r="C166" t="s">
        <v>27</v>
      </c>
      <c r="D166" s="1">
        <v>1E-3</v>
      </c>
      <c r="E166" s="1">
        <v>1E-3</v>
      </c>
      <c r="F166" s="1">
        <v>1E-3</v>
      </c>
      <c r="G166" s="1">
        <v>1E-3</v>
      </c>
    </row>
    <row r="167" spans="1:7" x14ac:dyDescent="0.25">
      <c r="A167" t="s">
        <v>55</v>
      </c>
      <c r="B167" t="s">
        <v>54</v>
      </c>
      <c r="C167" t="s">
        <v>28</v>
      </c>
      <c r="D167" s="1">
        <v>1E-3</v>
      </c>
      <c r="E167" s="1">
        <v>1E-3</v>
      </c>
      <c r="F167" s="1">
        <v>1E-3</v>
      </c>
      <c r="G167" s="1">
        <v>1E-3</v>
      </c>
    </row>
    <row r="168" spans="1:7" x14ac:dyDescent="0.25">
      <c r="A168" t="s">
        <v>55</v>
      </c>
      <c r="B168" t="s">
        <v>54</v>
      </c>
      <c r="C168" t="s">
        <v>29</v>
      </c>
      <c r="D168" s="1">
        <v>1E-3</v>
      </c>
      <c r="E168" s="1">
        <v>1E-3</v>
      </c>
      <c r="F168" s="1">
        <v>1E-3</v>
      </c>
      <c r="G168" s="1">
        <v>1E-3</v>
      </c>
    </row>
    <row r="169" spans="1:7" x14ac:dyDescent="0.25">
      <c r="A169" t="s">
        <v>55</v>
      </c>
      <c r="B169" t="s">
        <v>54</v>
      </c>
      <c r="C169" t="s">
        <v>30</v>
      </c>
      <c r="D169" s="1">
        <v>1E-3</v>
      </c>
      <c r="E169" s="1">
        <v>1E-3</v>
      </c>
      <c r="F169" s="1">
        <v>1E-3</v>
      </c>
      <c r="G169" s="1">
        <v>1E-3</v>
      </c>
    </row>
    <row r="170" spans="1:7" x14ac:dyDescent="0.25">
      <c r="A170" t="s">
        <v>56</v>
      </c>
      <c r="B170" t="s">
        <v>10</v>
      </c>
      <c r="C170" t="s">
        <v>19</v>
      </c>
      <c r="D170" s="1">
        <v>1E-3</v>
      </c>
      <c r="E170" s="1">
        <v>1E-3</v>
      </c>
      <c r="F170" s="1">
        <v>1E-3</v>
      </c>
      <c r="G170" s="1">
        <v>1E-3</v>
      </c>
    </row>
    <row r="171" spans="1:7" x14ac:dyDescent="0.25">
      <c r="A171" t="s">
        <v>56</v>
      </c>
      <c r="B171" t="s">
        <v>10</v>
      </c>
      <c r="C171" t="s">
        <v>20</v>
      </c>
      <c r="D171" s="1">
        <v>1E-3</v>
      </c>
      <c r="E171" s="1">
        <v>1E-3</v>
      </c>
      <c r="F171" s="1">
        <v>1E-3</v>
      </c>
      <c r="G171" s="1">
        <v>1E-3</v>
      </c>
    </row>
    <row r="172" spans="1:7" x14ac:dyDescent="0.25">
      <c r="A172" t="s">
        <v>56</v>
      </c>
      <c r="B172" t="s">
        <v>10</v>
      </c>
      <c r="C172" t="s">
        <v>21</v>
      </c>
      <c r="D172" s="1">
        <v>1E-3</v>
      </c>
      <c r="E172" s="1">
        <v>1E-3</v>
      </c>
      <c r="F172" s="1">
        <v>1E-3</v>
      </c>
      <c r="G172" s="1">
        <v>1E-3</v>
      </c>
    </row>
    <row r="173" spans="1:7" x14ac:dyDescent="0.25">
      <c r="A173" t="s">
        <v>56</v>
      </c>
      <c r="B173" t="s">
        <v>10</v>
      </c>
      <c r="C173" t="s">
        <v>22</v>
      </c>
      <c r="D173" s="139">
        <v>3.1321877206330118E-2</v>
      </c>
      <c r="E173" s="139">
        <v>0.98617494815698514</v>
      </c>
      <c r="F173" s="139">
        <v>20.060948489746195</v>
      </c>
      <c r="G173" s="139">
        <v>3.0630990343734794</v>
      </c>
    </row>
    <row r="174" spans="1:7" x14ac:dyDescent="0.25">
      <c r="A174" t="s">
        <v>56</v>
      </c>
      <c r="B174" t="s">
        <v>10</v>
      </c>
      <c r="C174" t="s">
        <v>23</v>
      </c>
      <c r="D174" s="139">
        <v>3.1321877206330118E-2</v>
      </c>
      <c r="E174" s="139">
        <v>0.98617494815698514</v>
      </c>
      <c r="F174" s="139">
        <v>20.060948489746195</v>
      </c>
      <c r="G174" s="139">
        <v>3.0630990343734794</v>
      </c>
    </row>
    <row r="175" spans="1:7" x14ac:dyDescent="0.25">
      <c r="A175" t="s">
        <v>56</v>
      </c>
      <c r="B175" t="s">
        <v>10</v>
      </c>
      <c r="C175" t="s">
        <v>24</v>
      </c>
      <c r="D175" s="139">
        <v>3.1321877206330118E-2</v>
      </c>
      <c r="E175" s="139">
        <v>0.98617494815698514</v>
      </c>
      <c r="F175" s="139">
        <v>20.060948489746195</v>
      </c>
      <c r="G175" s="139">
        <v>3.0630990343734794</v>
      </c>
    </row>
    <row r="176" spans="1:7" x14ac:dyDescent="0.25">
      <c r="A176" t="s">
        <v>56</v>
      </c>
      <c r="B176" t="s">
        <v>10</v>
      </c>
      <c r="C176" t="s">
        <v>25</v>
      </c>
      <c r="D176" s="139">
        <v>3.1321877206330118E-2</v>
      </c>
      <c r="E176" s="139">
        <v>0.98617494815698514</v>
      </c>
      <c r="F176" s="139">
        <v>20.060948489746195</v>
      </c>
      <c r="G176" s="139">
        <v>3.0630990343734794</v>
      </c>
    </row>
    <row r="177" spans="1:7" x14ac:dyDescent="0.25">
      <c r="A177" t="s">
        <v>56</v>
      </c>
      <c r="B177" t="s">
        <v>10</v>
      </c>
      <c r="C177" t="s">
        <v>26</v>
      </c>
      <c r="D177" s="139">
        <v>3.1321877206330118E-2</v>
      </c>
      <c r="E177" s="139">
        <v>0.98617494815698514</v>
      </c>
      <c r="F177" s="139">
        <v>20.060948489746195</v>
      </c>
      <c r="G177" s="139">
        <v>3.0630990343734794</v>
      </c>
    </row>
    <row r="178" spans="1:7" x14ac:dyDescent="0.25">
      <c r="A178" t="s">
        <v>56</v>
      </c>
      <c r="B178" t="s">
        <v>10</v>
      </c>
      <c r="C178" t="s">
        <v>27</v>
      </c>
      <c r="D178" s="1">
        <v>1E-3</v>
      </c>
      <c r="E178" s="1">
        <v>1E-3</v>
      </c>
      <c r="F178" s="1">
        <v>1E-3</v>
      </c>
      <c r="G178" s="1">
        <v>1E-3</v>
      </c>
    </row>
    <row r="179" spans="1:7" x14ac:dyDescent="0.25">
      <c r="A179" t="s">
        <v>56</v>
      </c>
      <c r="B179" t="s">
        <v>10</v>
      </c>
      <c r="C179" t="s">
        <v>28</v>
      </c>
      <c r="D179" s="1">
        <v>1E-3</v>
      </c>
      <c r="E179" s="1">
        <v>1E-3</v>
      </c>
      <c r="F179" s="1">
        <v>1E-3</v>
      </c>
      <c r="G179" s="1">
        <v>1E-3</v>
      </c>
    </row>
    <row r="180" spans="1:7" x14ac:dyDescent="0.25">
      <c r="A180" t="s">
        <v>56</v>
      </c>
      <c r="B180" t="s">
        <v>10</v>
      </c>
      <c r="C180" t="s">
        <v>29</v>
      </c>
      <c r="D180" s="1">
        <v>1E-3</v>
      </c>
      <c r="E180" s="1">
        <v>1E-3</v>
      </c>
      <c r="F180" s="1">
        <v>1E-3</v>
      </c>
      <c r="G180" s="1">
        <v>1E-3</v>
      </c>
    </row>
    <row r="181" spans="1:7" x14ac:dyDescent="0.25">
      <c r="A181" t="s">
        <v>56</v>
      </c>
      <c r="B181" t="s">
        <v>10</v>
      </c>
      <c r="C181" t="s">
        <v>30</v>
      </c>
      <c r="D181" s="1">
        <v>1E-3</v>
      </c>
      <c r="E181" s="1">
        <v>1E-3</v>
      </c>
      <c r="F181" s="1">
        <v>1E-3</v>
      </c>
      <c r="G181" s="1">
        <v>1E-3</v>
      </c>
    </row>
    <row r="182" spans="1:7" x14ac:dyDescent="0.25">
      <c r="A182" t="s">
        <v>10</v>
      </c>
      <c r="B182" t="s">
        <v>49</v>
      </c>
      <c r="C182" t="s">
        <v>19</v>
      </c>
      <c r="D182" s="1">
        <v>1E-3</v>
      </c>
      <c r="E182" s="1">
        <v>1E-3</v>
      </c>
      <c r="F182" s="1">
        <v>1E-3</v>
      </c>
      <c r="G182" s="1">
        <v>1E-3</v>
      </c>
    </row>
    <row r="183" spans="1:7" x14ac:dyDescent="0.25">
      <c r="A183" t="s">
        <v>10</v>
      </c>
      <c r="B183" t="s">
        <v>49</v>
      </c>
      <c r="C183" t="s">
        <v>20</v>
      </c>
      <c r="D183" s="1">
        <v>1E-3</v>
      </c>
      <c r="E183" s="1">
        <v>1E-3</v>
      </c>
      <c r="F183" s="1">
        <v>1E-3</v>
      </c>
      <c r="G183" s="1">
        <v>1E-3</v>
      </c>
    </row>
    <row r="184" spans="1:7" x14ac:dyDescent="0.25">
      <c r="A184" t="s">
        <v>10</v>
      </c>
      <c r="B184" t="s">
        <v>49</v>
      </c>
      <c r="C184" t="s">
        <v>21</v>
      </c>
      <c r="D184" s="1">
        <v>1E-3</v>
      </c>
      <c r="E184" s="1">
        <v>1E-3</v>
      </c>
      <c r="F184" s="1">
        <v>1E-3</v>
      </c>
      <c r="G184" s="1">
        <v>1E-3</v>
      </c>
    </row>
    <row r="185" spans="1:7" x14ac:dyDescent="0.25">
      <c r="A185" t="s">
        <v>10</v>
      </c>
      <c r="B185" t="s">
        <v>49</v>
      </c>
      <c r="C185" t="s">
        <v>22</v>
      </c>
      <c r="D185" s="139">
        <v>3.1321877206330118E-2</v>
      </c>
      <c r="E185" s="139">
        <v>0.98617494815698514</v>
      </c>
      <c r="F185" s="139">
        <v>20.060948489746195</v>
      </c>
      <c r="G185" s="139">
        <v>3.0630990343734794</v>
      </c>
    </row>
    <row r="186" spans="1:7" x14ac:dyDescent="0.25">
      <c r="A186" t="s">
        <v>10</v>
      </c>
      <c r="B186" t="s">
        <v>49</v>
      </c>
      <c r="C186" t="s">
        <v>23</v>
      </c>
      <c r="D186" s="139">
        <v>3.1321877206330118E-2</v>
      </c>
      <c r="E186" s="139">
        <v>0.98617494815698514</v>
      </c>
      <c r="F186" s="139">
        <v>20.060948489746195</v>
      </c>
      <c r="G186" s="139">
        <v>3.0630990343734794</v>
      </c>
    </row>
    <row r="187" spans="1:7" x14ac:dyDescent="0.25">
      <c r="A187" t="s">
        <v>10</v>
      </c>
      <c r="B187" t="s">
        <v>49</v>
      </c>
      <c r="C187" t="s">
        <v>24</v>
      </c>
      <c r="D187" s="139">
        <v>3.1321877206330118E-2</v>
      </c>
      <c r="E187" s="139">
        <v>0.98617494815698514</v>
      </c>
      <c r="F187" s="139">
        <v>20.060948489746195</v>
      </c>
      <c r="G187" s="139">
        <v>3.0630990343734794</v>
      </c>
    </row>
    <row r="188" spans="1:7" x14ac:dyDescent="0.25">
      <c r="A188" t="s">
        <v>10</v>
      </c>
      <c r="B188" t="s">
        <v>49</v>
      </c>
      <c r="C188" t="s">
        <v>25</v>
      </c>
      <c r="D188" s="139">
        <v>3.1321877206330118E-2</v>
      </c>
      <c r="E188" s="139">
        <v>0.98617494815698514</v>
      </c>
      <c r="F188" s="139">
        <v>20.060948489746195</v>
      </c>
      <c r="G188" s="139">
        <v>3.0630990343734794</v>
      </c>
    </row>
    <row r="189" spans="1:7" x14ac:dyDescent="0.25">
      <c r="A189" t="s">
        <v>10</v>
      </c>
      <c r="B189" t="s">
        <v>49</v>
      </c>
      <c r="C189" t="s">
        <v>26</v>
      </c>
      <c r="D189" s="139">
        <v>3.1321877206330118E-2</v>
      </c>
      <c r="E189" s="139">
        <v>0.98617494815698514</v>
      </c>
      <c r="F189" s="139">
        <v>20.060948489746195</v>
      </c>
      <c r="G189" s="139">
        <v>3.0630990343734794</v>
      </c>
    </row>
    <row r="190" spans="1:7" x14ac:dyDescent="0.25">
      <c r="A190" t="s">
        <v>10</v>
      </c>
      <c r="B190" t="s">
        <v>49</v>
      </c>
      <c r="C190" t="s">
        <v>27</v>
      </c>
      <c r="D190" s="1">
        <v>1E-3</v>
      </c>
      <c r="E190" s="1">
        <v>1E-3</v>
      </c>
      <c r="F190" s="1">
        <v>1E-3</v>
      </c>
      <c r="G190" s="1">
        <v>1E-3</v>
      </c>
    </row>
    <row r="191" spans="1:7" x14ac:dyDescent="0.25">
      <c r="A191" t="s">
        <v>10</v>
      </c>
      <c r="B191" t="s">
        <v>49</v>
      </c>
      <c r="C191" t="s">
        <v>28</v>
      </c>
      <c r="D191" s="1">
        <v>1E-3</v>
      </c>
      <c r="E191" s="1">
        <v>1E-3</v>
      </c>
      <c r="F191" s="1">
        <v>1E-3</v>
      </c>
      <c r="G191" s="1">
        <v>1E-3</v>
      </c>
    </row>
    <row r="192" spans="1:7" x14ac:dyDescent="0.25">
      <c r="A192" t="s">
        <v>10</v>
      </c>
      <c r="B192" t="s">
        <v>49</v>
      </c>
      <c r="C192" t="s">
        <v>29</v>
      </c>
      <c r="D192" s="1">
        <v>1E-3</v>
      </c>
      <c r="E192" s="1">
        <v>1E-3</v>
      </c>
      <c r="F192" s="1">
        <v>1E-3</v>
      </c>
      <c r="G192" s="1">
        <v>1E-3</v>
      </c>
    </row>
    <row r="193" spans="1:7" x14ac:dyDescent="0.25">
      <c r="A193" t="s">
        <v>10</v>
      </c>
      <c r="B193" t="s">
        <v>49</v>
      </c>
      <c r="C193" t="s">
        <v>30</v>
      </c>
      <c r="D193" s="1">
        <v>1E-3</v>
      </c>
      <c r="E193" s="1">
        <v>1E-3</v>
      </c>
      <c r="F193" s="1">
        <v>1E-3</v>
      </c>
      <c r="G193" s="1">
        <v>1E-3</v>
      </c>
    </row>
    <row r="194" spans="1:7" x14ac:dyDescent="0.25">
      <c r="A194" t="s">
        <v>49</v>
      </c>
      <c r="B194" t="s">
        <v>34</v>
      </c>
      <c r="C194" t="s">
        <v>19</v>
      </c>
      <c r="D194" s="1">
        <v>1E-3</v>
      </c>
      <c r="E194" s="1">
        <v>1E-3</v>
      </c>
      <c r="F194" s="1">
        <v>1E-3</v>
      </c>
      <c r="G194" s="1">
        <v>1E-3</v>
      </c>
    </row>
    <row r="195" spans="1:7" x14ac:dyDescent="0.25">
      <c r="A195" t="s">
        <v>49</v>
      </c>
      <c r="B195" t="s">
        <v>34</v>
      </c>
      <c r="C195" t="s">
        <v>20</v>
      </c>
      <c r="D195" s="1">
        <v>1E-3</v>
      </c>
      <c r="E195" s="1">
        <v>1E-3</v>
      </c>
      <c r="F195" s="1">
        <v>1E-3</v>
      </c>
      <c r="G195" s="1">
        <v>1E-3</v>
      </c>
    </row>
    <row r="196" spans="1:7" x14ac:dyDescent="0.25">
      <c r="A196" t="s">
        <v>49</v>
      </c>
      <c r="B196" t="s">
        <v>34</v>
      </c>
      <c r="C196" t="s">
        <v>21</v>
      </c>
      <c r="D196" s="1">
        <v>1E-3</v>
      </c>
      <c r="E196" s="1">
        <v>1E-3</v>
      </c>
      <c r="F196" s="1">
        <v>1E-3</v>
      </c>
      <c r="G196" s="1">
        <v>1E-3</v>
      </c>
    </row>
    <row r="197" spans="1:7" x14ac:dyDescent="0.25">
      <c r="A197" t="s">
        <v>49</v>
      </c>
      <c r="B197" t="s">
        <v>34</v>
      </c>
      <c r="C197" t="s">
        <v>22</v>
      </c>
      <c r="D197" s="139">
        <v>3.1321877206330118E-2</v>
      </c>
      <c r="E197" s="139">
        <v>0.98617494815698514</v>
      </c>
      <c r="F197" s="139">
        <v>20.060948489746195</v>
      </c>
      <c r="G197" s="139">
        <v>3.0630990343734794</v>
      </c>
    </row>
    <row r="198" spans="1:7" x14ac:dyDescent="0.25">
      <c r="A198" t="s">
        <v>49</v>
      </c>
      <c r="B198" t="s">
        <v>34</v>
      </c>
      <c r="C198" t="s">
        <v>23</v>
      </c>
      <c r="D198" s="139">
        <v>3.1321877206330118E-2</v>
      </c>
      <c r="E198" s="139">
        <v>0.98617494815698514</v>
      </c>
      <c r="F198" s="139">
        <v>20.060948489746195</v>
      </c>
      <c r="G198" s="139">
        <v>3.0630990343734794</v>
      </c>
    </row>
    <row r="199" spans="1:7" x14ac:dyDescent="0.25">
      <c r="A199" t="s">
        <v>49</v>
      </c>
      <c r="B199" t="s">
        <v>34</v>
      </c>
      <c r="C199" t="s">
        <v>24</v>
      </c>
      <c r="D199" s="139">
        <v>3.1321877206330118E-2</v>
      </c>
      <c r="E199" s="139">
        <v>0.98617494815698514</v>
      </c>
      <c r="F199" s="139">
        <v>20.060948489746195</v>
      </c>
      <c r="G199" s="139">
        <v>3.0630990343734794</v>
      </c>
    </row>
    <row r="200" spans="1:7" x14ac:dyDescent="0.25">
      <c r="A200" t="s">
        <v>49</v>
      </c>
      <c r="B200" t="s">
        <v>34</v>
      </c>
      <c r="C200" t="s">
        <v>25</v>
      </c>
      <c r="D200" s="139">
        <v>3.1321877206330118E-2</v>
      </c>
      <c r="E200" s="139">
        <v>0.98617494815698514</v>
      </c>
      <c r="F200" s="139">
        <v>20.060948489746195</v>
      </c>
      <c r="G200" s="139">
        <v>3.0630990343734794</v>
      </c>
    </row>
    <row r="201" spans="1:7" x14ac:dyDescent="0.25">
      <c r="A201" t="s">
        <v>49</v>
      </c>
      <c r="B201" t="s">
        <v>34</v>
      </c>
      <c r="C201" t="s">
        <v>26</v>
      </c>
      <c r="D201" s="139">
        <v>3.1321877206330118E-2</v>
      </c>
      <c r="E201" s="139">
        <v>0.98617494815698514</v>
      </c>
      <c r="F201" s="139">
        <v>20.060948489746195</v>
      </c>
      <c r="G201" s="139">
        <v>3.0630990343734794</v>
      </c>
    </row>
    <row r="202" spans="1:7" x14ac:dyDescent="0.25">
      <c r="A202" t="s">
        <v>49</v>
      </c>
      <c r="B202" t="s">
        <v>34</v>
      </c>
      <c r="C202" t="s">
        <v>27</v>
      </c>
      <c r="D202" s="1">
        <v>1E-3</v>
      </c>
      <c r="E202" s="1">
        <v>1E-3</v>
      </c>
      <c r="F202" s="1">
        <v>1E-3</v>
      </c>
      <c r="G202" s="1">
        <v>1E-3</v>
      </c>
    </row>
    <row r="203" spans="1:7" x14ac:dyDescent="0.25">
      <c r="A203" t="s">
        <v>49</v>
      </c>
      <c r="B203" t="s">
        <v>34</v>
      </c>
      <c r="C203" t="s">
        <v>28</v>
      </c>
      <c r="D203" s="1">
        <v>1E-3</v>
      </c>
      <c r="E203" s="1">
        <v>1E-3</v>
      </c>
      <c r="F203" s="1">
        <v>1E-3</v>
      </c>
      <c r="G203" s="1">
        <v>1E-3</v>
      </c>
    </row>
    <row r="204" spans="1:7" x14ac:dyDescent="0.25">
      <c r="A204" t="s">
        <v>49</v>
      </c>
      <c r="B204" t="s">
        <v>34</v>
      </c>
      <c r="C204" t="s">
        <v>29</v>
      </c>
      <c r="D204" s="1">
        <v>1E-3</v>
      </c>
      <c r="E204" s="1">
        <v>1E-3</v>
      </c>
      <c r="F204" s="1">
        <v>1E-3</v>
      </c>
      <c r="G204" s="1">
        <v>1E-3</v>
      </c>
    </row>
    <row r="205" spans="1:7" x14ac:dyDescent="0.25">
      <c r="A205" t="s">
        <v>49</v>
      </c>
      <c r="B205" t="s">
        <v>34</v>
      </c>
      <c r="C205" t="s">
        <v>30</v>
      </c>
      <c r="D205" s="1">
        <v>1E-3</v>
      </c>
      <c r="E205" s="1">
        <v>1E-3</v>
      </c>
      <c r="F205" s="1">
        <v>1E-3</v>
      </c>
      <c r="G205" s="1">
        <v>1E-3</v>
      </c>
    </row>
    <row r="206" spans="1:7" x14ac:dyDescent="0.25">
      <c r="A206" t="s">
        <v>36</v>
      </c>
      <c r="B206" t="s">
        <v>39</v>
      </c>
      <c r="C206" t="s">
        <v>19</v>
      </c>
      <c r="D206" s="1">
        <v>1E-3</v>
      </c>
      <c r="E206" s="1">
        <v>1E-3</v>
      </c>
      <c r="F206" s="1">
        <v>1E-3</v>
      </c>
      <c r="G206" s="1">
        <v>1E-3</v>
      </c>
    </row>
    <row r="207" spans="1:7" x14ac:dyDescent="0.25">
      <c r="A207" t="s">
        <v>36</v>
      </c>
      <c r="B207" t="s">
        <v>39</v>
      </c>
      <c r="C207" t="s">
        <v>20</v>
      </c>
      <c r="D207" s="1">
        <v>1E-3</v>
      </c>
      <c r="E207" s="1">
        <v>1E-3</v>
      </c>
      <c r="F207" s="1">
        <v>1E-3</v>
      </c>
      <c r="G207" s="1">
        <v>1E-3</v>
      </c>
    </row>
    <row r="208" spans="1:7" x14ac:dyDescent="0.25">
      <c r="A208" t="s">
        <v>36</v>
      </c>
      <c r="B208" t="s">
        <v>39</v>
      </c>
      <c r="C208" t="s">
        <v>21</v>
      </c>
      <c r="D208" s="1">
        <v>1E-3</v>
      </c>
      <c r="E208" s="1">
        <v>1E-3</v>
      </c>
      <c r="F208" s="1">
        <v>1E-3</v>
      </c>
      <c r="G208" s="1">
        <v>1E-3</v>
      </c>
    </row>
    <row r="209" spans="1:7" x14ac:dyDescent="0.25">
      <c r="A209" t="s">
        <v>36</v>
      </c>
      <c r="B209" t="s">
        <v>39</v>
      </c>
      <c r="C209" t="s">
        <v>22</v>
      </c>
      <c r="D209" s="139">
        <v>1.5489535435811871E-3</v>
      </c>
      <c r="E209" s="139">
        <v>0.98829507379808912</v>
      </c>
      <c r="F209" s="139">
        <v>93.81811467093722</v>
      </c>
      <c r="G209" s="139">
        <v>4.14154257941194</v>
      </c>
    </row>
    <row r="210" spans="1:7" x14ac:dyDescent="0.25">
      <c r="A210" t="s">
        <v>36</v>
      </c>
      <c r="B210" t="s">
        <v>39</v>
      </c>
      <c r="C210" t="s">
        <v>23</v>
      </c>
      <c r="D210" s="139">
        <v>1.5489535435811871E-3</v>
      </c>
      <c r="E210" s="139">
        <v>0.98829507379808912</v>
      </c>
      <c r="F210" s="139">
        <v>93.81811467093722</v>
      </c>
      <c r="G210" s="139">
        <v>4.14154257941194</v>
      </c>
    </row>
    <row r="211" spans="1:7" x14ac:dyDescent="0.25">
      <c r="A211" t="s">
        <v>36</v>
      </c>
      <c r="B211" t="s">
        <v>39</v>
      </c>
      <c r="C211" t="s">
        <v>24</v>
      </c>
      <c r="D211" s="139">
        <v>1.5489535435811871E-3</v>
      </c>
      <c r="E211" s="139">
        <v>0.98829507379808912</v>
      </c>
      <c r="F211" s="139">
        <v>93.81811467093722</v>
      </c>
      <c r="G211" s="139">
        <v>4.14154257941194</v>
      </c>
    </row>
    <row r="212" spans="1:7" x14ac:dyDescent="0.25">
      <c r="A212" t="s">
        <v>36</v>
      </c>
      <c r="B212" t="s">
        <v>39</v>
      </c>
      <c r="C212" t="s">
        <v>25</v>
      </c>
      <c r="D212" s="139">
        <v>1.5489535435811871E-3</v>
      </c>
      <c r="E212" s="139">
        <v>0.98829507379808912</v>
      </c>
      <c r="F212" s="139">
        <v>93.81811467093722</v>
      </c>
      <c r="G212" s="139">
        <v>4.14154257941194</v>
      </c>
    </row>
    <row r="213" spans="1:7" x14ac:dyDescent="0.25">
      <c r="A213" t="s">
        <v>36</v>
      </c>
      <c r="B213" t="s">
        <v>39</v>
      </c>
      <c r="C213" t="s">
        <v>26</v>
      </c>
      <c r="D213" s="139">
        <v>1.5489535435811871E-3</v>
      </c>
      <c r="E213" s="139">
        <v>0.98829507379808912</v>
      </c>
      <c r="F213" s="139">
        <v>93.81811467093722</v>
      </c>
      <c r="G213" s="139">
        <v>4.14154257941194</v>
      </c>
    </row>
    <row r="214" spans="1:7" x14ac:dyDescent="0.25">
      <c r="A214" t="s">
        <v>36</v>
      </c>
      <c r="B214" t="s">
        <v>39</v>
      </c>
      <c r="C214" t="s">
        <v>27</v>
      </c>
      <c r="D214" s="1">
        <v>1E-3</v>
      </c>
      <c r="E214" s="1">
        <v>1E-3</v>
      </c>
      <c r="F214" s="1">
        <v>1E-3</v>
      </c>
      <c r="G214" s="1">
        <v>1E-3</v>
      </c>
    </row>
    <row r="215" spans="1:7" x14ac:dyDescent="0.25">
      <c r="A215" t="s">
        <v>36</v>
      </c>
      <c r="B215" t="s">
        <v>39</v>
      </c>
      <c r="C215" t="s">
        <v>28</v>
      </c>
      <c r="D215" s="1">
        <v>1E-3</v>
      </c>
      <c r="E215" s="1">
        <v>1E-3</v>
      </c>
      <c r="F215" s="1">
        <v>1E-3</v>
      </c>
      <c r="G215" s="1">
        <v>1E-3</v>
      </c>
    </row>
    <row r="216" spans="1:7" x14ac:dyDescent="0.25">
      <c r="A216" t="s">
        <v>36</v>
      </c>
      <c r="B216" t="s">
        <v>39</v>
      </c>
      <c r="C216" t="s">
        <v>29</v>
      </c>
      <c r="D216" s="1">
        <v>1E-3</v>
      </c>
      <c r="E216" s="1">
        <v>1E-3</v>
      </c>
      <c r="F216" s="1">
        <v>1E-3</v>
      </c>
      <c r="G216" s="1">
        <v>1E-3</v>
      </c>
    </row>
    <row r="217" spans="1:7" x14ac:dyDescent="0.25">
      <c r="A217" t="s">
        <v>36</v>
      </c>
      <c r="B217" t="s">
        <v>39</v>
      </c>
      <c r="C217" t="s">
        <v>30</v>
      </c>
      <c r="D217" s="1">
        <v>1E-3</v>
      </c>
      <c r="E217" s="1">
        <v>1E-3</v>
      </c>
      <c r="F217" s="1">
        <v>1E-3</v>
      </c>
      <c r="G217" s="1">
        <v>1E-3</v>
      </c>
    </row>
    <row r="218" spans="1:7" x14ac:dyDescent="0.25">
      <c r="A218" t="s">
        <v>46</v>
      </c>
      <c r="B218" t="s">
        <v>48</v>
      </c>
      <c r="C218" t="s">
        <v>19</v>
      </c>
      <c r="D218" s="1">
        <v>1E-3</v>
      </c>
      <c r="E218" s="1">
        <v>1E-3</v>
      </c>
      <c r="F218" s="1">
        <v>1E-3</v>
      </c>
      <c r="G218" s="1">
        <v>1E-3</v>
      </c>
    </row>
    <row r="219" spans="1:7" x14ac:dyDescent="0.25">
      <c r="A219" t="s">
        <v>46</v>
      </c>
      <c r="B219" t="s">
        <v>48</v>
      </c>
      <c r="C219" t="s">
        <v>20</v>
      </c>
      <c r="D219" s="1">
        <v>1E-3</v>
      </c>
      <c r="E219" s="1">
        <v>1E-3</v>
      </c>
      <c r="F219" s="1">
        <v>1E-3</v>
      </c>
      <c r="G219" s="1">
        <v>1E-3</v>
      </c>
    </row>
    <row r="220" spans="1:7" x14ac:dyDescent="0.25">
      <c r="A220" t="s">
        <v>46</v>
      </c>
      <c r="B220" t="s">
        <v>48</v>
      </c>
      <c r="C220" t="s">
        <v>21</v>
      </c>
      <c r="D220" s="1">
        <v>1E-3</v>
      </c>
      <c r="E220" s="1">
        <v>1E-3</v>
      </c>
      <c r="F220" s="1">
        <v>1E-3</v>
      </c>
      <c r="G220" s="1">
        <v>1E-3</v>
      </c>
    </row>
    <row r="221" spans="1:7" x14ac:dyDescent="0.25">
      <c r="A221" t="s">
        <v>46</v>
      </c>
      <c r="B221" t="s">
        <v>48</v>
      </c>
      <c r="C221" t="s">
        <v>22</v>
      </c>
      <c r="D221" s="139">
        <v>6.1709502554992385E-2</v>
      </c>
      <c r="E221" s="139">
        <v>1.0143866116025324</v>
      </c>
      <c r="F221" s="139">
        <v>284.53564373492986</v>
      </c>
      <c r="G221" s="139">
        <v>13.934744681072285</v>
      </c>
    </row>
    <row r="222" spans="1:7" x14ac:dyDescent="0.25">
      <c r="A222" t="s">
        <v>46</v>
      </c>
      <c r="B222" t="s">
        <v>48</v>
      </c>
      <c r="C222" t="s">
        <v>23</v>
      </c>
      <c r="D222" s="139">
        <v>6.1709502554992385E-2</v>
      </c>
      <c r="E222" s="139">
        <v>1.0143866116025324</v>
      </c>
      <c r="F222" s="139">
        <v>284.53564373492986</v>
      </c>
      <c r="G222" s="139">
        <v>13.934744681072285</v>
      </c>
    </row>
    <row r="223" spans="1:7" x14ac:dyDescent="0.25">
      <c r="A223" t="s">
        <v>46</v>
      </c>
      <c r="B223" t="s">
        <v>48</v>
      </c>
      <c r="C223" t="s">
        <v>24</v>
      </c>
      <c r="D223" s="139">
        <v>6.1709502554992385E-2</v>
      </c>
      <c r="E223" s="139">
        <v>1.0143866116025324</v>
      </c>
      <c r="F223" s="139">
        <v>284.53564373492986</v>
      </c>
      <c r="G223" s="139">
        <v>13.934744681072285</v>
      </c>
    </row>
    <row r="224" spans="1:7" x14ac:dyDescent="0.25">
      <c r="A224" t="s">
        <v>46</v>
      </c>
      <c r="B224" t="s">
        <v>48</v>
      </c>
      <c r="C224" t="s">
        <v>25</v>
      </c>
      <c r="D224" s="139">
        <v>6.1709502554992385E-2</v>
      </c>
      <c r="E224" s="139">
        <v>1.0143866116025324</v>
      </c>
      <c r="F224" s="139">
        <v>284.53564373492986</v>
      </c>
      <c r="G224" s="139">
        <v>13.934744681072285</v>
      </c>
    </row>
    <row r="225" spans="1:7" x14ac:dyDescent="0.25">
      <c r="A225" t="s">
        <v>46</v>
      </c>
      <c r="B225" t="s">
        <v>48</v>
      </c>
      <c r="C225" t="s">
        <v>26</v>
      </c>
      <c r="D225" s="139">
        <v>6.1709502554992385E-2</v>
      </c>
      <c r="E225" s="139">
        <v>1.0143866116025324</v>
      </c>
      <c r="F225" s="139">
        <v>284.53564373492986</v>
      </c>
      <c r="G225" s="139">
        <v>13.934744681072285</v>
      </c>
    </row>
    <row r="226" spans="1:7" x14ac:dyDescent="0.25">
      <c r="A226" t="s">
        <v>46</v>
      </c>
      <c r="B226" t="s">
        <v>48</v>
      </c>
      <c r="C226" t="s">
        <v>27</v>
      </c>
      <c r="D226" s="1">
        <v>1E-3</v>
      </c>
      <c r="E226" s="1">
        <v>1E-3</v>
      </c>
      <c r="F226" s="1">
        <v>1E-3</v>
      </c>
      <c r="G226" s="1">
        <v>1E-3</v>
      </c>
    </row>
    <row r="227" spans="1:7" x14ac:dyDescent="0.25">
      <c r="A227" t="s">
        <v>46</v>
      </c>
      <c r="B227" t="s">
        <v>48</v>
      </c>
      <c r="C227" t="s">
        <v>28</v>
      </c>
      <c r="D227" s="1">
        <v>1E-3</v>
      </c>
      <c r="E227" s="1">
        <v>1E-3</v>
      </c>
      <c r="F227" s="1">
        <v>1E-3</v>
      </c>
      <c r="G227" s="1">
        <v>1E-3</v>
      </c>
    </row>
    <row r="228" spans="1:7" x14ac:dyDescent="0.25">
      <c r="A228" t="s">
        <v>46</v>
      </c>
      <c r="B228" t="s">
        <v>48</v>
      </c>
      <c r="C228" t="s">
        <v>29</v>
      </c>
      <c r="D228" s="1">
        <v>1E-3</v>
      </c>
      <c r="E228" s="1">
        <v>1E-3</v>
      </c>
      <c r="F228" s="1">
        <v>1E-3</v>
      </c>
      <c r="G228" s="1">
        <v>1E-3</v>
      </c>
    </row>
    <row r="229" spans="1:7" x14ac:dyDescent="0.25">
      <c r="A229" t="s">
        <v>46</v>
      </c>
      <c r="B229" t="s">
        <v>48</v>
      </c>
      <c r="C229" t="s">
        <v>30</v>
      </c>
      <c r="D229" s="1">
        <v>1E-3</v>
      </c>
      <c r="E229" s="1">
        <v>1E-3</v>
      </c>
      <c r="F229" s="1">
        <v>1E-3</v>
      </c>
      <c r="G229" s="1">
        <v>1E-3</v>
      </c>
    </row>
    <row r="230" spans="1:7" x14ac:dyDescent="0.25">
      <c r="A230" t="s">
        <v>455</v>
      </c>
      <c r="B230" t="s">
        <v>56</v>
      </c>
      <c r="C230" t="s">
        <v>19</v>
      </c>
      <c r="D230" s="1">
        <v>1E-3</v>
      </c>
      <c r="E230" s="1">
        <v>1E-3</v>
      </c>
      <c r="F230" s="1">
        <v>1E-3</v>
      </c>
      <c r="G230" s="1">
        <v>1E-3</v>
      </c>
    </row>
    <row r="231" spans="1:7" x14ac:dyDescent="0.25">
      <c r="A231" t="s">
        <v>455</v>
      </c>
      <c r="B231" t="s">
        <v>56</v>
      </c>
      <c r="C231" t="s">
        <v>20</v>
      </c>
      <c r="D231" s="1">
        <v>1E-3</v>
      </c>
      <c r="E231" s="1">
        <v>1E-3</v>
      </c>
      <c r="F231" s="1">
        <v>1E-3</v>
      </c>
      <c r="G231" s="1">
        <v>1E-3</v>
      </c>
    </row>
    <row r="232" spans="1:7" x14ac:dyDescent="0.25">
      <c r="A232" t="s">
        <v>455</v>
      </c>
      <c r="B232" t="s">
        <v>56</v>
      </c>
      <c r="C232" t="s">
        <v>21</v>
      </c>
      <c r="D232" s="1">
        <v>1E-3</v>
      </c>
      <c r="E232" s="1">
        <v>1E-3</v>
      </c>
      <c r="F232" s="1">
        <v>1E-3</v>
      </c>
      <c r="G232" s="1">
        <v>1E-3</v>
      </c>
    </row>
    <row r="233" spans="1:7" x14ac:dyDescent="0.25">
      <c r="A233" t="s">
        <v>455</v>
      </c>
      <c r="B233" t="s">
        <v>56</v>
      </c>
      <c r="C233" t="s">
        <v>22</v>
      </c>
      <c r="D233" s="139">
        <v>3.1321877206330118E-2</v>
      </c>
      <c r="E233" s="139">
        <v>0.98617494815698514</v>
      </c>
      <c r="F233" s="139">
        <v>20.060948489746195</v>
      </c>
      <c r="G233" s="139">
        <v>3.0630990343734794</v>
      </c>
    </row>
    <row r="234" spans="1:7" x14ac:dyDescent="0.25">
      <c r="A234" t="s">
        <v>455</v>
      </c>
      <c r="B234" t="s">
        <v>56</v>
      </c>
      <c r="C234" t="s">
        <v>23</v>
      </c>
      <c r="D234" s="139">
        <v>3.1321877206330118E-2</v>
      </c>
      <c r="E234" s="139">
        <v>0.98617494815698514</v>
      </c>
      <c r="F234" s="139">
        <v>20.060948489746195</v>
      </c>
      <c r="G234" s="139">
        <v>3.0630990343734794</v>
      </c>
    </row>
    <row r="235" spans="1:7" x14ac:dyDescent="0.25">
      <c r="A235" t="s">
        <v>455</v>
      </c>
      <c r="B235" t="s">
        <v>56</v>
      </c>
      <c r="C235" t="s">
        <v>24</v>
      </c>
      <c r="D235" s="139">
        <v>3.1321877206330118E-2</v>
      </c>
      <c r="E235" s="139">
        <v>0.98617494815698514</v>
      </c>
      <c r="F235" s="139">
        <v>20.060948489746195</v>
      </c>
      <c r="G235" s="139">
        <v>3.0630990343734794</v>
      </c>
    </row>
    <row r="236" spans="1:7" x14ac:dyDescent="0.25">
      <c r="A236" t="s">
        <v>455</v>
      </c>
      <c r="B236" t="s">
        <v>56</v>
      </c>
      <c r="C236" t="s">
        <v>25</v>
      </c>
      <c r="D236" s="139">
        <v>3.1321877206330118E-2</v>
      </c>
      <c r="E236" s="139">
        <v>0.98617494815698514</v>
      </c>
      <c r="F236" s="139">
        <v>20.060948489746195</v>
      </c>
      <c r="G236" s="139">
        <v>3.0630990343734794</v>
      </c>
    </row>
    <row r="237" spans="1:7" x14ac:dyDescent="0.25">
      <c r="A237" t="s">
        <v>455</v>
      </c>
      <c r="B237" t="s">
        <v>56</v>
      </c>
      <c r="C237" t="s">
        <v>26</v>
      </c>
      <c r="D237" s="139">
        <v>3.1321877206330118E-2</v>
      </c>
      <c r="E237" s="139">
        <v>0.98617494815698514</v>
      </c>
      <c r="F237" s="139">
        <v>20.060948489746195</v>
      </c>
      <c r="G237" s="139">
        <v>3.0630990343734794</v>
      </c>
    </row>
    <row r="238" spans="1:7" x14ac:dyDescent="0.25">
      <c r="A238" t="s">
        <v>455</v>
      </c>
      <c r="B238" t="s">
        <v>56</v>
      </c>
      <c r="C238" t="s">
        <v>27</v>
      </c>
      <c r="D238" s="1">
        <v>1E-3</v>
      </c>
      <c r="E238" s="1">
        <v>1E-3</v>
      </c>
      <c r="F238" s="1">
        <v>1E-3</v>
      </c>
      <c r="G238" s="1">
        <v>1E-3</v>
      </c>
    </row>
    <row r="239" spans="1:7" x14ac:dyDescent="0.25">
      <c r="A239" t="s">
        <v>455</v>
      </c>
      <c r="B239" t="s">
        <v>56</v>
      </c>
      <c r="C239" t="s">
        <v>28</v>
      </c>
      <c r="D239" s="1">
        <v>1E-3</v>
      </c>
      <c r="E239" s="1">
        <v>1E-3</v>
      </c>
      <c r="F239" s="1">
        <v>1E-3</v>
      </c>
      <c r="G239" s="1">
        <v>1E-3</v>
      </c>
    </row>
    <row r="240" spans="1:7" x14ac:dyDescent="0.25">
      <c r="A240" t="s">
        <v>455</v>
      </c>
      <c r="B240" t="s">
        <v>56</v>
      </c>
      <c r="C240" t="s">
        <v>29</v>
      </c>
      <c r="D240" s="1">
        <v>1E-3</v>
      </c>
      <c r="E240" s="1">
        <v>1E-3</v>
      </c>
      <c r="F240" s="1">
        <v>1E-3</v>
      </c>
      <c r="G240" s="1">
        <v>1E-3</v>
      </c>
    </row>
    <row r="241" spans="1:7" x14ac:dyDescent="0.25">
      <c r="A241" t="s">
        <v>455</v>
      </c>
      <c r="B241" t="s">
        <v>56</v>
      </c>
      <c r="C241" t="s">
        <v>30</v>
      </c>
      <c r="D241" s="1">
        <v>1E-3</v>
      </c>
      <c r="E241" s="1">
        <v>1E-3</v>
      </c>
      <c r="F241" s="1">
        <v>1E-3</v>
      </c>
      <c r="G241" s="1">
        <v>1E-3</v>
      </c>
    </row>
    <row r="242" spans="1:7" x14ac:dyDescent="0.25">
      <c r="A242" t="s">
        <v>58</v>
      </c>
      <c r="B242" t="s">
        <v>57</v>
      </c>
      <c r="C242" t="s">
        <v>19</v>
      </c>
      <c r="D242" s="1">
        <v>1E-3</v>
      </c>
      <c r="E242" s="1">
        <v>1E-3</v>
      </c>
      <c r="F242" s="1">
        <v>1E-3</v>
      </c>
      <c r="G242" s="1">
        <v>1E-3</v>
      </c>
    </row>
    <row r="243" spans="1:7" x14ac:dyDescent="0.25">
      <c r="A243" t="s">
        <v>58</v>
      </c>
      <c r="B243" t="s">
        <v>57</v>
      </c>
      <c r="C243" t="s">
        <v>20</v>
      </c>
      <c r="D243" s="1">
        <v>1E-3</v>
      </c>
      <c r="E243" s="1">
        <v>1E-3</v>
      </c>
      <c r="F243" s="1">
        <v>1E-3</v>
      </c>
      <c r="G243" s="1">
        <v>1E-3</v>
      </c>
    </row>
    <row r="244" spans="1:7" x14ac:dyDescent="0.25">
      <c r="A244" t="s">
        <v>58</v>
      </c>
      <c r="B244" t="s">
        <v>57</v>
      </c>
      <c r="C244" t="s">
        <v>21</v>
      </c>
      <c r="D244" s="1">
        <v>1E-3</v>
      </c>
      <c r="E244" s="1">
        <v>1E-3</v>
      </c>
      <c r="F244" s="1">
        <v>1E-3</v>
      </c>
      <c r="G244" s="1">
        <v>1E-3</v>
      </c>
    </row>
    <row r="245" spans="1:7" x14ac:dyDescent="0.25">
      <c r="A245" t="s">
        <v>58</v>
      </c>
      <c r="B245" t="s">
        <v>57</v>
      </c>
      <c r="C245" t="s">
        <v>22</v>
      </c>
      <c r="D245" s="139">
        <v>3.1321877206330118E-2</v>
      </c>
      <c r="E245" s="139">
        <v>0.98617494815698514</v>
      </c>
      <c r="F245" s="139">
        <v>20.060948489746195</v>
      </c>
      <c r="G245" s="139">
        <v>3.0630990343734794</v>
      </c>
    </row>
    <row r="246" spans="1:7" x14ac:dyDescent="0.25">
      <c r="A246" t="s">
        <v>58</v>
      </c>
      <c r="B246" t="s">
        <v>57</v>
      </c>
      <c r="C246" t="s">
        <v>23</v>
      </c>
      <c r="D246" s="139">
        <v>3.1321877206330118E-2</v>
      </c>
      <c r="E246" s="139">
        <v>0.98617494815698514</v>
      </c>
      <c r="F246" s="139">
        <v>20.060948489746195</v>
      </c>
      <c r="G246" s="139">
        <v>3.0630990343734794</v>
      </c>
    </row>
    <row r="247" spans="1:7" x14ac:dyDescent="0.25">
      <c r="A247" t="s">
        <v>58</v>
      </c>
      <c r="B247" t="s">
        <v>57</v>
      </c>
      <c r="C247" t="s">
        <v>24</v>
      </c>
      <c r="D247" s="139">
        <v>3.1321877206330118E-2</v>
      </c>
      <c r="E247" s="139">
        <v>0.98617494815698514</v>
      </c>
      <c r="F247" s="139">
        <v>20.060948489746195</v>
      </c>
      <c r="G247" s="139">
        <v>3.0630990343734794</v>
      </c>
    </row>
    <row r="248" spans="1:7" x14ac:dyDescent="0.25">
      <c r="A248" t="s">
        <v>58</v>
      </c>
      <c r="B248" t="s">
        <v>57</v>
      </c>
      <c r="C248" t="s">
        <v>25</v>
      </c>
      <c r="D248" s="139">
        <v>3.1321877206330118E-2</v>
      </c>
      <c r="E248" s="139">
        <v>0.98617494815698514</v>
      </c>
      <c r="F248" s="139">
        <v>20.060948489746195</v>
      </c>
      <c r="G248" s="139">
        <v>3.0630990343734794</v>
      </c>
    </row>
    <row r="249" spans="1:7" x14ac:dyDescent="0.25">
      <c r="A249" t="s">
        <v>58</v>
      </c>
      <c r="B249" t="s">
        <v>57</v>
      </c>
      <c r="C249" t="s">
        <v>26</v>
      </c>
      <c r="D249" s="139">
        <v>3.1321877206330118E-2</v>
      </c>
      <c r="E249" s="139">
        <v>0.98617494815698514</v>
      </c>
      <c r="F249" s="139">
        <v>20.060948489746195</v>
      </c>
      <c r="G249" s="139">
        <v>3.0630990343734794</v>
      </c>
    </row>
    <row r="250" spans="1:7" x14ac:dyDescent="0.25">
      <c r="A250" t="s">
        <v>58</v>
      </c>
      <c r="B250" t="s">
        <v>57</v>
      </c>
      <c r="C250" t="s">
        <v>27</v>
      </c>
      <c r="D250" s="1">
        <v>1E-3</v>
      </c>
      <c r="E250" s="1">
        <v>1E-3</v>
      </c>
      <c r="F250" s="1">
        <v>1E-3</v>
      </c>
      <c r="G250" s="1">
        <v>1E-3</v>
      </c>
    </row>
    <row r="251" spans="1:7" x14ac:dyDescent="0.25">
      <c r="A251" t="s">
        <v>58</v>
      </c>
      <c r="B251" t="s">
        <v>57</v>
      </c>
      <c r="C251" t="s">
        <v>28</v>
      </c>
      <c r="D251" s="1">
        <v>1E-3</v>
      </c>
      <c r="E251" s="1">
        <v>1E-3</v>
      </c>
      <c r="F251" s="1">
        <v>1E-3</v>
      </c>
      <c r="G251" s="1">
        <v>1E-3</v>
      </c>
    </row>
    <row r="252" spans="1:7" x14ac:dyDescent="0.25">
      <c r="A252" t="s">
        <v>58</v>
      </c>
      <c r="B252" t="s">
        <v>57</v>
      </c>
      <c r="C252" t="s">
        <v>29</v>
      </c>
      <c r="D252" s="1">
        <v>1E-3</v>
      </c>
      <c r="E252" s="1">
        <v>1E-3</v>
      </c>
      <c r="F252" s="1">
        <v>1E-3</v>
      </c>
      <c r="G252" s="1">
        <v>1E-3</v>
      </c>
    </row>
    <row r="253" spans="1:7" x14ac:dyDescent="0.25">
      <c r="A253" t="s">
        <v>58</v>
      </c>
      <c r="B253" t="s">
        <v>57</v>
      </c>
      <c r="C253" t="s">
        <v>30</v>
      </c>
      <c r="D253" s="1">
        <v>1E-3</v>
      </c>
      <c r="E253" s="1">
        <v>1E-3</v>
      </c>
      <c r="F253" s="1">
        <v>1E-3</v>
      </c>
      <c r="G253" s="1">
        <v>1E-3</v>
      </c>
    </row>
    <row r="254" spans="1:7" x14ac:dyDescent="0.25">
      <c r="A254" t="s">
        <v>59</v>
      </c>
      <c r="B254" t="s">
        <v>455</v>
      </c>
      <c r="C254" t="s">
        <v>19</v>
      </c>
      <c r="D254" s="1">
        <v>1E-3</v>
      </c>
      <c r="E254" s="1">
        <v>1E-3</v>
      </c>
      <c r="F254" s="1">
        <v>1E-3</v>
      </c>
      <c r="G254" s="1">
        <v>1E-3</v>
      </c>
    </row>
    <row r="255" spans="1:7" x14ac:dyDescent="0.25">
      <c r="A255" t="s">
        <v>59</v>
      </c>
      <c r="B255" t="s">
        <v>455</v>
      </c>
      <c r="C255" t="s">
        <v>20</v>
      </c>
      <c r="D255" s="1">
        <v>1E-3</v>
      </c>
      <c r="E255" s="1">
        <v>1E-3</v>
      </c>
      <c r="F255" s="1">
        <v>1E-3</v>
      </c>
      <c r="G255" s="1">
        <v>1E-3</v>
      </c>
    </row>
    <row r="256" spans="1:7" x14ac:dyDescent="0.25">
      <c r="A256" t="s">
        <v>59</v>
      </c>
      <c r="B256" t="s">
        <v>455</v>
      </c>
      <c r="C256" t="s">
        <v>21</v>
      </c>
      <c r="D256" s="1">
        <v>1E-3</v>
      </c>
      <c r="E256" s="1">
        <v>1E-3</v>
      </c>
      <c r="F256" s="1">
        <v>1E-3</v>
      </c>
      <c r="G256" s="1">
        <v>1E-3</v>
      </c>
    </row>
    <row r="257" spans="1:7" x14ac:dyDescent="0.25">
      <c r="A257" t="s">
        <v>59</v>
      </c>
      <c r="B257" t="s">
        <v>455</v>
      </c>
      <c r="C257" t="s">
        <v>22</v>
      </c>
      <c r="D257" s="139">
        <v>3.1321877206330118E-2</v>
      </c>
      <c r="E257" s="139">
        <v>0.98617494815698514</v>
      </c>
      <c r="F257" s="139">
        <v>20.060948489746195</v>
      </c>
      <c r="G257" s="139">
        <v>3.0630990343734794</v>
      </c>
    </row>
    <row r="258" spans="1:7" x14ac:dyDescent="0.25">
      <c r="A258" t="s">
        <v>59</v>
      </c>
      <c r="B258" t="s">
        <v>455</v>
      </c>
      <c r="C258" t="s">
        <v>23</v>
      </c>
      <c r="D258" s="139">
        <v>3.1321877206330118E-2</v>
      </c>
      <c r="E258" s="139">
        <v>0.98617494815698514</v>
      </c>
      <c r="F258" s="139">
        <v>20.060948489746195</v>
      </c>
      <c r="G258" s="139">
        <v>3.0630990343734794</v>
      </c>
    </row>
    <row r="259" spans="1:7" x14ac:dyDescent="0.25">
      <c r="A259" t="s">
        <v>59</v>
      </c>
      <c r="B259" t="s">
        <v>455</v>
      </c>
      <c r="C259" t="s">
        <v>24</v>
      </c>
      <c r="D259" s="139">
        <v>3.1321877206330118E-2</v>
      </c>
      <c r="E259" s="139">
        <v>0.98617494815698514</v>
      </c>
      <c r="F259" s="139">
        <v>20.060948489746195</v>
      </c>
      <c r="G259" s="139">
        <v>3.0630990343734794</v>
      </c>
    </row>
    <row r="260" spans="1:7" x14ac:dyDescent="0.25">
      <c r="A260" t="s">
        <v>59</v>
      </c>
      <c r="B260" t="s">
        <v>455</v>
      </c>
      <c r="C260" t="s">
        <v>25</v>
      </c>
      <c r="D260" s="139">
        <v>3.1321877206330118E-2</v>
      </c>
      <c r="E260" s="139">
        <v>0.98617494815698514</v>
      </c>
      <c r="F260" s="139">
        <v>20.060948489746195</v>
      </c>
      <c r="G260" s="139">
        <v>3.0630990343734794</v>
      </c>
    </row>
    <row r="261" spans="1:7" x14ac:dyDescent="0.25">
      <c r="A261" t="s">
        <v>59</v>
      </c>
      <c r="B261" t="s">
        <v>455</v>
      </c>
      <c r="C261" t="s">
        <v>26</v>
      </c>
      <c r="D261" s="139">
        <v>3.1321877206330118E-2</v>
      </c>
      <c r="E261" s="139">
        <v>0.98617494815698514</v>
      </c>
      <c r="F261" s="139">
        <v>20.060948489746195</v>
      </c>
      <c r="G261" s="139">
        <v>3.0630990343734794</v>
      </c>
    </row>
    <row r="262" spans="1:7" x14ac:dyDescent="0.25">
      <c r="A262" t="s">
        <v>59</v>
      </c>
      <c r="B262" t="s">
        <v>455</v>
      </c>
      <c r="C262" t="s">
        <v>27</v>
      </c>
      <c r="D262" s="1">
        <v>1E-3</v>
      </c>
      <c r="E262" s="1">
        <v>1E-3</v>
      </c>
      <c r="F262" s="1">
        <v>1E-3</v>
      </c>
      <c r="G262" s="1">
        <v>1E-3</v>
      </c>
    </row>
    <row r="263" spans="1:7" x14ac:dyDescent="0.25">
      <c r="A263" t="s">
        <v>59</v>
      </c>
      <c r="B263" t="s">
        <v>455</v>
      </c>
      <c r="C263" t="s">
        <v>28</v>
      </c>
      <c r="D263" s="1">
        <v>1E-3</v>
      </c>
      <c r="E263" s="1">
        <v>1E-3</v>
      </c>
      <c r="F263" s="1">
        <v>1E-3</v>
      </c>
      <c r="G263" s="1">
        <v>1E-3</v>
      </c>
    </row>
    <row r="264" spans="1:7" x14ac:dyDescent="0.25">
      <c r="A264" t="s">
        <v>59</v>
      </c>
      <c r="B264" t="s">
        <v>455</v>
      </c>
      <c r="C264" t="s">
        <v>29</v>
      </c>
      <c r="D264" s="1">
        <v>1E-3</v>
      </c>
      <c r="E264" s="1">
        <v>1E-3</v>
      </c>
      <c r="F264" s="1">
        <v>1E-3</v>
      </c>
      <c r="G264" s="1">
        <v>1E-3</v>
      </c>
    </row>
    <row r="265" spans="1:7" x14ac:dyDescent="0.25">
      <c r="A265" t="s">
        <v>59</v>
      </c>
      <c r="B265" t="s">
        <v>455</v>
      </c>
      <c r="C265" t="s">
        <v>30</v>
      </c>
      <c r="D265" s="1">
        <v>1E-3</v>
      </c>
      <c r="E265" s="1">
        <v>1E-3</v>
      </c>
      <c r="F265" s="1">
        <v>1E-3</v>
      </c>
      <c r="G265" s="1">
        <v>1E-3</v>
      </c>
    </row>
    <row r="266" spans="1:7" x14ac:dyDescent="0.25">
      <c r="A266" t="s">
        <v>57</v>
      </c>
      <c r="B266" t="s">
        <v>458</v>
      </c>
      <c r="C266" t="s">
        <v>19</v>
      </c>
      <c r="D266" s="1">
        <v>1E-3</v>
      </c>
      <c r="E266" s="1">
        <v>1E-3</v>
      </c>
      <c r="F266" s="1">
        <v>1E-3</v>
      </c>
      <c r="G266" s="1">
        <v>1E-3</v>
      </c>
    </row>
    <row r="267" spans="1:7" x14ac:dyDescent="0.25">
      <c r="A267" t="s">
        <v>57</v>
      </c>
      <c r="B267" t="s">
        <v>458</v>
      </c>
      <c r="C267" t="s">
        <v>20</v>
      </c>
      <c r="D267" s="1">
        <v>1E-3</v>
      </c>
      <c r="E267" s="1">
        <v>1E-3</v>
      </c>
      <c r="F267" s="1">
        <v>1E-3</v>
      </c>
      <c r="G267" s="1">
        <v>1E-3</v>
      </c>
    </row>
    <row r="268" spans="1:7" x14ac:dyDescent="0.25">
      <c r="A268" t="s">
        <v>57</v>
      </c>
      <c r="B268" t="s">
        <v>458</v>
      </c>
      <c r="C268" t="s">
        <v>21</v>
      </c>
      <c r="D268" s="1">
        <v>1E-3</v>
      </c>
      <c r="E268" s="1">
        <v>1E-3</v>
      </c>
      <c r="F268" s="1">
        <v>1E-3</v>
      </c>
      <c r="G268" s="1">
        <v>1E-3</v>
      </c>
    </row>
    <row r="269" spans="1:7" x14ac:dyDescent="0.25">
      <c r="A269" t="s">
        <v>57</v>
      </c>
      <c r="B269" t="s">
        <v>458</v>
      </c>
      <c r="C269" t="s">
        <v>22</v>
      </c>
      <c r="D269" s="139">
        <v>3.1321877206330118E-2</v>
      </c>
      <c r="E269" s="139">
        <v>0.98617494815698514</v>
      </c>
      <c r="F269" s="139">
        <v>20.060948489746195</v>
      </c>
      <c r="G269" s="139">
        <v>3.0630990343734794</v>
      </c>
    </row>
    <row r="270" spans="1:7" x14ac:dyDescent="0.25">
      <c r="A270" t="s">
        <v>57</v>
      </c>
      <c r="B270" t="s">
        <v>458</v>
      </c>
      <c r="C270" t="s">
        <v>23</v>
      </c>
      <c r="D270" s="139">
        <v>3.1321877206330118E-2</v>
      </c>
      <c r="E270" s="139">
        <v>0.98617494815698514</v>
      </c>
      <c r="F270" s="139">
        <v>20.060948489746195</v>
      </c>
      <c r="G270" s="139">
        <v>3.0630990343734794</v>
      </c>
    </row>
    <row r="271" spans="1:7" x14ac:dyDescent="0.25">
      <c r="A271" t="s">
        <v>57</v>
      </c>
      <c r="B271" t="s">
        <v>458</v>
      </c>
      <c r="C271" t="s">
        <v>24</v>
      </c>
      <c r="D271" s="139">
        <v>3.1321877206330118E-2</v>
      </c>
      <c r="E271" s="139">
        <v>0.98617494815698514</v>
      </c>
      <c r="F271" s="139">
        <v>20.060948489746195</v>
      </c>
      <c r="G271" s="139">
        <v>3.0630990343734794</v>
      </c>
    </row>
    <row r="272" spans="1:7" x14ac:dyDescent="0.25">
      <c r="A272" t="s">
        <v>57</v>
      </c>
      <c r="B272" t="s">
        <v>458</v>
      </c>
      <c r="C272" t="s">
        <v>25</v>
      </c>
      <c r="D272" s="139">
        <v>3.1321877206330118E-2</v>
      </c>
      <c r="E272" s="139">
        <v>0.98617494815698514</v>
      </c>
      <c r="F272" s="139">
        <v>20.060948489746195</v>
      </c>
      <c r="G272" s="139">
        <v>3.0630990343734794</v>
      </c>
    </row>
    <row r="273" spans="1:7" x14ac:dyDescent="0.25">
      <c r="A273" t="s">
        <v>57</v>
      </c>
      <c r="B273" t="s">
        <v>458</v>
      </c>
      <c r="C273" t="s">
        <v>26</v>
      </c>
      <c r="D273" s="139">
        <v>3.1321877206330118E-2</v>
      </c>
      <c r="E273" s="139">
        <v>0.98617494815698514</v>
      </c>
      <c r="F273" s="139">
        <v>20.060948489746195</v>
      </c>
      <c r="G273" s="139">
        <v>3.0630990343734794</v>
      </c>
    </row>
    <row r="274" spans="1:7" x14ac:dyDescent="0.25">
      <c r="A274" t="s">
        <v>57</v>
      </c>
      <c r="B274" t="s">
        <v>458</v>
      </c>
      <c r="C274" t="s">
        <v>27</v>
      </c>
      <c r="D274" s="1">
        <v>1E-3</v>
      </c>
      <c r="E274" s="1">
        <v>1E-3</v>
      </c>
      <c r="F274" s="1">
        <v>1E-3</v>
      </c>
      <c r="G274" s="1">
        <v>1E-3</v>
      </c>
    </row>
    <row r="275" spans="1:7" x14ac:dyDescent="0.25">
      <c r="A275" t="s">
        <v>57</v>
      </c>
      <c r="B275" t="s">
        <v>458</v>
      </c>
      <c r="C275" t="s">
        <v>28</v>
      </c>
      <c r="D275" s="1">
        <v>1E-3</v>
      </c>
      <c r="E275" s="1">
        <v>1E-3</v>
      </c>
      <c r="F275" s="1">
        <v>1E-3</v>
      </c>
      <c r="G275" s="1">
        <v>1E-3</v>
      </c>
    </row>
    <row r="276" spans="1:7" x14ac:dyDescent="0.25">
      <c r="A276" t="s">
        <v>57</v>
      </c>
      <c r="B276" t="s">
        <v>458</v>
      </c>
      <c r="C276" t="s">
        <v>29</v>
      </c>
      <c r="D276" s="1">
        <v>1E-3</v>
      </c>
      <c r="E276" s="1">
        <v>1E-3</v>
      </c>
      <c r="F276" s="1">
        <v>1E-3</v>
      </c>
      <c r="G276" s="1">
        <v>1E-3</v>
      </c>
    </row>
    <row r="277" spans="1:7" x14ac:dyDescent="0.25">
      <c r="A277" t="s">
        <v>57</v>
      </c>
      <c r="B277" t="s">
        <v>458</v>
      </c>
      <c r="C277" t="s">
        <v>30</v>
      </c>
      <c r="D277" s="1">
        <v>1E-3</v>
      </c>
      <c r="E277" s="1">
        <v>1E-3</v>
      </c>
      <c r="F277" s="1">
        <v>1E-3</v>
      </c>
      <c r="G277" s="1">
        <v>1E-3</v>
      </c>
    </row>
    <row r="278" spans="1:7" x14ac:dyDescent="0.25">
      <c r="A278" t="s">
        <v>50</v>
      </c>
      <c r="B278" t="s">
        <v>49</v>
      </c>
      <c r="C278" t="s">
        <v>19</v>
      </c>
      <c r="D278" s="1">
        <v>1E-3</v>
      </c>
      <c r="E278" s="1">
        <v>1E-3</v>
      </c>
      <c r="F278" s="1">
        <v>1E-3</v>
      </c>
      <c r="G278" s="1">
        <v>1E-3</v>
      </c>
    </row>
    <row r="279" spans="1:7" x14ac:dyDescent="0.25">
      <c r="A279" t="s">
        <v>50</v>
      </c>
      <c r="B279" t="s">
        <v>49</v>
      </c>
      <c r="C279" t="s">
        <v>20</v>
      </c>
      <c r="D279" s="1">
        <v>1E-3</v>
      </c>
      <c r="E279" s="1">
        <v>1E-3</v>
      </c>
      <c r="F279" s="1">
        <v>1E-3</v>
      </c>
      <c r="G279" s="1">
        <v>1E-3</v>
      </c>
    </row>
    <row r="280" spans="1:7" x14ac:dyDescent="0.25">
      <c r="A280" t="s">
        <v>50</v>
      </c>
      <c r="B280" t="s">
        <v>49</v>
      </c>
      <c r="C280" t="s">
        <v>21</v>
      </c>
      <c r="D280" s="1">
        <v>1E-3</v>
      </c>
      <c r="E280" s="1">
        <v>1E-3</v>
      </c>
      <c r="F280" s="1">
        <v>1E-3</v>
      </c>
      <c r="G280" s="1">
        <v>1E-3</v>
      </c>
    </row>
    <row r="281" spans="1:7" x14ac:dyDescent="0.25">
      <c r="A281" t="s">
        <v>50</v>
      </c>
      <c r="B281" t="s">
        <v>49</v>
      </c>
      <c r="C281" t="s">
        <v>22</v>
      </c>
      <c r="D281" s="139">
        <v>3.1321877206330118E-2</v>
      </c>
      <c r="E281" s="139">
        <v>0.98617494815698514</v>
      </c>
      <c r="F281" s="139">
        <v>20.060948489746195</v>
      </c>
      <c r="G281" s="139">
        <v>3.0630990343734794</v>
      </c>
    </row>
    <row r="282" spans="1:7" x14ac:dyDescent="0.25">
      <c r="A282" t="s">
        <v>50</v>
      </c>
      <c r="B282" t="s">
        <v>49</v>
      </c>
      <c r="C282" t="s">
        <v>23</v>
      </c>
      <c r="D282" s="139">
        <v>3.1321877206330118E-2</v>
      </c>
      <c r="E282" s="139">
        <v>0.98617494815698514</v>
      </c>
      <c r="F282" s="139">
        <v>20.060948489746195</v>
      </c>
      <c r="G282" s="139">
        <v>3.0630990343734794</v>
      </c>
    </row>
    <row r="283" spans="1:7" x14ac:dyDescent="0.25">
      <c r="A283" t="s">
        <v>50</v>
      </c>
      <c r="B283" t="s">
        <v>49</v>
      </c>
      <c r="C283" t="s">
        <v>24</v>
      </c>
      <c r="D283" s="139">
        <v>3.1321877206330118E-2</v>
      </c>
      <c r="E283" s="139">
        <v>0.98617494815698514</v>
      </c>
      <c r="F283" s="139">
        <v>20.060948489746195</v>
      </c>
      <c r="G283" s="139">
        <v>3.0630990343734794</v>
      </c>
    </row>
    <row r="284" spans="1:7" x14ac:dyDescent="0.25">
      <c r="A284" t="s">
        <v>50</v>
      </c>
      <c r="B284" t="s">
        <v>49</v>
      </c>
      <c r="C284" t="s">
        <v>25</v>
      </c>
      <c r="D284" s="139">
        <v>3.1321877206330118E-2</v>
      </c>
      <c r="E284" s="139">
        <v>0.98617494815698514</v>
      </c>
      <c r="F284" s="139">
        <v>20.060948489746195</v>
      </c>
      <c r="G284" s="139">
        <v>3.0630990343734794</v>
      </c>
    </row>
    <row r="285" spans="1:7" x14ac:dyDescent="0.25">
      <c r="A285" t="s">
        <v>50</v>
      </c>
      <c r="B285" t="s">
        <v>49</v>
      </c>
      <c r="C285" t="s">
        <v>26</v>
      </c>
      <c r="D285" s="139">
        <v>3.1321877206330118E-2</v>
      </c>
      <c r="E285" s="139">
        <v>0.98617494815698514</v>
      </c>
      <c r="F285" s="139">
        <v>20.060948489746195</v>
      </c>
      <c r="G285" s="139">
        <v>3.0630990343734794</v>
      </c>
    </row>
    <row r="286" spans="1:7" x14ac:dyDescent="0.25">
      <c r="A286" t="s">
        <v>50</v>
      </c>
      <c r="B286" t="s">
        <v>49</v>
      </c>
      <c r="C286" t="s">
        <v>27</v>
      </c>
      <c r="D286" s="1">
        <v>1E-3</v>
      </c>
      <c r="E286" s="1">
        <v>1E-3</v>
      </c>
      <c r="F286" s="1">
        <v>1E-3</v>
      </c>
      <c r="G286" s="1">
        <v>1E-3</v>
      </c>
    </row>
    <row r="287" spans="1:7" x14ac:dyDescent="0.25">
      <c r="A287" t="s">
        <v>50</v>
      </c>
      <c r="B287" t="s">
        <v>49</v>
      </c>
      <c r="C287" t="s">
        <v>28</v>
      </c>
      <c r="D287" s="1">
        <v>1E-3</v>
      </c>
      <c r="E287" s="1">
        <v>1E-3</v>
      </c>
      <c r="F287" s="1">
        <v>1E-3</v>
      </c>
      <c r="G287" s="1">
        <v>1E-3</v>
      </c>
    </row>
    <row r="288" spans="1:7" x14ac:dyDescent="0.25">
      <c r="A288" t="s">
        <v>50</v>
      </c>
      <c r="B288" t="s">
        <v>49</v>
      </c>
      <c r="C288" t="s">
        <v>29</v>
      </c>
      <c r="D288" s="1">
        <v>1E-3</v>
      </c>
      <c r="E288" s="1">
        <v>1E-3</v>
      </c>
      <c r="F288" s="1">
        <v>1E-3</v>
      </c>
      <c r="G288" s="1">
        <v>1E-3</v>
      </c>
    </row>
    <row r="289" spans="1:7" x14ac:dyDescent="0.25">
      <c r="A289" t="s">
        <v>50</v>
      </c>
      <c r="B289" t="s">
        <v>49</v>
      </c>
      <c r="C289" t="s">
        <v>30</v>
      </c>
      <c r="D289" s="1">
        <v>1E-3</v>
      </c>
      <c r="E289" s="1">
        <v>1E-3</v>
      </c>
      <c r="F289" s="1">
        <v>1E-3</v>
      </c>
      <c r="G289" s="1">
        <v>1E-3</v>
      </c>
    </row>
    <row r="290" spans="1:7" x14ac:dyDescent="0.25">
      <c r="A290" t="s">
        <v>458</v>
      </c>
      <c r="B290" t="s">
        <v>461</v>
      </c>
      <c r="C290" t="s">
        <v>19</v>
      </c>
      <c r="D290" s="1">
        <v>1E-3</v>
      </c>
      <c r="E290" s="1">
        <v>1E-3</v>
      </c>
      <c r="F290" s="1">
        <v>1E-3</v>
      </c>
      <c r="G290" s="1">
        <v>1E-3</v>
      </c>
    </row>
    <row r="291" spans="1:7" x14ac:dyDescent="0.25">
      <c r="A291" t="s">
        <v>458</v>
      </c>
      <c r="B291" t="s">
        <v>461</v>
      </c>
      <c r="C291" t="s">
        <v>20</v>
      </c>
      <c r="D291" s="1">
        <v>1E-3</v>
      </c>
      <c r="E291" s="1">
        <v>1E-3</v>
      </c>
      <c r="F291" s="1">
        <v>1E-3</v>
      </c>
      <c r="G291" s="1">
        <v>1E-3</v>
      </c>
    </row>
    <row r="292" spans="1:7" x14ac:dyDescent="0.25">
      <c r="A292" t="s">
        <v>458</v>
      </c>
      <c r="B292" t="s">
        <v>461</v>
      </c>
      <c r="C292" t="s">
        <v>21</v>
      </c>
      <c r="D292" s="1">
        <v>1E-3</v>
      </c>
      <c r="E292" s="1">
        <v>1E-3</v>
      </c>
      <c r="F292" s="1">
        <v>1E-3</v>
      </c>
      <c r="G292" s="1">
        <v>1E-3</v>
      </c>
    </row>
    <row r="293" spans="1:7" x14ac:dyDescent="0.25">
      <c r="A293" t="s">
        <v>458</v>
      </c>
      <c r="B293" t="s">
        <v>461</v>
      </c>
      <c r="C293" t="s">
        <v>22</v>
      </c>
      <c r="D293" s="139">
        <v>3.1321877206330118E-2</v>
      </c>
      <c r="E293" s="139">
        <v>0.98617494815698514</v>
      </c>
      <c r="F293" s="139">
        <v>20.060948489746195</v>
      </c>
      <c r="G293" s="139">
        <v>3.0630990343734794</v>
      </c>
    </row>
    <row r="294" spans="1:7" x14ac:dyDescent="0.25">
      <c r="A294" t="s">
        <v>458</v>
      </c>
      <c r="B294" t="s">
        <v>461</v>
      </c>
      <c r="C294" t="s">
        <v>23</v>
      </c>
      <c r="D294" s="139">
        <v>3.1321877206330118E-2</v>
      </c>
      <c r="E294" s="139">
        <v>0.98617494815698514</v>
      </c>
      <c r="F294" s="139">
        <v>20.060948489746195</v>
      </c>
      <c r="G294" s="139">
        <v>3.0630990343734794</v>
      </c>
    </row>
    <row r="295" spans="1:7" x14ac:dyDescent="0.25">
      <c r="A295" t="s">
        <v>458</v>
      </c>
      <c r="B295" t="s">
        <v>461</v>
      </c>
      <c r="C295" t="s">
        <v>24</v>
      </c>
      <c r="D295" s="139">
        <v>3.1321877206330118E-2</v>
      </c>
      <c r="E295" s="139">
        <v>0.98617494815698514</v>
      </c>
      <c r="F295" s="139">
        <v>20.060948489746195</v>
      </c>
      <c r="G295" s="139">
        <v>3.0630990343734794</v>
      </c>
    </row>
    <row r="296" spans="1:7" x14ac:dyDescent="0.25">
      <c r="A296" t="s">
        <v>458</v>
      </c>
      <c r="B296" t="s">
        <v>461</v>
      </c>
      <c r="C296" t="s">
        <v>25</v>
      </c>
      <c r="D296" s="139">
        <v>3.1321877206330118E-2</v>
      </c>
      <c r="E296" s="139">
        <v>0.98617494815698514</v>
      </c>
      <c r="F296" s="139">
        <v>20.060948489746195</v>
      </c>
      <c r="G296" s="139">
        <v>3.0630990343734794</v>
      </c>
    </row>
    <row r="297" spans="1:7" x14ac:dyDescent="0.25">
      <c r="A297" t="s">
        <v>458</v>
      </c>
      <c r="B297" t="s">
        <v>461</v>
      </c>
      <c r="C297" t="s">
        <v>26</v>
      </c>
      <c r="D297" s="139">
        <v>3.1321877206330118E-2</v>
      </c>
      <c r="E297" s="139">
        <v>0.98617494815698514</v>
      </c>
      <c r="F297" s="139">
        <v>20.060948489746195</v>
      </c>
      <c r="G297" s="139">
        <v>3.0630990343734794</v>
      </c>
    </row>
    <row r="298" spans="1:7" x14ac:dyDescent="0.25">
      <c r="A298" t="s">
        <v>458</v>
      </c>
      <c r="B298" t="s">
        <v>461</v>
      </c>
      <c r="C298" t="s">
        <v>27</v>
      </c>
      <c r="D298" s="1">
        <v>1E-3</v>
      </c>
      <c r="E298" s="1">
        <v>1E-3</v>
      </c>
      <c r="F298" s="1">
        <v>1E-3</v>
      </c>
      <c r="G298" s="1">
        <v>1E-3</v>
      </c>
    </row>
    <row r="299" spans="1:7" x14ac:dyDescent="0.25">
      <c r="A299" t="s">
        <v>458</v>
      </c>
      <c r="B299" t="s">
        <v>461</v>
      </c>
      <c r="C299" t="s">
        <v>28</v>
      </c>
      <c r="D299" s="1">
        <v>1E-3</v>
      </c>
      <c r="E299" s="1">
        <v>1E-3</v>
      </c>
      <c r="F299" s="1">
        <v>1E-3</v>
      </c>
      <c r="G299" s="1">
        <v>1E-3</v>
      </c>
    </row>
    <row r="300" spans="1:7" x14ac:dyDescent="0.25">
      <c r="A300" t="s">
        <v>458</v>
      </c>
      <c r="B300" t="s">
        <v>461</v>
      </c>
      <c r="C300" t="s">
        <v>29</v>
      </c>
      <c r="D300" s="1">
        <v>1E-3</v>
      </c>
      <c r="E300" s="1">
        <v>1E-3</v>
      </c>
      <c r="F300" s="1">
        <v>1E-3</v>
      </c>
      <c r="G300" s="1">
        <v>1E-3</v>
      </c>
    </row>
    <row r="301" spans="1:7" x14ac:dyDescent="0.25">
      <c r="A301" t="s">
        <v>458</v>
      </c>
      <c r="B301" t="s">
        <v>461</v>
      </c>
      <c r="C301" t="s">
        <v>30</v>
      </c>
      <c r="D301" s="1">
        <v>1E-3</v>
      </c>
      <c r="E301" s="1">
        <v>1E-3</v>
      </c>
      <c r="F301" s="1">
        <v>1E-3</v>
      </c>
      <c r="G301" s="1">
        <v>1E-3</v>
      </c>
    </row>
    <row r="302" spans="1:7" x14ac:dyDescent="0.25">
      <c r="A302" t="s">
        <v>461</v>
      </c>
      <c r="B302" t="s">
        <v>56</v>
      </c>
      <c r="C302" t="s">
        <v>19</v>
      </c>
      <c r="D302" s="1">
        <v>1E-3</v>
      </c>
      <c r="E302" s="1">
        <v>1E-3</v>
      </c>
      <c r="F302" s="1">
        <v>1E-3</v>
      </c>
      <c r="G302" s="1">
        <v>1E-3</v>
      </c>
    </row>
    <row r="303" spans="1:7" x14ac:dyDescent="0.25">
      <c r="A303" t="s">
        <v>461</v>
      </c>
      <c r="B303" t="s">
        <v>56</v>
      </c>
      <c r="C303" t="s">
        <v>20</v>
      </c>
      <c r="D303" s="1">
        <v>1E-3</v>
      </c>
      <c r="E303" s="1">
        <v>1E-3</v>
      </c>
      <c r="F303" s="1">
        <v>1E-3</v>
      </c>
      <c r="G303" s="1">
        <v>1E-3</v>
      </c>
    </row>
    <row r="304" spans="1:7" x14ac:dyDescent="0.25">
      <c r="A304" t="s">
        <v>461</v>
      </c>
      <c r="B304" t="s">
        <v>56</v>
      </c>
      <c r="C304" t="s">
        <v>21</v>
      </c>
      <c r="D304" s="1">
        <v>1E-3</v>
      </c>
      <c r="E304" s="1">
        <v>1E-3</v>
      </c>
      <c r="F304" s="1">
        <v>1E-3</v>
      </c>
      <c r="G304" s="1">
        <v>1E-3</v>
      </c>
    </row>
    <row r="305" spans="1:7" x14ac:dyDescent="0.25">
      <c r="A305" t="s">
        <v>461</v>
      </c>
      <c r="B305" t="s">
        <v>56</v>
      </c>
      <c r="C305" t="s">
        <v>22</v>
      </c>
      <c r="D305" s="139">
        <v>3.1321877206330118E-2</v>
      </c>
      <c r="E305" s="139">
        <v>0.98617494815698514</v>
      </c>
      <c r="F305" s="139">
        <v>20.060948489746195</v>
      </c>
      <c r="G305" s="139">
        <v>3.0630990343734794</v>
      </c>
    </row>
    <row r="306" spans="1:7" x14ac:dyDescent="0.25">
      <c r="A306" t="s">
        <v>461</v>
      </c>
      <c r="B306" t="s">
        <v>56</v>
      </c>
      <c r="C306" t="s">
        <v>23</v>
      </c>
      <c r="D306" s="139">
        <v>3.1321877206330118E-2</v>
      </c>
      <c r="E306" s="139">
        <v>0.98617494815698514</v>
      </c>
      <c r="F306" s="139">
        <v>20.060948489746195</v>
      </c>
      <c r="G306" s="139">
        <v>3.0630990343734794</v>
      </c>
    </row>
    <row r="307" spans="1:7" x14ac:dyDescent="0.25">
      <c r="A307" t="s">
        <v>461</v>
      </c>
      <c r="B307" t="s">
        <v>56</v>
      </c>
      <c r="C307" t="s">
        <v>24</v>
      </c>
      <c r="D307" s="139">
        <v>3.1321877206330118E-2</v>
      </c>
      <c r="E307" s="139">
        <v>0.98617494815698514</v>
      </c>
      <c r="F307" s="139">
        <v>20.060948489746195</v>
      </c>
      <c r="G307" s="139">
        <v>3.0630990343734794</v>
      </c>
    </row>
    <row r="308" spans="1:7" x14ac:dyDescent="0.25">
      <c r="A308" t="s">
        <v>461</v>
      </c>
      <c r="B308" t="s">
        <v>56</v>
      </c>
      <c r="C308" t="s">
        <v>25</v>
      </c>
      <c r="D308" s="139">
        <v>3.1321877206330118E-2</v>
      </c>
      <c r="E308" s="139">
        <v>0.98617494815698514</v>
      </c>
      <c r="F308" s="139">
        <v>20.060948489746195</v>
      </c>
      <c r="G308" s="139">
        <v>3.0630990343734794</v>
      </c>
    </row>
    <row r="309" spans="1:7" x14ac:dyDescent="0.25">
      <c r="A309" t="s">
        <v>461</v>
      </c>
      <c r="B309" t="s">
        <v>56</v>
      </c>
      <c r="C309" t="s">
        <v>26</v>
      </c>
      <c r="D309" s="139">
        <v>3.1321877206330118E-2</v>
      </c>
      <c r="E309" s="139">
        <v>0.98617494815698514</v>
      </c>
      <c r="F309" s="139">
        <v>20.060948489746195</v>
      </c>
      <c r="G309" s="139">
        <v>3.0630990343734794</v>
      </c>
    </row>
    <row r="310" spans="1:7" x14ac:dyDescent="0.25">
      <c r="A310" t="s">
        <v>461</v>
      </c>
      <c r="B310" t="s">
        <v>56</v>
      </c>
      <c r="C310" t="s">
        <v>27</v>
      </c>
      <c r="D310" s="1">
        <v>1E-3</v>
      </c>
      <c r="E310" s="1">
        <v>1E-3</v>
      </c>
      <c r="F310" s="1">
        <v>1E-3</v>
      </c>
      <c r="G310" s="1">
        <v>1E-3</v>
      </c>
    </row>
    <row r="311" spans="1:7" x14ac:dyDescent="0.25">
      <c r="A311" t="s">
        <v>461</v>
      </c>
      <c r="B311" t="s">
        <v>56</v>
      </c>
      <c r="C311" t="s">
        <v>28</v>
      </c>
      <c r="D311" s="1">
        <v>1E-3</v>
      </c>
      <c r="E311" s="1">
        <v>1E-3</v>
      </c>
      <c r="F311" s="1">
        <v>1E-3</v>
      </c>
      <c r="G311" s="1">
        <v>1E-3</v>
      </c>
    </row>
    <row r="312" spans="1:7" x14ac:dyDescent="0.25">
      <c r="A312" t="s">
        <v>461</v>
      </c>
      <c r="B312" t="s">
        <v>56</v>
      </c>
      <c r="C312" t="s">
        <v>29</v>
      </c>
      <c r="D312" s="1">
        <v>1E-3</v>
      </c>
      <c r="E312" s="1">
        <v>1E-3</v>
      </c>
      <c r="F312" s="1">
        <v>1E-3</v>
      </c>
      <c r="G312" s="1">
        <v>1E-3</v>
      </c>
    </row>
    <row r="313" spans="1:7" x14ac:dyDescent="0.25">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5" x14ac:dyDescent="0.25"/>
  <cols>
    <col min="3" max="3" width="17.5703125" customWidth="1"/>
  </cols>
  <sheetData>
    <row r="1" spans="1:5" x14ac:dyDescent="0.25">
      <c r="D1" t="s">
        <v>11</v>
      </c>
      <c r="E1" t="s">
        <v>12</v>
      </c>
    </row>
    <row r="2" spans="1:5" x14ac:dyDescent="0.25">
      <c r="A2" t="s">
        <v>46</v>
      </c>
      <c r="B2" t="s">
        <v>48</v>
      </c>
      <c r="C2" t="s">
        <v>19</v>
      </c>
      <c r="D2" s="119">
        <v>2.9999999999999997E-4</v>
      </c>
      <c r="E2">
        <v>0.33729999999999999</v>
      </c>
    </row>
    <row r="3" spans="1:5" x14ac:dyDescent="0.25">
      <c r="A3" t="s">
        <v>46</v>
      </c>
      <c r="B3" t="s">
        <v>48</v>
      </c>
      <c r="C3" t="s">
        <v>20</v>
      </c>
      <c r="D3" s="119">
        <v>2.0000000000000002E-5</v>
      </c>
      <c r="E3">
        <v>0.41210000000000002</v>
      </c>
    </row>
    <row r="4" spans="1:5" x14ac:dyDescent="0.25">
      <c r="A4" t="s">
        <v>46</v>
      </c>
      <c r="B4" t="s">
        <v>48</v>
      </c>
      <c r="C4" t="s">
        <v>21</v>
      </c>
      <c r="D4" s="119">
        <v>7.9999999999999996E-6</v>
      </c>
      <c r="E4">
        <v>0.30509999999999998</v>
      </c>
    </row>
    <row r="5" spans="1:5" x14ac:dyDescent="0.25">
      <c r="A5" t="s">
        <v>46</v>
      </c>
      <c r="B5" t="s">
        <v>48</v>
      </c>
      <c r="C5" t="s">
        <v>22</v>
      </c>
      <c r="D5" s="119">
        <v>2.0000000000000002E-5</v>
      </c>
      <c r="E5">
        <v>0.13730000000000001</v>
      </c>
    </row>
    <row r="6" spans="1:5" x14ac:dyDescent="0.25">
      <c r="A6" t="s">
        <v>46</v>
      </c>
      <c r="B6" t="s">
        <v>48</v>
      </c>
      <c r="C6" t="s">
        <v>23</v>
      </c>
      <c r="D6" s="119">
        <v>3.0000000000000001E-6</v>
      </c>
      <c r="E6">
        <v>0.1211</v>
      </c>
    </row>
    <row r="7" spans="1:5" x14ac:dyDescent="0.25">
      <c r="A7" t="s">
        <v>46</v>
      </c>
      <c r="B7" t="s">
        <v>48</v>
      </c>
      <c r="C7" t="s">
        <v>24</v>
      </c>
      <c r="D7" s="119">
        <v>6.9999999999999999E-6</v>
      </c>
      <c r="E7">
        <v>0.1167</v>
      </c>
    </row>
    <row r="8" spans="1:5" x14ac:dyDescent="0.25">
      <c r="A8" t="s">
        <v>46</v>
      </c>
      <c r="B8" t="s">
        <v>48</v>
      </c>
      <c r="C8" t="s">
        <v>25</v>
      </c>
      <c r="D8" s="120">
        <v>2.0000000000000002E-5</v>
      </c>
      <c r="E8" s="120">
        <v>0.1396</v>
      </c>
    </row>
    <row r="9" spans="1:5" x14ac:dyDescent="0.25">
      <c r="A9" t="s">
        <v>46</v>
      </c>
      <c r="B9" t="s">
        <v>48</v>
      </c>
      <c r="C9" t="s">
        <v>26</v>
      </c>
      <c r="D9" s="120">
        <v>3.0000000000000001E-5</v>
      </c>
      <c r="E9" s="120">
        <v>0.1343</v>
      </c>
    </row>
    <row r="10" spans="1:5" x14ac:dyDescent="0.25">
      <c r="A10" t="s">
        <v>46</v>
      </c>
      <c r="B10" t="s">
        <v>48</v>
      </c>
      <c r="C10" t="s">
        <v>27</v>
      </c>
      <c r="D10" s="120">
        <v>1E-4</v>
      </c>
      <c r="E10" s="120">
        <v>0.1656</v>
      </c>
    </row>
    <row r="11" spans="1:5" x14ac:dyDescent="0.25">
      <c r="A11" t="s">
        <v>46</v>
      </c>
      <c r="B11" t="s">
        <v>48</v>
      </c>
      <c r="C11" t="s">
        <v>28</v>
      </c>
      <c r="D11" s="120">
        <v>6.0000000000000002E-5</v>
      </c>
      <c r="E11" s="120">
        <v>0.185</v>
      </c>
    </row>
    <row r="12" spans="1:5" x14ac:dyDescent="0.25">
      <c r="A12" t="s">
        <v>46</v>
      </c>
      <c r="B12" t="s">
        <v>48</v>
      </c>
      <c r="C12" t="s">
        <v>29</v>
      </c>
      <c r="D12" s="120">
        <v>1E-4</v>
      </c>
      <c r="E12" s="120">
        <v>0.39319999999999999</v>
      </c>
    </row>
    <row r="13" spans="1:5" x14ac:dyDescent="0.25">
      <c r="A13" t="s">
        <v>46</v>
      </c>
      <c r="B13" t="s">
        <v>48</v>
      </c>
      <c r="C13" t="s">
        <v>30</v>
      </c>
      <c r="D13" s="120">
        <v>1E-4</v>
      </c>
      <c r="E13" s="120">
        <v>0.40100000000000002</v>
      </c>
    </row>
    <row r="14" spans="1:5" x14ac:dyDescent="0.25">
      <c r="D14" s="119"/>
    </row>
    <row r="15" spans="1:5" x14ac:dyDescent="0.25">
      <c r="D15" s="119"/>
    </row>
    <row r="16" spans="1:5" x14ac:dyDescent="0.25">
      <c r="D16" s="119"/>
    </row>
    <row r="17" spans="4:5" x14ac:dyDescent="0.25">
      <c r="D17" s="119"/>
    </row>
    <row r="18" spans="4:5" x14ac:dyDescent="0.25">
      <c r="D18" s="119"/>
    </row>
    <row r="19" spans="4:5" x14ac:dyDescent="0.25">
      <c r="D19" s="119"/>
    </row>
    <row r="20" spans="4:5" x14ac:dyDescent="0.25">
      <c r="D20" s="120"/>
      <c r="E20" s="120"/>
    </row>
    <row r="21" spans="4:5" x14ac:dyDescent="0.25">
      <c r="D21" s="120"/>
      <c r="E21" s="120"/>
    </row>
    <row r="22" spans="4:5" x14ac:dyDescent="0.25">
      <c r="D22" s="120"/>
      <c r="E22" s="120"/>
    </row>
    <row r="23" spans="4:5" x14ac:dyDescent="0.25">
      <c r="D23" s="120"/>
      <c r="E23" s="120"/>
    </row>
    <row r="24" spans="4:5" x14ac:dyDescent="0.25">
      <c r="D24" s="120"/>
      <c r="E24" s="120"/>
    </row>
    <row r="25" spans="4:5" x14ac:dyDescent="0.25">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5" x14ac:dyDescent="0.25"/>
  <sheetData>
    <row r="1" spans="1:3" x14ac:dyDescent="0.25">
      <c r="A1" t="s">
        <v>32</v>
      </c>
      <c r="B1" t="s">
        <v>33</v>
      </c>
      <c r="C1">
        <v>14090</v>
      </c>
    </row>
    <row r="2" spans="1:3" x14ac:dyDescent="0.25">
      <c r="A2" t="s">
        <v>7</v>
      </c>
      <c r="B2" t="s">
        <v>33</v>
      </c>
      <c r="C2">
        <v>470</v>
      </c>
    </row>
    <row r="3" spans="1:3" x14ac:dyDescent="0.25">
      <c r="A3" t="s">
        <v>33</v>
      </c>
      <c r="B3" t="s">
        <v>8</v>
      </c>
      <c r="C3">
        <v>11513</v>
      </c>
    </row>
    <row r="4" spans="1:3" x14ac:dyDescent="0.25">
      <c r="A4" t="s">
        <v>46</v>
      </c>
      <c r="B4" t="s">
        <v>48</v>
      </c>
      <c r="C4">
        <v>33740</v>
      </c>
    </row>
    <row r="5" spans="1:3" x14ac:dyDescent="0.25">
      <c r="A5" t="s">
        <v>61</v>
      </c>
      <c r="B5" t="s">
        <v>31</v>
      </c>
      <c r="C5">
        <v>21736.476316384797</v>
      </c>
    </row>
    <row r="6" spans="1:3" x14ac:dyDescent="0.25">
      <c r="A6" t="s">
        <v>31</v>
      </c>
      <c r="B6" t="s">
        <v>32</v>
      </c>
      <c r="C6">
        <v>55344.137738351703</v>
      </c>
    </row>
    <row r="7" spans="1:3" x14ac:dyDescent="0.25">
      <c r="A7" t="s">
        <v>8</v>
      </c>
      <c r="B7" t="s">
        <v>34</v>
      </c>
      <c r="C7">
        <v>13304.680713079499</v>
      </c>
    </row>
    <row r="8" spans="1:3" x14ac:dyDescent="0.25">
      <c r="A8" t="s">
        <v>34</v>
      </c>
      <c r="B8" t="s">
        <v>36</v>
      </c>
      <c r="C8">
        <v>8267.8961608270001</v>
      </c>
    </row>
    <row r="9" spans="1:3" x14ac:dyDescent="0.25">
      <c r="A9" t="s">
        <v>39</v>
      </c>
      <c r="B9" t="s">
        <v>41</v>
      </c>
      <c r="C9">
        <v>14391.807900190001</v>
      </c>
    </row>
    <row r="10" spans="1:3" x14ac:dyDescent="0.25">
      <c r="A10" t="s">
        <v>41</v>
      </c>
      <c r="B10" t="s">
        <v>44</v>
      </c>
      <c r="C10">
        <v>12605.1800972</v>
      </c>
    </row>
    <row r="11" spans="1:3" x14ac:dyDescent="0.25">
      <c r="A11" t="s">
        <v>44</v>
      </c>
      <c r="B11" t="s">
        <v>9</v>
      </c>
      <c r="C11">
        <v>56557.259406160985</v>
      </c>
    </row>
    <row r="12" spans="1:3" x14ac:dyDescent="0.25">
      <c r="A12" t="s">
        <v>45</v>
      </c>
      <c r="B12" t="s">
        <v>9</v>
      </c>
      <c r="C12">
        <v>127172.76340564701</v>
      </c>
    </row>
    <row r="13" spans="1:3" x14ac:dyDescent="0.25">
      <c r="A13" t="s">
        <v>9</v>
      </c>
      <c r="B13" t="s">
        <v>46</v>
      </c>
      <c r="C13">
        <v>34077.588926237702</v>
      </c>
    </row>
    <row r="14" spans="1:3" x14ac:dyDescent="0.25">
      <c r="A14" t="s">
        <v>55</v>
      </c>
      <c r="B14" t="s">
        <v>54</v>
      </c>
      <c r="C14">
        <v>14994.285154515001</v>
      </c>
    </row>
    <row r="15" spans="1:3" x14ac:dyDescent="0.25">
      <c r="A15" t="s">
        <v>54</v>
      </c>
      <c r="B15" t="s">
        <v>50</v>
      </c>
      <c r="C15">
        <v>9321.7923111399996</v>
      </c>
    </row>
    <row r="16" spans="1:3" x14ac:dyDescent="0.25">
      <c r="A16" t="s">
        <v>56</v>
      </c>
      <c r="B16" t="s">
        <v>10</v>
      </c>
      <c r="C16">
        <v>13750.127978322</v>
      </c>
    </row>
    <row r="17" spans="1:3" x14ac:dyDescent="0.25">
      <c r="A17" t="s">
        <v>10</v>
      </c>
      <c r="B17" t="s">
        <v>49</v>
      </c>
      <c r="C17">
        <v>45127.674953108988</v>
      </c>
    </row>
    <row r="18" spans="1:3" x14ac:dyDescent="0.25">
      <c r="A18" t="s">
        <v>49</v>
      </c>
      <c r="B18" t="s">
        <v>34</v>
      </c>
      <c r="C18">
        <v>13641.103003763998</v>
      </c>
    </row>
    <row r="19" spans="1:3" x14ac:dyDescent="0.25">
      <c r="A19" t="s">
        <v>36</v>
      </c>
      <c r="B19" t="s">
        <v>39</v>
      </c>
      <c r="C19">
        <v>8463.248964593</v>
      </c>
    </row>
    <row r="20" spans="1:3" x14ac:dyDescent="0.25">
      <c r="A20" t="s">
        <v>455</v>
      </c>
      <c r="B20" t="s">
        <v>56</v>
      </c>
      <c r="C20">
        <v>12864.68</v>
      </c>
    </row>
    <row r="21" spans="1:3" x14ac:dyDescent="0.25">
      <c r="A21" t="s">
        <v>58</v>
      </c>
      <c r="B21" t="s">
        <v>57</v>
      </c>
      <c r="C21">
        <v>26044.447</v>
      </c>
    </row>
    <row r="22" spans="1:3" x14ac:dyDescent="0.25">
      <c r="A22" t="s">
        <v>59</v>
      </c>
      <c r="B22" t="s">
        <v>455</v>
      </c>
      <c r="C22">
        <v>29911.16</v>
      </c>
    </row>
    <row r="23" spans="1:3" x14ac:dyDescent="0.25">
      <c r="A23" t="s">
        <v>57</v>
      </c>
      <c r="B23" t="s">
        <v>458</v>
      </c>
      <c r="C23">
        <v>11225.807000000001</v>
      </c>
    </row>
    <row r="24" spans="1:3" x14ac:dyDescent="0.25">
      <c r="A24" t="s">
        <v>50</v>
      </c>
      <c r="B24" t="s">
        <v>49</v>
      </c>
      <c r="C24">
        <v>40608.269800000002</v>
      </c>
    </row>
    <row r="25" spans="1:3" x14ac:dyDescent="0.25">
      <c r="A25" t="s">
        <v>458</v>
      </c>
      <c r="B25" t="s">
        <v>461</v>
      </c>
      <c r="C25">
        <v>17372.548999999999</v>
      </c>
    </row>
    <row r="26" spans="1:3" x14ac:dyDescent="0.25">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5" x14ac:dyDescent="0.25"/>
  <cols>
    <col min="4" max="4" width="17.5703125" customWidth="1"/>
    <col min="10" max="10" width="10.5703125" bestFit="1" customWidth="1"/>
  </cols>
  <sheetData>
    <row r="1" spans="1:12" x14ac:dyDescent="0.25">
      <c r="A1" t="s">
        <v>46</v>
      </c>
      <c r="B1" t="s">
        <v>48</v>
      </c>
      <c r="C1" t="s">
        <v>19</v>
      </c>
      <c r="D1" s="2">
        <f>118400000/1000000</f>
        <v>118.4</v>
      </c>
      <c r="I1" t="s">
        <v>488</v>
      </c>
      <c r="J1" s="30">
        <f>D1*247.11</f>
        <v>29257.824000000004</v>
      </c>
      <c r="L1" s="2">
        <v>299.46616</v>
      </c>
    </row>
    <row r="2" spans="1:12" x14ac:dyDescent="0.25">
      <c r="A2" t="s">
        <v>46</v>
      </c>
      <c r="B2" t="s">
        <v>48</v>
      </c>
      <c r="C2" t="s">
        <v>20</v>
      </c>
      <c r="D2" s="2">
        <f t="shared" ref="D2:D12" si="0">118400000/1000000</f>
        <v>118.4</v>
      </c>
      <c r="L2" s="2">
        <v>299.46616</v>
      </c>
    </row>
    <row r="3" spans="1:12" x14ac:dyDescent="0.25">
      <c r="A3" t="s">
        <v>46</v>
      </c>
      <c r="B3" t="s">
        <v>48</v>
      </c>
      <c r="C3" t="s">
        <v>21</v>
      </c>
      <c r="D3" s="2">
        <f t="shared" si="0"/>
        <v>118.4</v>
      </c>
      <c r="L3" s="2">
        <v>299.46616</v>
      </c>
    </row>
    <row r="4" spans="1:12" x14ac:dyDescent="0.25">
      <c r="A4" t="s">
        <v>46</v>
      </c>
      <c r="B4" t="s">
        <v>48</v>
      </c>
      <c r="C4" t="s">
        <v>22</v>
      </c>
      <c r="D4" s="2">
        <f t="shared" si="0"/>
        <v>118.4</v>
      </c>
      <c r="L4" s="2">
        <v>299.46616</v>
      </c>
    </row>
    <row r="5" spans="1:12" x14ac:dyDescent="0.25">
      <c r="A5" t="s">
        <v>46</v>
      </c>
      <c r="B5" t="s">
        <v>48</v>
      </c>
      <c r="C5" t="s">
        <v>23</v>
      </c>
      <c r="D5" s="2">
        <f t="shared" si="0"/>
        <v>118.4</v>
      </c>
      <c r="L5" s="2">
        <v>299.46616</v>
      </c>
    </row>
    <row r="6" spans="1:12" x14ac:dyDescent="0.25">
      <c r="A6" t="s">
        <v>46</v>
      </c>
      <c r="B6" t="s">
        <v>48</v>
      </c>
      <c r="C6" t="s">
        <v>24</v>
      </c>
      <c r="D6" s="2">
        <f t="shared" si="0"/>
        <v>118.4</v>
      </c>
      <c r="L6" s="2">
        <v>299.46616</v>
      </c>
    </row>
    <row r="7" spans="1:12" x14ac:dyDescent="0.25">
      <c r="A7" t="s">
        <v>46</v>
      </c>
      <c r="B7" t="s">
        <v>48</v>
      </c>
      <c r="C7" t="s">
        <v>25</v>
      </c>
      <c r="D7" s="2">
        <f t="shared" si="0"/>
        <v>118.4</v>
      </c>
      <c r="L7" s="2">
        <v>299.46616</v>
      </c>
    </row>
    <row r="8" spans="1:12" x14ac:dyDescent="0.25">
      <c r="A8" t="s">
        <v>46</v>
      </c>
      <c r="B8" t="s">
        <v>48</v>
      </c>
      <c r="C8" t="s">
        <v>26</v>
      </c>
      <c r="D8" s="2">
        <f t="shared" si="0"/>
        <v>118.4</v>
      </c>
      <c r="L8" s="2">
        <v>299.46616</v>
      </c>
    </row>
    <row r="9" spans="1:12" x14ac:dyDescent="0.25">
      <c r="A9" t="s">
        <v>46</v>
      </c>
      <c r="B9" t="s">
        <v>48</v>
      </c>
      <c r="C9" t="s">
        <v>27</v>
      </c>
      <c r="D9" s="2">
        <f t="shared" si="0"/>
        <v>118.4</v>
      </c>
      <c r="L9" s="2">
        <v>299.46616</v>
      </c>
    </row>
    <row r="10" spans="1:12" x14ac:dyDescent="0.25">
      <c r="A10" t="s">
        <v>46</v>
      </c>
      <c r="B10" t="s">
        <v>48</v>
      </c>
      <c r="C10" t="s">
        <v>28</v>
      </c>
      <c r="D10" s="2">
        <f t="shared" si="0"/>
        <v>118.4</v>
      </c>
      <c r="L10" s="2">
        <v>299.46616</v>
      </c>
    </row>
    <row r="11" spans="1:12" x14ac:dyDescent="0.25">
      <c r="A11" t="s">
        <v>46</v>
      </c>
      <c r="B11" t="s">
        <v>48</v>
      </c>
      <c r="C11" t="s">
        <v>29</v>
      </c>
      <c r="D11" s="2">
        <f t="shared" si="0"/>
        <v>118.4</v>
      </c>
      <c r="L11" s="2">
        <v>299.46616</v>
      </c>
    </row>
    <row r="12" spans="1:12" x14ac:dyDescent="0.25">
      <c r="A12" t="s">
        <v>46</v>
      </c>
      <c r="B12" t="s">
        <v>48</v>
      </c>
      <c r="C12" t="s">
        <v>30</v>
      </c>
      <c r="D12" s="2">
        <f t="shared" si="0"/>
        <v>118.4</v>
      </c>
      <c r="L12" s="2">
        <v>299.46616</v>
      </c>
    </row>
    <row r="20" spans="10:10" x14ac:dyDescent="0.25">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0.4</v>
      </c>
      <c r="D33">
        <v>0.4</v>
      </c>
      <c r="E33">
        <v>0.4</v>
      </c>
      <c r="F33">
        <v>0.4</v>
      </c>
      <c r="G33">
        <v>0.4</v>
      </c>
      <c r="H33">
        <v>0.4</v>
      </c>
      <c r="I33">
        <v>0.4</v>
      </c>
      <c r="J33">
        <v>0.4</v>
      </c>
      <c r="K33">
        <v>0.4</v>
      </c>
      <c r="L33">
        <v>0.4</v>
      </c>
      <c r="M33">
        <v>0.4</v>
      </c>
      <c r="N33">
        <v>0.4</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36</v>
      </c>
      <c r="B47" t="s">
        <v>39</v>
      </c>
      <c r="C47">
        <v>0</v>
      </c>
      <c r="D47">
        <v>0</v>
      </c>
      <c r="E47">
        <v>0</v>
      </c>
      <c r="F47">
        <v>0</v>
      </c>
      <c r="G47">
        <v>0</v>
      </c>
      <c r="H47">
        <v>0</v>
      </c>
      <c r="I47">
        <v>0</v>
      </c>
      <c r="J47">
        <v>0</v>
      </c>
      <c r="K47">
        <v>0</v>
      </c>
      <c r="L47">
        <v>0</v>
      </c>
      <c r="M47">
        <v>0</v>
      </c>
      <c r="N47">
        <v>0</v>
      </c>
    </row>
    <row r="48" spans="1:14" x14ac:dyDescent="0.25">
      <c r="A48" t="s">
        <v>455</v>
      </c>
      <c r="B48" t="s">
        <v>56</v>
      </c>
      <c r="C48">
        <v>0</v>
      </c>
      <c r="D48">
        <v>0</v>
      </c>
      <c r="E48">
        <v>0</v>
      </c>
      <c r="F48">
        <v>0</v>
      </c>
      <c r="G48">
        <v>0</v>
      </c>
      <c r="H48">
        <v>0</v>
      </c>
      <c r="I48">
        <v>0</v>
      </c>
      <c r="J48">
        <v>0</v>
      </c>
      <c r="K48">
        <v>0</v>
      </c>
      <c r="L48">
        <v>0</v>
      </c>
      <c r="M48">
        <v>0</v>
      </c>
      <c r="N48">
        <v>0</v>
      </c>
    </row>
    <row r="49" spans="1:14" x14ac:dyDescent="0.25">
      <c r="A49" t="s">
        <v>58</v>
      </c>
      <c r="B49" t="s">
        <v>57</v>
      </c>
      <c r="C49">
        <v>0</v>
      </c>
      <c r="D49">
        <v>0</v>
      </c>
      <c r="E49">
        <v>0</v>
      </c>
      <c r="F49">
        <v>0</v>
      </c>
      <c r="G49">
        <v>0</v>
      </c>
      <c r="H49">
        <v>0</v>
      </c>
      <c r="I49">
        <v>0</v>
      </c>
      <c r="J49">
        <v>0</v>
      </c>
      <c r="K49">
        <v>0</v>
      </c>
      <c r="L49">
        <v>0</v>
      </c>
      <c r="M49">
        <v>0</v>
      </c>
      <c r="N49">
        <v>0</v>
      </c>
    </row>
    <row r="50" spans="1:14" x14ac:dyDescent="0.25">
      <c r="A50" t="s">
        <v>59</v>
      </c>
      <c r="B50" t="s">
        <v>455</v>
      </c>
      <c r="C50">
        <v>0</v>
      </c>
      <c r="D50">
        <v>0</v>
      </c>
      <c r="E50">
        <v>0</v>
      </c>
      <c r="F50">
        <v>0</v>
      </c>
      <c r="G50">
        <v>0</v>
      </c>
      <c r="H50">
        <v>0</v>
      </c>
      <c r="I50">
        <v>0</v>
      </c>
      <c r="J50">
        <v>0</v>
      </c>
      <c r="K50">
        <v>0</v>
      </c>
      <c r="L50">
        <v>0</v>
      </c>
      <c r="M50">
        <v>0</v>
      </c>
      <c r="N50">
        <v>0</v>
      </c>
    </row>
    <row r="51" spans="1:14" x14ac:dyDescent="0.25">
      <c r="A51" t="s">
        <v>57</v>
      </c>
      <c r="B51" t="s">
        <v>458</v>
      </c>
      <c r="C51">
        <v>0</v>
      </c>
      <c r="D51">
        <v>0</v>
      </c>
      <c r="E51">
        <v>0</v>
      </c>
      <c r="F51">
        <v>0</v>
      </c>
      <c r="G51">
        <v>0</v>
      </c>
      <c r="H51">
        <v>0</v>
      </c>
      <c r="I51">
        <v>0</v>
      </c>
      <c r="J51">
        <v>0</v>
      </c>
      <c r="K51">
        <v>0</v>
      </c>
      <c r="L51">
        <v>0</v>
      </c>
      <c r="M51">
        <v>0</v>
      </c>
      <c r="N51">
        <v>0</v>
      </c>
    </row>
    <row r="52" spans="1:14" x14ac:dyDescent="0.25">
      <c r="A52" t="s">
        <v>50</v>
      </c>
      <c r="B52" t="s">
        <v>49</v>
      </c>
      <c r="C52">
        <v>0</v>
      </c>
      <c r="D52">
        <v>0</v>
      </c>
      <c r="E52">
        <v>0</v>
      </c>
      <c r="F52">
        <v>0</v>
      </c>
      <c r="G52">
        <v>0</v>
      </c>
      <c r="H52">
        <v>0</v>
      </c>
      <c r="I52">
        <v>0</v>
      </c>
      <c r="J52">
        <v>0</v>
      </c>
      <c r="K52">
        <v>0</v>
      </c>
      <c r="L52">
        <v>0</v>
      </c>
      <c r="M52">
        <v>0</v>
      </c>
      <c r="N52">
        <v>0</v>
      </c>
    </row>
    <row r="53" spans="1:14" x14ac:dyDescent="0.25">
      <c r="A53" t="s">
        <v>458</v>
      </c>
      <c r="B53" t="s">
        <v>461</v>
      </c>
      <c r="C53">
        <v>0</v>
      </c>
      <c r="D53">
        <v>0</v>
      </c>
      <c r="E53">
        <v>0</v>
      </c>
      <c r="F53">
        <v>0</v>
      </c>
      <c r="G53">
        <v>0</v>
      </c>
      <c r="H53">
        <v>0</v>
      </c>
      <c r="I53">
        <v>0</v>
      </c>
      <c r="J53">
        <v>0</v>
      </c>
      <c r="K53">
        <v>0</v>
      </c>
      <c r="L53">
        <v>0</v>
      </c>
      <c r="M53">
        <v>0</v>
      </c>
      <c r="N53">
        <v>0</v>
      </c>
    </row>
    <row r="54" spans="1:14" x14ac:dyDescent="0.25">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40625" defaultRowHeight="15" x14ac:dyDescent="0.25"/>
  <sheetData>
    <row r="1" spans="1:4" x14ac:dyDescent="0.25">
      <c r="A1" t="s">
        <v>61</v>
      </c>
      <c r="B1" t="s">
        <v>31</v>
      </c>
      <c r="C1">
        <v>1</v>
      </c>
      <c r="D1" t="str">
        <f t="shared" ref="D1:D26" si="0">"L"&amp;C1</f>
        <v>L1</v>
      </c>
    </row>
    <row r="2" spans="1:4" x14ac:dyDescent="0.25">
      <c r="A2" t="s">
        <v>31</v>
      </c>
      <c r="B2" t="s">
        <v>32</v>
      </c>
      <c r="C2">
        <v>2</v>
      </c>
      <c r="D2" t="str">
        <f t="shared" si="0"/>
        <v>L2</v>
      </c>
    </row>
    <row r="3" spans="1:4" x14ac:dyDescent="0.25">
      <c r="A3" t="s">
        <v>32</v>
      </c>
      <c r="B3" t="s">
        <v>33</v>
      </c>
      <c r="C3">
        <v>3</v>
      </c>
      <c r="D3" t="str">
        <f t="shared" si="0"/>
        <v>L3</v>
      </c>
    </row>
    <row r="4" spans="1:4" x14ac:dyDescent="0.25">
      <c r="A4" t="s">
        <v>7</v>
      </c>
      <c r="B4" t="s">
        <v>33</v>
      </c>
      <c r="C4">
        <v>4</v>
      </c>
      <c r="D4" t="str">
        <f t="shared" si="0"/>
        <v>L4</v>
      </c>
    </row>
    <row r="5" spans="1:4" x14ac:dyDescent="0.25">
      <c r="A5" t="s">
        <v>33</v>
      </c>
      <c r="B5" t="s">
        <v>8</v>
      </c>
      <c r="C5">
        <v>5</v>
      </c>
      <c r="D5" t="str">
        <f t="shared" si="0"/>
        <v>L5</v>
      </c>
    </row>
    <row r="6" spans="1:4" x14ac:dyDescent="0.25">
      <c r="A6" t="s">
        <v>8</v>
      </c>
      <c r="B6" t="s">
        <v>34</v>
      </c>
      <c r="C6">
        <v>7</v>
      </c>
      <c r="D6" t="str">
        <f t="shared" si="0"/>
        <v>L7</v>
      </c>
    </row>
    <row r="7" spans="1:4" x14ac:dyDescent="0.25">
      <c r="A7" t="s">
        <v>34</v>
      </c>
      <c r="B7" t="s">
        <v>36</v>
      </c>
      <c r="C7">
        <v>8</v>
      </c>
      <c r="D7" t="str">
        <f t="shared" si="0"/>
        <v>L8</v>
      </c>
    </row>
    <row r="8" spans="1:4" x14ac:dyDescent="0.25">
      <c r="A8" t="s">
        <v>36</v>
      </c>
      <c r="B8" t="s">
        <v>39</v>
      </c>
      <c r="C8">
        <v>9</v>
      </c>
      <c r="D8" t="str">
        <f t="shared" si="0"/>
        <v>L9</v>
      </c>
    </row>
    <row r="9" spans="1:4" x14ac:dyDescent="0.25">
      <c r="A9" t="s">
        <v>39</v>
      </c>
      <c r="B9" t="s">
        <v>41</v>
      </c>
      <c r="C9">
        <v>11</v>
      </c>
      <c r="D9" t="str">
        <f t="shared" si="0"/>
        <v>L11</v>
      </c>
    </row>
    <row r="10" spans="1:4" x14ac:dyDescent="0.25">
      <c r="A10" t="s">
        <v>41</v>
      </c>
      <c r="B10" t="s">
        <v>44</v>
      </c>
      <c r="C10">
        <v>12</v>
      </c>
      <c r="D10" t="str">
        <f t="shared" si="0"/>
        <v>L12</v>
      </c>
    </row>
    <row r="11" spans="1:4" x14ac:dyDescent="0.25">
      <c r="A11" t="s">
        <v>44</v>
      </c>
      <c r="B11" t="s">
        <v>9</v>
      </c>
      <c r="C11">
        <v>13</v>
      </c>
      <c r="D11" t="str">
        <f t="shared" si="0"/>
        <v>L13</v>
      </c>
    </row>
    <row r="12" spans="1:4" x14ac:dyDescent="0.25">
      <c r="A12" t="s">
        <v>45</v>
      </c>
      <c r="B12" t="s">
        <v>9</v>
      </c>
      <c r="C12">
        <v>14</v>
      </c>
      <c r="D12" t="str">
        <f t="shared" si="0"/>
        <v>L14</v>
      </c>
    </row>
    <row r="13" spans="1:4" x14ac:dyDescent="0.25">
      <c r="A13" t="s">
        <v>9</v>
      </c>
      <c r="B13" t="s">
        <v>46</v>
      </c>
      <c r="C13">
        <v>16</v>
      </c>
      <c r="D13" t="str">
        <f t="shared" si="0"/>
        <v>L16</v>
      </c>
    </row>
    <row r="14" spans="1:4" x14ac:dyDescent="0.25">
      <c r="A14" t="s">
        <v>46</v>
      </c>
      <c r="B14" t="s">
        <v>48</v>
      </c>
      <c r="C14">
        <v>17</v>
      </c>
      <c r="D14" t="str">
        <f t="shared" si="0"/>
        <v>L17</v>
      </c>
    </row>
    <row r="15" spans="1:4" x14ac:dyDescent="0.25">
      <c r="A15" t="s">
        <v>455</v>
      </c>
      <c r="B15" t="s">
        <v>56</v>
      </c>
      <c r="C15">
        <v>18</v>
      </c>
      <c r="D15" t="str">
        <f t="shared" si="0"/>
        <v>L18</v>
      </c>
    </row>
    <row r="16" spans="1:4" x14ac:dyDescent="0.25">
      <c r="A16" t="s">
        <v>58</v>
      </c>
      <c r="B16" t="s">
        <v>57</v>
      </c>
      <c r="C16">
        <v>19</v>
      </c>
      <c r="D16" t="str">
        <f t="shared" si="0"/>
        <v>L19</v>
      </c>
    </row>
    <row r="17" spans="1:4" x14ac:dyDescent="0.25">
      <c r="A17" t="s">
        <v>59</v>
      </c>
      <c r="B17" t="s">
        <v>455</v>
      </c>
      <c r="C17">
        <v>20</v>
      </c>
      <c r="D17" t="str">
        <f t="shared" si="0"/>
        <v>L20</v>
      </c>
    </row>
    <row r="18" spans="1:4" x14ac:dyDescent="0.25">
      <c r="A18" t="s">
        <v>55</v>
      </c>
      <c r="B18" t="s">
        <v>54</v>
      </c>
      <c r="C18">
        <v>21</v>
      </c>
      <c r="D18" t="str">
        <f t="shared" si="0"/>
        <v>L21</v>
      </c>
    </row>
    <row r="19" spans="1:4" x14ac:dyDescent="0.25">
      <c r="A19" t="s">
        <v>54</v>
      </c>
      <c r="B19" t="s">
        <v>50</v>
      </c>
      <c r="C19">
        <v>22</v>
      </c>
      <c r="D19" t="str">
        <f t="shared" si="0"/>
        <v>L22</v>
      </c>
    </row>
    <row r="20" spans="1:4" x14ac:dyDescent="0.25">
      <c r="A20" t="s">
        <v>56</v>
      </c>
      <c r="B20" t="s">
        <v>10</v>
      </c>
      <c r="C20">
        <v>23</v>
      </c>
      <c r="D20" t="str">
        <f t="shared" si="0"/>
        <v>L23</v>
      </c>
    </row>
    <row r="21" spans="1:4" x14ac:dyDescent="0.25">
      <c r="A21" t="s">
        <v>57</v>
      </c>
      <c r="B21" t="s">
        <v>458</v>
      </c>
      <c r="C21">
        <v>24</v>
      </c>
      <c r="D21" t="str">
        <f t="shared" si="0"/>
        <v>L24</v>
      </c>
    </row>
    <row r="22" spans="1:4" x14ac:dyDescent="0.25">
      <c r="A22" t="s">
        <v>10</v>
      </c>
      <c r="B22" t="s">
        <v>49</v>
      </c>
      <c r="C22">
        <v>25</v>
      </c>
      <c r="D22" t="str">
        <f t="shared" si="0"/>
        <v>L25</v>
      </c>
    </row>
    <row r="23" spans="1:4" x14ac:dyDescent="0.25">
      <c r="A23" t="s">
        <v>50</v>
      </c>
      <c r="B23" t="s">
        <v>49</v>
      </c>
      <c r="C23">
        <v>27</v>
      </c>
      <c r="D23" t="str">
        <f t="shared" si="0"/>
        <v>L27</v>
      </c>
    </row>
    <row r="24" spans="1:4" x14ac:dyDescent="0.25">
      <c r="A24" t="s">
        <v>49</v>
      </c>
      <c r="B24" t="s">
        <v>34</v>
      </c>
      <c r="C24">
        <v>28</v>
      </c>
      <c r="D24" t="str">
        <f t="shared" si="0"/>
        <v>L28</v>
      </c>
    </row>
    <row r="25" spans="1:4" x14ac:dyDescent="0.25">
      <c r="A25" t="s">
        <v>458</v>
      </c>
      <c r="B25" t="s">
        <v>461</v>
      </c>
      <c r="C25">
        <v>29</v>
      </c>
      <c r="D25" t="str">
        <f t="shared" si="0"/>
        <v>L29</v>
      </c>
    </row>
    <row r="26" spans="1:4" x14ac:dyDescent="0.25">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0</v>
      </c>
      <c r="D30">
        <v>0</v>
      </c>
      <c r="E30">
        <v>0</v>
      </c>
      <c r="F30">
        <v>0</v>
      </c>
      <c r="G30">
        <v>0</v>
      </c>
      <c r="H30">
        <v>0</v>
      </c>
      <c r="I30">
        <v>0</v>
      </c>
      <c r="J30">
        <v>0</v>
      </c>
      <c r="K30">
        <v>0</v>
      </c>
      <c r="L30">
        <v>0</v>
      </c>
      <c r="M30">
        <v>0</v>
      </c>
      <c r="N30">
        <v>0</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v>
      </c>
      <c r="D33">
        <v>0</v>
      </c>
      <c r="E33">
        <v>0</v>
      </c>
      <c r="F33">
        <v>0</v>
      </c>
      <c r="G33">
        <v>0</v>
      </c>
      <c r="H33">
        <v>0</v>
      </c>
      <c r="I33">
        <v>0</v>
      </c>
      <c r="J33">
        <v>0</v>
      </c>
      <c r="K33">
        <v>0</v>
      </c>
      <c r="L33">
        <v>0</v>
      </c>
      <c r="M33">
        <v>0</v>
      </c>
      <c r="N33">
        <v>0</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63</v>
      </c>
      <c r="B47" t="s">
        <v>8</v>
      </c>
      <c r="C47">
        <v>0</v>
      </c>
      <c r="D47">
        <v>0</v>
      </c>
      <c r="E47">
        <v>0</v>
      </c>
      <c r="F47">
        <v>0</v>
      </c>
      <c r="G47">
        <v>0</v>
      </c>
      <c r="H47">
        <v>0</v>
      </c>
      <c r="I47">
        <v>0</v>
      </c>
      <c r="J47">
        <v>0</v>
      </c>
      <c r="K47">
        <v>0</v>
      </c>
      <c r="L47">
        <v>0</v>
      </c>
      <c r="M47">
        <v>0</v>
      </c>
      <c r="N47">
        <v>0</v>
      </c>
    </row>
    <row r="48" spans="1:14" x14ac:dyDescent="0.25">
      <c r="A48" t="s">
        <v>36</v>
      </c>
      <c r="B48" t="s">
        <v>39</v>
      </c>
      <c r="C48">
        <v>0</v>
      </c>
      <c r="D48">
        <v>0</v>
      </c>
      <c r="E48">
        <v>0</v>
      </c>
      <c r="F48">
        <v>0</v>
      </c>
      <c r="G48">
        <v>0</v>
      </c>
      <c r="H48">
        <v>0</v>
      </c>
      <c r="I48">
        <v>0</v>
      </c>
      <c r="J48">
        <v>0</v>
      </c>
      <c r="K48">
        <v>0</v>
      </c>
      <c r="L48">
        <v>0</v>
      </c>
      <c r="M48">
        <v>0</v>
      </c>
      <c r="N48">
        <v>0</v>
      </c>
    </row>
    <row r="49" spans="1:14" x14ac:dyDescent="0.25">
      <c r="A49" t="s">
        <v>455</v>
      </c>
      <c r="B49" t="s">
        <v>56</v>
      </c>
      <c r="C49">
        <v>0</v>
      </c>
      <c r="D49">
        <v>0</v>
      </c>
      <c r="E49">
        <v>0</v>
      </c>
      <c r="F49">
        <v>0</v>
      </c>
      <c r="G49">
        <v>0</v>
      </c>
      <c r="H49">
        <v>0</v>
      </c>
      <c r="I49">
        <v>0</v>
      </c>
      <c r="J49">
        <v>0</v>
      </c>
      <c r="K49">
        <v>0</v>
      </c>
      <c r="L49">
        <v>0</v>
      </c>
      <c r="M49">
        <v>0</v>
      </c>
      <c r="N49">
        <v>0</v>
      </c>
    </row>
    <row r="50" spans="1:14" x14ac:dyDescent="0.25">
      <c r="A50" t="s">
        <v>58</v>
      </c>
      <c r="B50" t="s">
        <v>57</v>
      </c>
      <c r="C50">
        <v>0</v>
      </c>
      <c r="D50">
        <v>0</v>
      </c>
      <c r="E50">
        <v>0</v>
      </c>
      <c r="F50">
        <v>0</v>
      </c>
      <c r="G50">
        <v>0</v>
      </c>
      <c r="H50">
        <v>0</v>
      </c>
      <c r="I50">
        <v>0</v>
      </c>
      <c r="J50">
        <v>0</v>
      </c>
      <c r="K50">
        <v>0</v>
      </c>
      <c r="L50">
        <v>0</v>
      </c>
      <c r="M50">
        <v>0</v>
      </c>
      <c r="N50">
        <v>0</v>
      </c>
    </row>
    <row r="51" spans="1:14" x14ac:dyDescent="0.25">
      <c r="A51" t="s">
        <v>59</v>
      </c>
      <c r="B51" t="s">
        <v>455</v>
      </c>
      <c r="C51">
        <v>0</v>
      </c>
      <c r="D51">
        <v>0</v>
      </c>
      <c r="E51">
        <v>0</v>
      </c>
      <c r="F51">
        <v>0</v>
      </c>
      <c r="G51">
        <v>0</v>
      </c>
      <c r="H51">
        <v>0</v>
      </c>
      <c r="I51">
        <v>0</v>
      </c>
      <c r="J51">
        <v>0</v>
      </c>
      <c r="K51">
        <v>0</v>
      </c>
      <c r="L51">
        <v>0</v>
      </c>
      <c r="M51">
        <v>0</v>
      </c>
      <c r="N51">
        <v>0</v>
      </c>
    </row>
    <row r="52" spans="1:14" x14ac:dyDescent="0.25">
      <c r="A52" t="s">
        <v>57</v>
      </c>
      <c r="B52" t="s">
        <v>458</v>
      </c>
      <c r="C52">
        <v>0</v>
      </c>
      <c r="D52">
        <v>0</v>
      </c>
      <c r="E52">
        <v>0</v>
      </c>
      <c r="F52">
        <v>0</v>
      </c>
      <c r="G52">
        <v>0</v>
      </c>
      <c r="H52">
        <v>0</v>
      </c>
      <c r="I52">
        <v>0</v>
      </c>
      <c r="J52">
        <v>0</v>
      </c>
      <c r="K52">
        <v>0</v>
      </c>
      <c r="L52">
        <v>0</v>
      </c>
      <c r="M52">
        <v>0</v>
      </c>
      <c r="N52">
        <v>0</v>
      </c>
    </row>
    <row r="53" spans="1:14" x14ac:dyDescent="0.25">
      <c r="A53" t="s">
        <v>50</v>
      </c>
      <c r="B53" t="s">
        <v>49</v>
      </c>
      <c r="C53">
        <v>0</v>
      </c>
      <c r="D53">
        <v>0</v>
      </c>
      <c r="E53">
        <v>0</v>
      </c>
      <c r="F53">
        <v>0</v>
      </c>
      <c r="G53">
        <v>0</v>
      </c>
      <c r="H53">
        <v>0</v>
      </c>
      <c r="I53">
        <v>0</v>
      </c>
      <c r="J53">
        <v>0</v>
      </c>
      <c r="K53">
        <v>0</v>
      </c>
      <c r="L53">
        <v>0</v>
      </c>
      <c r="M53">
        <v>0</v>
      </c>
      <c r="N53">
        <v>0</v>
      </c>
    </row>
    <row r="54" spans="1:14" x14ac:dyDescent="0.25">
      <c r="A54" t="s">
        <v>458</v>
      </c>
      <c r="B54" t="s">
        <v>461</v>
      </c>
      <c r="C54">
        <v>0</v>
      </c>
      <c r="D54">
        <v>0</v>
      </c>
      <c r="E54">
        <v>0</v>
      </c>
      <c r="F54">
        <v>0</v>
      </c>
      <c r="G54">
        <v>0</v>
      </c>
      <c r="H54">
        <v>0</v>
      </c>
      <c r="I54">
        <v>0</v>
      </c>
      <c r="J54">
        <v>0</v>
      </c>
      <c r="K54">
        <v>0</v>
      </c>
      <c r="L54">
        <v>0</v>
      </c>
      <c r="M54">
        <v>0</v>
      </c>
      <c r="N54">
        <v>0</v>
      </c>
    </row>
    <row r="55" spans="1:14" x14ac:dyDescent="0.25">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40625"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5" x14ac:dyDescent="0.25"/>
  <cols>
    <col min="2" max="2" width="11" customWidth="1"/>
  </cols>
  <sheetData>
    <row r="1" spans="1:4" x14ac:dyDescent="0.25">
      <c r="B1" t="s">
        <v>13</v>
      </c>
      <c r="C1" t="s">
        <v>14</v>
      </c>
      <c r="D1" t="s">
        <v>80</v>
      </c>
    </row>
    <row r="2" spans="1:4" x14ac:dyDescent="0.25">
      <c r="A2" t="s">
        <v>31</v>
      </c>
      <c r="B2">
        <v>0.58020000000000005</v>
      </c>
      <c r="C2">
        <v>8.8779000000000003</v>
      </c>
      <c r="D2">
        <v>4.7440000000000003E-2</v>
      </c>
    </row>
    <row r="3" spans="1:4" x14ac:dyDescent="0.25">
      <c r="A3" t="s">
        <v>34</v>
      </c>
      <c r="B3">
        <v>0.17180000000000001</v>
      </c>
      <c r="C3">
        <v>5.21E-2</v>
      </c>
      <c r="D3">
        <v>3.0042</v>
      </c>
    </row>
    <row r="4" spans="1:4" x14ac:dyDescent="0.25">
      <c r="A4" t="s">
        <v>44</v>
      </c>
      <c r="B4">
        <v>0.17180000000000001</v>
      </c>
      <c r="C4">
        <v>5.21E-2</v>
      </c>
      <c r="D4">
        <v>3.0042</v>
      </c>
    </row>
    <row r="5" spans="1:4" x14ac:dyDescent="0.25">
      <c r="A5" t="s">
        <v>10</v>
      </c>
      <c r="B5">
        <v>-4.0000000000000002E-4</v>
      </c>
      <c r="C5">
        <v>6.9400000000000003E-2</v>
      </c>
      <c r="D5">
        <v>0.40760000000000002</v>
      </c>
    </row>
    <row r="6" spans="1:4" x14ac:dyDescent="0.25">
      <c r="A6" t="s">
        <v>57</v>
      </c>
      <c r="B6">
        <v>1E-3</v>
      </c>
      <c r="C6">
        <v>2.9499999999999998E-2</v>
      </c>
      <c r="D6">
        <v>8.9700000000000002E-2</v>
      </c>
    </row>
    <row r="17" spans="1:4" x14ac:dyDescent="0.25">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40625" defaultRowHeight="15" x14ac:dyDescent="0.25"/>
  <cols>
    <col min="2" max="2" width="13.85546875" customWidth="1"/>
    <col min="3" max="3" width="13.140625" bestFit="1" customWidth="1"/>
    <col min="4" max="4" width="14" customWidth="1"/>
    <col min="5" max="5" width="11.28515625" customWidth="1"/>
    <col min="7" max="7" width="10.140625" bestFit="1" customWidth="1"/>
    <col min="8" max="8" width="13.140625" bestFit="1" customWidth="1"/>
    <col min="9" max="9" width="24.85546875" bestFit="1" customWidth="1"/>
    <col min="10" max="10" width="13.42578125" customWidth="1"/>
  </cols>
  <sheetData>
    <row r="1" spans="1:9" x14ac:dyDescent="0.25">
      <c r="B1" t="s">
        <v>84</v>
      </c>
      <c r="C1" t="s">
        <v>85</v>
      </c>
      <c r="D1" t="s">
        <v>86</v>
      </c>
      <c r="E1" t="s">
        <v>87</v>
      </c>
      <c r="I1" t="s">
        <v>88</v>
      </c>
    </row>
    <row r="2" spans="1:9" x14ac:dyDescent="0.25">
      <c r="A2">
        <v>0</v>
      </c>
      <c r="B2">
        <v>0</v>
      </c>
      <c r="C2">
        <v>1399.0320000000002</v>
      </c>
      <c r="D2">
        <v>0</v>
      </c>
      <c r="E2">
        <f>(B3-B2/C3-C2)*2</f>
        <v>317907.2183832</v>
      </c>
      <c r="I2">
        <v>1399.0320000000002</v>
      </c>
    </row>
    <row r="3" spans="1:9" x14ac:dyDescent="0.25">
      <c r="A3">
        <v>1</v>
      </c>
      <c r="B3">
        <v>160352.64119160001</v>
      </c>
      <c r="C3">
        <v>1402.0800000000002</v>
      </c>
      <c r="D3">
        <f>E2-D2</f>
        <v>317907.2183832</v>
      </c>
      <c r="E3">
        <f t="shared" ref="E3:E18" si="0">(B4-B3/C4-C3)*2</f>
        <v>1598027.0490112202</v>
      </c>
    </row>
    <row r="4" spans="1:9" x14ac:dyDescent="0.25">
      <c r="A4">
        <v>2</v>
      </c>
      <c r="B4">
        <v>800529.72410267999</v>
      </c>
      <c r="C4">
        <v>1405.1280000000002</v>
      </c>
      <c r="D4">
        <f>E3-D3</f>
        <v>1280119.8306280202</v>
      </c>
      <c r="E4">
        <f t="shared" si="0"/>
        <v>4286102.6628393326</v>
      </c>
    </row>
    <row r="5" spans="1:9" x14ac:dyDescent="0.25">
      <c r="A5">
        <v>3</v>
      </c>
      <c r="B5">
        <v>2145024.9464014801</v>
      </c>
      <c r="C5">
        <v>1408.1760000000002</v>
      </c>
      <c r="D5">
        <f t="shared" ref="D5:D19" si="1">E4-D4</f>
        <v>3005982.8322113124</v>
      </c>
      <c r="E5">
        <f t="shared" si="0"/>
        <v>8519970.2823303919</v>
      </c>
    </row>
    <row r="6" spans="1:9" x14ac:dyDescent="0.25">
      <c r="A6">
        <v>4</v>
      </c>
      <c r="B6">
        <v>4262913.2919859197</v>
      </c>
      <c r="C6">
        <v>1411.2240000000002</v>
      </c>
      <c r="D6">
        <f t="shared" si="1"/>
        <v>5513987.45011908</v>
      </c>
      <c r="E6">
        <f t="shared" si="0"/>
        <v>14637512.681381175</v>
      </c>
    </row>
    <row r="7" spans="1:9" x14ac:dyDescent="0.25">
      <c r="A7">
        <v>5</v>
      </c>
      <c r="B7">
        <v>7323181.7750348402</v>
      </c>
      <c r="C7">
        <v>1414.2720000000002</v>
      </c>
      <c r="D7">
        <f t="shared" si="1"/>
        <v>9123525.2312620953</v>
      </c>
      <c r="E7">
        <f t="shared" si="0"/>
        <v>22771714.443631914</v>
      </c>
    </row>
    <row r="8" spans="1:9" x14ac:dyDescent="0.25">
      <c r="A8">
        <v>6</v>
      </c>
      <c r="B8">
        <v>11392438.41573552</v>
      </c>
      <c r="C8">
        <v>1417.3200000000002</v>
      </c>
      <c r="D8">
        <f t="shared" si="1"/>
        <v>13648189.212369818</v>
      </c>
      <c r="E8">
        <f t="shared" si="0"/>
        <v>32559846.592044104</v>
      </c>
    </row>
    <row r="9" spans="1:9" x14ac:dyDescent="0.25">
      <c r="A9">
        <v>7</v>
      </c>
      <c r="B9">
        <v>16289361.381355921</v>
      </c>
      <c r="C9">
        <v>1420.3680000000002</v>
      </c>
      <c r="D9">
        <f t="shared" si="1"/>
        <v>18911657.379674286</v>
      </c>
      <c r="E9">
        <f t="shared" si="0"/>
        <v>43691335.477174677</v>
      </c>
    </row>
    <row r="10" spans="1:9" x14ac:dyDescent="0.25">
      <c r="A10">
        <v>8</v>
      </c>
      <c r="B10">
        <v>21858531.958125722</v>
      </c>
      <c r="C10">
        <v>1423.4160000000002</v>
      </c>
      <c r="D10">
        <f t="shared" si="1"/>
        <v>24779678.097500391</v>
      </c>
      <c r="E10">
        <f t="shared" si="0"/>
        <v>46059203.504166842</v>
      </c>
    </row>
    <row r="11" spans="1:9" x14ac:dyDescent="0.25">
      <c r="A11">
        <v>9</v>
      </c>
      <c r="B11">
        <v>23046374.984798882</v>
      </c>
      <c r="C11">
        <v>1424.0256000000002</v>
      </c>
      <c r="D11">
        <f t="shared" si="1"/>
        <v>21279525.40666645</v>
      </c>
      <c r="E11">
        <f t="shared" si="0"/>
        <v>55718219.216748796</v>
      </c>
    </row>
    <row r="12" spans="1:9" x14ac:dyDescent="0.25">
      <c r="A12">
        <v>10</v>
      </c>
      <c r="B12">
        <v>27876689.930232</v>
      </c>
      <c r="C12">
        <v>1426.4640000000002</v>
      </c>
      <c r="D12">
        <f t="shared" si="1"/>
        <v>34438693.810082346</v>
      </c>
      <c r="E12">
        <f t="shared" si="0"/>
        <v>69279825.65379253</v>
      </c>
    </row>
    <row r="13" spans="1:9" x14ac:dyDescent="0.25">
      <c r="A13">
        <v>11</v>
      </c>
      <c r="B13">
        <v>34660840.134492002</v>
      </c>
      <c r="C13">
        <v>1429.5120000000002</v>
      </c>
      <c r="D13">
        <f t="shared" si="1"/>
        <v>34841131.843710184</v>
      </c>
      <c r="E13">
        <f t="shared" si="0"/>
        <v>84072213.437714234</v>
      </c>
    </row>
    <row r="14" spans="1:9" x14ac:dyDescent="0.25">
      <c r="A14">
        <v>12</v>
      </c>
      <c r="B14">
        <v>42061731.266411997</v>
      </c>
      <c r="C14">
        <v>1432.5600000000002</v>
      </c>
      <c r="D14">
        <f t="shared" si="1"/>
        <v>49231081.59400405</v>
      </c>
      <c r="E14">
        <f t="shared" si="0"/>
        <v>100343960.10857148</v>
      </c>
    </row>
    <row r="15" spans="1:9" x14ac:dyDescent="0.25">
      <c r="A15">
        <v>13</v>
      </c>
      <c r="B15">
        <v>50202711.511523999</v>
      </c>
      <c r="C15">
        <v>1435.6080000000002</v>
      </c>
      <c r="D15">
        <f t="shared" si="1"/>
        <v>51112878.514567435</v>
      </c>
      <c r="E15">
        <f t="shared" si="0"/>
        <v>118094899.39706072</v>
      </c>
    </row>
    <row r="16" spans="1:9" x14ac:dyDescent="0.25">
      <c r="A16">
        <v>14</v>
      </c>
      <c r="B16">
        <v>59083780.869828001</v>
      </c>
      <c r="C16">
        <v>1438.6560000000002</v>
      </c>
      <c r="D16">
        <f t="shared" si="1"/>
        <v>66982020.882493287</v>
      </c>
      <c r="E16">
        <f t="shared" si="0"/>
        <v>137571733.92546424</v>
      </c>
    </row>
    <row r="17" spans="1:13" x14ac:dyDescent="0.25">
      <c r="A17">
        <v>15</v>
      </c>
      <c r="B17">
        <v>68828287.526856005</v>
      </c>
      <c r="C17">
        <v>1441.7040000000002</v>
      </c>
      <c r="D17">
        <f t="shared" si="1"/>
        <v>70589713.042970955</v>
      </c>
      <c r="E17">
        <f t="shared" si="0"/>
        <v>159020995.50987345</v>
      </c>
    </row>
    <row r="18" spans="1:13" x14ac:dyDescent="0.25">
      <c r="A18">
        <v>16</v>
      </c>
      <c r="B18">
        <v>79559579.668139994</v>
      </c>
      <c r="C18">
        <v>1444.7520000000002</v>
      </c>
      <c r="D18">
        <f t="shared" si="1"/>
        <v>88431282.466902494</v>
      </c>
      <c r="E18">
        <f t="shared" si="0"/>
        <v>182195824.60997781</v>
      </c>
    </row>
    <row r="19" spans="1:13" x14ac:dyDescent="0.25">
      <c r="A19">
        <v>17</v>
      </c>
      <c r="B19">
        <v>91154309.108148009</v>
      </c>
      <c r="C19">
        <v>1447.8000000000002</v>
      </c>
      <c r="D19">
        <f t="shared" si="1"/>
        <v>93764542.143075317</v>
      </c>
      <c r="E19">
        <f>(B19/C19)*2</f>
        <v>125921.1342839453</v>
      </c>
    </row>
    <row r="25" spans="1:13" x14ac:dyDescent="0.25">
      <c r="A25" s="6" t="s">
        <v>54</v>
      </c>
      <c r="B25" s="6" t="s">
        <v>89</v>
      </c>
      <c r="I25" s="7" t="s">
        <v>90</v>
      </c>
    </row>
    <row r="26" spans="1:13" x14ac:dyDescent="0.25">
      <c r="A26" s="8"/>
      <c r="B26" s="8" t="s">
        <v>84</v>
      </c>
      <c r="C26" s="8" t="s">
        <v>85</v>
      </c>
      <c r="D26" s="8" t="s">
        <v>86</v>
      </c>
      <c r="E26" s="8" t="s">
        <v>87</v>
      </c>
      <c r="F26" s="8" t="s">
        <v>91</v>
      </c>
      <c r="G26" s="8" t="s">
        <v>92</v>
      </c>
      <c r="H26" s="8"/>
      <c r="I26" s="8" t="s">
        <v>93</v>
      </c>
      <c r="J26" s="8" t="s">
        <v>94</v>
      </c>
      <c r="K26" s="8"/>
      <c r="L26" s="8" t="s">
        <v>91</v>
      </c>
      <c r="M26" s="8" t="s">
        <v>95</v>
      </c>
    </row>
    <row r="27" spans="1:13" x14ac:dyDescent="0.25">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25">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25">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25">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25">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25">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25">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25">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25">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25">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25">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25">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25">
      <c r="B39">
        <f t="shared" si="3"/>
        <v>68.002985879999997</v>
      </c>
      <c r="C39">
        <f t="shared" si="2"/>
        <v>1761.7440000000001</v>
      </c>
      <c r="D39">
        <f t="shared" si="6"/>
        <v>5.1819875629905319</v>
      </c>
      <c r="E39">
        <f t="shared" si="4"/>
        <v>6052064.7637795247</v>
      </c>
      <c r="I39">
        <v>55131</v>
      </c>
      <c r="J39">
        <v>5780</v>
      </c>
    </row>
    <row r="40" spans="1:13" x14ac:dyDescent="0.25">
      <c r="B40">
        <f t="shared" si="3"/>
        <v>86.449679279999998</v>
      </c>
      <c r="C40">
        <f t="shared" si="2"/>
        <v>1767.8400000000001</v>
      </c>
      <c r="D40">
        <f t="shared" si="6"/>
        <v>6.0520595817919611</v>
      </c>
      <c r="E40">
        <f t="shared" si="4"/>
        <v>97802.605756177029</v>
      </c>
      <c r="I40">
        <v>70086</v>
      </c>
      <c r="J40">
        <v>5800</v>
      </c>
    </row>
    <row r="45" spans="1:13" x14ac:dyDescent="0.25">
      <c r="A45" s="6" t="s">
        <v>34</v>
      </c>
      <c r="B45" s="6" t="s">
        <v>96</v>
      </c>
      <c r="I45" s="7" t="s">
        <v>90</v>
      </c>
    </row>
    <row r="46" spans="1:13" x14ac:dyDescent="0.25">
      <c r="A46" s="8"/>
      <c r="B46" s="8" t="s">
        <v>84</v>
      </c>
      <c r="C46" s="8" t="s">
        <v>85</v>
      </c>
      <c r="D46" s="8" t="s">
        <v>86</v>
      </c>
      <c r="E46" s="8" t="s">
        <v>87</v>
      </c>
      <c r="F46" s="8" t="s">
        <v>91</v>
      </c>
      <c r="G46" s="8" t="s">
        <v>92</v>
      </c>
      <c r="H46" s="8"/>
      <c r="I46" s="8" t="s">
        <v>93</v>
      </c>
      <c r="J46" s="8" t="s">
        <v>94</v>
      </c>
      <c r="K46" s="8"/>
      <c r="L46" s="8" t="s">
        <v>91</v>
      </c>
      <c r="M46" s="8" t="s">
        <v>95</v>
      </c>
    </row>
    <row r="47" spans="1:13" x14ac:dyDescent="0.25">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25">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25">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25">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25">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25">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25">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25">
      <c r="F54" t="s">
        <v>26</v>
      </c>
      <c r="G54">
        <f t="shared" si="11"/>
        <v>0.15240000000000001</v>
      </c>
      <c r="L54" t="s">
        <v>26</v>
      </c>
      <c r="M54">
        <v>0.5</v>
      </c>
    </row>
    <row r="55" spans="1:13" x14ac:dyDescent="0.25">
      <c r="F55" t="s">
        <v>27</v>
      </c>
      <c r="G55">
        <f t="shared" si="11"/>
        <v>9.1440000000000007E-2</v>
      </c>
      <c r="L55" t="s">
        <v>27</v>
      </c>
      <c r="M55">
        <v>0.3</v>
      </c>
    </row>
    <row r="56" spans="1:13" x14ac:dyDescent="0.25">
      <c r="F56" t="s">
        <v>28</v>
      </c>
      <c r="G56">
        <f t="shared" si="11"/>
        <v>9.1440000000000007E-2</v>
      </c>
      <c r="L56" t="s">
        <v>28</v>
      </c>
      <c r="M56">
        <v>0.3</v>
      </c>
    </row>
    <row r="57" spans="1:13" x14ac:dyDescent="0.25">
      <c r="F57" t="s">
        <v>29</v>
      </c>
      <c r="G57">
        <f t="shared" si="11"/>
        <v>0</v>
      </c>
      <c r="L57" t="s">
        <v>29</v>
      </c>
      <c r="M57">
        <v>0</v>
      </c>
    </row>
    <row r="58" spans="1:13" x14ac:dyDescent="0.25">
      <c r="F58" t="s">
        <v>30</v>
      </c>
      <c r="G58">
        <f t="shared" si="11"/>
        <v>0</v>
      </c>
      <c r="L58" t="s">
        <v>30</v>
      </c>
      <c r="M58">
        <v>0</v>
      </c>
    </row>
    <row r="62" spans="1:13" x14ac:dyDescent="0.25">
      <c r="A62" s="6" t="s">
        <v>31</v>
      </c>
      <c r="B62" s="6" t="s">
        <v>97</v>
      </c>
      <c r="I62" s="7" t="s">
        <v>90</v>
      </c>
    </row>
    <row r="63" spans="1:13" x14ac:dyDescent="0.25">
      <c r="A63" s="8"/>
      <c r="B63" s="8" t="s">
        <v>84</v>
      </c>
      <c r="C63" s="8" t="s">
        <v>85</v>
      </c>
      <c r="D63" s="8" t="s">
        <v>86</v>
      </c>
      <c r="E63" s="8" t="s">
        <v>87</v>
      </c>
      <c r="F63" s="8" t="s">
        <v>91</v>
      </c>
      <c r="G63" s="8" t="s">
        <v>92</v>
      </c>
      <c r="H63" s="8"/>
      <c r="I63" s="8" t="s">
        <v>93</v>
      </c>
      <c r="J63" s="8" t="s">
        <v>94</v>
      </c>
      <c r="K63" s="8"/>
      <c r="L63" s="8" t="s">
        <v>91</v>
      </c>
      <c r="M63" s="8" t="s">
        <v>95</v>
      </c>
    </row>
    <row r="64" spans="1:13" x14ac:dyDescent="0.25">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25">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25">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25">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25">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25">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25">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25">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25">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25">
      <c r="F73" t="s">
        <v>28</v>
      </c>
      <c r="G73">
        <f t="shared" si="15"/>
        <v>9.1440000000000007E-2</v>
      </c>
      <c r="L73" t="s">
        <v>28</v>
      </c>
      <c r="M73">
        <v>0.3</v>
      </c>
    </row>
    <row r="74" spans="1:13" x14ac:dyDescent="0.25">
      <c r="F74" t="s">
        <v>29</v>
      </c>
      <c r="G74">
        <f t="shared" si="15"/>
        <v>0</v>
      </c>
      <c r="L74" t="s">
        <v>29</v>
      </c>
      <c r="M74">
        <v>0</v>
      </c>
    </row>
    <row r="75" spans="1:13" x14ac:dyDescent="0.25">
      <c r="F75" t="s">
        <v>30</v>
      </c>
      <c r="G75">
        <f t="shared" si="15"/>
        <v>0</v>
      </c>
      <c r="L75" t="s">
        <v>30</v>
      </c>
      <c r="M75">
        <v>0</v>
      </c>
    </row>
    <row r="80" spans="1:13" x14ac:dyDescent="0.25">
      <c r="A80" s="6" t="s">
        <v>44</v>
      </c>
      <c r="B80" s="6" t="s">
        <v>98</v>
      </c>
      <c r="I80" s="7" t="s">
        <v>90</v>
      </c>
    </row>
    <row r="81" spans="1:15" x14ac:dyDescent="0.25">
      <c r="A81" s="8"/>
      <c r="B81" s="8" t="s">
        <v>100</v>
      </c>
      <c r="C81" s="8" t="s">
        <v>85</v>
      </c>
      <c r="D81" s="8" t="s">
        <v>101</v>
      </c>
      <c r="E81" s="8" t="s">
        <v>87</v>
      </c>
      <c r="F81" s="8" t="s">
        <v>91</v>
      </c>
      <c r="G81" s="8" t="s">
        <v>92</v>
      </c>
      <c r="H81" s="8"/>
      <c r="I81" s="8" t="s">
        <v>93</v>
      </c>
      <c r="J81" s="8" t="s">
        <v>94</v>
      </c>
      <c r="K81" s="8"/>
      <c r="L81" s="8" t="s">
        <v>91</v>
      </c>
      <c r="M81" s="8" t="s">
        <v>95</v>
      </c>
    </row>
    <row r="82" spans="1:15" x14ac:dyDescent="0.25">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25">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25">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25">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25">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25">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25">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25">
      <c r="F89" t="s">
        <v>26</v>
      </c>
      <c r="G89">
        <f t="shared" si="21"/>
        <v>0.15240000000000001</v>
      </c>
      <c r="L89" t="s">
        <v>26</v>
      </c>
      <c r="M89">
        <v>0.5</v>
      </c>
    </row>
    <row r="90" spans="1:15" x14ac:dyDescent="0.25">
      <c r="F90" t="s">
        <v>27</v>
      </c>
      <c r="G90">
        <f t="shared" si="21"/>
        <v>9.1440000000000007E-2</v>
      </c>
      <c r="L90" t="s">
        <v>27</v>
      </c>
      <c r="M90">
        <v>0.3</v>
      </c>
    </row>
    <row r="91" spans="1:15" x14ac:dyDescent="0.25">
      <c r="F91" t="s">
        <v>28</v>
      </c>
      <c r="G91">
        <f t="shared" si="21"/>
        <v>9.1440000000000007E-2</v>
      </c>
      <c r="L91" t="s">
        <v>28</v>
      </c>
      <c r="M91">
        <v>0.3</v>
      </c>
    </row>
    <row r="92" spans="1:15" x14ac:dyDescent="0.25">
      <c r="F92" t="s">
        <v>29</v>
      </c>
      <c r="G92">
        <f t="shared" si="21"/>
        <v>0</v>
      </c>
      <c r="L92" t="s">
        <v>29</v>
      </c>
      <c r="M92">
        <v>0</v>
      </c>
    </row>
    <row r="93" spans="1:15" x14ac:dyDescent="0.25">
      <c r="F93" t="s">
        <v>30</v>
      </c>
      <c r="G93">
        <f t="shared" si="21"/>
        <v>0</v>
      </c>
      <c r="L93" t="s">
        <v>30</v>
      </c>
      <c r="M93">
        <v>0</v>
      </c>
    </row>
    <row r="96" spans="1:15" x14ac:dyDescent="0.25">
      <c r="A96" s="6" t="s">
        <v>10</v>
      </c>
      <c r="B96" s="6" t="s">
        <v>99</v>
      </c>
      <c r="I96" s="7" t="s">
        <v>90</v>
      </c>
      <c r="O96" t="s">
        <v>450</v>
      </c>
    </row>
    <row r="97" spans="1:17" ht="45" x14ac:dyDescent="0.25">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25">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25">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25">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25">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25">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25">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25">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25">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25">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25">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25">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25">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25">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25">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25">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25">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25">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25">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25">
      <c r="A120" s="6" t="s">
        <v>57</v>
      </c>
      <c r="B120" s="6" t="s">
        <v>353</v>
      </c>
      <c r="I120" s="7" t="s">
        <v>90</v>
      </c>
    </row>
    <row r="121" spans="1:17" x14ac:dyDescent="0.25">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25">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25">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25">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25">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25">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25">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25">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25">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25">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25">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25">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25">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25">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25">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25">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5" x14ac:dyDescent="0.25"/>
  <cols>
    <col min="20" max="20" width="16.5703125" bestFit="1" customWidth="1"/>
  </cols>
  <sheetData>
    <row r="1" spans="1:20" x14ac:dyDescent="0.25">
      <c r="B1" t="s">
        <v>19</v>
      </c>
      <c r="C1" t="s">
        <v>20</v>
      </c>
      <c r="D1" t="s">
        <v>21</v>
      </c>
      <c r="E1" t="s">
        <v>22</v>
      </c>
      <c r="F1" t="s">
        <v>23</v>
      </c>
      <c r="G1" t="s">
        <v>24</v>
      </c>
      <c r="H1" t="s">
        <v>25</v>
      </c>
      <c r="I1" t="s">
        <v>26</v>
      </c>
      <c r="J1" t="s">
        <v>27</v>
      </c>
      <c r="K1" t="s">
        <v>28</v>
      </c>
      <c r="L1" t="s">
        <v>29</v>
      </c>
      <c r="M1" t="s">
        <v>30</v>
      </c>
      <c r="R1" t="s">
        <v>350</v>
      </c>
    </row>
    <row r="2" spans="1:20" x14ac:dyDescent="0.25">
      <c r="A2" t="s">
        <v>6</v>
      </c>
      <c r="B2">
        <v>0.27</v>
      </c>
      <c r="C2">
        <v>0.27</v>
      </c>
      <c r="D2">
        <v>0.27</v>
      </c>
      <c r="E2">
        <v>0.73</v>
      </c>
      <c r="F2">
        <v>0.73</v>
      </c>
      <c r="G2">
        <v>0.73</v>
      </c>
      <c r="H2">
        <v>0.73</v>
      </c>
      <c r="I2">
        <v>0.73</v>
      </c>
      <c r="J2">
        <v>0.73</v>
      </c>
      <c r="K2">
        <v>0.73</v>
      </c>
      <c r="L2">
        <v>0.27</v>
      </c>
      <c r="M2">
        <v>0.27</v>
      </c>
      <c r="R2" t="s">
        <v>351</v>
      </c>
      <c r="S2" t="s">
        <v>6</v>
      </c>
      <c r="T2" t="s">
        <v>72</v>
      </c>
    </row>
    <row r="3" spans="1:20" x14ac:dyDescent="0.25">
      <c r="A3" t="s">
        <v>35</v>
      </c>
      <c r="B3">
        <v>1</v>
      </c>
      <c r="C3">
        <v>1</v>
      </c>
      <c r="D3">
        <v>1</v>
      </c>
      <c r="E3">
        <v>1</v>
      </c>
      <c r="F3">
        <v>1</v>
      </c>
      <c r="G3">
        <v>1</v>
      </c>
      <c r="H3">
        <v>1</v>
      </c>
      <c r="I3">
        <v>1</v>
      </c>
      <c r="J3">
        <v>1</v>
      </c>
      <c r="K3">
        <v>1</v>
      </c>
      <c r="L3">
        <v>1</v>
      </c>
      <c r="M3">
        <v>1</v>
      </c>
      <c r="R3" t="s">
        <v>352</v>
      </c>
      <c r="S3" t="s">
        <v>35</v>
      </c>
      <c r="T3" t="s">
        <v>73</v>
      </c>
    </row>
    <row r="4" spans="1:20" x14ac:dyDescent="0.25">
      <c r="A4" t="s">
        <v>40</v>
      </c>
      <c r="B4">
        <v>0.27</v>
      </c>
      <c r="C4">
        <v>0.27</v>
      </c>
      <c r="D4">
        <v>0.27</v>
      </c>
      <c r="E4">
        <v>0.73</v>
      </c>
      <c r="F4">
        <v>0.73</v>
      </c>
      <c r="G4">
        <v>0.73</v>
      </c>
      <c r="H4">
        <v>0.73</v>
      </c>
      <c r="I4">
        <v>0.73</v>
      </c>
      <c r="J4">
        <v>0.73</v>
      </c>
      <c r="K4">
        <v>0.73</v>
      </c>
      <c r="L4">
        <v>0.27</v>
      </c>
      <c r="M4">
        <v>0.27</v>
      </c>
      <c r="R4" t="s">
        <v>352</v>
      </c>
      <c r="S4" t="s">
        <v>40</v>
      </c>
      <c r="T4" t="s">
        <v>74</v>
      </c>
    </row>
    <row r="5" spans="1:20" x14ac:dyDescent="0.25">
      <c r="A5" t="s">
        <v>43</v>
      </c>
      <c r="B5">
        <v>1</v>
      </c>
      <c r="C5">
        <v>1</v>
      </c>
      <c r="D5">
        <v>1</v>
      </c>
      <c r="E5">
        <v>1</v>
      </c>
      <c r="F5">
        <v>1</v>
      </c>
      <c r="G5">
        <v>1</v>
      </c>
      <c r="H5">
        <v>1</v>
      </c>
      <c r="I5">
        <v>1</v>
      </c>
      <c r="J5">
        <v>1</v>
      </c>
      <c r="K5">
        <v>1</v>
      </c>
      <c r="L5">
        <v>1</v>
      </c>
      <c r="M5">
        <v>1</v>
      </c>
      <c r="R5" t="s">
        <v>352</v>
      </c>
      <c r="S5" t="s">
        <v>43</v>
      </c>
      <c r="T5" t="s">
        <v>75</v>
      </c>
    </row>
    <row r="6" spans="1:20" x14ac:dyDescent="0.25">
      <c r="A6" t="s">
        <v>42</v>
      </c>
      <c r="B6">
        <v>1</v>
      </c>
      <c r="C6">
        <v>1</v>
      </c>
      <c r="D6">
        <v>1</v>
      </c>
      <c r="E6">
        <v>1</v>
      </c>
      <c r="F6">
        <v>1</v>
      </c>
      <c r="G6">
        <v>1</v>
      </c>
      <c r="H6">
        <v>1</v>
      </c>
      <c r="I6">
        <v>1</v>
      </c>
      <c r="J6">
        <v>1</v>
      </c>
      <c r="K6">
        <v>1</v>
      </c>
      <c r="L6">
        <v>1</v>
      </c>
      <c r="M6">
        <v>1</v>
      </c>
      <c r="R6" t="s">
        <v>352</v>
      </c>
      <c r="S6" t="s">
        <v>42</v>
      </c>
      <c r="T6" t="s">
        <v>76</v>
      </c>
    </row>
    <row r="7" spans="1:20" x14ac:dyDescent="0.25">
      <c r="A7" t="s">
        <v>53</v>
      </c>
      <c r="B7">
        <v>1</v>
      </c>
      <c r="C7">
        <v>1</v>
      </c>
      <c r="D7">
        <v>1</v>
      </c>
      <c r="E7">
        <v>1</v>
      </c>
      <c r="F7">
        <v>1</v>
      </c>
      <c r="G7">
        <v>1</v>
      </c>
      <c r="H7">
        <v>1</v>
      </c>
      <c r="I7">
        <v>1</v>
      </c>
      <c r="J7">
        <v>1</v>
      </c>
      <c r="K7">
        <v>1</v>
      </c>
      <c r="L7">
        <v>1</v>
      </c>
      <c r="M7">
        <v>1</v>
      </c>
      <c r="R7" t="s">
        <v>352</v>
      </c>
      <c r="S7" t="s">
        <v>53</v>
      </c>
      <c r="T7" t="s">
        <v>77</v>
      </c>
    </row>
    <row r="8" spans="1:20" x14ac:dyDescent="0.25">
      <c r="A8" t="s">
        <v>52</v>
      </c>
      <c r="B8">
        <v>0.27</v>
      </c>
      <c r="C8">
        <v>0.27</v>
      </c>
      <c r="D8">
        <v>0.27</v>
      </c>
      <c r="E8">
        <v>0.73</v>
      </c>
      <c r="F8">
        <v>0.73</v>
      </c>
      <c r="G8">
        <v>0.73</v>
      </c>
      <c r="H8">
        <v>0.73</v>
      </c>
      <c r="I8">
        <v>0.73</v>
      </c>
      <c r="J8">
        <v>0.73</v>
      </c>
      <c r="K8">
        <v>0.73</v>
      </c>
      <c r="L8">
        <v>0.27</v>
      </c>
      <c r="M8">
        <v>0.27</v>
      </c>
      <c r="R8" t="s">
        <v>352</v>
      </c>
      <c r="S8" t="s">
        <v>52</v>
      </c>
      <c r="T8" t="s">
        <v>78</v>
      </c>
    </row>
    <row r="9" spans="1:20" x14ac:dyDescent="0.25">
      <c r="A9" t="s">
        <v>63</v>
      </c>
      <c r="B9">
        <v>1</v>
      </c>
      <c r="C9">
        <v>1</v>
      </c>
      <c r="D9">
        <v>1</v>
      </c>
      <c r="E9">
        <v>1</v>
      </c>
      <c r="F9">
        <v>1</v>
      </c>
      <c r="G9">
        <v>1</v>
      </c>
      <c r="H9">
        <v>1</v>
      </c>
      <c r="I9">
        <v>1</v>
      </c>
      <c r="J9">
        <v>1</v>
      </c>
      <c r="K9">
        <v>1</v>
      </c>
      <c r="L9">
        <v>1</v>
      </c>
      <c r="M9">
        <v>1</v>
      </c>
      <c r="R9" t="s">
        <v>351</v>
      </c>
      <c r="S9" t="s">
        <v>63</v>
      </c>
      <c r="T9" t="s">
        <v>79</v>
      </c>
    </row>
    <row r="10" spans="1:20" x14ac:dyDescent="0.25">
      <c r="A10" t="s">
        <v>62</v>
      </c>
      <c r="B10">
        <v>1</v>
      </c>
      <c r="C10">
        <v>1</v>
      </c>
      <c r="D10">
        <v>1</v>
      </c>
      <c r="E10">
        <v>1</v>
      </c>
      <c r="F10">
        <v>1</v>
      </c>
      <c r="G10">
        <v>1</v>
      </c>
      <c r="H10">
        <v>1</v>
      </c>
      <c r="I10">
        <v>1</v>
      </c>
      <c r="J10">
        <v>1</v>
      </c>
      <c r="K10">
        <v>1</v>
      </c>
      <c r="L10">
        <v>1</v>
      </c>
      <c r="M10">
        <v>1</v>
      </c>
    </row>
    <row r="11" spans="1:20" x14ac:dyDescent="0.25">
      <c r="A11" t="s">
        <v>456</v>
      </c>
      <c r="B11">
        <v>0.27</v>
      </c>
      <c r="C11">
        <v>0.27</v>
      </c>
      <c r="D11">
        <v>0.27</v>
      </c>
      <c r="E11">
        <v>0.73</v>
      </c>
      <c r="F11">
        <v>0.73</v>
      </c>
      <c r="G11">
        <v>0.73</v>
      </c>
      <c r="H11">
        <v>0.73</v>
      </c>
      <c r="I11">
        <v>0.73</v>
      </c>
      <c r="J11">
        <v>0.73</v>
      </c>
      <c r="K11">
        <v>0.73</v>
      </c>
      <c r="L11">
        <v>0.27</v>
      </c>
      <c r="M11">
        <v>0.27</v>
      </c>
    </row>
    <row r="12" spans="1:20" x14ac:dyDescent="0.25">
      <c r="A12" t="s">
        <v>457</v>
      </c>
      <c r="B12">
        <v>0.27</v>
      </c>
      <c r="C12">
        <v>0.27</v>
      </c>
      <c r="D12">
        <v>0.27</v>
      </c>
      <c r="E12">
        <v>0.73</v>
      </c>
      <c r="F12">
        <v>0.73</v>
      </c>
      <c r="G12">
        <v>0.73</v>
      </c>
      <c r="H12">
        <v>0.73</v>
      </c>
      <c r="I12">
        <v>0.73</v>
      </c>
      <c r="J12">
        <v>0.73</v>
      </c>
      <c r="K12">
        <v>0.73</v>
      </c>
      <c r="L12">
        <v>0.27</v>
      </c>
      <c r="M12">
        <v>0.27</v>
      </c>
    </row>
    <row r="13" spans="1:20" x14ac:dyDescent="0.25">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5" x14ac:dyDescent="0.25"/>
  <sheetData>
    <row r="1" spans="1:6" x14ac:dyDescent="0.25">
      <c r="A1" t="s">
        <v>31</v>
      </c>
      <c r="B1">
        <v>0</v>
      </c>
    </row>
    <row r="2" spans="1:6" x14ac:dyDescent="0.25">
      <c r="A2" t="s">
        <v>34</v>
      </c>
      <c r="B2">
        <v>0</v>
      </c>
    </row>
    <row r="3" spans="1:6" x14ac:dyDescent="0.25">
      <c r="A3" t="s">
        <v>44</v>
      </c>
      <c r="B3">
        <v>0</v>
      </c>
    </row>
    <row r="4" spans="1:6" x14ac:dyDescent="0.25">
      <c r="A4" t="s">
        <v>10</v>
      </c>
      <c r="B4">
        <v>4.2</v>
      </c>
      <c r="F4">
        <v>4.2</v>
      </c>
    </row>
    <row r="5" spans="1:6" x14ac:dyDescent="0.25">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tabSelected="1" workbookViewId="0">
      <selection activeCell="E10" sqref="E10"/>
    </sheetView>
  </sheetViews>
  <sheetFormatPr defaultRowHeight="15" x14ac:dyDescent="0.25"/>
  <cols>
    <col min="2" max="2" width="10" bestFit="1" customWidth="1"/>
  </cols>
  <sheetData>
    <row r="1" spans="1:7" x14ac:dyDescent="0.25">
      <c r="A1" t="s">
        <v>31</v>
      </c>
      <c r="B1">
        <v>0</v>
      </c>
    </row>
    <row r="2" spans="1:7" x14ac:dyDescent="0.25">
      <c r="A2" t="s">
        <v>34</v>
      </c>
      <c r="B2">
        <v>0</v>
      </c>
    </row>
    <row r="3" spans="1:7" x14ac:dyDescent="0.25">
      <c r="A3" t="s">
        <v>44</v>
      </c>
      <c r="B3">
        <v>0</v>
      </c>
    </row>
    <row r="4" spans="1:7" x14ac:dyDescent="0.25">
      <c r="A4" t="s">
        <v>10</v>
      </c>
      <c r="B4">
        <f>23046340/1000000</f>
        <v>23.046340000000001</v>
      </c>
      <c r="G4">
        <f>23046340/1000000</f>
        <v>23.046340000000001</v>
      </c>
    </row>
    <row r="5" spans="1:7" x14ac:dyDescent="0.25">
      <c r="A5" t="s">
        <v>57</v>
      </c>
      <c r="B5">
        <f>13000*1233.48/1000000</f>
        <v>16.035240000000002</v>
      </c>
      <c r="G5">
        <f>13000*1233.48/1000000</f>
        <v>16.035240000000002</v>
      </c>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5" x14ac:dyDescent="0.25"/>
  <cols>
    <col min="1" max="1" width="13.28515625" bestFit="1" customWidth="1"/>
    <col min="4" max="5" width="11" bestFit="1" customWidth="1"/>
  </cols>
  <sheetData>
    <row r="1" spans="1:8" x14ac:dyDescent="0.25">
      <c r="A1" t="s">
        <v>31</v>
      </c>
      <c r="B1">
        <v>0</v>
      </c>
      <c r="G1" t="s">
        <v>102</v>
      </c>
    </row>
    <row r="2" spans="1:8" x14ac:dyDescent="0.25">
      <c r="A2" t="s">
        <v>34</v>
      </c>
      <c r="B2">
        <v>0</v>
      </c>
    </row>
    <row r="3" spans="1:8" x14ac:dyDescent="0.25">
      <c r="A3" t="s">
        <v>44</v>
      </c>
      <c r="B3">
        <v>0</v>
      </c>
    </row>
    <row r="4" spans="1:8" x14ac:dyDescent="0.25">
      <c r="A4" t="s">
        <v>10</v>
      </c>
      <c r="B4">
        <v>5</v>
      </c>
      <c r="F4">
        <v>5</v>
      </c>
      <c r="H4">
        <v>12.796140767087245</v>
      </c>
    </row>
    <row r="5" spans="1:8" x14ac:dyDescent="0.25">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25">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25">
      <c r="A4" t="s">
        <v>40</v>
      </c>
      <c r="B4">
        <v>0</v>
      </c>
      <c r="C4">
        <v>0</v>
      </c>
      <c r="D4">
        <v>0</v>
      </c>
      <c r="E4">
        <v>0</v>
      </c>
      <c r="F4">
        <v>0</v>
      </c>
      <c r="G4">
        <v>0</v>
      </c>
      <c r="H4">
        <v>0</v>
      </c>
      <c r="I4">
        <v>0</v>
      </c>
      <c r="J4">
        <v>0</v>
      </c>
      <c r="K4">
        <v>0</v>
      </c>
      <c r="L4">
        <v>0</v>
      </c>
      <c r="M4">
        <v>0</v>
      </c>
    </row>
    <row r="5" spans="1:13" x14ac:dyDescent="0.25">
      <c r="A5" t="s">
        <v>43</v>
      </c>
      <c r="B5">
        <v>0</v>
      </c>
      <c r="C5">
        <v>0</v>
      </c>
      <c r="D5">
        <v>0</v>
      </c>
      <c r="E5">
        <v>0</v>
      </c>
      <c r="F5">
        <v>0</v>
      </c>
      <c r="G5">
        <v>0</v>
      </c>
      <c r="H5">
        <v>0</v>
      </c>
      <c r="I5">
        <v>0</v>
      </c>
      <c r="J5">
        <v>0</v>
      </c>
      <c r="K5">
        <v>0</v>
      </c>
      <c r="L5">
        <v>0</v>
      </c>
      <c r="M5">
        <v>0</v>
      </c>
    </row>
    <row r="6" spans="1:13" x14ac:dyDescent="0.25">
      <c r="A6" t="s">
        <v>42</v>
      </c>
      <c r="B6">
        <v>0</v>
      </c>
      <c r="C6">
        <v>0</v>
      </c>
      <c r="D6">
        <v>0</v>
      </c>
      <c r="E6">
        <v>0</v>
      </c>
      <c r="F6">
        <v>0</v>
      </c>
      <c r="G6">
        <v>0</v>
      </c>
      <c r="H6">
        <v>0</v>
      </c>
      <c r="I6">
        <v>0</v>
      </c>
      <c r="J6">
        <v>0</v>
      </c>
      <c r="K6">
        <v>0</v>
      </c>
      <c r="L6">
        <v>0</v>
      </c>
      <c r="M6">
        <v>0</v>
      </c>
    </row>
    <row r="7" spans="1:13" x14ac:dyDescent="0.25">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25">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25">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25">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25">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25">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25">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25">
      <c r="A24" t="s">
        <v>460</v>
      </c>
    </row>
    <row r="25" spans="1:13" x14ac:dyDescent="0.25">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25">
      <c r="A26" t="s">
        <v>52</v>
      </c>
      <c r="B26">
        <v>0</v>
      </c>
      <c r="C26">
        <v>0</v>
      </c>
      <c r="D26">
        <v>0</v>
      </c>
      <c r="E26">
        <v>0</v>
      </c>
      <c r="F26">
        <v>0</v>
      </c>
      <c r="G26">
        <v>0</v>
      </c>
      <c r="H26">
        <v>0</v>
      </c>
      <c r="I26">
        <v>0</v>
      </c>
      <c r="J26">
        <v>0</v>
      </c>
      <c r="K26">
        <v>0</v>
      </c>
      <c r="L26">
        <v>0</v>
      </c>
      <c r="M26">
        <v>0</v>
      </c>
    </row>
    <row r="27" spans="1:13" x14ac:dyDescent="0.25">
      <c r="A27" t="s">
        <v>63</v>
      </c>
      <c r="B27">
        <v>0</v>
      </c>
      <c r="C27">
        <v>0</v>
      </c>
      <c r="D27">
        <v>0</v>
      </c>
      <c r="E27">
        <v>0</v>
      </c>
      <c r="F27">
        <v>0</v>
      </c>
      <c r="G27">
        <v>0</v>
      </c>
      <c r="H27">
        <v>0</v>
      </c>
      <c r="I27">
        <v>0</v>
      </c>
      <c r="J27">
        <v>0</v>
      </c>
      <c r="K27">
        <v>0</v>
      </c>
      <c r="L27">
        <v>0</v>
      </c>
      <c r="M27">
        <v>0</v>
      </c>
    </row>
    <row r="28" spans="1:13" x14ac:dyDescent="0.25">
      <c r="A28" t="s">
        <v>62</v>
      </c>
      <c r="F28">
        <v>38.621428571428602</v>
      </c>
      <c r="G28">
        <v>32.83</v>
      </c>
      <c r="H28">
        <v>26.251612903225801</v>
      </c>
      <c r="I28">
        <v>23.845161290322601</v>
      </c>
      <c r="J28">
        <v>13.0233333333333</v>
      </c>
    </row>
    <row r="29" spans="1:13" x14ac:dyDescent="0.25">
      <c r="A29" t="s">
        <v>456</v>
      </c>
      <c r="F29">
        <v>12.0278571428571</v>
      </c>
      <c r="G29">
        <v>23.593333333333302</v>
      </c>
      <c r="H29">
        <v>33.1645161290323</v>
      </c>
      <c r="I29">
        <v>32.383870967741899</v>
      </c>
      <c r="J29">
        <v>13.22</v>
      </c>
    </row>
    <row r="30" spans="1:13" x14ac:dyDescent="0.25">
      <c r="A30" t="s">
        <v>457</v>
      </c>
      <c r="F30">
        <v>38.621428571428602</v>
      </c>
      <c r="G30">
        <v>32.83</v>
      </c>
      <c r="H30">
        <v>26.251612903225801</v>
      </c>
      <c r="I30">
        <v>23.845161290322601</v>
      </c>
      <c r="J30">
        <v>13.0233333333333</v>
      </c>
    </row>
    <row r="31" spans="1:13" x14ac:dyDescent="0.25">
      <c r="A31" t="s">
        <v>459</v>
      </c>
      <c r="F31">
        <v>32.615789473684202</v>
      </c>
      <c r="G31">
        <v>58.506666666666703</v>
      </c>
      <c r="H31">
        <v>57.6225806451613</v>
      </c>
      <c r="I31">
        <v>41.158064516129002</v>
      </c>
      <c r="J31">
        <v>0</v>
      </c>
    </row>
    <row r="45" spans="1:10" x14ac:dyDescent="0.25">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8</v>
      </c>
      <c r="B7" t="s">
        <v>34</v>
      </c>
      <c r="C7">
        <v>0</v>
      </c>
      <c r="D7">
        <v>0</v>
      </c>
      <c r="E7">
        <v>0</v>
      </c>
      <c r="F7">
        <v>0</v>
      </c>
      <c r="G7">
        <v>0</v>
      </c>
      <c r="H7">
        <v>0</v>
      </c>
      <c r="I7">
        <v>0</v>
      </c>
      <c r="J7">
        <v>0</v>
      </c>
      <c r="K7">
        <v>0</v>
      </c>
      <c r="L7">
        <v>0</v>
      </c>
      <c r="M7">
        <v>0</v>
      </c>
      <c r="N7">
        <v>0</v>
      </c>
    </row>
    <row r="8" spans="1:14" x14ac:dyDescent="0.25">
      <c r="A8" t="s">
        <v>34</v>
      </c>
      <c r="B8" t="s">
        <v>36</v>
      </c>
      <c r="C8">
        <v>0</v>
      </c>
      <c r="D8">
        <v>0</v>
      </c>
      <c r="E8">
        <v>0</v>
      </c>
      <c r="F8">
        <v>0</v>
      </c>
      <c r="G8">
        <v>0</v>
      </c>
      <c r="H8">
        <v>0</v>
      </c>
      <c r="I8">
        <v>0</v>
      </c>
      <c r="J8">
        <v>0</v>
      </c>
      <c r="K8">
        <v>0</v>
      </c>
      <c r="L8">
        <v>0</v>
      </c>
      <c r="M8">
        <v>0</v>
      </c>
      <c r="N8">
        <v>0</v>
      </c>
    </row>
    <row r="9" spans="1:14" x14ac:dyDescent="0.25">
      <c r="A9" t="s">
        <v>36</v>
      </c>
      <c r="B9" t="s">
        <v>39</v>
      </c>
      <c r="C9">
        <v>0</v>
      </c>
      <c r="D9">
        <v>0</v>
      </c>
      <c r="E9">
        <v>0</v>
      </c>
      <c r="F9">
        <v>0</v>
      </c>
      <c r="G9">
        <v>0</v>
      </c>
      <c r="H9">
        <v>0</v>
      </c>
      <c r="I9">
        <v>0</v>
      </c>
      <c r="J9">
        <v>0</v>
      </c>
      <c r="K9">
        <v>0</v>
      </c>
      <c r="L9">
        <v>0</v>
      </c>
      <c r="M9">
        <v>0</v>
      </c>
      <c r="N9">
        <v>0</v>
      </c>
    </row>
    <row r="10" spans="1:14" x14ac:dyDescent="0.25">
      <c r="A10" t="s">
        <v>39</v>
      </c>
      <c r="B10" t="s">
        <v>41</v>
      </c>
      <c r="C10">
        <v>0</v>
      </c>
      <c r="D10">
        <v>0</v>
      </c>
      <c r="E10">
        <v>0</v>
      </c>
      <c r="F10">
        <v>0</v>
      </c>
      <c r="G10">
        <v>0</v>
      </c>
      <c r="H10">
        <v>0</v>
      </c>
      <c r="I10">
        <v>0</v>
      </c>
      <c r="J10">
        <v>0</v>
      </c>
      <c r="K10">
        <v>0</v>
      </c>
      <c r="L10">
        <v>0</v>
      </c>
      <c r="M10">
        <v>0</v>
      </c>
      <c r="N10">
        <v>0</v>
      </c>
    </row>
    <row r="11" spans="1:14" x14ac:dyDescent="0.25">
      <c r="A11" t="s">
        <v>41</v>
      </c>
      <c r="B11" t="s">
        <v>44</v>
      </c>
      <c r="C11">
        <v>0</v>
      </c>
      <c r="D11">
        <v>0</v>
      </c>
      <c r="E11">
        <v>0</v>
      </c>
      <c r="F11">
        <v>0</v>
      </c>
      <c r="G11">
        <v>0</v>
      </c>
      <c r="H11">
        <v>0</v>
      </c>
      <c r="I11">
        <v>0</v>
      </c>
      <c r="J11">
        <v>0</v>
      </c>
      <c r="K11">
        <v>0</v>
      </c>
      <c r="L11">
        <v>0</v>
      </c>
      <c r="M11">
        <v>0</v>
      </c>
      <c r="N11">
        <v>0</v>
      </c>
    </row>
    <row r="12" spans="1:14" x14ac:dyDescent="0.25">
      <c r="A12" t="s">
        <v>44</v>
      </c>
      <c r="B12" t="s">
        <v>9</v>
      </c>
      <c r="C12">
        <v>0</v>
      </c>
      <c r="D12">
        <v>0</v>
      </c>
      <c r="E12">
        <v>0</v>
      </c>
      <c r="F12">
        <v>0</v>
      </c>
      <c r="G12">
        <v>0</v>
      </c>
      <c r="H12">
        <v>0</v>
      </c>
      <c r="I12">
        <v>0</v>
      </c>
      <c r="J12">
        <v>0</v>
      </c>
      <c r="K12">
        <v>0</v>
      </c>
      <c r="L12">
        <v>0</v>
      </c>
      <c r="M12">
        <v>0</v>
      </c>
      <c r="N12">
        <v>0</v>
      </c>
    </row>
    <row r="13" spans="1:14" x14ac:dyDescent="0.25">
      <c r="A13" t="s">
        <v>45</v>
      </c>
      <c r="B13" t="s">
        <v>9</v>
      </c>
      <c r="C13">
        <v>0</v>
      </c>
      <c r="D13">
        <v>0</v>
      </c>
      <c r="E13">
        <v>0</v>
      </c>
      <c r="F13">
        <v>0</v>
      </c>
      <c r="G13">
        <v>0</v>
      </c>
      <c r="H13">
        <v>0</v>
      </c>
      <c r="I13">
        <v>0</v>
      </c>
      <c r="J13">
        <v>0</v>
      </c>
      <c r="K13">
        <v>0</v>
      </c>
      <c r="L13">
        <v>0</v>
      </c>
      <c r="M13">
        <v>0</v>
      </c>
      <c r="N13">
        <v>0</v>
      </c>
    </row>
    <row r="14" spans="1:14" x14ac:dyDescent="0.25">
      <c r="A14" t="s">
        <v>9</v>
      </c>
      <c r="B14" t="s">
        <v>46</v>
      </c>
      <c r="C14">
        <v>0</v>
      </c>
      <c r="D14">
        <v>0</v>
      </c>
      <c r="E14">
        <v>0</v>
      </c>
      <c r="F14">
        <v>0</v>
      </c>
      <c r="G14">
        <v>0</v>
      </c>
      <c r="H14">
        <v>0</v>
      </c>
      <c r="I14">
        <v>0</v>
      </c>
      <c r="J14">
        <v>0</v>
      </c>
      <c r="K14">
        <v>0</v>
      </c>
      <c r="L14">
        <v>0</v>
      </c>
      <c r="M14">
        <v>0</v>
      </c>
      <c r="N14">
        <v>0</v>
      </c>
    </row>
    <row r="15" spans="1:14" x14ac:dyDescent="0.25">
      <c r="A15" t="s">
        <v>46</v>
      </c>
      <c r="B15" t="s">
        <v>48</v>
      </c>
      <c r="C15">
        <v>0</v>
      </c>
      <c r="D15">
        <v>0</v>
      </c>
      <c r="E15">
        <v>0</v>
      </c>
      <c r="F15">
        <v>0</v>
      </c>
      <c r="G15">
        <v>0</v>
      </c>
      <c r="H15">
        <v>0</v>
      </c>
      <c r="I15">
        <v>0</v>
      </c>
      <c r="J15">
        <v>0</v>
      </c>
      <c r="K15">
        <v>0</v>
      </c>
      <c r="L15">
        <v>0</v>
      </c>
      <c r="M15">
        <v>0</v>
      </c>
      <c r="N15">
        <v>0</v>
      </c>
    </row>
    <row r="16" spans="1:14" x14ac:dyDescent="0.25">
      <c r="A16" t="s">
        <v>455</v>
      </c>
      <c r="B16" t="s">
        <v>56</v>
      </c>
      <c r="C16">
        <v>0</v>
      </c>
      <c r="D16">
        <v>0</v>
      </c>
      <c r="E16">
        <v>0</v>
      </c>
      <c r="F16">
        <v>0</v>
      </c>
      <c r="G16">
        <v>0</v>
      </c>
      <c r="H16">
        <v>0</v>
      </c>
      <c r="I16">
        <v>0</v>
      </c>
      <c r="J16">
        <v>0</v>
      </c>
      <c r="K16">
        <v>0</v>
      </c>
      <c r="L16">
        <v>0</v>
      </c>
      <c r="M16">
        <v>0</v>
      </c>
      <c r="N16">
        <v>0</v>
      </c>
    </row>
    <row r="17" spans="1:14" x14ac:dyDescent="0.25">
      <c r="A17" t="s">
        <v>58</v>
      </c>
      <c r="B17" t="s">
        <v>57</v>
      </c>
      <c r="C17">
        <v>0</v>
      </c>
      <c r="D17">
        <v>0</v>
      </c>
      <c r="E17">
        <v>0</v>
      </c>
      <c r="F17">
        <v>0</v>
      </c>
      <c r="G17">
        <v>0</v>
      </c>
      <c r="H17">
        <v>0</v>
      </c>
      <c r="I17">
        <v>0</v>
      </c>
      <c r="J17">
        <v>0</v>
      </c>
      <c r="K17">
        <v>0</v>
      </c>
      <c r="L17">
        <v>0</v>
      </c>
      <c r="M17">
        <v>0</v>
      </c>
      <c r="N17">
        <v>0</v>
      </c>
    </row>
    <row r="18" spans="1:14" x14ac:dyDescent="0.25">
      <c r="A18" t="s">
        <v>59</v>
      </c>
      <c r="B18" t="s">
        <v>455</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50</v>
      </c>
      <c r="C20">
        <v>0</v>
      </c>
      <c r="D20">
        <v>0</v>
      </c>
      <c r="E20">
        <v>0</v>
      </c>
      <c r="F20">
        <v>0</v>
      </c>
      <c r="G20">
        <v>0</v>
      </c>
      <c r="H20">
        <v>0</v>
      </c>
      <c r="I20">
        <v>0</v>
      </c>
      <c r="J20">
        <v>0</v>
      </c>
      <c r="K20">
        <v>0</v>
      </c>
      <c r="L20">
        <v>0</v>
      </c>
      <c r="M20">
        <v>0</v>
      </c>
      <c r="N20">
        <v>0</v>
      </c>
    </row>
    <row r="21" spans="1:14" x14ac:dyDescent="0.25">
      <c r="A21" t="s">
        <v>56</v>
      </c>
      <c r="B21" t="s">
        <v>10</v>
      </c>
      <c r="C21">
        <v>0</v>
      </c>
      <c r="D21">
        <v>0</v>
      </c>
      <c r="E21">
        <v>0</v>
      </c>
      <c r="F21">
        <v>0</v>
      </c>
      <c r="G21">
        <v>0</v>
      </c>
      <c r="H21">
        <v>0</v>
      </c>
      <c r="I21">
        <v>0</v>
      </c>
      <c r="J21">
        <v>0</v>
      </c>
      <c r="K21">
        <v>0</v>
      </c>
      <c r="L21">
        <v>0</v>
      </c>
      <c r="M21">
        <v>0</v>
      </c>
      <c r="N21">
        <v>0</v>
      </c>
    </row>
    <row r="22" spans="1:14" x14ac:dyDescent="0.25">
      <c r="A22" t="s">
        <v>57</v>
      </c>
      <c r="B22" t="s">
        <v>458</v>
      </c>
      <c r="C22">
        <v>0</v>
      </c>
      <c r="D22">
        <v>0</v>
      </c>
      <c r="E22">
        <v>0</v>
      </c>
      <c r="F22">
        <v>0</v>
      </c>
      <c r="G22">
        <v>0</v>
      </c>
      <c r="H22">
        <v>0</v>
      </c>
      <c r="I22">
        <v>0</v>
      </c>
      <c r="J22">
        <v>0</v>
      </c>
      <c r="K22">
        <v>0</v>
      </c>
      <c r="L22">
        <v>0</v>
      </c>
      <c r="M22">
        <v>0</v>
      </c>
      <c r="N22">
        <v>0</v>
      </c>
    </row>
    <row r="23" spans="1:14" x14ac:dyDescent="0.25">
      <c r="A23" t="s">
        <v>10</v>
      </c>
      <c r="B23" t="s">
        <v>49</v>
      </c>
      <c r="C23">
        <v>0</v>
      </c>
      <c r="D23">
        <v>0.6</v>
      </c>
      <c r="E23">
        <v>0.8</v>
      </c>
      <c r="F23">
        <v>1.2</v>
      </c>
      <c r="G23">
        <v>0.2</v>
      </c>
      <c r="H23">
        <v>0.1</v>
      </c>
      <c r="I23">
        <v>0.1</v>
      </c>
      <c r="J23">
        <v>0.1</v>
      </c>
      <c r="K23">
        <v>0.1</v>
      </c>
      <c r="L23">
        <v>0.1</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49</v>
      </c>
      <c r="B25" t="s">
        <v>34</v>
      </c>
      <c r="C25">
        <v>0</v>
      </c>
      <c r="D25">
        <v>0</v>
      </c>
      <c r="E25">
        <v>0</v>
      </c>
      <c r="F25">
        <v>0</v>
      </c>
      <c r="G25">
        <v>0</v>
      </c>
      <c r="H25">
        <v>0</v>
      </c>
      <c r="I25">
        <v>0</v>
      </c>
      <c r="J25">
        <v>0</v>
      </c>
      <c r="K25">
        <v>0</v>
      </c>
      <c r="L25">
        <v>0</v>
      </c>
      <c r="M25">
        <v>0</v>
      </c>
      <c r="N25">
        <v>0</v>
      </c>
    </row>
    <row r="26" spans="1:14" x14ac:dyDescent="0.25">
      <c r="A26" t="s">
        <v>458</v>
      </c>
      <c r="B26" t="s">
        <v>461</v>
      </c>
      <c r="C26">
        <v>0</v>
      </c>
      <c r="D26">
        <v>0</v>
      </c>
      <c r="E26">
        <v>0</v>
      </c>
      <c r="F26">
        <v>0</v>
      </c>
      <c r="G26">
        <v>0</v>
      </c>
      <c r="H26">
        <v>0</v>
      </c>
      <c r="I26">
        <v>0</v>
      </c>
      <c r="J26">
        <v>0</v>
      </c>
      <c r="K26">
        <v>0</v>
      </c>
      <c r="L26">
        <v>0</v>
      </c>
      <c r="M26">
        <v>0</v>
      </c>
      <c r="N26">
        <v>0</v>
      </c>
    </row>
    <row r="27" spans="1:14" x14ac:dyDescent="0.25">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5" x14ac:dyDescent="0.25"/>
  <sheetData>
    <row r="1" spans="1:3" x14ac:dyDescent="0.25">
      <c r="A1" t="s">
        <v>32</v>
      </c>
      <c r="B1" t="s">
        <v>63</v>
      </c>
      <c r="C1">
        <v>100000</v>
      </c>
    </row>
    <row r="2" spans="1:3" x14ac:dyDescent="0.25">
      <c r="A2" t="s">
        <v>34</v>
      </c>
      <c r="B2" t="s">
        <v>43</v>
      </c>
      <c r="C2">
        <v>100000</v>
      </c>
    </row>
    <row r="3" spans="1:3" x14ac:dyDescent="0.25">
      <c r="A3" t="s">
        <v>34</v>
      </c>
      <c r="B3" t="s">
        <v>35</v>
      </c>
      <c r="C3">
        <v>100000</v>
      </c>
    </row>
    <row r="4" spans="1:3" x14ac:dyDescent="0.25">
      <c r="A4" t="s">
        <v>44</v>
      </c>
      <c r="B4" t="s">
        <v>43</v>
      </c>
      <c r="C4">
        <v>100000</v>
      </c>
    </row>
    <row r="5" spans="1:3" x14ac:dyDescent="0.25">
      <c r="A5" t="s">
        <v>10</v>
      </c>
      <c r="B5" t="s">
        <v>459</v>
      </c>
      <c r="C5">
        <v>100000</v>
      </c>
    </row>
    <row r="6" spans="1:3" x14ac:dyDescent="0.25">
      <c r="A6" t="s">
        <v>10</v>
      </c>
      <c r="B6" t="s">
        <v>53</v>
      </c>
      <c r="C6">
        <v>100000</v>
      </c>
    </row>
    <row r="7" spans="1:3" x14ac:dyDescent="0.25">
      <c r="A7" t="s">
        <v>39</v>
      </c>
      <c r="B7" t="s">
        <v>40</v>
      </c>
      <c r="C7">
        <v>100000</v>
      </c>
    </row>
    <row r="8" spans="1:3" x14ac:dyDescent="0.25">
      <c r="A8" t="s">
        <v>39</v>
      </c>
      <c r="B8" t="s">
        <v>42</v>
      </c>
      <c r="C8">
        <v>100000</v>
      </c>
    </row>
    <row r="9" spans="1:3" x14ac:dyDescent="0.25">
      <c r="A9" t="s">
        <v>54</v>
      </c>
      <c r="B9" t="s">
        <v>52</v>
      </c>
      <c r="C9">
        <v>100000</v>
      </c>
    </row>
    <row r="10" spans="1:3" x14ac:dyDescent="0.25">
      <c r="A10" t="s">
        <v>32</v>
      </c>
      <c r="B10" t="s">
        <v>6</v>
      </c>
      <c r="C10">
        <v>100000</v>
      </c>
    </row>
    <row r="11" spans="1:3" x14ac:dyDescent="0.25">
      <c r="A11" t="s">
        <v>461</v>
      </c>
      <c r="B11" t="s">
        <v>457</v>
      </c>
      <c r="C11">
        <v>100000</v>
      </c>
    </row>
    <row r="12" spans="1:3" x14ac:dyDescent="0.25">
      <c r="A12" t="s">
        <v>458</v>
      </c>
      <c r="B12" t="s">
        <v>456</v>
      </c>
      <c r="C12">
        <v>100000</v>
      </c>
    </row>
    <row r="13" spans="1:3" x14ac:dyDescent="0.25">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5" x14ac:dyDescent="0.25"/>
  <cols>
    <col min="3" max="3" width="9.85546875" customWidth="1"/>
  </cols>
  <sheetData>
    <row r="1" spans="1:12" x14ac:dyDescent="0.25">
      <c r="C1" t="s">
        <v>15</v>
      </c>
      <c r="D1" t="s">
        <v>16</v>
      </c>
      <c r="K1" t="s">
        <v>378</v>
      </c>
      <c r="L1" t="s">
        <v>378</v>
      </c>
    </row>
    <row r="2" spans="1:12" x14ac:dyDescent="0.25">
      <c r="A2" t="s">
        <v>32</v>
      </c>
      <c r="B2" t="s">
        <v>33</v>
      </c>
      <c r="C2">
        <v>1.17E-2</v>
      </c>
      <c r="D2">
        <v>0.90859999999999996</v>
      </c>
      <c r="K2">
        <v>1.17E-2</v>
      </c>
      <c r="L2">
        <v>0.90859999999999996</v>
      </c>
    </row>
    <row r="3" spans="1:12" x14ac:dyDescent="0.25">
      <c r="A3" t="s">
        <v>7</v>
      </c>
      <c r="B3" t="s">
        <v>33</v>
      </c>
      <c r="C3">
        <v>2.2200000000000001E-2</v>
      </c>
      <c r="D3">
        <v>1.5952</v>
      </c>
      <c r="K3">
        <v>2.2200000000000001E-2</v>
      </c>
      <c r="L3">
        <v>1.5952</v>
      </c>
    </row>
    <row r="4" spans="1:12" x14ac:dyDescent="0.25">
      <c r="A4" t="s">
        <v>33</v>
      </c>
      <c r="B4" t="s">
        <v>8</v>
      </c>
      <c r="C4">
        <v>1.4200000000000001E-2</v>
      </c>
      <c r="D4">
        <v>1.181</v>
      </c>
      <c r="K4">
        <v>1.4200000000000001E-2</v>
      </c>
      <c r="L4">
        <v>1.181</v>
      </c>
    </row>
    <row r="5" spans="1:12" x14ac:dyDescent="0.25">
      <c r="A5" t="s">
        <v>46</v>
      </c>
      <c r="B5" t="s">
        <v>48</v>
      </c>
      <c r="C5">
        <v>1.21E-2</v>
      </c>
      <c r="D5">
        <v>0.66080000000000005</v>
      </c>
      <c r="K5">
        <v>1.21E-2</v>
      </c>
      <c r="L5">
        <v>0.66080000000000005</v>
      </c>
    </row>
    <row r="6" spans="1:12" x14ac:dyDescent="0.25">
      <c r="A6" t="s">
        <v>61</v>
      </c>
      <c r="B6" t="s">
        <v>31</v>
      </c>
      <c r="C6">
        <v>8.3000000000000001E-3</v>
      </c>
      <c r="D6">
        <v>0.70540000000000003</v>
      </c>
      <c r="K6">
        <v>8.3000000000000001E-3</v>
      </c>
      <c r="L6">
        <v>0.70540000000000003</v>
      </c>
    </row>
    <row r="7" spans="1:12" x14ac:dyDescent="0.25">
      <c r="A7" t="s">
        <v>31</v>
      </c>
      <c r="B7" t="s">
        <v>32</v>
      </c>
      <c r="C7">
        <v>8.3000000000000001E-3</v>
      </c>
      <c r="D7">
        <v>0.70540000000000003</v>
      </c>
      <c r="K7">
        <v>8.3000000000000001E-3</v>
      </c>
      <c r="L7">
        <v>0.70540000000000003</v>
      </c>
    </row>
    <row r="8" spans="1:12" x14ac:dyDescent="0.25">
      <c r="A8" t="s">
        <v>8</v>
      </c>
      <c r="B8" t="s">
        <v>34</v>
      </c>
      <c r="C8">
        <v>1.21E-2</v>
      </c>
      <c r="D8">
        <v>0.36080000000000001</v>
      </c>
      <c r="K8">
        <v>1.21E-2</v>
      </c>
      <c r="L8">
        <v>0.36080000000000001</v>
      </c>
    </row>
    <row r="9" spans="1:12" x14ac:dyDescent="0.25">
      <c r="A9" t="s">
        <v>34</v>
      </c>
      <c r="B9" t="s">
        <v>36</v>
      </c>
      <c r="C9">
        <v>1.21E-2</v>
      </c>
      <c r="D9">
        <v>0.36080000000000001</v>
      </c>
      <c r="K9">
        <v>1.21E-2</v>
      </c>
      <c r="L9">
        <v>0.36080000000000001</v>
      </c>
    </row>
    <row r="10" spans="1:12" x14ac:dyDescent="0.25">
      <c r="A10" t="s">
        <v>39</v>
      </c>
      <c r="B10" t="s">
        <v>41</v>
      </c>
      <c r="C10">
        <v>1.21E-2</v>
      </c>
      <c r="D10">
        <v>0.36080000000000001</v>
      </c>
      <c r="K10">
        <v>1.21E-2</v>
      </c>
      <c r="L10">
        <v>0.36080000000000001</v>
      </c>
    </row>
    <row r="11" spans="1:12" x14ac:dyDescent="0.25">
      <c r="A11" t="s">
        <v>41</v>
      </c>
      <c r="B11" t="s">
        <v>44</v>
      </c>
      <c r="C11">
        <v>1.21E-2</v>
      </c>
      <c r="D11">
        <v>0.36080000000000001</v>
      </c>
      <c r="K11">
        <v>1.21E-2</v>
      </c>
      <c r="L11">
        <v>0.36080000000000001</v>
      </c>
    </row>
    <row r="12" spans="1:12" x14ac:dyDescent="0.25">
      <c r="A12" t="s">
        <v>44</v>
      </c>
      <c r="B12" t="s">
        <v>9</v>
      </c>
      <c r="C12">
        <v>1.21E-2</v>
      </c>
      <c r="D12">
        <v>0.36080000000000001</v>
      </c>
      <c r="K12">
        <v>1.21E-2</v>
      </c>
      <c r="L12">
        <v>0.36080000000000001</v>
      </c>
    </row>
    <row r="13" spans="1:12" x14ac:dyDescent="0.25">
      <c r="A13" t="s">
        <v>45</v>
      </c>
      <c r="B13" t="s">
        <v>9</v>
      </c>
      <c r="C13">
        <v>2.5600000000000001E-2</v>
      </c>
      <c r="D13">
        <v>0.29820000000000002</v>
      </c>
      <c r="K13">
        <v>2.5600000000000001E-2</v>
      </c>
      <c r="L13">
        <v>0.29820000000000002</v>
      </c>
    </row>
    <row r="14" spans="1:12" x14ac:dyDescent="0.25">
      <c r="A14" t="s">
        <v>9</v>
      </c>
      <c r="B14" t="s">
        <v>46</v>
      </c>
      <c r="C14">
        <v>2.5600000000000001E-2</v>
      </c>
      <c r="D14">
        <v>0.29820000000000002</v>
      </c>
      <c r="K14">
        <v>2.5600000000000001E-2</v>
      </c>
      <c r="L14">
        <v>0.29820000000000002</v>
      </c>
    </row>
    <row r="15" spans="1:12" x14ac:dyDescent="0.25">
      <c r="A15" t="s">
        <v>55</v>
      </c>
      <c r="B15" t="s">
        <v>54</v>
      </c>
      <c r="C15">
        <v>2.1700000000000001E-2</v>
      </c>
      <c r="D15">
        <v>1.0789</v>
      </c>
      <c r="K15">
        <v>2.1700000000000001E-2</v>
      </c>
      <c r="L15">
        <v>1.0789</v>
      </c>
    </row>
    <row r="16" spans="1:12" x14ac:dyDescent="0.25">
      <c r="A16" t="s">
        <v>54</v>
      </c>
      <c r="B16" t="s">
        <v>50</v>
      </c>
      <c r="C16">
        <v>2.1700000000000001E-2</v>
      </c>
      <c r="D16">
        <v>1.0789</v>
      </c>
      <c r="K16">
        <v>2.1700000000000001E-2</v>
      </c>
      <c r="L16">
        <v>1.0789</v>
      </c>
    </row>
    <row r="17" spans="1:12" x14ac:dyDescent="0.25">
      <c r="A17" t="s">
        <v>56</v>
      </c>
      <c r="B17" t="s">
        <v>10</v>
      </c>
      <c r="C17">
        <v>5.0500000000000003E-2</v>
      </c>
      <c r="D17">
        <v>0.35699999999999998</v>
      </c>
      <c r="K17">
        <v>5.0500000000000003E-2</v>
      </c>
      <c r="L17">
        <v>1.357</v>
      </c>
    </row>
    <row r="18" spans="1:12" x14ac:dyDescent="0.25">
      <c r="A18" t="s">
        <v>10</v>
      </c>
      <c r="B18" t="s">
        <v>49</v>
      </c>
      <c r="C18">
        <v>3.3700000000000001E-2</v>
      </c>
      <c r="D18">
        <v>0.36020000000000002</v>
      </c>
      <c r="K18">
        <v>3.3700000000000001E-2</v>
      </c>
      <c r="L18">
        <v>0.36020000000000002</v>
      </c>
    </row>
    <row r="19" spans="1:12" x14ac:dyDescent="0.25">
      <c r="A19" t="s">
        <v>49</v>
      </c>
      <c r="B19" t="s">
        <v>34</v>
      </c>
      <c r="C19">
        <v>3.3700000000000001E-2</v>
      </c>
      <c r="D19">
        <v>0.36020000000000002</v>
      </c>
      <c r="K19">
        <v>3.3700000000000001E-2</v>
      </c>
      <c r="L19">
        <v>0.36020000000000002</v>
      </c>
    </row>
    <row r="20" spans="1:12" x14ac:dyDescent="0.25">
      <c r="A20" t="s">
        <v>36</v>
      </c>
      <c r="B20" t="s">
        <v>39</v>
      </c>
      <c r="C20">
        <v>5.0500000000000003E-2</v>
      </c>
      <c r="D20">
        <v>0.35699999999999998</v>
      </c>
      <c r="K20">
        <v>1.17E-2</v>
      </c>
      <c r="L20">
        <v>0.90859999999999996</v>
      </c>
    </row>
    <row r="21" spans="1:12" x14ac:dyDescent="0.25">
      <c r="A21" t="s">
        <v>455</v>
      </c>
      <c r="B21" t="s">
        <v>56</v>
      </c>
      <c r="C21">
        <v>5.0500000000000003E-2</v>
      </c>
      <c r="D21">
        <v>0.35699999999999998</v>
      </c>
      <c r="K21">
        <v>2.1700000000000001E-2</v>
      </c>
      <c r="L21">
        <v>1.0789</v>
      </c>
    </row>
    <row r="22" spans="1:12" x14ac:dyDescent="0.25">
      <c r="A22" t="s">
        <v>58</v>
      </c>
      <c r="B22" t="s">
        <v>57</v>
      </c>
      <c r="C22">
        <v>5.0500000000000003E-2</v>
      </c>
      <c r="D22">
        <v>0.35699999999999998</v>
      </c>
      <c r="K22">
        <v>2.1700000000000001E-2</v>
      </c>
      <c r="L22">
        <v>1.0789</v>
      </c>
    </row>
    <row r="23" spans="1:12" x14ac:dyDescent="0.25">
      <c r="A23" t="s">
        <v>59</v>
      </c>
      <c r="B23" t="s">
        <v>455</v>
      </c>
      <c r="C23">
        <v>5.0500000000000003E-2</v>
      </c>
      <c r="D23">
        <v>0.35699999999999998</v>
      </c>
      <c r="K23">
        <v>2.1700000000000001E-2</v>
      </c>
      <c r="L23">
        <v>1.0789</v>
      </c>
    </row>
    <row r="24" spans="1:12" x14ac:dyDescent="0.25">
      <c r="A24" t="s">
        <v>57</v>
      </c>
      <c r="B24" t="s">
        <v>458</v>
      </c>
      <c r="C24">
        <v>5.0500000000000003E-2</v>
      </c>
      <c r="D24">
        <v>0.35699999999999998</v>
      </c>
      <c r="K24">
        <v>2.1700000000000001E-2</v>
      </c>
      <c r="L24">
        <v>1.0789</v>
      </c>
    </row>
    <row r="25" spans="1:12" x14ac:dyDescent="0.25">
      <c r="A25" t="s">
        <v>50</v>
      </c>
      <c r="B25" t="s">
        <v>49</v>
      </c>
      <c r="C25">
        <v>5.0500000000000003E-2</v>
      </c>
      <c r="D25">
        <v>0.35699999999999998</v>
      </c>
      <c r="K25">
        <v>2.1700000000000001E-2</v>
      </c>
      <c r="L25">
        <v>1.0789</v>
      </c>
    </row>
    <row r="26" spans="1:12" x14ac:dyDescent="0.25">
      <c r="A26" t="s">
        <v>458</v>
      </c>
      <c r="B26" t="s">
        <v>461</v>
      </c>
      <c r="C26">
        <v>5.0500000000000003E-2</v>
      </c>
      <c r="D26">
        <v>0.35699999999999998</v>
      </c>
      <c r="K26">
        <v>2.1700000000000001E-2</v>
      </c>
      <c r="L26">
        <v>1.0789</v>
      </c>
    </row>
    <row r="27" spans="1:12" x14ac:dyDescent="0.25">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5" x14ac:dyDescent="0.25"/>
  <sheetData>
    <row r="1" spans="1:13" x14ac:dyDescent="0.25">
      <c r="C1" t="s">
        <v>17</v>
      </c>
      <c r="D1" t="s">
        <v>18</v>
      </c>
      <c r="L1" t="s">
        <v>447</v>
      </c>
    </row>
    <row r="2" spans="1:13" x14ac:dyDescent="0.25">
      <c r="A2" t="s">
        <v>32</v>
      </c>
      <c r="B2" t="s">
        <v>33</v>
      </c>
      <c r="C2">
        <v>8.2199999999999995E-2</v>
      </c>
      <c r="D2">
        <v>32.695</v>
      </c>
      <c r="L2">
        <v>24.762</v>
      </c>
      <c r="M2">
        <v>0.1031</v>
      </c>
    </row>
    <row r="3" spans="1:13" x14ac:dyDescent="0.25">
      <c r="A3" t="s">
        <v>7</v>
      </c>
      <c r="B3" t="s">
        <v>33</v>
      </c>
      <c r="C3">
        <v>0.26179999999999998</v>
      </c>
      <c r="D3">
        <v>9.0059000000000005</v>
      </c>
      <c r="L3">
        <v>8.8047000000000004</v>
      </c>
      <c r="M3">
        <v>0.1246</v>
      </c>
    </row>
    <row r="4" spans="1:13" x14ac:dyDescent="0.25">
      <c r="A4" t="s">
        <v>33</v>
      </c>
      <c r="B4" t="s">
        <v>8</v>
      </c>
      <c r="C4">
        <v>0.1234</v>
      </c>
      <c r="D4">
        <v>29.276</v>
      </c>
      <c r="L4">
        <v>18.931999999999999</v>
      </c>
      <c r="M4">
        <v>0.1618</v>
      </c>
    </row>
    <row r="5" spans="1:13" x14ac:dyDescent="0.25">
      <c r="A5" t="s">
        <v>46</v>
      </c>
      <c r="B5" t="s">
        <v>48</v>
      </c>
      <c r="C5">
        <v>0.1618</v>
      </c>
      <c r="D5">
        <v>18.931999999999999</v>
      </c>
      <c r="L5">
        <v>18.931999999999999</v>
      </c>
      <c r="M5">
        <v>0.1618</v>
      </c>
    </row>
    <row r="6" spans="1:13" x14ac:dyDescent="0.25">
      <c r="A6" t="s">
        <v>61</v>
      </c>
      <c r="B6" t="s">
        <v>31</v>
      </c>
      <c r="C6">
        <v>0.1031</v>
      </c>
      <c r="D6">
        <v>24.762</v>
      </c>
      <c r="L6">
        <v>24.762</v>
      </c>
      <c r="M6">
        <v>0.1031</v>
      </c>
    </row>
    <row r="7" spans="1:13" x14ac:dyDescent="0.25">
      <c r="A7" t="s">
        <v>31</v>
      </c>
      <c r="B7" t="s">
        <v>32</v>
      </c>
      <c r="C7">
        <v>0.1031</v>
      </c>
      <c r="D7">
        <v>24.762</v>
      </c>
      <c r="L7">
        <v>24.762</v>
      </c>
      <c r="M7">
        <v>0.1031</v>
      </c>
    </row>
    <row r="8" spans="1:13" x14ac:dyDescent="0.25">
      <c r="A8" t="s">
        <v>8</v>
      </c>
      <c r="B8" t="s">
        <v>34</v>
      </c>
      <c r="C8">
        <v>0.1618</v>
      </c>
      <c r="D8">
        <v>18.931999999999999</v>
      </c>
      <c r="L8">
        <v>18.931999999999999</v>
      </c>
      <c r="M8">
        <v>0.1618</v>
      </c>
    </row>
    <row r="9" spans="1:13" x14ac:dyDescent="0.25">
      <c r="A9" t="s">
        <v>34</v>
      </c>
      <c r="B9" t="s">
        <v>36</v>
      </c>
      <c r="C9">
        <v>0.1618</v>
      </c>
      <c r="D9">
        <v>28.221</v>
      </c>
      <c r="L9">
        <v>18.931999999999999</v>
      </c>
      <c r="M9">
        <v>0.1618</v>
      </c>
    </row>
    <row r="10" spans="1:13" x14ac:dyDescent="0.25">
      <c r="A10" t="s">
        <v>39</v>
      </c>
      <c r="B10" t="s">
        <v>41</v>
      </c>
      <c r="C10">
        <v>0.1618</v>
      </c>
      <c r="D10">
        <v>28.221</v>
      </c>
      <c r="L10">
        <v>18.931999999999999</v>
      </c>
      <c r="M10">
        <v>0.1618</v>
      </c>
    </row>
    <row r="11" spans="1:13" x14ac:dyDescent="0.25">
      <c r="A11" t="s">
        <v>41</v>
      </c>
      <c r="B11" t="s">
        <v>44</v>
      </c>
      <c r="C11">
        <v>0.1618</v>
      </c>
      <c r="D11">
        <v>28.221</v>
      </c>
      <c r="L11">
        <v>18.931999999999999</v>
      </c>
      <c r="M11">
        <v>0.1618</v>
      </c>
    </row>
    <row r="12" spans="1:13" x14ac:dyDescent="0.25">
      <c r="A12" t="s">
        <v>44</v>
      </c>
      <c r="B12" t="s">
        <v>9</v>
      </c>
      <c r="C12">
        <v>0.1618</v>
      </c>
      <c r="D12">
        <v>28.221</v>
      </c>
      <c r="L12">
        <v>18.931999999999999</v>
      </c>
      <c r="M12">
        <v>0.1618</v>
      </c>
    </row>
    <row r="13" spans="1:13" x14ac:dyDescent="0.25">
      <c r="A13" t="s">
        <v>45</v>
      </c>
      <c r="B13" t="s">
        <v>9</v>
      </c>
      <c r="C13">
        <v>0.1618</v>
      </c>
      <c r="D13">
        <v>28.221</v>
      </c>
      <c r="L13">
        <v>18.931999999999999</v>
      </c>
      <c r="M13">
        <v>0.1618</v>
      </c>
    </row>
    <row r="14" spans="1:13" x14ac:dyDescent="0.25">
      <c r="A14" t="s">
        <v>9</v>
      </c>
      <c r="B14" t="s">
        <v>46</v>
      </c>
      <c r="C14">
        <v>0.1618</v>
      </c>
      <c r="D14">
        <v>28.221</v>
      </c>
      <c r="L14">
        <v>18.931999999999999</v>
      </c>
      <c r="M14">
        <v>0.1618</v>
      </c>
    </row>
    <row r="15" spans="1:13" x14ac:dyDescent="0.25">
      <c r="A15" t="s">
        <v>55</v>
      </c>
      <c r="B15" t="s">
        <v>54</v>
      </c>
      <c r="C15">
        <v>0.1618</v>
      </c>
      <c r="D15">
        <v>28.221</v>
      </c>
      <c r="L15">
        <v>18.931999999999999</v>
      </c>
      <c r="M15">
        <v>0.1618</v>
      </c>
    </row>
    <row r="16" spans="1:13" x14ac:dyDescent="0.25">
      <c r="A16" t="s">
        <v>54</v>
      </c>
      <c r="B16" t="s">
        <v>50</v>
      </c>
      <c r="C16">
        <v>0.1618</v>
      </c>
      <c r="D16">
        <v>15.32</v>
      </c>
      <c r="L16">
        <v>18.931999999999999</v>
      </c>
      <c r="M16">
        <v>0.1618</v>
      </c>
    </row>
    <row r="17" spans="1:13" x14ac:dyDescent="0.25">
      <c r="A17" t="s">
        <v>56</v>
      </c>
      <c r="B17" t="s">
        <v>10</v>
      </c>
      <c r="C17">
        <v>0.1618</v>
      </c>
      <c r="D17">
        <v>15.32</v>
      </c>
      <c r="L17">
        <v>18.931999999999999</v>
      </c>
      <c r="M17">
        <v>0.1618</v>
      </c>
    </row>
    <row r="18" spans="1:13" x14ac:dyDescent="0.25">
      <c r="A18" t="s">
        <v>10</v>
      </c>
      <c r="B18" t="s">
        <v>49</v>
      </c>
      <c r="C18">
        <v>0.1618</v>
      </c>
      <c r="D18">
        <v>15.32</v>
      </c>
      <c r="L18">
        <v>18.931999999999999</v>
      </c>
      <c r="M18">
        <v>0.1618</v>
      </c>
    </row>
    <row r="19" spans="1:13" x14ac:dyDescent="0.25">
      <c r="A19" t="s">
        <v>49</v>
      </c>
      <c r="B19" t="s">
        <v>34</v>
      </c>
      <c r="C19">
        <v>0.1618</v>
      </c>
      <c r="D19">
        <v>15.32</v>
      </c>
      <c r="L19">
        <v>18.931999999999999</v>
      </c>
      <c r="M19">
        <v>0.1618</v>
      </c>
    </row>
    <row r="20" spans="1:13" x14ac:dyDescent="0.25">
      <c r="A20" t="s">
        <v>36</v>
      </c>
      <c r="B20" t="s">
        <v>39</v>
      </c>
      <c r="C20">
        <v>0.1618</v>
      </c>
      <c r="D20">
        <v>15.32</v>
      </c>
      <c r="L20">
        <v>18.931999999999999</v>
      </c>
      <c r="M20">
        <v>0.1618</v>
      </c>
    </row>
    <row r="21" spans="1:13" x14ac:dyDescent="0.25">
      <c r="A21" t="s">
        <v>455</v>
      </c>
      <c r="B21" t="s">
        <v>56</v>
      </c>
      <c r="C21">
        <v>0.1618</v>
      </c>
      <c r="D21">
        <v>15.32</v>
      </c>
      <c r="L21">
        <v>18.931999999999999</v>
      </c>
      <c r="M21">
        <v>0.1618</v>
      </c>
    </row>
    <row r="22" spans="1:13" x14ac:dyDescent="0.25">
      <c r="A22" t="s">
        <v>58</v>
      </c>
      <c r="B22" t="s">
        <v>57</v>
      </c>
      <c r="C22">
        <v>0.1618</v>
      </c>
      <c r="D22">
        <v>15.32</v>
      </c>
      <c r="L22">
        <v>18.931999999999999</v>
      </c>
      <c r="M22">
        <v>0.1618</v>
      </c>
    </row>
    <row r="23" spans="1:13" x14ac:dyDescent="0.25">
      <c r="A23" t="s">
        <v>59</v>
      </c>
      <c r="B23" t="s">
        <v>455</v>
      </c>
      <c r="C23">
        <v>0.1618</v>
      </c>
      <c r="D23">
        <v>15.32</v>
      </c>
      <c r="L23">
        <v>18.931999999999999</v>
      </c>
      <c r="M23">
        <v>0.1618</v>
      </c>
    </row>
    <row r="24" spans="1:13" x14ac:dyDescent="0.25">
      <c r="A24" t="s">
        <v>57</v>
      </c>
      <c r="B24" t="s">
        <v>458</v>
      </c>
      <c r="C24">
        <v>0.1618</v>
      </c>
      <c r="D24">
        <v>15.32</v>
      </c>
      <c r="L24">
        <v>18.931999999999999</v>
      </c>
      <c r="M24">
        <v>0.1618</v>
      </c>
    </row>
    <row r="25" spans="1:13" x14ac:dyDescent="0.25">
      <c r="A25" t="s">
        <v>50</v>
      </c>
      <c r="B25" t="s">
        <v>49</v>
      </c>
      <c r="C25">
        <v>0.1618</v>
      </c>
      <c r="D25">
        <v>15.32</v>
      </c>
      <c r="L25">
        <v>18.931999999999999</v>
      </c>
      <c r="M25">
        <v>0.1618</v>
      </c>
    </row>
    <row r="26" spans="1:13" x14ac:dyDescent="0.25">
      <c r="A26" t="s">
        <v>458</v>
      </c>
      <c r="B26" t="s">
        <v>461</v>
      </c>
      <c r="C26">
        <v>0.1618</v>
      </c>
      <c r="D26">
        <v>15.32</v>
      </c>
      <c r="L26">
        <v>18.931999999999999</v>
      </c>
      <c r="M26">
        <v>0.1618</v>
      </c>
    </row>
    <row r="27" spans="1:13" x14ac:dyDescent="0.25">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0.05</v>
      </c>
      <c r="E4" s="1"/>
      <c r="F4" s="1"/>
      <c r="G4" s="1"/>
      <c r="H4" s="1"/>
      <c r="I4" s="1"/>
      <c r="J4" s="1"/>
      <c r="K4" s="1"/>
      <c r="L4" s="1"/>
      <c r="M4" s="1"/>
      <c r="N4" s="1"/>
      <c r="O4" s="1"/>
      <c r="P4" s="1"/>
      <c r="Q4" s="1"/>
      <c r="R4" s="1"/>
      <c r="S4" s="1"/>
    </row>
    <row r="5" spans="1:19" x14ac:dyDescent="0.25">
      <c r="A5" t="s">
        <v>32</v>
      </c>
      <c r="B5" t="s">
        <v>33</v>
      </c>
      <c r="C5" t="s">
        <v>22</v>
      </c>
      <c r="D5" s="3">
        <v>0.1</v>
      </c>
      <c r="E5" s="1"/>
      <c r="F5" s="1"/>
      <c r="G5" s="1"/>
      <c r="H5" s="1"/>
      <c r="I5" s="1"/>
      <c r="J5" s="1"/>
      <c r="K5" s="1"/>
      <c r="L5" s="1"/>
      <c r="M5" s="1"/>
      <c r="N5" s="1"/>
      <c r="O5" s="1"/>
      <c r="P5" s="1"/>
      <c r="Q5" s="1"/>
      <c r="R5" s="1"/>
      <c r="S5" s="1"/>
    </row>
    <row r="6" spans="1:19" x14ac:dyDescent="0.25">
      <c r="A6" t="s">
        <v>32</v>
      </c>
      <c r="B6" t="s">
        <v>33</v>
      </c>
      <c r="C6" t="s">
        <v>23</v>
      </c>
      <c r="D6" s="3">
        <v>0.5</v>
      </c>
      <c r="E6" s="1"/>
      <c r="F6" s="1"/>
      <c r="G6" s="1"/>
      <c r="H6" s="1"/>
      <c r="I6" s="1"/>
      <c r="J6" s="1"/>
      <c r="K6" s="1"/>
      <c r="L6" s="1"/>
      <c r="M6" s="1"/>
      <c r="N6" s="1"/>
      <c r="O6" s="1"/>
      <c r="P6" s="1"/>
      <c r="Q6" s="1"/>
      <c r="R6" s="1"/>
      <c r="S6" s="1"/>
    </row>
    <row r="7" spans="1:19" x14ac:dyDescent="0.25">
      <c r="A7" t="s">
        <v>32</v>
      </c>
      <c r="B7" t="s">
        <v>33</v>
      </c>
      <c r="C7" t="s">
        <v>24</v>
      </c>
      <c r="D7" s="3">
        <v>0.5</v>
      </c>
      <c r="E7" s="1"/>
      <c r="F7" s="1"/>
      <c r="G7" s="1"/>
      <c r="H7" s="1"/>
      <c r="I7" s="1"/>
      <c r="J7" s="1"/>
      <c r="K7" s="1"/>
      <c r="L7" s="1"/>
      <c r="M7" s="1"/>
      <c r="N7" s="1"/>
      <c r="O7" s="1"/>
      <c r="P7" s="1"/>
      <c r="Q7" s="1"/>
      <c r="R7" s="1"/>
      <c r="S7" s="1"/>
    </row>
    <row r="8" spans="1:19" x14ac:dyDescent="0.25">
      <c r="A8" t="s">
        <v>32</v>
      </c>
      <c r="B8" t="s">
        <v>33</v>
      </c>
      <c r="C8" t="s">
        <v>25</v>
      </c>
      <c r="D8" s="3">
        <v>0.5</v>
      </c>
      <c r="E8" s="1"/>
      <c r="F8" s="1"/>
      <c r="G8" s="1"/>
      <c r="H8" s="1"/>
      <c r="I8" s="1"/>
      <c r="J8" s="1"/>
      <c r="K8" s="1"/>
      <c r="L8" s="1"/>
      <c r="M8" s="1"/>
      <c r="N8" s="1"/>
      <c r="O8" s="1"/>
      <c r="P8" s="1"/>
      <c r="Q8" s="1"/>
      <c r="R8" s="1"/>
      <c r="S8" s="1"/>
    </row>
    <row r="9" spans="1:19" x14ac:dyDescent="0.25">
      <c r="A9" t="s">
        <v>32</v>
      </c>
      <c r="B9" t="s">
        <v>33</v>
      </c>
      <c r="C9" t="s">
        <v>26</v>
      </c>
      <c r="D9" s="3">
        <v>0.04</v>
      </c>
      <c r="E9" s="1"/>
      <c r="F9" s="1"/>
      <c r="G9" s="1"/>
      <c r="H9" s="1"/>
      <c r="I9" s="1"/>
      <c r="J9" s="1"/>
      <c r="K9" s="1"/>
      <c r="L9" s="1"/>
      <c r="M9" s="1"/>
      <c r="N9" s="1"/>
      <c r="O9" s="1"/>
      <c r="P9" s="1"/>
      <c r="Q9" s="1"/>
      <c r="R9" s="1"/>
      <c r="S9" s="1"/>
    </row>
    <row r="10" spans="1:19" ht="15.75" customHeight="1" x14ac:dyDescent="0.25">
      <c r="A10" t="s">
        <v>32</v>
      </c>
      <c r="B10" t="s">
        <v>33</v>
      </c>
      <c r="C10" t="s">
        <v>27</v>
      </c>
      <c r="D10" s="3">
        <v>0.02</v>
      </c>
      <c r="E10" s="1"/>
      <c r="F10" s="1"/>
      <c r="G10" s="1"/>
      <c r="H10" s="1"/>
      <c r="I10" s="1"/>
      <c r="J10" s="1"/>
      <c r="K10" s="1"/>
      <c r="L10" s="1"/>
      <c r="M10" s="1"/>
      <c r="N10" s="1"/>
      <c r="O10" s="1"/>
      <c r="P10" s="1"/>
      <c r="Q10" s="1"/>
      <c r="R10" s="1"/>
      <c r="S10" s="1"/>
    </row>
    <row r="11" spans="1:19" x14ac:dyDescent="0.25">
      <c r="A11" t="s">
        <v>32</v>
      </c>
      <c r="B11" t="s">
        <v>33</v>
      </c>
      <c r="C11" t="s">
        <v>28</v>
      </c>
      <c r="D11">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0.05</v>
      </c>
    </row>
    <row r="29" spans="1:4" x14ac:dyDescent="0.25">
      <c r="A29" t="s">
        <v>5</v>
      </c>
      <c r="B29" t="s">
        <v>8</v>
      </c>
      <c r="C29" t="s">
        <v>22</v>
      </c>
      <c r="D29" s="3">
        <v>0.1</v>
      </c>
    </row>
    <row r="30" spans="1:4" x14ac:dyDescent="0.25">
      <c r="A30" t="s">
        <v>5</v>
      </c>
      <c r="B30" t="s">
        <v>8</v>
      </c>
      <c r="C30" t="s">
        <v>23</v>
      </c>
      <c r="D30" s="3">
        <v>0.5</v>
      </c>
    </row>
    <row r="31" spans="1:4" x14ac:dyDescent="0.25">
      <c r="A31" t="s">
        <v>5</v>
      </c>
      <c r="B31" t="s">
        <v>8</v>
      </c>
      <c r="C31" t="s">
        <v>24</v>
      </c>
      <c r="D31" s="3">
        <v>0.5</v>
      </c>
    </row>
    <row r="32" spans="1:4" x14ac:dyDescent="0.25">
      <c r="A32" t="s">
        <v>5</v>
      </c>
      <c r="B32" t="s">
        <v>8</v>
      </c>
      <c r="C32" t="s">
        <v>25</v>
      </c>
      <c r="D32" s="3">
        <v>0.5</v>
      </c>
    </row>
    <row r="33" spans="1:4" x14ac:dyDescent="0.25">
      <c r="A33" t="s">
        <v>5</v>
      </c>
      <c r="B33" t="s">
        <v>8</v>
      </c>
      <c r="C33" t="s">
        <v>26</v>
      </c>
      <c r="D33" s="3">
        <v>0.04</v>
      </c>
    </row>
    <row r="34" spans="1:4" x14ac:dyDescent="0.25">
      <c r="A34" t="s">
        <v>5</v>
      </c>
      <c r="B34" t="s">
        <v>8</v>
      </c>
      <c r="C34" t="s">
        <v>27</v>
      </c>
      <c r="D34" s="3">
        <v>0.02</v>
      </c>
    </row>
    <row r="35" spans="1:4" x14ac:dyDescent="0.25">
      <c r="A35" t="s">
        <v>5</v>
      </c>
      <c r="B35" t="s">
        <v>8</v>
      </c>
      <c r="C35" t="s">
        <v>28</v>
      </c>
      <c r="D35">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0.05</v>
      </c>
    </row>
    <row r="41" spans="1:4" x14ac:dyDescent="0.25">
      <c r="A41" t="s">
        <v>8</v>
      </c>
      <c r="B41" t="s">
        <v>34</v>
      </c>
      <c r="C41" t="s">
        <v>22</v>
      </c>
      <c r="D41" s="3">
        <v>0.1</v>
      </c>
    </row>
    <row r="42" spans="1:4" x14ac:dyDescent="0.25">
      <c r="A42" t="s">
        <v>8</v>
      </c>
      <c r="B42" t="s">
        <v>34</v>
      </c>
      <c r="C42" t="s">
        <v>23</v>
      </c>
      <c r="D42" s="3">
        <v>0.5</v>
      </c>
    </row>
    <row r="43" spans="1:4" x14ac:dyDescent="0.25">
      <c r="A43" t="s">
        <v>8</v>
      </c>
      <c r="B43" t="s">
        <v>34</v>
      </c>
      <c r="C43" t="s">
        <v>24</v>
      </c>
      <c r="D43" s="3">
        <v>0.5</v>
      </c>
    </row>
    <row r="44" spans="1:4" x14ac:dyDescent="0.25">
      <c r="A44" t="s">
        <v>8</v>
      </c>
      <c r="B44" t="s">
        <v>34</v>
      </c>
      <c r="C44" t="s">
        <v>25</v>
      </c>
      <c r="D44" s="3">
        <v>0.5</v>
      </c>
    </row>
    <row r="45" spans="1:4" x14ac:dyDescent="0.25">
      <c r="A45" t="s">
        <v>8</v>
      </c>
      <c r="B45" t="s">
        <v>34</v>
      </c>
      <c r="C45" t="s">
        <v>26</v>
      </c>
      <c r="D45" s="3">
        <v>0.04</v>
      </c>
    </row>
    <row r="46" spans="1:4" x14ac:dyDescent="0.25">
      <c r="A46" t="s">
        <v>8</v>
      </c>
      <c r="B46" t="s">
        <v>34</v>
      </c>
      <c r="C46" t="s">
        <v>27</v>
      </c>
      <c r="D46" s="3">
        <v>0.02</v>
      </c>
    </row>
    <row r="47" spans="1:4" x14ac:dyDescent="0.25">
      <c r="A47" t="s">
        <v>8</v>
      </c>
      <c r="B47" t="s">
        <v>34</v>
      </c>
      <c r="C47" t="s">
        <v>28</v>
      </c>
      <c r="D47">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0.05</v>
      </c>
    </row>
    <row r="53" spans="1:4" x14ac:dyDescent="0.25">
      <c r="A53" t="s">
        <v>34</v>
      </c>
      <c r="B53" t="s">
        <v>36</v>
      </c>
      <c r="C53" t="s">
        <v>22</v>
      </c>
      <c r="D53" s="3">
        <v>0.1</v>
      </c>
    </row>
    <row r="54" spans="1:4" x14ac:dyDescent="0.25">
      <c r="A54" t="s">
        <v>34</v>
      </c>
      <c r="B54" t="s">
        <v>36</v>
      </c>
      <c r="C54" t="s">
        <v>23</v>
      </c>
      <c r="D54" s="3">
        <v>0.5</v>
      </c>
    </row>
    <row r="55" spans="1:4" x14ac:dyDescent="0.25">
      <c r="A55" t="s">
        <v>34</v>
      </c>
      <c r="B55" t="s">
        <v>36</v>
      </c>
      <c r="C55" t="s">
        <v>24</v>
      </c>
      <c r="D55" s="3">
        <v>0.5</v>
      </c>
    </row>
    <row r="56" spans="1:4" x14ac:dyDescent="0.25">
      <c r="A56" t="s">
        <v>34</v>
      </c>
      <c r="B56" t="s">
        <v>36</v>
      </c>
      <c r="C56" t="s">
        <v>25</v>
      </c>
      <c r="D56" s="3">
        <v>0.5</v>
      </c>
    </row>
    <row r="57" spans="1:4" x14ac:dyDescent="0.25">
      <c r="A57" t="s">
        <v>34</v>
      </c>
      <c r="B57" t="s">
        <v>36</v>
      </c>
      <c r="C57" t="s">
        <v>26</v>
      </c>
      <c r="D57" s="3">
        <v>0.04</v>
      </c>
    </row>
    <row r="58" spans="1:4" x14ac:dyDescent="0.25">
      <c r="A58" t="s">
        <v>34</v>
      </c>
      <c r="B58" t="s">
        <v>36</v>
      </c>
      <c r="C58" t="s">
        <v>27</v>
      </c>
      <c r="D58" s="3">
        <v>0.02</v>
      </c>
    </row>
    <row r="59" spans="1:4" x14ac:dyDescent="0.25">
      <c r="A59" t="s">
        <v>34</v>
      </c>
      <c r="B59" t="s">
        <v>36</v>
      </c>
      <c r="C59" t="s">
        <v>28</v>
      </c>
      <c r="D59">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0.05</v>
      </c>
    </row>
    <row r="65" spans="1:4" x14ac:dyDescent="0.25">
      <c r="A65" t="s">
        <v>36</v>
      </c>
      <c r="B65" t="s">
        <v>39</v>
      </c>
      <c r="C65" t="s">
        <v>22</v>
      </c>
      <c r="D65" s="3">
        <v>0.1</v>
      </c>
    </row>
    <row r="66" spans="1:4" x14ac:dyDescent="0.25">
      <c r="A66" t="s">
        <v>36</v>
      </c>
      <c r="B66" t="s">
        <v>39</v>
      </c>
      <c r="C66" t="s">
        <v>23</v>
      </c>
      <c r="D66" s="3">
        <v>0.5</v>
      </c>
    </row>
    <row r="67" spans="1:4" x14ac:dyDescent="0.25">
      <c r="A67" t="s">
        <v>36</v>
      </c>
      <c r="B67" t="s">
        <v>39</v>
      </c>
      <c r="C67" t="s">
        <v>24</v>
      </c>
      <c r="D67" s="3">
        <v>0.5</v>
      </c>
    </row>
    <row r="68" spans="1:4" x14ac:dyDescent="0.25">
      <c r="A68" t="s">
        <v>36</v>
      </c>
      <c r="B68" t="s">
        <v>39</v>
      </c>
      <c r="C68" t="s">
        <v>25</v>
      </c>
      <c r="D68" s="3">
        <v>0.5</v>
      </c>
    </row>
    <row r="69" spans="1:4" x14ac:dyDescent="0.25">
      <c r="A69" t="s">
        <v>36</v>
      </c>
      <c r="B69" t="s">
        <v>39</v>
      </c>
      <c r="C69" t="s">
        <v>26</v>
      </c>
      <c r="D69" s="3">
        <v>0.04</v>
      </c>
    </row>
    <row r="70" spans="1:4" x14ac:dyDescent="0.25">
      <c r="A70" t="s">
        <v>36</v>
      </c>
      <c r="B70" t="s">
        <v>39</v>
      </c>
      <c r="C70" t="s">
        <v>27</v>
      </c>
      <c r="D70" s="3">
        <v>0.02</v>
      </c>
    </row>
    <row r="71" spans="1:4" x14ac:dyDescent="0.25">
      <c r="A71" t="s">
        <v>36</v>
      </c>
      <c r="B71" t="s">
        <v>39</v>
      </c>
      <c r="C71" t="s">
        <v>28</v>
      </c>
      <c r="D71">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0.05</v>
      </c>
    </row>
    <row r="77" spans="1:4" x14ac:dyDescent="0.25">
      <c r="A77" t="s">
        <v>39</v>
      </c>
      <c r="B77" t="s">
        <v>41</v>
      </c>
      <c r="C77" t="s">
        <v>22</v>
      </c>
      <c r="D77" s="3">
        <v>0.1</v>
      </c>
    </row>
    <row r="78" spans="1:4" x14ac:dyDescent="0.25">
      <c r="A78" t="s">
        <v>39</v>
      </c>
      <c r="B78" t="s">
        <v>41</v>
      </c>
      <c r="C78" t="s">
        <v>23</v>
      </c>
      <c r="D78" s="3">
        <v>0.5</v>
      </c>
    </row>
    <row r="79" spans="1:4" x14ac:dyDescent="0.25">
      <c r="A79" t="s">
        <v>39</v>
      </c>
      <c r="B79" t="s">
        <v>41</v>
      </c>
      <c r="C79" t="s">
        <v>24</v>
      </c>
      <c r="D79" s="3">
        <v>0.5</v>
      </c>
    </row>
    <row r="80" spans="1:4" x14ac:dyDescent="0.25">
      <c r="A80" t="s">
        <v>39</v>
      </c>
      <c r="B80" t="s">
        <v>41</v>
      </c>
      <c r="C80" t="s">
        <v>25</v>
      </c>
      <c r="D80" s="3">
        <v>0.5</v>
      </c>
    </row>
    <row r="81" spans="1:4" x14ac:dyDescent="0.25">
      <c r="A81" t="s">
        <v>39</v>
      </c>
      <c r="B81" t="s">
        <v>41</v>
      </c>
      <c r="C81" t="s">
        <v>26</v>
      </c>
      <c r="D81" s="3">
        <v>0.04</v>
      </c>
    </row>
    <row r="82" spans="1:4" x14ac:dyDescent="0.25">
      <c r="A82" t="s">
        <v>39</v>
      </c>
      <c r="B82" t="s">
        <v>41</v>
      </c>
      <c r="C82" t="s">
        <v>27</v>
      </c>
      <c r="D82" s="3">
        <v>0.02</v>
      </c>
    </row>
    <row r="83" spans="1:4" x14ac:dyDescent="0.25">
      <c r="A83" t="s">
        <v>39</v>
      </c>
      <c r="B83" t="s">
        <v>41</v>
      </c>
      <c r="C83" t="s">
        <v>28</v>
      </c>
      <c r="D8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0.05</v>
      </c>
    </row>
    <row r="89" spans="1:4" x14ac:dyDescent="0.25">
      <c r="A89" t="s">
        <v>41</v>
      </c>
      <c r="B89" t="s">
        <v>44</v>
      </c>
      <c r="C89" t="s">
        <v>22</v>
      </c>
      <c r="D89" s="3">
        <v>0.1</v>
      </c>
    </row>
    <row r="90" spans="1:4" x14ac:dyDescent="0.25">
      <c r="A90" t="s">
        <v>41</v>
      </c>
      <c r="B90" t="s">
        <v>44</v>
      </c>
      <c r="C90" t="s">
        <v>23</v>
      </c>
      <c r="D90" s="3">
        <v>0.5</v>
      </c>
    </row>
    <row r="91" spans="1:4" x14ac:dyDescent="0.25">
      <c r="A91" t="s">
        <v>41</v>
      </c>
      <c r="B91" t="s">
        <v>44</v>
      </c>
      <c r="C91" t="s">
        <v>24</v>
      </c>
      <c r="D91" s="3">
        <v>0.5</v>
      </c>
    </row>
    <row r="92" spans="1:4" x14ac:dyDescent="0.25">
      <c r="A92" t="s">
        <v>41</v>
      </c>
      <c r="B92" t="s">
        <v>44</v>
      </c>
      <c r="C92" t="s">
        <v>25</v>
      </c>
      <c r="D92" s="3">
        <v>0.5</v>
      </c>
    </row>
    <row r="93" spans="1:4" x14ac:dyDescent="0.25">
      <c r="A93" t="s">
        <v>41</v>
      </c>
      <c r="B93" t="s">
        <v>44</v>
      </c>
      <c r="C93" t="s">
        <v>26</v>
      </c>
      <c r="D93" s="3">
        <v>0.04</v>
      </c>
    </row>
    <row r="94" spans="1:4" x14ac:dyDescent="0.25">
      <c r="A94" t="s">
        <v>41</v>
      </c>
      <c r="B94" t="s">
        <v>44</v>
      </c>
      <c r="C94" t="s">
        <v>27</v>
      </c>
      <c r="D94" s="3">
        <v>0.02</v>
      </c>
    </row>
    <row r="95" spans="1:4" x14ac:dyDescent="0.25">
      <c r="A95" t="s">
        <v>41</v>
      </c>
      <c r="B95" t="s">
        <v>44</v>
      </c>
      <c r="C95" t="s">
        <v>28</v>
      </c>
      <c r="D95">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0.05</v>
      </c>
    </row>
    <row r="101" spans="1:4" x14ac:dyDescent="0.25">
      <c r="A101" t="s">
        <v>44</v>
      </c>
      <c r="B101" t="s">
        <v>9</v>
      </c>
      <c r="C101" t="s">
        <v>22</v>
      </c>
      <c r="D101" s="3">
        <v>0.1</v>
      </c>
    </row>
    <row r="102" spans="1:4" x14ac:dyDescent="0.25">
      <c r="A102" t="s">
        <v>44</v>
      </c>
      <c r="B102" t="s">
        <v>9</v>
      </c>
      <c r="C102" t="s">
        <v>23</v>
      </c>
      <c r="D102" s="3">
        <v>0.5</v>
      </c>
    </row>
    <row r="103" spans="1:4" x14ac:dyDescent="0.25">
      <c r="A103" t="s">
        <v>44</v>
      </c>
      <c r="B103" t="s">
        <v>9</v>
      </c>
      <c r="C103" t="s">
        <v>24</v>
      </c>
      <c r="D103" s="3">
        <v>0.5</v>
      </c>
    </row>
    <row r="104" spans="1:4" x14ac:dyDescent="0.25">
      <c r="A104" t="s">
        <v>44</v>
      </c>
      <c r="B104" t="s">
        <v>9</v>
      </c>
      <c r="C104" t="s">
        <v>25</v>
      </c>
      <c r="D104" s="3">
        <v>0.5</v>
      </c>
    </row>
    <row r="105" spans="1:4" x14ac:dyDescent="0.25">
      <c r="A105" t="s">
        <v>44</v>
      </c>
      <c r="B105" t="s">
        <v>9</v>
      </c>
      <c r="C105" t="s">
        <v>26</v>
      </c>
      <c r="D105" s="3">
        <v>0.04</v>
      </c>
    </row>
    <row r="106" spans="1:4" x14ac:dyDescent="0.25">
      <c r="A106" t="s">
        <v>44</v>
      </c>
      <c r="B106" t="s">
        <v>9</v>
      </c>
      <c r="C106" t="s">
        <v>27</v>
      </c>
      <c r="D106" s="3">
        <v>0.02</v>
      </c>
    </row>
    <row r="107" spans="1:4" x14ac:dyDescent="0.25">
      <c r="A107" t="s">
        <v>44</v>
      </c>
      <c r="B107" t="s">
        <v>9</v>
      </c>
      <c r="C107" t="s">
        <v>28</v>
      </c>
      <c r="D107">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0.05</v>
      </c>
    </row>
    <row r="113" spans="1:4" x14ac:dyDescent="0.25">
      <c r="A113" t="s">
        <v>45</v>
      </c>
      <c r="B113" t="s">
        <v>9</v>
      </c>
      <c r="C113" t="s">
        <v>22</v>
      </c>
      <c r="D113" s="3">
        <v>0.1</v>
      </c>
    </row>
    <row r="114" spans="1:4" x14ac:dyDescent="0.25">
      <c r="A114" t="s">
        <v>45</v>
      </c>
      <c r="B114" t="s">
        <v>9</v>
      </c>
      <c r="C114" t="s">
        <v>23</v>
      </c>
      <c r="D114" s="3">
        <v>0.5</v>
      </c>
    </row>
    <row r="115" spans="1:4" x14ac:dyDescent="0.25">
      <c r="A115" t="s">
        <v>45</v>
      </c>
      <c r="B115" t="s">
        <v>9</v>
      </c>
      <c r="C115" t="s">
        <v>24</v>
      </c>
      <c r="D115" s="3">
        <v>0.5</v>
      </c>
    </row>
    <row r="116" spans="1:4" x14ac:dyDescent="0.25">
      <c r="A116" t="s">
        <v>45</v>
      </c>
      <c r="B116" t="s">
        <v>9</v>
      </c>
      <c r="C116" t="s">
        <v>25</v>
      </c>
      <c r="D116" s="3">
        <v>0.5</v>
      </c>
    </row>
    <row r="117" spans="1:4" x14ac:dyDescent="0.25">
      <c r="A117" t="s">
        <v>45</v>
      </c>
      <c r="B117" t="s">
        <v>9</v>
      </c>
      <c r="C117" t="s">
        <v>26</v>
      </c>
      <c r="D117" s="3">
        <v>0.04</v>
      </c>
    </row>
    <row r="118" spans="1:4" x14ac:dyDescent="0.25">
      <c r="A118" t="s">
        <v>45</v>
      </c>
      <c r="B118" t="s">
        <v>9</v>
      </c>
      <c r="C118" t="s">
        <v>27</v>
      </c>
      <c r="D118" s="3">
        <v>0.02</v>
      </c>
    </row>
    <row r="119" spans="1:4" x14ac:dyDescent="0.25">
      <c r="A119" t="s">
        <v>45</v>
      </c>
      <c r="B119" t="s">
        <v>9</v>
      </c>
      <c r="C119" t="s">
        <v>28</v>
      </c>
      <c r="D119">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0.05</v>
      </c>
    </row>
    <row r="125" spans="1:4" x14ac:dyDescent="0.25">
      <c r="A125" t="s">
        <v>9</v>
      </c>
      <c r="B125" t="s">
        <v>46</v>
      </c>
      <c r="C125" t="s">
        <v>22</v>
      </c>
      <c r="D125" s="3">
        <v>0.1</v>
      </c>
    </row>
    <row r="126" spans="1:4" x14ac:dyDescent="0.25">
      <c r="A126" t="s">
        <v>9</v>
      </c>
      <c r="B126" t="s">
        <v>46</v>
      </c>
      <c r="C126" t="s">
        <v>23</v>
      </c>
      <c r="D126" s="3">
        <v>0.5</v>
      </c>
    </row>
    <row r="127" spans="1:4" x14ac:dyDescent="0.25">
      <c r="A127" t="s">
        <v>9</v>
      </c>
      <c r="B127" t="s">
        <v>46</v>
      </c>
      <c r="C127" t="s">
        <v>24</v>
      </c>
      <c r="D127" s="3">
        <v>0.5</v>
      </c>
    </row>
    <row r="128" spans="1:4" x14ac:dyDescent="0.25">
      <c r="A128" t="s">
        <v>9</v>
      </c>
      <c r="B128" t="s">
        <v>46</v>
      </c>
      <c r="C128" t="s">
        <v>25</v>
      </c>
      <c r="D128" s="3">
        <v>0.5</v>
      </c>
    </row>
    <row r="129" spans="1:4" x14ac:dyDescent="0.25">
      <c r="A129" t="s">
        <v>9</v>
      </c>
      <c r="B129" t="s">
        <v>46</v>
      </c>
      <c r="C129" t="s">
        <v>26</v>
      </c>
      <c r="D129" s="3">
        <v>0.04</v>
      </c>
    </row>
    <row r="130" spans="1:4" x14ac:dyDescent="0.25">
      <c r="A130" t="s">
        <v>9</v>
      </c>
      <c r="B130" t="s">
        <v>46</v>
      </c>
      <c r="C130" t="s">
        <v>27</v>
      </c>
      <c r="D130" s="3">
        <v>0.02</v>
      </c>
    </row>
    <row r="131" spans="1:4" x14ac:dyDescent="0.25">
      <c r="A131" t="s">
        <v>9</v>
      </c>
      <c r="B131" t="s">
        <v>46</v>
      </c>
      <c r="C131" t="s">
        <v>28</v>
      </c>
      <c r="D131">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0.05</v>
      </c>
    </row>
    <row r="137" spans="1:4" x14ac:dyDescent="0.25">
      <c r="A137" t="s">
        <v>55</v>
      </c>
      <c r="B137" t="s">
        <v>54</v>
      </c>
      <c r="C137" t="s">
        <v>22</v>
      </c>
      <c r="D137" s="3">
        <v>0.1</v>
      </c>
    </row>
    <row r="138" spans="1:4" x14ac:dyDescent="0.25">
      <c r="A138" t="s">
        <v>55</v>
      </c>
      <c r="B138" t="s">
        <v>54</v>
      </c>
      <c r="C138" t="s">
        <v>23</v>
      </c>
      <c r="D138" s="3">
        <v>0.5</v>
      </c>
    </row>
    <row r="139" spans="1:4" x14ac:dyDescent="0.25">
      <c r="A139" t="s">
        <v>55</v>
      </c>
      <c r="B139" t="s">
        <v>54</v>
      </c>
      <c r="C139" t="s">
        <v>24</v>
      </c>
      <c r="D139" s="3">
        <v>0.5</v>
      </c>
    </row>
    <row r="140" spans="1:4" x14ac:dyDescent="0.25">
      <c r="A140" t="s">
        <v>55</v>
      </c>
      <c r="B140" t="s">
        <v>54</v>
      </c>
      <c r="C140" t="s">
        <v>25</v>
      </c>
      <c r="D140" s="3">
        <v>0.5</v>
      </c>
    </row>
    <row r="141" spans="1:4" x14ac:dyDescent="0.25">
      <c r="A141" t="s">
        <v>55</v>
      </c>
      <c r="B141" t="s">
        <v>54</v>
      </c>
      <c r="C141" t="s">
        <v>26</v>
      </c>
      <c r="D141" s="3">
        <v>0.04</v>
      </c>
    </row>
    <row r="142" spans="1:4" x14ac:dyDescent="0.25">
      <c r="A142" t="s">
        <v>55</v>
      </c>
      <c r="B142" t="s">
        <v>54</v>
      </c>
      <c r="C142" t="s">
        <v>27</v>
      </c>
      <c r="D142" s="3">
        <v>0.02</v>
      </c>
    </row>
    <row r="143" spans="1:4" x14ac:dyDescent="0.25">
      <c r="A143" t="s">
        <v>55</v>
      </c>
      <c r="B143" t="s">
        <v>54</v>
      </c>
      <c r="C143" t="s">
        <v>28</v>
      </c>
      <c r="D14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0.05</v>
      </c>
    </row>
    <row r="149" spans="1:4" x14ac:dyDescent="0.25">
      <c r="A149" t="s">
        <v>54</v>
      </c>
      <c r="B149" t="s">
        <v>50</v>
      </c>
      <c r="C149" t="s">
        <v>22</v>
      </c>
      <c r="D149" s="3">
        <v>0.1</v>
      </c>
    </row>
    <row r="150" spans="1:4" x14ac:dyDescent="0.25">
      <c r="A150" t="s">
        <v>54</v>
      </c>
      <c r="B150" t="s">
        <v>50</v>
      </c>
      <c r="C150" t="s">
        <v>23</v>
      </c>
      <c r="D150" s="3">
        <v>0.5</v>
      </c>
    </row>
    <row r="151" spans="1:4" x14ac:dyDescent="0.25">
      <c r="A151" t="s">
        <v>54</v>
      </c>
      <c r="B151" t="s">
        <v>50</v>
      </c>
      <c r="C151" t="s">
        <v>24</v>
      </c>
      <c r="D151" s="3">
        <v>0.5</v>
      </c>
    </row>
    <row r="152" spans="1:4" x14ac:dyDescent="0.25">
      <c r="A152" t="s">
        <v>54</v>
      </c>
      <c r="B152" t="s">
        <v>50</v>
      </c>
      <c r="C152" t="s">
        <v>25</v>
      </c>
      <c r="D152" s="3">
        <v>0.5</v>
      </c>
    </row>
    <row r="153" spans="1:4" x14ac:dyDescent="0.25">
      <c r="A153" t="s">
        <v>54</v>
      </c>
      <c r="B153" t="s">
        <v>50</v>
      </c>
      <c r="C153" t="s">
        <v>26</v>
      </c>
      <c r="D153" s="3">
        <v>0.04</v>
      </c>
    </row>
    <row r="154" spans="1:4" x14ac:dyDescent="0.25">
      <c r="A154" t="s">
        <v>54</v>
      </c>
      <c r="B154" t="s">
        <v>50</v>
      </c>
      <c r="C154" t="s">
        <v>27</v>
      </c>
      <c r="D154" s="3">
        <v>0.02</v>
      </c>
    </row>
    <row r="155" spans="1:4" x14ac:dyDescent="0.25">
      <c r="A155" t="s">
        <v>54</v>
      </c>
      <c r="B155" t="s">
        <v>50</v>
      </c>
      <c r="C155" t="s">
        <v>28</v>
      </c>
      <c r="D155">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0.05</v>
      </c>
    </row>
    <row r="161" spans="1:4" x14ac:dyDescent="0.25">
      <c r="A161" t="s">
        <v>56</v>
      </c>
      <c r="B161" t="s">
        <v>10</v>
      </c>
      <c r="C161" t="s">
        <v>22</v>
      </c>
      <c r="D161" s="3">
        <v>0.1</v>
      </c>
    </row>
    <row r="162" spans="1:4" x14ac:dyDescent="0.25">
      <c r="A162" t="s">
        <v>56</v>
      </c>
      <c r="B162" t="s">
        <v>10</v>
      </c>
      <c r="C162" t="s">
        <v>23</v>
      </c>
      <c r="D162" s="3">
        <v>0.5</v>
      </c>
    </row>
    <row r="163" spans="1:4" x14ac:dyDescent="0.25">
      <c r="A163" t="s">
        <v>56</v>
      </c>
      <c r="B163" t="s">
        <v>10</v>
      </c>
      <c r="C163" t="s">
        <v>24</v>
      </c>
      <c r="D163" s="3">
        <v>0.5</v>
      </c>
    </row>
    <row r="164" spans="1:4" x14ac:dyDescent="0.25">
      <c r="A164" t="s">
        <v>56</v>
      </c>
      <c r="B164" t="s">
        <v>10</v>
      </c>
      <c r="C164" t="s">
        <v>25</v>
      </c>
      <c r="D164" s="3">
        <v>0.5</v>
      </c>
    </row>
    <row r="165" spans="1:4" x14ac:dyDescent="0.25">
      <c r="A165" t="s">
        <v>56</v>
      </c>
      <c r="B165" t="s">
        <v>10</v>
      </c>
      <c r="C165" t="s">
        <v>26</v>
      </c>
      <c r="D165" s="3">
        <v>0.04</v>
      </c>
    </row>
    <row r="166" spans="1:4" x14ac:dyDescent="0.25">
      <c r="A166" t="s">
        <v>56</v>
      </c>
      <c r="B166" t="s">
        <v>10</v>
      </c>
      <c r="C166" t="s">
        <v>27</v>
      </c>
      <c r="D166" s="3">
        <v>0.02</v>
      </c>
    </row>
    <row r="167" spans="1:4" x14ac:dyDescent="0.25">
      <c r="A167" t="s">
        <v>56</v>
      </c>
      <c r="B167" t="s">
        <v>10</v>
      </c>
      <c r="C167" t="s">
        <v>28</v>
      </c>
      <c r="D167">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0.05</v>
      </c>
    </row>
    <row r="173" spans="1:4" x14ac:dyDescent="0.25">
      <c r="A173" t="s">
        <v>10</v>
      </c>
      <c r="B173" t="s">
        <v>49</v>
      </c>
      <c r="C173" t="s">
        <v>22</v>
      </c>
      <c r="D173" s="3">
        <v>0.1</v>
      </c>
    </row>
    <row r="174" spans="1:4" x14ac:dyDescent="0.25">
      <c r="A174" t="s">
        <v>10</v>
      </c>
      <c r="B174" t="s">
        <v>49</v>
      </c>
      <c r="C174" t="s">
        <v>23</v>
      </c>
      <c r="D174" s="3">
        <v>0.5</v>
      </c>
    </row>
    <row r="175" spans="1:4" x14ac:dyDescent="0.25">
      <c r="A175" t="s">
        <v>10</v>
      </c>
      <c r="B175" t="s">
        <v>49</v>
      </c>
      <c r="C175" t="s">
        <v>24</v>
      </c>
      <c r="D175" s="3">
        <v>0.5</v>
      </c>
    </row>
    <row r="176" spans="1:4" x14ac:dyDescent="0.25">
      <c r="A176" t="s">
        <v>10</v>
      </c>
      <c r="B176" t="s">
        <v>49</v>
      </c>
      <c r="C176" t="s">
        <v>25</v>
      </c>
      <c r="D176" s="3">
        <v>0.5</v>
      </c>
    </row>
    <row r="177" spans="1:4" x14ac:dyDescent="0.25">
      <c r="A177" t="s">
        <v>10</v>
      </c>
      <c r="B177" t="s">
        <v>49</v>
      </c>
      <c r="C177" t="s">
        <v>26</v>
      </c>
      <c r="D177" s="3">
        <v>0.04</v>
      </c>
    </row>
    <row r="178" spans="1:4" x14ac:dyDescent="0.25">
      <c r="A178" t="s">
        <v>10</v>
      </c>
      <c r="B178" t="s">
        <v>49</v>
      </c>
      <c r="C178" t="s">
        <v>27</v>
      </c>
      <c r="D178" s="3">
        <v>0.02</v>
      </c>
    </row>
    <row r="179" spans="1:4" x14ac:dyDescent="0.25">
      <c r="A179" t="s">
        <v>10</v>
      </c>
      <c r="B179" t="s">
        <v>49</v>
      </c>
      <c r="C179" t="s">
        <v>28</v>
      </c>
      <c r="D179">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0.05</v>
      </c>
    </row>
    <row r="185" spans="1:4" x14ac:dyDescent="0.25">
      <c r="A185" t="s">
        <v>49</v>
      </c>
      <c r="B185" t="s">
        <v>34</v>
      </c>
      <c r="C185" t="s">
        <v>22</v>
      </c>
      <c r="D185" s="3">
        <v>0.1</v>
      </c>
    </row>
    <row r="186" spans="1:4" x14ac:dyDescent="0.25">
      <c r="A186" t="s">
        <v>49</v>
      </c>
      <c r="B186" t="s">
        <v>34</v>
      </c>
      <c r="C186" t="s">
        <v>23</v>
      </c>
      <c r="D186" s="3">
        <v>0.5</v>
      </c>
    </row>
    <row r="187" spans="1:4" x14ac:dyDescent="0.25">
      <c r="A187" t="s">
        <v>49</v>
      </c>
      <c r="B187" t="s">
        <v>34</v>
      </c>
      <c r="C187" t="s">
        <v>24</v>
      </c>
      <c r="D187" s="3">
        <v>0.5</v>
      </c>
    </row>
    <row r="188" spans="1:4" x14ac:dyDescent="0.25">
      <c r="A188" t="s">
        <v>49</v>
      </c>
      <c r="B188" t="s">
        <v>34</v>
      </c>
      <c r="C188" t="s">
        <v>25</v>
      </c>
      <c r="D188" s="3">
        <v>0.5</v>
      </c>
    </row>
    <row r="189" spans="1:4" x14ac:dyDescent="0.25">
      <c r="A189" t="s">
        <v>49</v>
      </c>
      <c r="B189" t="s">
        <v>34</v>
      </c>
      <c r="C189" t="s">
        <v>26</v>
      </c>
      <c r="D189" s="3">
        <v>0.04</v>
      </c>
    </row>
    <row r="190" spans="1:4" x14ac:dyDescent="0.25">
      <c r="A190" t="s">
        <v>49</v>
      </c>
      <c r="B190" t="s">
        <v>34</v>
      </c>
      <c r="C190" t="s">
        <v>27</v>
      </c>
      <c r="D190" s="3">
        <v>0.02</v>
      </c>
    </row>
    <row r="191" spans="1:4" x14ac:dyDescent="0.25">
      <c r="A191" t="s">
        <v>49</v>
      </c>
      <c r="B191" t="s">
        <v>34</v>
      </c>
      <c r="C191" t="s">
        <v>28</v>
      </c>
      <c r="D191">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0.05</v>
      </c>
    </row>
    <row r="197" spans="1:4" x14ac:dyDescent="0.25">
      <c r="A197" t="s">
        <v>61</v>
      </c>
      <c r="B197" t="s">
        <v>31</v>
      </c>
      <c r="C197" t="s">
        <v>22</v>
      </c>
      <c r="D197" s="3">
        <v>0.1</v>
      </c>
    </row>
    <row r="198" spans="1:4" x14ac:dyDescent="0.25">
      <c r="A198" t="s">
        <v>61</v>
      </c>
      <c r="B198" t="s">
        <v>31</v>
      </c>
      <c r="C198" t="s">
        <v>23</v>
      </c>
      <c r="D198" s="3">
        <v>0.5</v>
      </c>
    </row>
    <row r="199" spans="1:4" x14ac:dyDescent="0.25">
      <c r="A199" t="s">
        <v>61</v>
      </c>
      <c r="B199" t="s">
        <v>31</v>
      </c>
      <c r="C199" t="s">
        <v>24</v>
      </c>
      <c r="D199" s="3">
        <v>0.5</v>
      </c>
    </row>
    <row r="200" spans="1:4" x14ac:dyDescent="0.25">
      <c r="A200" t="s">
        <v>61</v>
      </c>
      <c r="B200" t="s">
        <v>31</v>
      </c>
      <c r="C200" t="s">
        <v>25</v>
      </c>
      <c r="D200" s="3">
        <v>0.5</v>
      </c>
    </row>
    <row r="201" spans="1:4" x14ac:dyDescent="0.25">
      <c r="A201" t="s">
        <v>61</v>
      </c>
      <c r="B201" t="s">
        <v>31</v>
      </c>
      <c r="C201" t="s">
        <v>26</v>
      </c>
      <c r="D201" s="3">
        <v>0.04</v>
      </c>
    </row>
    <row r="202" spans="1:4" x14ac:dyDescent="0.25">
      <c r="A202" t="s">
        <v>61</v>
      </c>
      <c r="B202" t="s">
        <v>31</v>
      </c>
      <c r="C202" t="s">
        <v>27</v>
      </c>
      <c r="D202" s="3">
        <v>0.02</v>
      </c>
    </row>
    <row r="203" spans="1:4" x14ac:dyDescent="0.25">
      <c r="A203" t="s">
        <v>61</v>
      </c>
      <c r="B203" t="s">
        <v>31</v>
      </c>
      <c r="C203" t="s">
        <v>28</v>
      </c>
      <c r="D20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0.05</v>
      </c>
    </row>
    <row r="209" spans="1:4" x14ac:dyDescent="0.25">
      <c r="A209" t="s">
        <v>46</v>
      </c>
      <c r="B209" t="s">
        <v>48</v>
      </c>
      <c r="C209" t="s">
        <v>22</v>
      </c>
      <c r="D209" s="3">
        <v>0.1</v>
      </c>
    </row>
    <row r="210" spans="1:4" x14ac:dyDescent="0.25">
      <c r="A210" t="s">
        <v>46</v>
      </c>
      <c r="B210" t="s">
        <v>48</v>
      </c>
      <c r="C210" t="s">
        <v>23</v>
      </c>
      <c r="D210" s="3">
        <v>0.5</v>
      </c>
    </row>
    <row r="211" spans="1:4" x14ac:dyDescent="0.25">
      <c r="A211" t="s">
        <v>46</v>
      </c>
      <c r="B211" t="s">
        <v>48</v>
      </c>
      <c r="C211" t="s">
        <v>24</v>
      </c>
      <c r="D211" s="3">
        <v>0.5</v>
      </c>
    </row>
    <row r="212" spans="1:4" x14ac:dyDescent="0.25">
      <c r="A212" t="s">
        <v>46</v>
      </c>
      <c r="B212" t="s">
        <v>48</v>
      </c>
      <c r="C212" t="s">
        <v>25</v>
      </c>
      <c r="D212" s="3">
        <v>0.5</v>
      </c>
    </row>
    <row r="213" spans="1:4" x14ac:dyDescent="0.25">
      <c r="A213" t="s">
        <v>46</v>
      </c>
      <c r="B213" t="s">
        <v>48</v>
      </c>
      <c r="C213" t="s">
        <v>26</v>
      </c>
      <c r="D213" s="3">
        <v>0.04</v>
      </c>
    </row>
    <row r="214" spans="1:4" x14ac:dyDescent="0.25">
      <c r="A214" t="s">
        <v>46</v>
      </c>
      <c r="B214" t="s">
        <v>48</v>
      </c>
      <c r="C214" t="s">
        <v>27</v>
      </c>
      <c r="D214" s="3">
        <v>0.02</v>
      </c>
    </row>
    <row r="215" spans="1:4" x14ac:dyDescent="0.25">
      <c r="A215" t="s">
        <v>46</v>
      </c>
      <c r="B215" t="s">
        <v>48</v>
      </c>
      <c r="C215" t="s">
        <v>28</v>
      </c>
      <c r="D215">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0.05</v>
      </c>
    </row>
    <row r="221" spans="1:4" x14ac:dyDescent="0.25">
      <c r="A221" t="s">
        <v>33</v>
      </c>
      <c r="B221" t="s">
        <v>8</v>
      </c>
      <c r="C221" t="s">
        <v>22</v>
      </c>
      <c r="D221" s="3">
        <v>0.1</v>
      </c>
    </row>
    <row r="222" spans="1:4" x14ac:dyDescent="0.25">
      <c r="A222" t="s">
        <v>33</v>
      </c>
      <c r="B222" t="s">
        <v>8</v>
      </c>
      <c r="C222" t="s">
        <v>23</v>
      </c>
      <c r="D222" s="3">
        <v>0.5</v>
      </c>
    </row>
    <row r="223" spans="1:4" x14ac:dyDescent="0.25">
      <c r="A223" t="s">
        <v>33</v>
      </c>
      <c r="B223" t="s">
        <v>8</v>
      </c>
      <c r="C223" t="s">
        <v>24</v>
      </c>
      <c r="D223" s="3">
        <v>0.5</v>
      </c>
    </row>
    <row r="224" spans="1:4" x14ac:dyDescent="0.25">
      <c r="A224" t="s">
        <v>33</v>
      </c>
      <c r="B224" t="s">
        <v>8</v>
      </c>
      <c r="C224" t="s">
        <v>25</v>
      </c>
      <c r="D224" s="3">
        <v>0.5</v>
      </c>
    </row>
    <row r="225" spans="1:4" x14ac:dyDescent="0.25">
      <c r="A225" t="s">
        <v>33</v>
      </c>
      <c r="B225" t="s">
        <v>8</v>
      </c>
      <c r="C225" t="s">
        <v>26</v>
      </c>
      <c r="D225" s="3">
        <v>0.04</v>
      </c>
    </row>
    <row r="226" spans="1:4" x14ac:dyDescent="0.25">
      <c r="A226" t="s">
        <v>33</v>
      </c>
      <c r="B226" t="s">
        <v>8</v>
      </c>
      <c r="C226" t="s">
        <v>27</v>
      </c>
      <c r="D226" s="3">
        <v>0.02</v>
      </c>
    </row>
    <row r="227" spans="1:4" x14ac:dyDescent="0.25">
      <c r="A227" t="s">
        <v>33</v>
      </c>
      <c r="B227" t="s">
        <v>8</v>
      </c>
      <c r="C227" t="s">
        <v>28</v>
      </c>
      <c r="D227">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0.05</v>
      </c>
    </row>
    <row r="233" spans="1:4" x14ac:dyDescent="0.25">
      <c r="A233" t="s">
        <v>31</v>
      </c>
      <c r="B233" t="s">
        <v>32</v>
      </c>
      <c r="C233" t="s">
        <v>22</v>
      </c>
      <c r="D233" s="3">
        <v>0.1</v>
      </c>
    </row>
    <row r="234" spans="1:4" x14ac:dyDescent="0.25">
      <c r="A234" t="s">
        <v>31</v>
      </c>
      <c r="B234" t="s">
        <v>32</v>
      </c>
      <c r="C234" t="s">
        <v>23</v>
      </c>
      <c r="D234" s="3">
        <v>0.5</v>
      </c>
    </row>
    <row r="235" spans="1:4" x14ac:dyDescent="0.25">
      <c r="A235" t="s">
        <v>31</v>
      </c>
      <c r="B235" t="s">
        <v>32</v>
      </c>
      <c r="C235" t="s">
        <v>24</v>
      </c>
      <c r="D235" s="3">
        <v>0.5</v>
      </c>
    </row>
    <row r="236" spans="1:4" x14ac:dyDescent="0.25">
      <c r="A236" t="s">
        <v>31</v>
      </c>
      <c r="B236" t="s">
        <v>32</v>
      </c>
      <c r="C236" t="s">
        <v>25</v>
      </c>
      <c r="D236" s="3">
        <v>0.5</v>
      </c>
    </row>
    <row r="237" spans="1:4" x14ac:dyDescent="0.25">
      <c r="A237" t="s">
        <v>31</v>
      </c>
      <c r="B237" t="s">
        <v>32</v>
      </c>
      <c r="C237" t="s">
        <v>26</v>
      </c>
      <c r="D237" s="3">
        <v>0.04</v>
      </c>
    </row>
    <row r="238" spans="1:4" x14ac:dyDescent="0.25">
      <c r="A238" t="s">
        <v>31</v>
      </c>
      <c r="B238" t="s">
        <v>32</v>
      </c>
      <c r="C238" t="s">
        <v>27</v>
      </c>
      <c r="D238" s="3">
        <v>0.02</v>
      </c>
    </row>
    <row r="239" spans="1:4" x14ac:dyDescent="0.25">
      <c r="A239" t="s">
        <v>31</v>
      </c>
      <c r="B239" t="s">
        <v>32</v>
      </c>
      <c r="C239" t="s">
        <v>28</v>
      </c>
      <c r="D239">
        <v>0</v>
      </c>
    </row>
    <row r="240" spans="1:4" x14ac:dyDescent="0.25">
      <c r="A240" t="s">
        <v>31</v>
      </c>
      <c r="B240" t="s">
        <v>32</v>
      </c>
      <c r="C240" t="s">
        <v>29</v>
      </c>
      <c r="D240" s="3">
        <v>0</v>
      </c>
    </row>
    <row r="241" spans="1:4" x14ac:dyDescent="0.25">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v>
      </c>
      <c r="E4" s="1"/>
      <c r="F4" s="1"/>
      <c r="G4" s="1"/>
      <c r="H4" s="1"/>
      <c r="I4" s="1"/>
      <c r="J4" s="1"/>
      <c r="K4" s="1"/>
      <c r="L4" s="1"/>
      <c r="M4" s="1"/>
      <c r="N4" s="1"/>
      <c r="O4" s="1"/>
      <c r="P4" s="1"/>
      <c r="Q4" s="1"/>
      <c r="R4" s="1"/>
      <c r="S4" s="1"/>
    </row>
    <row r="5" spans="1:19" x14ac:dyDescent="0.25">
      <c r="A5" t="s">
        <v>32</v>
      </c>
      <c r="B5" t="s">
        <v>33</v>
      </c>
      <c r="C5" t="s">
        <v>22</v>
      </c>
      <c r="D5" s="3">
        <v>0</v>
      </c>
      <c r="E5" s="1"/>
      <c r="F5" s="1"/>
      <c r="G5" s="1"/>
      <c r="H5" s="1"/>
      <c r="I5" s="1"/>
      <c r="J5" s="1"/>
      <c r="K5" s="1"/>
      <c r="L5" s="1"/>
      <c r="M5" s="1"/>
      <c r="N5" s="1"/>
      <c r="O5" s="1"/>
      <c r="P5" s="1"/>
      <c r="Q5" s="1"/>
      <c r="R5" s="1"/>
      <c r="S5" s="1"/>
    </row>
    <row r="6" spans="1:19" x14ac:dyDescent="0.25">
      <c r="A6" t="s">
        <v>32</v>
      </c>
      <c r="B6" t="s">
        <v>33</v>
      </c>
      <c r="C6" t="s">
        <v>23</v>
      </c>
      <c r="D6" s="3">
        <v>0</v>
      </c>
      <c r="E6" s="1"/>
      <c r="F6" s="1"/>
      <c r="G6" s="1"/>
      <c r="H6" s="1"/>
      <c r="I6" s="1"/>
      <c r="J6" s="1"/>
      <c r="K6" s="1"/>
      <c r="L6" s="1"/>
      <c r="M6" s="1"/>
      <c r="N6" s="1"/>
      <c r="O6" s="1"/>
      <c r="P6" s="1"/>
      <c r="Q6" s="1"/>
      <c r="R6" s="1"/>
      <c r="S6" s="1"/>
    </row>
    <row r="7" spans="1:19" x14ac:dyDescent="0.25">
      <c r="A7" t="s">
        <v>32</v>
      </c>
      <c r="B7" t="s">
        <v>33</v>
      </c>
      <c r="C7" t="s">
        <v>24</v>
      </c>
      <c r="D7" s="3">
        <v>0</v>
      </c>
      <c r="E7" s="1"/>
      <c r="F7" s="1"/>
      <c r="G7" s="1"/>
      <c r="H7" s="1"/>
      <c r="I7" s="1"/>
      <c r="J7" s="1"/>
      <c r="K7" s="1"/>
      <c r="L7" s="1"/>
      <c r="M7" s="1"/>
      <c r="N7" s="1"/>
      <c r="O7" s="1"/>
      <c r="P7" s="1"/>
      <c r="Q7" s="1"/>
      <c r="R7" s="1"/>
      <c r="S7" s="1"/>
    </row>
    <row r="8" spans="1:19" x14ac:dyDescent="0.25">
      <c r="A8" t="s">
        <v>32</v>
      </c>
      <c r="B8" t="s">
        <v>33</v>
      </c>
      <c r="C8" t="s">
        <v>25</v>
      </c>
      <c r="D8" s="3">
        <v>0</v>
      </c>
      <c r="E8" s="1"/>
      <c r="F8" s="1"/>
      <c r="G8" s="1"/>
      <c r="H8" s="1"/>
      <c r="I8" s="1"/>
      <c r="J8" s="1"/>
      <c r="K8" s="1"/>
      <c r="L8" s="1"/>
      <c r="M8" s="1"/>
      <c r="N8" s="1"/>
      <c r="O8" s="1"/>
      <c r="P8" s="1"/>
      <c r="Q8" s="1"/>
      <c r="R8" s="1"/>
      <c r="S8" s="1"/>
    </row>
    <row r="9" spans="1:19" x14ac:dyDescent="0.25">
      <c r="A9" t="s">
        <v>32</v>
      </c>
      <c r="B9" t="s">
        <v>33</v>
      </c>
      <c r="C9" t="s">
        <v>26</v>
      </c>
      <c r="D9" s="3">
        <v>0</v>
      </c>
      <c r="E9" s="1"/>
      <c r="F9" s="1"/>
      <c r="G9" s="1"/>
      <c r="H9" s="1"/>
      <c r="I9" s="1"/>
      <c r="J9" s="1"/>
      <c r="K9" s="1"/>
      <c r="L9" s="1"/>
      <c r="M9" s="1"/>
      <c r="N9" s="1"/>
      <c r="O9" s="1"/>
      <c r="P9" s="1"/>
      <c r="Q9" s="1"/>
      <c r="R9" s="1"/>
      <c r="S9" s="1"/>
    </row>
    <row r="10" spans="1:19" ht="15.75" customHeight="1" x14ac:dyDescent="0.25">
      <c r="A10" t="s">
        <v>32</v>
      </c>
      <c r="B10" t="s">
        <v>33</v>
      </c>
      <c r="C10" t="s">
        <v>27</v>
      </c>
      <c r="D10" s="3">
        <v>0</v>
      </c>
      <c r="E10" s="1"/>
      <c r="F10" s="1"/>
      <c r="G10" s="1"/>
      <c r="H10" s="1"/>
      <c r="I10" s="1"/>
      <c r="J10" s="1"/>
      <c r="K10" s="1"/>
      <c r="L10" s="1"/>
      <c r="M10" s="1"/>
      <c r="N10" s="1"/>
      <c r="O10" s="1"/>
      <c r="P10" s="1"/>
      <c r="Q10" s="1"/>
      <c r="R10" s="1"/>
      <c r="S10" s="1"/>
    </row>
    <row r="11" spans="1:19" x14ac:dyDescent="0.25">
      <c r="A11" t="s">
        <v>32</v>
      </c>
      <c r="B11" t="s">
        <v>33</v>
      </c>
      <c r="C11" t="s">
        <v>28</v>
      </c>
      <c r="D11" s="3">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s="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v>
      </c>
    </row>
    <row r="29" spans="1:4" x14ac:dyDescent="0.25">
      <c r="A29" t="s">
        <v>5</v>
      </c>
      <c r="B29" t="s">
        <v>8</v>
      </c>
      <c r="C29" t="s">
        <v>22</v>
      </c>
      <c r="D29" s="3">
        <v>0</v>
      </c>
    </row>
    <row r="30" spans="1:4" x14ac:dyDescent="0.25">
      <c r="A30" t="s">
        <v>5</v>
      </c>
      <c r="B30" t="s">
        <v>8</v>
      </c>
      <c r="C30" t="s">
        <v>23</v>
      </c>
      <c r="D30" s="3">
        <v>0</v>
      </c>
    </row>
    <row r="31" spans="1:4" x14ac:dyDescent="0.25">
      <c r="A31" t="s">
        <v>5</v>
      </c>
      <c r="B31" t="s">
        <v>8</v>
      </c>
      <c r="C31" t="s">
        <v>24</v>
      </c>
      <c r="D31" s="3">
        <v>0</v>
      </c>
    </row>
    <row r="32" spans="1:4" x14ac:dyDescent="0.25">
      <c r="A32" t="s">
        <v>5</v>
      </c>
      <c r="B32" t="s">
        <v>8</v>
      </c>
      <c r="C32" t="s">
        <v>25</v>
      </c>
      <c r="D32" s="3">
        <v>0</v>
      </c>
    </row>
    <row r="33" spans="1:4" x14ac:dyDescent="0.25">
      <c r="A33" t="s">
        <v>5</v>
      </c>
      <c r="B33" t="s">
        <v>8</v>
      </c>
      <c r="C33" t="s">
        <v>26</v>
      </c>
      <c r="D33" s="3">
        <v>0</v>
      </c>
    </row>
    <row r="34" spans="1:4" x14ac:dyDescent="0.25">
      <c r="A34" t="s">
        <v>5</v>
      </c>
      <c r="B34" t="s">
        <v>8</v>
      </c>
      <c r="C34" t="s">
        <v>27</v>
      </c>
      <c r="D34" s="3">
        <v>0</v>
      </c>
    </row>
    <row r="35" spans="1:4" x14ac:dyDescent="0.25">
      <c r="A35" t="s">
        <v>5</v>
      </c>
      <c r="B35" t="s">
        <v>8</v>
      </c>
      <c r="C35" t="s">
        <v>28</v>
      </c>
      <c r="D35" s="3">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v>
      </c>
    </row>
    <row r="41" spans="1:4" x14ac:dyDescent="0.25">
      <c r="A41" t="s">
        <v>8</v>
      </c>
      <c r="B41" t="s">
        <v>34</v>
      </c>
      <c r="C41" t="s">
        <v>22</v>
      </c>
      <c r="D41" s="3">
        <v>0</v>
      </c>
    </row>
    <row r="42" spans="1:4" x14ac:dyDescent="0.25">
      <c r="A42" t="s">
        <v>8</v>
      </c>
      <c r="B42" t="s">
        <v>34</v>
      </c>
      <c r="C42" t="s">
        <v>23</v>
      </c>
      <c r="D42" s="3">
        <v>0</v>
      </c>
    </row>
    <row r="43" spans="1:4" x14ac:dyDescent="0.25">
      <c r="A43" t="s">
        <v>8</v>
      </c>
      <c r="B43" t="s">
        <v>34</v>
      </c>
      <c r="C43" t="s">
        <v>24</v>
      </c>
      <c r="D43" s="3">
        <v>0</v>
      </c>
    </row>
    <row r="44" spans="1:4" x14ac:dyDescent="0.25">
      <c r="A44" t="s">
        <v>8</v>
      </c>
      <c r="B44" t="s">
        <v>34</v>
      </c>
      <c r="C44" t="s">
        <v>25</v>
      </c>
      <c r="D44" s="3">
        <v>0</v>
      </c>
    </row>
    <row r="45" spans="1:4" x14ac:dyDescent="0.25">
      <c r="A45" t="s">
        <v>8</v>
      </c>
      <c r="B45" t="s">
        <v>34</v>
      </c>
      <c r="C45" t="s">
        <v>26</v>
      </c>
      <c r="D45" s="3">
        <v>0</v>
      </c>
    </row>
    <row r="46" spans="1:4" x14ac:dyDescent="0.25">
      <c r="A46" t="s">
        <v>8</v>
      </c>
      <c r="B46" t="s">
        <v>34</v>
      </c>
      <c r="C46" t="s">
        <v>27</v>
      </c>
      <c r="D46" s="3">
        <v>0</v>
      </c>
    </row>
    <row r="47" spans="1:4" x14ac:dyDescent="0.25">
      <c r="A47" t="s">
        <v>8</v>
      </c>
      <c r="B47" t="s">
        <v>34</v>
      </c>
      <c r="C47" t="s">
        <v>28</v>
      </c>
      <c r="D47" s="3">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v>
      </c>
    </row>
    <row r="53" spans="1:4" x14ac:dyDescent="0.25">
      <c r="A53" t="s">
        <v>34</v>
      </c>
      <c r="B53" t="s">
        <v>36</v>
      </c>
      <c r="C53" t="s">
        <v>22</v>
      </c>
      <c r="D53" s="3">
        <v>0</v>
      </c>
    </row>
    <row r="54" spans="1:4" x14ac:dyDescent="0.25">
      <c r="A54" t="s">
        <v>34</v>
      </c>
      <c r="B54" t="s">
        <v>36</v>
      </c>
      <c r="C54" t="s">
        <v>23</v>
      </c>
      <c r="D54" s="3">
        <v>0</v>
      </c>
    </row>
    <row r="55" spans="1:4" x14ac:dyDescent="0.25">
      <c r="A55" t="s">
        <v>34</v>
      </c>
      <c r="B55" t="s">
        <v>36</v>
      </c>
      <c r="C55" t="s">
        <v>24</v>
      </c>
      <c r="D55" s="3">
        <v>0</v>
      </c>
    </row>
    <row r="56" spans="1:4" x14ac:dyDescent="0.25">
      <c r="A56" t="s">
        <v>34</v>
      </c>
      <c r="B56" t="s">
        <v>36</v>
      </c>
      <c r="C56" t="s">
        <v>25</v>
      </c>
      <c r="D56" s="3">
        <v>0</v>
      </c>
    </row>
    <row r="57" spans="1:4" x14ac:dyDescent="0.25">
      <c r="A57" t="s">
        <v>34</v>
      </c>
      <c r="B57" t="s">
        <v>36</v>
      </c>
      <c r="C57" t="s">
        <v>26</v>
      </c>
      <c r="D57" s="3">
        <v>0</v>
      </c>
    </row>
    <row r="58" spans="1:4" x14ac:dyDescent="0.25">
      <c r="A58" t="s">
        <v>34</v>
      </c>
      <c r="B58" t="s">
        <v>36</v>
      </c>
      <c r="C58" t="s">
        <v>27</v>
      </c>
      <c r="D58" s="3">
        <v>0</v>
      </c>
    </row>
    <row r="59" spans="1:4" x14ac:dyDescent="0.25">
      <c r="A59" t="s">
        <v>34</v>
      </c>
      <c r="B59" t="s">
        <v>36</v>
      </c>
      <c r="C59" t="s">
        <v>28</v>
      </c>
      <c r="D59" s="3">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v>
      </c>
    </row>
    <row r="65" spans="1:4" x14ac:dyDescent="0.25">
      <c r="A65" t="s">
        <v>36</v>
      </c>
      <c r="B65" t="s">
        <v>39</v>
      </c>
      <c r="C65" t="s">
        <v>22</v>
      </c>
      <c r="D65" s="3">
        <v>0</v>
      </c>
    </row>
    <row r="66" spans="1:4" x14ac:dyDescent="0.25">
      <c r="A66" t="s">
        <v>36</v>
      </c>
      <c r="B66" t="s">
        <v>39</v>
      </c>
      <c r="C66" t="s">
        <v>23</v>
      </c>
      <c r="D66" s="3">
        <v>0</v>
      </c>
    </row>
    <row r="67" spans="1:4" x14ac:dyDescent="0.25">
      <c r="A67" t="s">
        <v>36</v>
      </c>
      <c r="B67" t="s">
        <v>39</v>
      </c>
      <c r="C67" t="s">
        <v>24</v>
      </c>
      <c r="D67" s="3">
        <v>0</v>
      </c>
    </row>
    <row r="68" spans="1:4" x14ac:dyDescent="0.25">
      <c r="A68" t="s">
        <v>36</v>
      </c>
      <c r="B68" t="s">
        <v>39</v>
      </c>
      <c r="C68" t="s">
        <v>25</v>
      </c>
      <c r="D68" s="3">
        <v>0</v>
      </c>
    </row>
    <row r="69" spans="1:4" x14ac:dyDescent="0.25">
      <c r="A69" t="s">
        <v>36</v>
      </c>
      <c r="B69" t="s">
        <v>39</v>
      </c>
      <c r="C69" t="s">
        <v>26</v>
      </c>
      <c r="D69" s="3">
        <v>0</v>
      </c>
    </row>
    <row r="70" spans="1:4" x14ac:dyDescent="0.25">
      <c r="A70" t="s">
        <v>36</v>
      </c>
      <c r="B70" t="s">
        <v>39</v>
      </c>
      <c r="C70" t="s">
        <v>27</v>
      </c>
      <c r="D70" s="3">
        <v>0</v>
      </c>
    </row>
    <row r="71" spans="1:4" x14ac:dyDescent="0.25">
      <c r="A71" t="s">
        <v>36</v>
      </c>
      <c r="B71" t="s">
        <v>39</v>
      </c>
      <c r="C71" t="s">
        <v>28</v>
      </c>
      <c r="D71" s="3">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v>
      </c>
    </row>
    <row r="77" spans="1:4" x14ac:dyDescent="0.25">
      <c r="A77" t="s">
        <v>39</v>
      </c>
      <c r="B77" t="s">
        <v>41</v>
      </c>
      <c r="C77" t="s">
        <v>22</v>
      </c>
      <c r="D77" s="3">
        <v>0</v>
      </c>
    </row>
    <row r="78" spans="1:4" x14ac:dyDescent="0.25">
      <c r="A78" t="s">
        <v>39</v>
      </c>
      <c r="B78" t="s">
        <v>41</v>
      </c>
      <c r="C78" t="s">
        <v>23</v>
      </c>
      <c r="D78" s="3">
        <v>0</v>
      </c>
    </row>
    <row r="79" spans="1:4" x14ac:dyDescent="0.25">
      <c r="A79" t="s">
        <v>39</v>
      </c>
      <c r="B79" t="s">
        <v>41</v>
      </c>
      <c r="C79" t="s">
        <v>24</v>
      </c>
      <c r="D79" s="3">
        <v>0</v>
      </c>
    </row>
    <row r="80" spans="1:4" x14ac:dyDescent="0.25">
      <c r="A80" t="s">
        <v>39</v>
      </c>
      <c r="B80" t="s">
        <v>41</v>
      </c>
      <c r="C80" t="s">
        <v>25</v>
      </c>
      <c r="D80" s="3">
        <v>0</v>
      </c>
    </row>
    <row r="81" spans="1:4" x14ac:dyDescent="0.25">
      <c r="A81" t="s">
        <v>39</v>
      </c>
      <c r="B81" t="s">
        <v>41</v>
      </c>
      <c r="C81" t="s">
        <v>26</v>
      </c>
      <c r="D81" s="3">
        <v>0</v>
      </c>
    </row>
    <row r="82" spans="1:4" x14ac:dyDescent="0.25">
      <c r="A82" t="s">
        <v>39</v>
      </c>
      <c r="B82" t="s">
        <v>41</v>
      </c>
      <c r="C82" t="s">
        <v>27</v>
      </c>
      <c r="D82" s="3">
        <v>0</v>
      </c>
    </row>
    <row r="83" spans="1:4" x14ac:dyDescent="0.25">
      <c r="A83" t="s">
        <v>39</v>
      </c>
      <c r="B83" t="s">
        <v>41</v>
      </c>
      <c r="C83" t="s">
        <v>28</v>
      </c>
      <c r="D83" s="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v>
      </c>
    </row>
    <row r="89" spans="1:4" x14ac:dyDescent="0.25">
      <c r="A89" t="s">
        <v>41</v>
      </c>
      <c r="B89" t="s">
        <v>44</v>
      </c>
      <c r="C89" t="s">
        <v>22</v>
      </c>
      <c r="D89" s="3">
        <v>0</v>
      </c>
    </row>
    <row r="90" spans="1:4" x14ac:dyDescent="0.25">
      <c r="A90" t="s">
        <v>41</v>
      </c>
      <c r="B90" t="s">
        <v>44</v>
      </c>
      <c r="C90" t="s">
        <v>23</v>
      </c>
      <c r="D90" s="3">
        <v>0</v>
      </c>
    </row>
    <row r="91" spans="1:4" x14ac:dyDescent="0.25">
      <c r="A91" t="s">
        <v>41</v>
      </c>
      <c r="B91" t="s">
        <v>44</v>
      </c>
      <c r="C91" t="s">
        <v>24</v>
      </c>
      <c r="D91" s="3">
        <v>0</v>
      </c>
    </row>
    <row r="92" spans="1:4" x14ac:dyDescent="0.25">
      <c r="A92" t="s">
        <v>41</v>
      </c>
      <c r="B92" t="s">
        <v>44</v>
      </c>
      <c r="C92" t="s">
        <v>25</v>
      </c>
      <c r="D92" s="3">
        <v>0</v>
      </c>
    </row>
    <row r="93" spans="1:4" x14ac:dyDescent="0.25">
      <c r="A93" t="s">
        <v>41</v>
      </c>
      <c r="B93" t="s">
        <v>44</v>
      </c>
      <c r="C93" t="s">
        <v>26</v>
      </c>
      <c r="D93" s="3">
        <v>0</v>
      </c>
    </row>
    <row r="94" spans="1:4" x14ac:dyDescent="0.25">
      <c r="A94" t="s">
        <v>41</v>
      </c>
      <c r="B94" t="s">
        <v>44</v>
      </c>
      <c r="C94" t="s">
        <v>27</v>
      </c>
      <c r="D94" s="3">
        <v>0</v>
      </c>
    </row>
    <row r="95" spans="1:4" x14ac:dyDescent="0.25">
      <c r="A95" t="s">
        <v>41</v>
      </c>
      <c r="B95" t="s">
        <v>44</v>
      </c>
      <c r="C95" t="s">
        <v>28</v>
      </c>
      <c r="D95" s="3">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v>
      </c>
    </row>
    <row r="101" spans="1:4" x14ac:dyDescent="0.25">
      <c r="A101" t="s">
        <v>44</v>
      </c>
      <c r="B101" t="s">
        <v>9</v>
      </c>
      <c r="C101" t="s">
        <v>22</v>
      </c>
      <c r="D101" s="3">
        <v>0</v>
      </c>
    </row>
    <row r="102" spans="1:4" x14ac:dyDescent="0.25">
      <c r="A102" t="s">
        <v>44</v>
      </c>
      <c r="B102" t="s">
        <v>9</v>
      </c>
      <c r="C102" t="s">
        <v>23</v>
      </c>
      <c r="D102" s="3">
        <v>0</v>
      </c>
    </row>
    <row r="103" spans="1:4" x14ac:dyDescent="0.25">
      <c r="A103" t="s">
        <v>44</v>
      </c>
      <c r="B103" t="s">
        <v>9</v>
      </c>
      <c r="C103" t="s">
        <v>24</v>
      </c>
      <c r="D103" s="3">
        <v>0</v>
      </c>
    </row>
    <row r="104" spans="1:4" x14ac:dyDescent="0.25">
      <c r="A104" t="s">
        <v>44</v>
      </c>
      <c r="B104" t="s">
        <v>9</v>
      </c>
      <c r="C104" t="s">
        <v>25</v>
      </c>
      <c r="D104" s="3">
        <v>0</v>
      </c>
    </row>
    <row r="105" spans="1:4" x14ac:dyDescent="0.25">
      <c r="A105" t="s">
        <v>44</v>
      </c>
      <c r="B105" t="s">
        <v>9</v>
      </c>
      <c r="C105" t="s">
        <v>26</v>
      </c>
      <c r="D105" s="3">
        <v>0</v>
      </c>
    </row>
    <row r="106" spans="1:4" x14ac:dyDescent="0.25">
      <c r="A106" t="s">
        <v>44</v>
      </c>
      <c r="B106" t="s">
        <v>9</v>
      </c>
      <c r="C106" t="s">
        <v>27</v>
      </c>
      <c r="D106" s="3">
        <v>0</v>
      </c>
    </row>
    <row r="107" spans="1:4" x14ac:dyDescent="0.25">
      <c r="A107" t="s">
        <v>44</v>
      </c>
      <c r="B107" t="s">
        <v>9</v>
      </c>
      <c r="C107" t="s">
        <v>28</v>
      </c>
      <c r="D107" s="3">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v>
      </c>
    </row>
    <row r="113" spans="1:4" x14ac:dyDescent="0.25">
      <c r="A113" t="s">
        <v>45</v>
      </c>
      <c r="B113" t="s">
        <v>9</v>
      </c>
      <c r="C113" t="s">
        <v>22</v>
      </c>
      <c r="D113" s="3">
        <v>0</v>
      </c>
    </row>
    <row r="114" spans="1:4" x14ac:dyDescent="0.25">
      <c r="A114" t="s">
        <v>45</v>
      </c>
      <c r="B114" t="s">
        <v>9</v>
      </c>
      <c r="C114" t="s">
        <v>23</v>
      </c>
      <c r="D114" s="3">
        <v>0</v>
      </c>
    </row>
    <row r="115" spans="1:4" x14ac:dyDescent="0.25">
      <c r="A115" t="s">
        <v>45</v>
      </c>
      <c r="B115" t="s">
        <v>9</v>
      </c>
      <c r="C115" t="s">
        <v>24</v>
      </c>
      <c r="D115" s="3">
        <v>0</v>
      </c>
    </row>
    <row r="116" spans="1:4" x14ac:dyDescent="0.25">
      <c r="A116" t="s">
        <v>45</v>
      </c>
      <c r="B116" t="s">
        <v>9</v>
      </c>
      <c r="C116" t="s">
        <v>25</v>
      </c>
      <c r="D116" s="3">
        <v>0</v>
      </c>
    </row>
    <row r="117" spans="1:4" x14ac:dyDescent="0.25">
      <c r="A117" t="s">
        <v>45</v>
      </c>
      <c r="B117" t="s">
        <v>9</v>
      </c>
      <c r="C117" t="s">
        <v>26</v>
      </c>
      <c r="D117" s="3">
        <v>0</v>
      </c>
    </row>
    <row r="118" spans="1:4" x14ac:dyDescent="0.25">
      <c r="A118" t="s">
        <v>45</v>
      </c>
      <c r="B118" t="s">
        <v>9</v>
      </c>
      <c r="C118" t="s">
        <v>27</v>
      </c>
      <c r="D118" s="3">
        <v>0</v>
      </c>
    </row>
    <row r="119" spans="1:4" x14ac:dyDescent="0.25">
      <c r="A119" t="s">
        <v>45</v>
      </c>
      <c r="B119" t="s">
        <v>9</v>
      </c>
      <c r="C119" t="s">
        <v>28</v>
      </c>
      <c r="D119" s="3">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v>
      </c>
    </row>
    <row r="125" spans="1:4" x14ac:dyDescent="0.25">
      <c r="A125" t="s">
        <v>9</v>
      </c>
      <c r="B125" t="s">
        <v>46</v>
      </c>
      <c r="C125" t="s">
        <v>22</v>
      </c>
      <c r="D125" s="3">
        <v>0</v>
      </c>
    </row>
    <row r="126" spans="1:4" x14ac:dyDescent="0.25">
      <c r="A126" t="s">
        <v>9</v>
      </c>
      <c r="B126" t="s">
        <v>46</v>
      </c>
      <c r="C126" t="s">
        <v>23</v>
      </c>
      <c r="D126" s="3">
        <v>0</v>
      </c>
    </row>
    <row r="127" spans="1:4" x14ac:dyDescent="0.25">
      <c r="A127" t="s">
        <v>9</v>
      </c>
      <c r="B127" t="s">
        <v>46</v>
      </c>
      <c r="C127" t="s">
        <v>24</v>
      </c>
      <c r="D127" s="3">
        <v>0</v>
      </c>
    </row>
    <row r="128" spans="1:4" x14ac:dyDescent="0.25">
      <c r="A128" t="s">
        <v>9</v>
      </c>
      <c r="B128" t="s">
        <v>46</v>
      </c>
      <c r="C128" t="s">
        <v>25</v>
      </c>
      <c r="D128" s="3">
        <v>0</v>
      </c>
    </row>
    <row r="129" spans="1:4" x14ac:dyDescent="0.25">
      <c r="A129" t="s">
        <v>9</v>
      </c>
      <c r="B129" t="s">
        <v>46</v>
      </c>
      <c r="C129" t="s">
        <v>26</v>
      </c>
      <c r="D129" s="3">
        <v>0</v>
      </c>
    </row>
    <row r="130" spans="1:4" x14ac:dyDescent="0.25">
      <c r="A130" t="s">
        <v>9</v>
      </c>
      <c r="B130" t="s">
        <v>46</v>
      </c>
      <c r="C130" t="s">
        <v>27</v>
      </c>
      <c r="D130" s="3">
        <v>0</v>
      </c>
    </row>
    <row r="131" spans="1:4" x14ac:dyDescent="0.25">
      <c r="A131" t="s">
        <v>9</v>
      </c>
      <c r="B131" t="s">
        <v>46</v>
      </c>
      <c r="C131" t="s">
        <v>28</v>
      </c>
      <c r="D131" s="3">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v>
      </c>
    </row>
    <row r="137" spans="1:4" x14ac:dyDescent="0.25">
      <c r="A137" t="s">
        <v>55</v>
      </c>
      <c r="B137" t="s">
        <v>54</v>
      </c>
      <c r="C137" t="s">
        <v>22</v>
      </c>
      <c r="D137" s="3">
        <v>0</v>
      </c>
    </row>
    <row r="138" spans="1:4" x14ac:dyDescent="0.25">
      <c r="A138" t="s">
        <v>55</v>
      </c>
      <c r="B138" t="s">
        <v>54</v>
      </c>
      <c r="C138" t="s">
        <v>23</v>
      </c>
      <c r="D138" s="3">
        <v>0</v>
      </c>
    </row>
    <row r="139" spans="1:4" x14ac:dyDescent="0.25">
      <c r="A139" t="s">
        <v>55</v>
      </c>
      <c r="B139" t="s">
        <v>54</v>
      </c>
      <c r="C139" t="s">
        <v>24</v>
      </c>
      <c r="D139" s="3">
        <v>0</v>
      </c>
    </row>
    <row r="140" spans="1:4" x14ac:dyDescent="0.25">
      <c r="A140" t="s">
        <v>55</v>
      </c>
      <c r="B140" t="s">
        <v>54</v>
      </c>
      <c r="C140" t="s">
        <v>25</v>
      </c>
      <c r="D140" s="3">
        <v>0</v>
      </c>
    </row>
    <row r="141" spans="1:4" x14ac:dyDescent="0.25">
      <c r="A141" t="s">
        <v>55</v>
      </c>
      <c r="B141" t="s">
        <v>54</v>
      </c>
      <c r="C141" t="s">
        <v>26</v>
      </c>
      <c r="D141" s="3">
        <v>0</v>
      </c>
    </row>
    <row r="142" spans="1:4" x14ac:dyDescent="0.25">
      <c r="A142" t="s">
        <v>55</v>
      </c>
      <c r="B142" t="s">
        <v>54</v>
      </c>
      <c r="C142" t="s">
        <v>27</v>
      </c>
      <c r="D142" s="3">
        <v>0</v>
      </c>
    </row>
    <row r="143" spans="1:4" x14ac:dyDescent="0.25">
      <c r="A143" t="s">
        <v>55</v>
      </c>
      <c r="B143" t="s">
        <v>54</v>
      </c>
      <c r="C143" t="s">
        <v>28</v>
      </c>
      <c r="D143" s="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v>
      </c>
    </row>
    <row r="149" spans="1:4" x14ac:dyDescent="0.25">
      <c r="A149" t="s">
        <v>54</v>
      </c>
      <c r="B149" t="s">
        <v>50</v>
      </c>
      <c r="C149" t="s">
        <v>22</v>
      </c>
      <c r="D149" s="3">
        <v>0</v>
      </c>
    </row>
    <row r="150" spans="1:4" x14ac:dyDescent="0.25">
      <c r="A150" t="s">
        <v>54</v>
      </c>
      <c r="B150" t="s">
        <v>50</v>
      </c>
      <c r="C150" t="s">
        <v>23</v>
      </c>
      <c r="D150" s="3">
        <v>0</v>
      </c>
    </row>
    <row r="151" spans="1:4" x14ac:dyDescent="0.25">
      <c r="A151" t="s">
        <v>54</v>
      </c>
      <c r="B151" t="s">
        <v>50</v>
      </c>
      <c r="C151" t="s">
        <v>24</v>
      </c>
      <c r="D151" s="3">
        <v>0</v>
      </c>
    </row>
    <row r="152" spans="1:4" x14ac:dyDescent="0.25">
      <c r="A152" t="s">
        <v>54</v>
      </c>
      <c r="B152" t="s">
        <v>50</v>
      </c>
      <c r="C152" t="s">
        <v>25</v>
      </c>
      <c r="D152" s="3">
        <v>0</v>
      </c>
    </row>
    <row r="153" spans="1:4" x14ac:dyDescent="0.25">
      <c r="A153" t="s">
        <v>54</v>
      </c>
      <c r="B153" t="s">
        <v>50</v>
      </c>
      <c r="C153" t="s">
        <v>26</v>
      </c>
      <c r="D153" s="3">
        <v>0</v>
      </c>
    </row>
    <row r="154" spans="1:4" x14ac:dyDescent="0.25">
      <c r="A154" t="s">
        <v>54</v>
      </c>
      <c r="B154" t="s">
        <v>50</v>
      </c>
      <c r="C154" t="s">
        <v>27</v>
      </c>
      <c r="D154" s="3">
        <v>0</v>
      </c>
    </row>
    <row r="155" spans="1:4" x14ac:dyDescent="0.25">
      <c r="A155" t="s">
        <v>54</v>
      </c>
      <c r="B155" t="s">
        <v>50</v>
      </c>
      <c r="C155" t="s">
        <v>28</v>
      </c>
      <c r="D155" s="3">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v>
      </c>
    </row>
    <row r="161" spans="1:4" x14ac:dyDescent="0.25">
      <c r="A161" t="s">
        <v>56</v>
      </c>
      <c r="B161" t="s">
        <v>10</v>
      </c>
      <c r="C161" t="s">
        <v>22</v>
      </c>
      <c r="D161" s="3">
        <v>0</v>
      </c>
    </row>
    <row r="162" spans="1:4" x14ac:dyDescent="0.25">
      <c r="A162" t="s">
        <v>56</v>
      </c>
      <c r="B162" t="s">
        <v>10</v>
      </c>
      <c r="C162" t="s">
        <v>23</v>
      </c>
      <c r="D162" s="3">
        <v>0</v>
      </c>
    </row>
    <row r="163" spans="1:4" x14ac:dyDescent="0.25">
      <c r="A163" t="s">
        <v>56</v>
      </c>
      <c r="B163" t="s">
        <v>10</v>
      </c>
      <c r="C163" t="s">
        <v>24</v>
      </c>
      <c r="D163" s="3">
        <v>0</v>
      </c>
    </row>
    <row r="164" spans="1:4" x14ac:dyDescent="0.25">
      <c r="A164" t="s">
        <v>56</v>
      </c>
      <c r="B164" t="s">
        <v>10</v>
      </c>
      <c r="C164" t="s">
        <v>25</v>
      </c>
      <c r="D164" s="3">
        <v>0</v>
      </c>
    </row>
    <row r="165" spans="1:4" x14ac:dyDescent="0.25">
      <c r="A165" t="s">
        <v>56</v>
      </c>
      <c r="B165" t="s">
        <v>10</v>
      </c>
      <c r="C165" t="s">
        <v>26</v>
      </c>
      <c r="D165" s="3">
        <v>0</v>
      </c>
    </row>
    <row r="166" spans="1:4" x14ac:dyDescent="0.25">
      <c r="A166" t="s">
        <v>56</v>
      </c>
      <c r="B166" t="s">
        <v>10</v>
      </c>
      <c r="C166" t="s">
        <v>27</v>
      </c>
      <c r="D166" s="3">
        <v>0</v>
      </c>
    </row>
    <row r="167" spans="1:4" x14ac:dyDescent="0.25">
      <c r="A167" t="s">
        <v>56</v>
      </c>
      <c r="B167" t="s">
        <v>10</v>
      </c>
      <c r="C167" t="s">
        <v>28</v>
      </c>
      <c r="D167" s="3">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v>
      </c>
    </row>
    <row r="173" spans="1:4" x14ac:dyDescent="0.25">
      <c r="A173" t="s">
        <v>10</v>
      </c>
      <c r="B173" t="s">
        <v>49</v>
      </c>
      <c r="C173" t="s">
        <v>22</v>
      </c>
      <c r="D173" s="3">
        <v>0</v>
      </c>
    </row>
    <row r="174" spans="1:4" x14ac:dyDescent="0.25">
      <c r="A174" t="s">
        <v>10</v>
      </c>
      <c r="B174" t="s">
        <v>49</v>
      </c>
      <c r="C174" t="s">
        <v>23</v>
      </c>
      <c r="D174" s="3">
        <v>0</v>
      </c>
    </row>
    <row r="175" spans="1:4" x14ac:dyDescent="0.25">
      <c r="A175" t="s">
        <v>10</v>
      </c>
      <c r="B175" t="s">
        <v>49</v>
      </c>
      <c r="C175" t="s">
        <v>24</v>
      </c>
      <c r="D175" s="3">
        <v>0</v>
      </c>
    </row>
    <row r="176" spans="1:4" x14ac:dyDescent="0.25">
      <c r="A176" t="s">
        <v>10</v>
      </c>
      <c r="B176" t="s">
        <v>49</v>
      </c>
      <c r="C176" t="s">
        <v>25</v>
      </c>
      <c r="D176" s="3">
        <v>0</v>
      </c>
    </row>
    <row r="177" spans="1:4" x14ac:dyDescent="0.25">
      <c r="A177" t="s">
        <v>10</v>
      </c>
      <c r="B177" t="s">
        <v>49</v>
      </c>
      <c r="C177" t="s">
        <v>26</v>
      </c>
      <c r="D177" s="3">
        <v>0</v>
      </c>
    </row>
    <row r="178" spans="1:4" x14ac:dyDescent="0.25">
      <c r="A178" t="s">
        <v>10</v>
      </c>
      <c r="B178" t="s">
        <v>49</v>
      </c>
      <c r="C178" t="s">
        <v>27</v>
      </c>
      <c r="D178" s="3">
        <v>0</v>
      </c>
    </row>
    <row r="179" spans="1:4" x14ac:dyDescent="0.25">
      <c r="A179" t="s">
        <v>10</v>
      </c>
      <c r="B179" t="s">
        <v>49</v>
      </c>
      <c r="C179" t="s">
        <v>28</v>
      </c>
      <c r="D179" s="3">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v>
      </c>
    </row>
    <row r="185" spans="1:4" x14ac:dyDescent="0.25">
      <c r="A185" t="s">
        <v>49</v>
      </c>
      <c r="B185" t="s">
        <v>34</v>
      </c>
      <c r="C185" t="s">
        <v>22</v>
      </c>
      <c r="D185" s="3">
        <v>0</v>
      </c>
    </row>
    <row r="186" spans="1:4" x14ac:dyDescent="0.25">
      <c r="A186" t="s">
        <v>49</v>
      </c>
      <c r="B186" t="s">
        <v>34</v>
      </c>
      <c r="C186" t="s">
        <v>23</v>
      </c>
      <c r="D186" s="3">
        <v>0</v>
      </c>
    </row>
    <row r="187" spans="1:4" x14ac:dyDescent="0.25">
      <c r="A187" t="s">
        <v>49</v>
      </c>
      <c r="B187" t="s">
        <v>34</v>
      </c>
      <c r="C187" t="s">
        <v>24</v>
      </c>
      <c r="D187" s="3">
        <v>0</v>
      </c>
    </row>
    <row r="188" spans="1:4" x14ac:dyDescent="0.25">
      <c r="A188" t="s">
        <v>49</v>
      </c>
      <c r="B188" t="s">
        <v>34</v>
      </c>
      <c r="C188" t="s">
        <v>25</v>
      </c>
      <c r="D188" s="3">
        <v>0</v>
      </c>
    </row>
    <row r="189" spans="1:4" x14ac:dyDescent="0.25">
      <c r="A189" t="s">
        <v>49</v>
      </c>
      <c r="B189" t="s">
        <v>34</v>
      </c>
      <c r="C189" t="s">
        <v>26</v>
      </c>
      <c r="D189" s="3">
        <v>0</v>
      </c>
    </row>
    <row r="190" spans="1:4" x14ac:dyDescent="0.25">
      <c r="A190" t="s">
        <v>49</v>
      </c>
      <c r="B190" t="s">
        <v>34</v>
      </c>
      <c r="C190" t="s">
        <v>27</v>
      </c>
      <c r="D190" s="3">
        <v>0</v>
      </c>
    </row>
    <row r="191" spans="1:4" x14ac:dyDescent="0.25">
      <c r="A191" t="s">
        <v>49</v>
      </c>
      <c r="B191" t="s">
        <v>34</v>
      </c>
      <c r="C191" t="s">
        <v>28</v>
      </c>
      <c r="D191" s="3">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v>
      </c>
    </row>
    <row r="197" spans="1:4" x14ac:dyDescent="0.25">
      <c r="A197" t="s">
        <v>61</v>
      </c>
      <c r="B197" t="s">
        <v>31</v>
      </c>
      <c r="C197" t="s">
        <v>22</v>
      </c>
      <c r="D197" s="3">
        <v>0</v>
      </c>
    </row>
    <row r="198" spans="1:4" x14ac:dyDescent="0.25">
      <c r="A198" t="s">
        <v>61</v>
      </c>
      <c r="B198" t="s">
        <v>31</v>
      </c>
      <c r="C198" t="s">
        <v>23</v>
      </c>
      <c r="D198" s="3">
        <v>0</v>
      </c>
    </row>
    <row r="199" spans="1:4" x14ac:dyDescent="0.25">
      <c r="A199" t="s">
        <v>61</v>
      </c>
      <c r="B199" t="s">
        <v>31</v>
      </c>
      <c r="C199" t="s">
        <v>24</v>
      </c>
      <c r="D199" s="3">
        <v>0</v>
      </c>
    </row>
    <row r="200" spans="1:4" x14ac:dyDescent="0.25">
      <c r="A200" t="s">
        <v>61</v>
      </c>
      <c r="B200" t="s">
        <v>31</v>
      </c>
      <c r="C200" t="s">
        <v>25</v>
      </c>
      <c r="D200" s="3">
        <v>0</v>
      </c>
    </row>
    <row r="201" spans="1:4" x14ac:dyDescent="0.25">
      <c r="A201" t="s">
        <v>61</v>
      </c>
      <c r="B201" t="s">
        <v>31</v>
      </c>
      <c r="C201" t="s">
        <v>26</v>
      </c>
      <c r="D201" s="3">
        <v>0</v>
      </c>
    </row>
    <row r="202" spans="1:4" x14ac:dyDescent="0.25">
      <c r="A202" t="s">
        <v>61</v>
      </c>
      <c r="B202" t="s">
        <v>31</v>
      </c>
      <c r="C202" t="s">
        <v>27</v>
      </c>
      <c r="D202" s="3">
        <v>0</v>
      </c>
    </row>
    <row r="203" spans="1:4" x14ac:dyDescent="0.25">
      <c r="A203" t="s">
        <v>61</v>
      </c>
      <c r="B203" t="s">
        <v>31</v>
      </c>
      <c r="C203" t="s">
        <v>28</v>
      </c>
      <c r="D203" s="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v>
      </c>
    </row>
    <row r="209" spans="1:4" x14ac:dyDescent="0.25">
      <c r="A209" t="s">
        <v>46</v>
      </c>
      <c r="B209" t="s">
        <v>48</v>
      </c>
      <c r="C209" t="s">
        <v>22</v>
      </c>
      <c r="D209" s="3">
        <v>0</v>
      </c>
    </row>
    <row r="210" spans="1:4" x14ac:dyDescent="0.25">
      <c r="A210" t="s">
        <v>46</v>
      </c>
      <c r="B210" t="s">
        <v>48</v>
      </c>
      <c r="C210" t="s">
        <v>23</v>
      </c>
      <c r="D210" s="3">
        <v>0</v>
      </c>
    </row>
    <row r="211" spans="1:4" x14ac:dyDescent="0.25">
      <c r="A211" t="s">
        <v>46</v>
      </c>
      <c r="B211" t="s">
        <v>48</v>
      </c>
      <c r="C211" t="s">
        <v>24</v>
      </c>
      <c r="D211" s="3">
        <v>0</v>
      </c>
    </row>
    <row r="212" spans="1:4" x14ac:dyDescent="0.25">
      <c r="A212" t="s">
        <v>46</v>
      </c>
      <c r="B212" t="s">
        <v>48</v>
      </c>
      <c r="C212" t="s">
        <v>25</v>
      </c>
      <c r="D212" s="3">
        <v>0</v>
      </c>
    </row>
    <row r="213" spans="1:4" x14ac:dyDescent="0.25">
      <c r="A213" t="s">
        <v>46</v>
      </c>
      <c r="B213" t="s">
        <v>48</v>
      </c>
      <c r="C213" t="s">
        <v>26</v>
      </c>
      <c r="D213" s="3">
        <v>0</v>
      </c>
    </row>
    <row r="214" spans="1:4" x14ac:dyDescent="0.25">
      <c r="A214" t="s">
        <v>46</v>
      </c>
      <c r="B214" t="s">
        <v>48</v>
      </c>
      <c r="C214" t="s">
        <v>27</v>
      </c>
      <c r="D214" s="3">
        <v>0</v>
      </c>
    </row>
    <row r="215" spans="1:4" x14ac:dyDescent="0.25">
      <c r="A215" t="s">
        <v>46</v>
      </c>
      <c r="B215" t="s">
        <v>48</v>
      </c>
      <c r="C215" t="s">
        <v>28</v>
      </c>
      <c r="D215" s="3">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v>
      </c>
    </row>
    <row r="221" spans="1:4" x14ac:dyDescent="0.25">
      <c r="A221" t="s">
        <v>33</v>
      </c>
      <c r="B221" t="s">
        <v>8</v>
      </c>
      <c r="C221" t="s">
        <v>22</v>
      </c>
      <c r="D221" s="3">
        <v>0</v>
      </c>
    </row>
    <row r="222" spans="1:4" x14ac:dyDescent="0.25">
      <c r="A222" t="s">
        <v>33</v>
      </c>
      <c r="B222" t="s">
        <v>8</v>
      </c>
      <c r="C222" t="s">
        <v>23</v>
      </c>
      <c r="D222" s="3">
        <v>0</v>
      </c>
    </row>
    <row r="223" spans="1:4" x14ac:dyDescent="0.25">
      <c r="A223" t="s">
        <v>33</v>
      </c>
      <c r="B223" t="s">
        <v>8</v>
      </c>
      <c r="C223" t="s">
        <v>24</v>
      </c>
      <c r="D223" s="3">
        <v>0</v>
      </c>
    </row>
    <row r="224" spans="1:4" x14ac:dyDescent="0.25">
      <c r="A224" t="s">
        <v>33</v>
      </c>
      <c r="B224" t="s">
        <v>8</v>
      </c>
      <c r="C224" t="s">
        <v>25</v>
      </c>
      <c r="D224" s="3">
        <v>0</v>
      </c>
    </row>
    <row r="225" spans="1:4" x14ac:dyDescent="0.25">
      <c r="A225" t="s">
        <v>33</v>
      </c>
      <c r="B225" t="s">
        <v>8</v>
      </c>
      <c r="C225" t="s">
        <v>26</v>
      </c>
      <c r="D225" s="3">
        <v>0</v>
      </c>
    </row>
    <row r="226" spans="1:4" x14ac:dyDescent="0.25">
      <c r="A226" t="s">
        <v>33</v>
      </c>
      <c r="B226" t="s">
        <v>8</v>
      </c>
      <c r="C226" t="s">
        <v>27</v>
      </c>
      <c r="D226" s="3">
        <v>0</v>
      </c>
    </row>
    <row r="227" spans="1:4" x14ac:dyDescent="0.25">
      <c r="A227" t="s">
        <v>33</v>
      </c>
      <c r="B227" t="s">
        <v>8</v>
      </c>
      <c r="C227" t="s">
        <v>28</v>
      </c>
      <c r="D227" s="3">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v>
      </c>
    </row>
    <row r="233" spans="1:4" x14ac:dyDescent="0.25">
      <c r="A233" t="s">
        <v>31</v>
      </c>
      <c r="B233" t="s">
        <v>32</v>
      </c>
      <c r="C233" t="s">
        <v>22</v>
      </c>
      <c r="D233" s="3">
        <v>0</v>
      </c>
    </row>
    <row r="234" spans="1:4" x14ac:dyDescent="0.25">
      <c r="A234" t="s">
        <v>31</v>
      </c>
      <c r="B234" t="s">
        <v>32</v>
      </c>
      <c r="C234" t="s">
        <v>23</v>
      </c>
      <c r="D234" s="3">
        <v>0</v>
      </c>
    </row>
    <row r="235" spans="1:4" x14ac:dyDescent="0.25">
      <c r="A235" t="s">
        <v>31</v>
      </c>
      <c r="B235" t="s">
        <v>32</v>
      </c>
      <c r="C235" t="s">
        <v>24</v>
      </c>
      <c r="D235" s="3">
        <v>0</v>
      </c>
    </row>
    <row r="236" spans="1:4" x14ac:dyDescent="0.25">
      <c r="A236" t="s">
        <v>31</v>
      </c>
      <c r="B236" t="s">
        <v>32</v>
      </c>
      <c r="C236" t="s">
        <v>25</v>
      </c>
      <c r="D236" s="3">
        <v>0</v>
      </c>
    </row>
    <row r="237" spans="1:4" x14ac:dyDescent="0.25">
      <c r="A237" t="s">
        <v>31</v>
      </c>
      <c r="B237" t="s">
        <v>32</v>
      </c>
      <c r="C237" t="s">
        <v>26</v>
      </c>
      <c r="D237" s="3">
        <v>0</v>
      </c>
    </row>
    <row r="238" spans="1:4" x14ac:dyDescent="0.25">
      <c r="A238" t="s">
        <v>31</v>
      </c>
      <c r="B238" t="s">
        <v>32</v>
      </c>
      <c r="C238" t="s">
        <v>27</v>
      </c>
      <c r="D238" s="3">
        <v>0</v>
      </c>
    </row>
    <row r="239" spans="1:4" x14ac:dyDescent="0.25">
      <c r="A239" t="s">
        <v>31</v>
      </c>
      <c r="B239" t="s">
        <v>32</v>
      </c>
      <c r="C239" t="s">
        <v>28</v>
      </c>
      <c r="D239" s="3">
        <v>0</v>
      </c>
    </row>
    <row r="240" spans="1:4" x14ac:dyDescent="0.25">
      <c r="A240" t="s">
        <v>31</v>
      </c>
      <c r="B240" t="s">
        <v>32</v>
      </c>
      <c r="C240" t="s">
        <v>29</v>
      </c>
      <c r="D240" s="3">
        <v>0</v>
      </c>
    </row>
    <row r="241" spans="1:4" x14ac:dyDescent="0.25">
      <c r="A241" t="s">
        <v>31</v>
      </c>
      <c r="B241" t="s">
        <v>32</v>
      </c>
      <c r="C241" t="s">
        <v>30</v>
      </c>
      <c r="D241" s="3">
        <v>0</v>
      </c>
    </row>
    <row r="242" spans="1:4" x14ac:dyDescent="0.25">
      <c r="A242" t="s">
        <v>455</v>
      </c>
      <c r="B242" t="s">
        <v>56</v>
      </c>
      <c r="C242" t="s">
        <v>19</v>
      </c>
      <c r="D242" s="3">
        <v>0</v>
      </c>
    </row>
    <row r="243" spans="1:4" x14ac:dyDescent="0.25">
      <c r="A243" t="s">
        <v>455</v>
      </c>
      <c r="B243" t="s">
        <v>56</v>
      </c>
      <c r="C243" t="s">
        <v>20</v>
      </c>
      <c r="D243" s="3">
        <v>0</v>
      </c>
    </row>
    <row r="244" spans="1:4" x14ac:dyDescent="0.25">
      <c r="A244" t="s">
        <v>455</v>
      </c>
      <c r="B244" t="s">
        <v>56</v>
      </c>
      <c r="C244" t="s">
        <v>21</v>
      </c>
      <c r="D244" s="3">
        <v>0</v>
      </c>
    </row>
    <row r="245" spans="1:4" x14ac:dyDescent="0.25">
      <c r="A245" t="s">
        <v>455</v>
      </c>
      <c r="B245" t="s">
        <v>56</v>
      </c>
      <c r="C245" t="s">
        <v>22</v>
      </c>
      <c r="D245" s="3">
        <v>0</v>
      </c>
    </row>
    <row r="246" spans="1:4" x14ac:dyDescent="0.25">
      <c r="A246" t="s">
        <v>455</v>
      </c>
      <c r="B246" t="s">
        <v>56</v>
      </c>
      <c r="C246" t="s">
        <v>23</v>
      </c>
      <c r="D246" s="3">
        <v>0</v>
      </c>
    </row>
    <row r="247" spans="1:4" x14ac:dyDescent="0.25">
      <c r="A247" t="s">
        <v>455</v>
      </c>
      <c r="B247" t="s">
        <v>56</v>
      </c>
      <c r="C247" t="s">
        <v>24</v>
      </c>
      <c r="D247" s="3">
        <v>0</v>
      </c>
    </row>
    <row r="248" spans="1:4" x14ac:dyDescent="0.25">
      <c r="A248" t="s">
        <v>455</v>
      </c>
      <c r="B248" t="s">
        <v>56</v>
      </c>
      <c r="C248" t="s">
        <v>25</v>
      </c>
      <c r="D248" s="3">
        <v>0</v>
      </c>
    </row>
    <row r="249" spans="1:4" x14ac:dyDescent="0.25">
      <c r="A249" t="s">
        <v>455</v>
      </c>
      <c r="B249" t="s">
        <v>56</v>
      </c>
      <c r="C249" t="s">
        <v>26</v>
      </c>
      <c r="D249" s="3">
        <v>0</v>
      </c>
    </row>
    <row r="250" spans="1:4" x14ac:dyDescent="0.25">
      <c r="A250" t="s">
        <v>455</v>
      </c>
      <c r="B250" t="s">
        <v>56</v>
      </c>
      <c r="C250" t="s">
        <v>27</v>
      </c>
      <c r="D250" s="3">
        <v>0</v>
      </c>
    </row>
    <row r="251" spans="1:4" x14ac:dyDescent="0.25">
      <c r="A251" t="s">
        <v>455</v>
      </c>
      <c r="B251" t="s">
        <v>56</v>
      </c>
      <c r="C251" t="s">
        <v>28</v>
      </c>
      <c r="D251" s="3">
        <v>0</v>
      </c>
    </row>
    <row r="252" spans="1:4" x14ac:dyDescent="0.25">
      <c r="A252" t="s">
        <v>455</v>
      </c>
      <c r="B252" t="s">
        <v>56</v>
      </c>
      <c r="C252" t="s">
        <v>29</v>
      </c>
      <c r="D252" s="3">
        <v>0</v>
      </c>
    </row>
    <row r="253" spans="1:4" x14ac:dyDescent="0.25">
      <c r="A253" t="s">
        <v>455</v>
      </c>
      <c r="B253" t="s">
        <v>56</v>
      </c>
      <c r="C253" t="s">
        <v>30</v>
      </c>
      <c r="D253" s="3">
        <v>0</v>
      </c>
    </row>
    <row r="254" spans="1:4" x14ac:dyDescent="0.25">
      <c r="A254" t="s">
        <v>58</v>
      </c>
      <c r="B254" t="s">
        <v>57</v>
      </c>
      <c r="C254" t="s">
        <v>19</v>
      </c>
      <c r="D254" s="3">
        <v>0</v>
      </c>
    </row>
    <row r="255" spans="1:4" x14ac:dyDescent="0.25">
      <c r="A255" t="s">
        <v>58</v>
      </c>
      <c r="B255" t="s">
        <v>57</v>
      </c>
      <c r="C255" t="s">
        <v>20</v>
      </c>
      <c r="D255" s="3">
        <v>0</v>
      </c>
    </row>
    <row r="256" spans="1:4" x14ac:dyDescent="0.25">
      <c r="A256" t="s">
        <v>58</v>
      </c>
      <c r="B256" t="s">
        <v>57</v>
      </c>
      <c r="C256" t="s">
        <v>21</v>
      </c>
      <c r="D256" s="3">
        <v>0</v>
      </c>
    </row>
    <row r="257" spans="1:4" x14ac:dyDescent="0.25">
      <c r="A257" t="s">
        <v>58</v>
      </c>
      <c r="B257" t="s">
        <v>57</v>
      </c>
      <c r="C257" t="s">
        <v>22</v>
      </c>
      <c r="D257" s="3">
        <v>0</v>
      </c>
    </row>
    <row r="258" spans="1:4" x14ac:dyDescent="0.25">
      <c r="A258" t="s">
        <v>58</v>
      </c>
      <c r="B258" t="s">
        <v>57</v>
      </c>
      <c r="C258" t="s">
        <v>23</v>
      </c>
      <c r="D258" s="3">
        <v>0</v>
      </c>
    </row>
    <row r="259" spans="1:4" x14ac:dyDescent="0.25">
      <c r="A259" t="s">
        <v>58</v>
      </c>
      <c r="B259" t="s">
        <v>57</v>
      </c>
      <c r="C259" t="s">
        <v>24</v>
      </c>
      <c r="D259" s="3">
        <v>0</v>
      </c>
    </row>
    <row r="260" spans="1:4" x14ac:dyDescent="0.25">
      <c r="A260" t="s">
        <v>58</v>
      </c>
      <c r="B260" t="s">
        <v>57</v>
      </c>
      <c r="C260" t="s">
        <v>25</v>
      </c>
      <c r="D260" s="3">
        <v>0</v>
      </c>
    </row>
    <row r="261" spans="1:4" x14ac:dyDescent="0.25">
      <c r="A261" t="s">
        <v>58</v>
      </c>
      <c r="B261" t="s">
        <v>57</v>
      </c>
      <c r="C261" t="s">
        <v>26</v>
      </c>
      <c r="D261" s="3">
        <v>0</v>
      </c>
    </row>
    <row r="262" spans="1:4" x14ac:dyDescent="0.25">
      <c r="A262" t="s">
        <v>58</v>
      </c>
      <c r="B262" t="s">
        <v>57</v>
      </c>
      <c r="C262" t="s">
        <v>27</v>
      </c>
      <c r="D262" s="3">
        <v>0</v>
      </c>
    </row>
    <row r="263" spans="1:4" x14ac:dyDescent="0.25">
      <c r="A263" t="s">
        <v>58</v>
      </c>
      <c r="B263" t="s">
        <v>57</v>
      </c>
      <c r="C263" t="s">
        <v>28</v>
      </c>
      <c r="D263" s="3">
        <v>0</v>
      </c>
    </row>
    <row r="264" spans="1:4" x14ac:dyDescent="0.25">
      <c r="A264" t="s">
        <v>58</v>
      </c>
      <c r="B264" t="s">
        <v>57</v>
      </c>
      <c r="C264" t="s">
        <v>29</v>
      </c>
      <c r="D264" s="3">
        <v>0</v>
      </c>
    </row>
    <row r="265" spans="1:4" x14ac:dyDescent="0.25">
      <c r="A265" t="s">
        <v>58</v>
      </c>
      <c r="B265" t="s">
        <v>57</v>
      </c>
      <c r="C265" t="s">
        <v>30</v>
      </c>
      <c r="D265" s="3">
        <v>0</v>
      </c>
    </row>
    <row r="266" spans="1:4" x14ac:dyDescent="0.25">
      <c r="A266" t="s">
        <v>59</v>
      </c>
      <c r="B266" t="s">
        <v>455</v>
      </c>
      <c r="C266" t="s">
        <v>19</v>
      </c>
      <c r="D266" s="3">
        <v>0</v>
      </c>
    </row>
    <row r="267" spans="1:4" x14ac:dyDescent="0.25">
      <c r="A267" t="s">
        <v>59</v>
      </c>
      <c r="B267" t="s">
        <v>455</v>
      </c>
      <c r="C267" t="s">
        <v>20</v>
      </c>
      <c r="D267" s="3">
        <v>0</v>
      </c>
    </row>
    <row r="268" spans="1:4" x14ac:dyDescent="0.25">
      <c r="A268" t="s">
        <v>59</v>
      </c>
      <c r="B268" t="s">
        <v>455</v>
      </c>
      <c r="C268" t="s">
        <v>21</v>
      </c>
      <c r="D268" s="3">
        <v>0</v>
      </c>
    </row>
    <row r="269" spans="1:4" x14ac:dyDescent="0.25">
      <c r="A269" t="s">
        <v>59</v>
      </c>
      <c r="B269" t="s">
        <v>455</v>
      </c>
      <c r="C269" t="s">
        <v>22</v>
      </c>
      <c r="D269" s="3">
        <v>0</v>
      </c>
    </row>
    <row r="270" spans="1:4" x14ac:dyDescent="0.25">
      <c r="A270" t="s">
        <v>59</v>
      </c>
      <c r="B270" t="s">
        <v>455</v>
      </c>
      <c r="C270" t="s">
        <v>23</v>
      </c>
      <c r="D270" s="3">
        <v>0</v>
      </c>
    </row>
    <row r="271" spans="1:4" x14ac:dyDescent="0.25">
      <c r="A271" t="s">
        <v>59</v>
      </c>
      <c r="B271" t="s">
        <v>455</v>
      </c>
      <c r="C271" t="s">
        <v>24</v>
      </c>
      <c r="D271" s="3">
        <v>0</v>
      </c>
    </row>
    <row r="272" spans="1:4" x14ac:dyDescent="0.25">
      <c r="A272" t="s">
        <v>59</v>
      </c>
      <c r="B272" t="s">
        <v>455</v>
      </c>
      <c r="C272" t="s">
        <v>25</v>
      </c>
      <c r="D272" s="3">
        <v>0</v>
      </c>
    </row>
    <row r="273" spans="1:4" x14ac:dyDescent="0.25">
      <c r="A273" t="s">
        <v>59</v>
      </c>
      <c r="B273" t="s">
        <v>455</v>
      </c>
      <c r="C273" t="s">
        <v>26</v>
      </c>
      <c r="D273" s="3">
        <v>0</v>
      </c>
    </row>
    <row r="274" spans="1:4" x14ac:dyDescent="0.25">
      <c r="A274" t="s">
        <v>59</v>
      </c>
      <c r="B274" t="s">
        <v>455</v>
      </c>
      <c r="C274" t="s">
        <v>27</v>
      </c>
      <c r="D274" s="3">
        <v>0</v>
      </c>
    </row>
    <row r="275" spans="1:4" x14ac:dyDescent="0.25">
      <c r="A275" t="s">
        <v>59</v>
      </c>
      <c r="B275" t="s">
        <v>455</v>
      </c>
      <c r="C275" t="s">
        <v>28</v>
      </c>
      <c r="D275" s="3">
        <v>0</v>
      </c>
    </row>
    <row r="276" spans="1:4" x14ac:dyDescent="0.25">
      <c r="A276" t="s">
        <v>59</v>
      </c>
      <c r="B276" t="s">
        <v>455</v>
      </c>
      <c r="C276" t="s">
        <v>29</v>
      </c>
      <c r="D276" s="3">
        <v>0</v>
      </c>
    </row>
    <row r="277" spans="1:4" x14ac:dyDescent="0.25">
      <c r="A277" t="s">
        <v>59</v>
      </c>
      <c r="B277" t="s">
        <v>455</v>
      </c>
      <c r="C277" t="s">
        <v>30</v>
      </c>
      <c r="D277" s="3">
        <v>0</v>
      </c>
    </row>
    <row r="278" spans="1:4" x14ac:dyDescent="0.25">
      <c r="A278" t="s">
        <v>57</v>
      </c>
      <c r="B278" t="s">
        <v>458</v>
      </c>
      <c r="C278" t="s">
        <v>19</v>
      </c>
      <c r="D278" s="3">
        <v>0</v>
      </c>
    </row>
    <row r="279" spans="1:4" x14ac:dyDescent="0.25">
      <c r="A279" t="s">
        <v>57</v>
      </c>
      <c r="B279" t="s">
        <v>458</v>
      </c>
      <c r="C279" t="s">
        <v>20</v>
      </c>
      <c r="D279" s="3">
        <v>0</v>
      </c>
    </row>
    <row r="280" spans="1:4" x14ac:dyDescent="0.25">
      <c r="A280" t="s">
        <v>57</v>
      </c>
      <c r="B280" t="s">
        <v>458</v>
      </c>
      <c r="C280" t="s">
        <v>21</v>
      </c>
      <c r="D280" s="3">
        <v>0</v>
      </c>
    </row>
    <row r="281" spans="1:4" x14ac:dyDescent="0.25">
      <c r="A281" t="s">
        <v>57</v>
      </c>
      <c r="B281" t="s">
        <v>458</v>
      </c>
      <c r="C281" t="s">
        <v>22</v>
      </c>
      <c r="D281" s="3">
        <v>0</v>
      </c>
    </row>
    <row r="282" spans="1:4" x14ac:dyDescent="0.25">
      <c r="A282" t="s">
        <v>57</v>
      </c>
      <c r="B282" t="s">
        <v>458</v>
      </c>
      <c r="C282" t="s">
        <v>23</v>
      </c>
      <c r="D282" s="3">
        <v>0</v>
      </c>
    </row>
    <row r="283" spans="1:4" x14ac:dyDescent="0.25">
      <c r="A283" t="s">
        <v>57</v>
      </c>
      <c r="B283" t="s">
        <v>458</v>
      </c>
      <c r="C283" t="s">
        <v>24</v>
      </c>
      <c r="D283" s="3">
        <v>0</v>
      </c>
    </row>
    <row r="284" spans="1:4" x14ac:dyDescent="0.25">
      <c r="A284" t="s">
        <v>57</v>
      </c>
      <c r="B284" t="s">
        <v>458</v>
      </c>
      <c r="C284" t="s">
        <v>25</v>
      </c>
      <c r="D284" s="3">
        <v>0</v>
      </c>
    </row>
    <row r="285" spans="1:4" x14ac:dyDescent="0.25">
      <c r="A285" t="s">
        <v>57</v>
      </c>
      <c r="B285" t="s">
        <v>458</v>
      </c>
      <c r="C285" t="s">
        <v>26</v>
      </c>
      <c r="D285" s="3">
        <v>0</v>
      </c>
    </row>
    <row r="286" spans="1:4" x14ac:dyDescent="0.25">
      <c r="A286" t="s">
        <v>57</v>
      </c>
      <c r="B286" t="s">
        <v>458</v>
      </c>
      <c r="C286" t="s">
        <v>27</v>
      </c>
      <c r="D286" s="3">
        <v>0</v>
      </c>
    </row>
    <row r="287" spans="1:4" x14ac:dyDescent="0.25">
      <c r="A287" t="s">
        <v>57</v>
      </c>
      <c r="B287" t="s">
        <v>458</v>
      </c>
      <c r="C287" t="s">
        <v>28</v>
      </c>
      <c r="D287" s="3">
        <v>0</v>
      </c>
    </row>
    <row r="288" spans="1:4" x14ac:dyDescent="0.25">
      <c r="A288" t="s">
        <v>57</v>
      </c>
      <c r="B288" t="s">
        <v>458</v>
      </c>
      <c r="C288" t="s">
        <v>29</v>
      </c>
      <c r="D288" s="3">
        <v>0</v>
      </c>
    </row>
    <row r="289" spans="1:4" x14ac:dyDescent="0.25">
      <c r="A289" t="s">
        <v>57</v>
      </c>
      <c r="B289" t="s">
        <v>458</v>
      </c>
      <c r="C289" t="s">
        <v>30</v>
      </c>
      <c r="D289" s="3">
        <v>0</v>
      </c>
    </row>
    <row r="290" spans="1:4" x14ac:dyDescent="0.25">
      <c r="A290" t="s">
        <v>50</v>
      </c>
      <c r="B290" t="s">
        <v>49</v>
      </c>
      <c r="C290" t="s">
        <v>19</v>
      </c>
      <c r="D290" s="3">
        <v>0</v>
      </c>
    </row>
    <row r="291" spans="1:4" x14ac:dyDescent="0.25">
      <c r="A291" t="s">
        <v>50</v>
      </c>
      <c r="B291" t="s">
        <v>49</v>
      </c>
      <c r="C291" t="s">
        <v>20</v>
      </c>
      <c r="D291" s="3">
        <v>0</v>
      </c>
    </row>
    <row r="292" spans="1:4" x14ac:dyDescent="0.25">
      <c r="A292" t="s">
        <v>50</v>
      </c>
      <c r="B292" t="s">
        <v>49</v>
      </c>
      <c r="C292" t="s">
        <v>21</v>
      </c>
      <c r="D292" s="3">
        <v>0</v>
      </c>
    </row>
    <row r="293" spans="1:4" x14ac:dyDescent="0.25">
      <c r="A293" t="s">
        <v>50</v>
      </c>
      <c r="B293" t="s">
        <v>49</v>
      </c>
      <c r="C293" t="s">
        <v>22</v>
      </c>
      <c r="D293" s="3">
        <v>0</v>
      </c>
    </row>
    <row r="294" spans="1:4" x14ac:dyDescent="0.25">
      <c r="A294" t="s">
        <v>50</v>
      </c>
      <c r="B294" t="s">
        <v>49</v>
      </c>
      <c r="C294" t="s">
        <v>23</v>
      </c>
      <c r="D294" s="3">
        <v>0</v>
      </c>
    </row>
    <row r="295" spans="1:4" x14ac:dyDescent="0.25">
      <c r="A295" t="s">
        <v>50</v>
      </c>
      <c r="B295" t="s">
        <v>49</v>
      </c>
      <c r="C295" t="s">
        <v>24</v>
      </c>
      <c r="D295" s="3">
        <v>0</v>
      </c>
    </row>
    <row r="296" spans="1:4" x14ac:dyDescent="0.25">
      <c r="A296" t="s">
        <v>50</v>
      </c>
      <c r="B296" t="s">
        <v>49</v>
      </c>
      <c r="C296" t="s">
        <v>25</v>
      </c>
      <c r="D296" s="3">
        <v>0</v>
      </c>
    </row>
    <row r="297" spans="1:4" x14ac:dyDescent="0.25">
      <c r="A297" t="s">
        <v>50</v>
      </c>
      <c r="B297" t="s">
        <v>49</v>
      </c>
      <c r="C297" t="s">
        <v>26</v>
      </c>
      <c r="D297" s="3">
        <v>0</v>
      </c>
    </row>
    <row r="298" spans="1:4" x14ac:dyDescent="0.25">
      <c r="A298" t="s">
        <v>50</v>
      </c>
      <c r="B298" t="s">
        <v>49</v>
      </c>
      <c r="C298" t="s">
        <v>27</v>
      </c>
      <c r="D298" s="3">
        <v>0</v>
      </c>
    </row>
    <row r="299" spans="1:4" x14ac:dyDescent="0.25">
      <c r="A299" t="s">
        <v>50</v>
      </c>
      <c r="B299" t="s">
        <v>49</v>
      </c>
      <c r="C299" t="s">
        <v>28</v>
      </c>
      <c r="D299" s="3">
        <v>0</v>
      </c>
    </row>
    <row r="300" spans="1:4" x14ac:dyDescent="0.25">
      <c r="A300" t="s">
        <v>50</v>
      </c>
      <c r="B300" t="s">
        <v>49</v>
      </c>
      <c r="C300" t="s">
        <v>29</v>
      </c>
      <c r="D300" s="3">
        <v>0</v>
      </c>
    </row>
    <row r="301" spans="1:4" x14ac:dyDescent="0.25">
      <c r="A301" t="s">
        <v>50</v>
      </c>
      <c r="B301" t="s">
        <v>49</v>
      </c>
      <c r="C301" t="s">
        <v>30</v>
      </c>
      <c r="D301" s="3">
        <v>0</v>
      </c>
    </row>
    <row r="302" spans="1:4" x14ac:dyDescent="0.25">
      <c r="A302" t="s">
        <v>458</v>
      </c>
      <c r="B302" t="s">
        <v>461</v>
      </c>
      <c r="C302" t="s">
        <v>19</v>
      </c>
      <c r="D302" s="3">
        <v>0</v>
      </c>
    </row>
    <row r="303" spans="1:4" x14ac:dyDescent="0.25">
      <c r="A303" t="s">
        <v>458</v>
      </c>
      <c r="B303" t="s">
        <v>461</v>
      </c>
      <c r="C303" t="s">
        <v>20</v>
      </c>
      <c r="D303" s="3">
        <v>0</v>
      </c>
    </row>
    <row r="304" spans="1:4" x14ac:dyDescent="0.25">
      <c r="A304" t="s">
        <v>458</v>
      </c>
      <c r="B304" t="s">
        <v>461</v>
      </c>
      <c r="C304" t="s">
        <v>21</v>
      </c>
      <c r="D304" s="3">
        <v>0</v>
      </c>
    </row>
    <row r="305" spans="1:4" x14ac:dyDescent="0.25">
      <c r="A305" t="s">
        <v>458</v>
      </c>
      <c r="B305" t="s">
        <v>461</v>
      </c>
      <c r="C305" t="s">
        <v>22</v>
      </c>
      <c r="D305" s="3">
        <v>0</v>
      </c>
    </row>
    <row r="306" spans="1:4" x14ac:dyDescent="0.25">
      <c r="A306" t="s">
        <v>458</v>
      </c>
      <c r="B306" t="s">
        <v>461</v>
      </c>
      <c r="C306" t="s">
        <v>23</v>
      </c>
      <c r="D306" s="3">
        <v>0</v>
      </c>
    </row>
    <row r="307" spans="1:4" x14ac:dyDescent="0.25">
      <c r="A307" t="s">
        <v>458</v>
      </c>
      <c r="B307" t="s">
        <v>461</v>
      </c>
      <c r="C307" t="s">
        <v>24</v>
      </c>
      <c r="D307" s="3">
        <v>0</v>
      </c>
    </row>
    <row r="308" spans="1:4" x14ac:dyDescent="0.25">
      <c r="A308" t="s">
        <v>458</v>
      </c>
      <c r="B308" t="s">
        <v>461</v>
      </c>
      <c r="C308" t="s">
        <v>25</v>
      </c>
      <c r="D308" s="3">
        <v>0</v>
      </c>
    </row>
    <row r="309" spans="1:4" x14ac:dyDescent="0.25">
      <c r="A309" t="s">
        <v>458</v>
      </c>
      <c r="B309" t="s">
        <v>461</v>
      </c>
      <c r="C309" t="s">
        <v>26</v>
      </c>
      <c r="D309" s="3">
        <v>0</v>
      </c>
    </row>
    <row r="310" spans="1:4" x14ac:dyDescent="0.25">
      <c r="A310" t="s">
        <v>458</v>
      </c>
      <c r="B310" t="s">
        <v>461</v>
      </c>
      <c r="C310" t="s">
        <v>27</v>
      </c>
      <c r="D310" s="3">
        <v>0</v>
      </c>
    </row>
    <row r="311" spans="1:4" x14ac:dyDescent="0.25">
      <c r="A311" t="s">
        <v>458</v>
      </c>
      <c r="B311" t="s">
        <v>461</v>
      </c>
      <c r="C311" t="s">
        <v>28</v>
      </c>
      <c r="D311" s="3">
        <v>0</v>
      </c>
    </row>
    <row r="312" spans="1:4" x14ac:dyDescent="0.25">
      <c r="A312" t="s">
        <v>458</v>
      </c>
      <c r="B312" t="s">
        <v>461</v>
      </c>
      <c r="C312" t="s">
        <v>29</v>
      </c>
      <c r="D312" s="3">
        <v>0</v>
      </c>
    </row>
    <row r="313" spans="1:4" x14ac:dyDescent="0.25">
      <c r="A313" t="s">
        <v>458</v>
      </c>
      <c r="B313" t="s">
        <v>461</v>
      </c>
      <c r="C313" t="s">
        <v>30</v>
      </c>
      <c r="D313" s="3">
        <v>0</v>
      </c>
    </row>
    <row r="314" spans="1:4" x14ac:dyDescent="0.25">
      <c r="A314" t="s">
        <v>461</v>
      </c>
      <c r="B314" t="s">
        <v>56</v>
      </c>
      <c r="C314" t="s">
        <v>19</v>
      </c>
      <c r="D314" s="3">
        <v>0</v>
      </c>
    </row>
    <row r="315" spans="1:4" x14ac:dyDescent="0.25">
      <c r="A315" t="s">
        <v>461</v>
      </c>
      <c r="B315" t="s">
        <v>56</v>
      </c>
      <c r="C315" t="s">
        <v>20</v>
      </c>
      <c r="D315" s="3">
        <v>0</v>
      </c>
    </row>
    <row r="316" spans="1:4" x14ac:dyDescent="0.25">
      <c r="A316" t="s">
        <v>461</v>
      </c>
      <c r="B316" t="s">
        <v>56</v>
      </c>
      <c r="C316" t="s">
        <v>21</v>
      </c>
      <c r="D316" s="3">
        <v>0</v>
      </c>
    </row>
    <row r="317" spans="1:4" x14ac:dyDescent="0.25">
      <c r="A317" t="s">
        <v>461</v>
      </c>
      <c r="B317" t="s">
        <v>56</v>
      </c>
      <c r="C317" t="s">
        <v>22</v>
      </c>
      <c r="D317" s="3">
        <v>0</v>
      </c>
    </row>
    <row r="318" spans="1:4" x14ac:dyDescent="0.25">
      <c r="A318" t="s">
        <v>461</v>
      </c>
      <c r="B318" t="s">
        <v>56</v>
      </c>
      <c r="C318" t="s">
        <v>23</v>
      </c>
      <c r="D318" s="3">
        <v>0</v>
      </c>
    </row>
    <row r="319" spans="1:4" x14ac:dyDescent="0.25">
      <c r="A319" t="s">
        <v>461</v>
      </c>
      <c r="B319" t="s">
        <v>56</v>
      </c>
      <c r="C319" t="s">
        <v>24</v>
      </c>
      <c r="D319" s="3">
        <v>0</v>
      </c>
    </row>
    <row r="320" spans="1:4" x14ac:dyDescent="0.25">
      <c r="A320" t="s">
        <v>461</v>
      </c>
      <c r="B320" t="s">
        <v>56</v>
      </c>
      <c r="C320" t="s">
        <v>25</v>
      </c>
      <c r="D320" s="3">
        <v>0</v>
      </c>
    </row>
    <row r="321" spans="1:4" x14ac:dyDescent="0.25">
      <c r="A321" t="s">
        <v>461</v>
      </c>
      <c r="B321" t="s">
        <v>56</v>
      </c>
      <c r="C321" t="s">
        <v>26</v>
      </c>
      <c r="D321" s="3">
        <v>0</v>
      </c>
    </row>
    <row r="322" spans="1:4" x14ac:dyDescent="0.25">
      <c r="A322" t="s">
        <v>461</v>
      </c>
      <c r="B322" t="s">
        <v>56</v>
      </c>
      <c r="C322" t="s">
        <v>27</v>
      </c>
      <c r="D322" s="3">
        <v>0</v>
      </c>
    </row>
    <row r="323" spans="1:4" x14ac:dyDescent="0.25">
      <c r="A323" t="s">
        <v>461</v>
      </c>
      <c r="B323" t="s">
        <v>56</v>
      </c>
      <c r="C323" t="s">
        <v>28</v>
      </c>
      <c r="D323" s="3">
        <v>0</v>
      </c>
    </row>
    <row r="324" spans="1:4" x14ac:dyDescent="0.25">
      <c r="A324" t="s">
        <v>461</v>
      </c>
      <c r="B324" t="s">
        <v>56</v>
      </c>
      <c r="C324" t="s">
        <v>29</v>
      </c>
      <c r="D324" s="3">
        <v>0</v>
      </c>
    </row>
    <row r="325" spans="1:4" x14ac:dyDescent="0.25">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40625" defaultRowHeight="15" x14ac:dyDescent="0.25"/>
  <cols>
    <col min="1" max="1" width="10.140625" bestFit="1" customWidth="1"/>
    <col min="3" max="4" width="11.5703125" bestFit="1" customWidth="1"/>
    <col min="12" max="12" width="11.5703125" bestFit="1" customWidth="1"/>
  </cols>
  <sheetData>
    <row r="1" spans="1:18" x14ac:dyDescent="0.25">
      <c r="A1" t="s">
        <v>32</v>
      </c>
      <c r="B1" t="s">
        <v>33</v>
      </c>
      <c r="C1" s="3">
        <f>L1/1000000</f>
        <v>8.6592000000000002</v>
      </c>
      <c r="D1" s="1"/>
      <c r="E1" s="1"/>
      <c r="F1" s="1"/>
      <c r="G1" s="1"/>
      <c r="H1" s="1"/>
      <c r="I1" s="1"/>
      <c r="J1" s="1"/>
      <c r="K1" s="1"/>
      <c r="L1" s="3">
        <v>8659200</v>
      </c>
      <c r="M1" s="1"/>
      <c r="N1" s="1"/>
      <c r="O1" s="1"/>
      <c r="P1" s="1"/>
      <c r="Q1" s="1"/>
      <c r="R1" s="1"/>
    </row>
    <row r="2" spans="1:18" x14ac:dyDescent="0.25">
      <c r="A2" t="s">
        <v>7</v>
      </c>
      <c r="B2" t="s">
        <v>33</v>
      </c>
      <c r="C2" s="3">
        <f t="shared" ref="C2:C27" si="0">L2/1000000</f>
        <v>0.470914</v>
      </c>
      <c r="L2" s="3">
        <v>470914</v>
      </c>
    </row>
    <row r="3" spans="1:18" x14ac:dyDescent="0.25">
      <c r="A3" t="s">
        <v>33</v>
      </c>
      <c r="B3" t="s">
        <v>8</v>
      </c>
      <c r="C3" s="3">
        <f t="shared" si="0"/>
        <v>11.079796999999999</v>
      </c>
      <c r="L3" s="3">
        <v>11079797</v>
      </c>
    </row>
    <row r="4" spans="1:18" x14ac:dyDescent="0.25">
      <c r="A4" t="s">
        <v>8</v>
      </c>
      <c r="B4" t="s">
        <v>34</v>
      </c>
      <c r="C4" s="3">
        <f t="shared" si="0"/>
        <v>1.0496970000000001</v>
      </c>
      <c r="L4" s="3">
        <v>1049697</v>
      </c>
    </row>
    <row r="5" spans="1:18" x14ac:dyDescent="0.25">
      <c r="A5" t="s">
        <v>34</v>
      </c>
      <c r="B5" t="s">
        <v>36</v>
      </c>
      <c r="C5" s="3">
        <f t="shared" si="0"/>
        <v>0.68312600000000001</v>
      </c>
      <c r="L5" s="3">
        <v>683126</v>
      </c>
    </row>
    <row r="6" spans="1:18" x14ac:dyDescent="0.25">
      <c r="A6" t="s">
        <v>36</v>
      </c>
      <c r="B6" t="s">
        <v>39</v>
      </c>
      <c r="C6" s="3">
        <f t="shared" si="0"/>
        <v>4.4568089999999998</v>
      </c>
      <c r="L6" s="3">
        <v>4456809</v>
      </c>
    </row>
    <row r="7" spans="1:18" x14ac:dyDescent="0.25">
      <c r="A7" t="s">
        <v>39</v>
      </c>
      <c r="B7" t="s">
        <v>41</v>
      </c>
      <c r="C7" s="3">
        <f t="shared" si="0"/>
        <v>1.0004580000000001</v>
      </c>
      <c r="L7" s="3">
        <v>1000458</v>
      </c>
    </row>
    <row r="8" spans="1:18" x14ac:dyDescent="0.25">
      <c r="A8" t="s">
        <v>41</v>
      </c>
      <c r="B8" t="s">
        <v>44</v>
      </c>
      <c r="C8" s="3">
        <f t="shared" si="0"/>
        <v>1.5411250000000001</v>
      </c>
      <c r="L8" s="3">
        <v>1541125</v>
      </c>
    </row>
    <row r="9" spans="1:18" x14ac:dyDescent="0.25">
      <c r="A9" t="s">
        <v>44</v>
      </c>
      <c r="B9" t="s">
        <v>9</v>
      </c>
      <c r="C9" s="3">
        <f t="shared" si="0"/>
        <v>5.9093679999999997</v>
      </c>
      <c r="L9" s="3">
        <v>5909368</v>
      </c>
    </row>
    <row r="10" spans="1:18" x14ac:dyDescent="0.25">
      <c r="A10" t="s">
        <v>45</v>
      </c>
      <c r="B10" t="s">
        <v>9</v>
      </c>
      <c r="C10" s="3">
        <f t="shared" si="0"/>
        <v>0.74018600000000001</v>
      </c>
      <c r="L10" s="3">
        <v>740186</v>
      </c>
    </row>
    <row r="11" spans="1:18" x14ac:dyDescent="0.25">
      <c r="A11" t="s">
        <v>9</v>
      </c>
      <c r="B11" t="s">
        <v>46</v>
      </c>
      <c r="C11" s="3">
        <f t="shared" si="0"/>
        <v>2.2245020000000002</v>
      </c>
      <c r="L11" s="3">
        <v>2224502</v>
      </c>
    </row>
    <row r="12" spans="1:18" x14ac:dyDescent="0.25">
      <c r="A12" t="s">
        <v>55</v>
      </c>
      <c r="B12" t="s">
        <v>54</v>
      </c>
      <c r="C12" s="3">
        <f t="shared" si="0"/>
        <v>0.47776800000000003</v>
      </c>
      <c r="L12" s="3">
        <v>477768</v>
      </c>
    </row>
    <row r="13" spans="1:18" x14ac:dyDescent="0.25">
      <c r="A13" t="s">
        <v>54</v>
      </c>
      <c r="B13" t="s">
        <v>50</v>
      </c>
      <c r="C13" s="3">
        <f t="shared" si="0"/>
        <v>1.160083</v>
      </c>
      <c r="L13" s="3">
        <v>1160083</v>
      </c>
    </row>
    <row r="14" spans="1:18" x14ac:dyDescent="0.25">
      <c r="A14" t="s">
        <v>56</v>
      </c>
      <c r="B14" t="s">
        <v>10</v>
      </c>
      <c r="C14" s="3">
        <f t="shared" si="0"/>
        <v>1.6566050000000001</v>
      </c>
      <c r="L14" s="3">
        <v>1656605</v>
      </c>
    </row>
    <row r="15" spans="1:18" x14ac:dyDescent="0.25">
      <c r="A15" t="s">
        <v>10</v>
      </c>
      <c r="B15" t="s">
        <v>49</v>
      </c>
      <c r="C15" s="3">
        <f t="shared" si="0"/>
        <v>5.4212129999999998</v>
      </c>
      <c r="L15" s="3">
        <v>5421213</v>
      </c>
    </row>
    <row r="16" spans="1:18" x14ac:dyDescent="0.25">
      <c r="A16" t="s">
        <v>49</v>
      </c>
      <c r="B16" t="s">
        <v>34</v>
      </c>
      <c r="C16" s="3">
        <f t="shared" si="0"/>
        <v>1.1869970000000001</v>
      </c>
      <c r="L16" s="3">
        <v>1186997</v>
      </c>
    </row>
    <row r="17" spans="1:12" x14ac:dyDescent="0.25">
      <c r="A17" t="s">
        <v>61</v>
      </c>
      <c r="B17" t="s">
        <v>31</v>
      </c>
      <c r="C17" s="3">
        <f t="shared" si="0"/>
        <v>10.585025999999999</v>
      </c>
      <c r="L17" s="3">
        <v>10585026</v>
      </c>
    </row>
    <row r="18" spans="1:12" x14ac:dyDescent="0.25">
      <c r="A18" t="s">
        <v>46</v>
      </c>
      <c r="B18" t="s">
        <v>48</v>
      </c>
      <c r="C18" s="3">
        <f t="shared" si="0"/>
        <v>1.036975</v>
      </c>
      <c r="L18" s="3">
        <v>1036975</v>
      </c>
    </row>
    <row r="19" spans="1:12" x14ac:dyDescent="0.25">
      <c r="A19" t="s">
        <v>31</v>
      </c>
      <c r="B19" t="s">
        <v>32</v>
      </c>
      <c r="C19" s="3">
        <f t="shared" si="0"/>
        <v>33.647488000000003</v>
      </c>
      <c r="L19" s="3">
        <v>33647488</v>
      </c>
    </row>
    <row r="20" spans="1:12" x14ac:dyDescent="0.25">
      <c r="A20" t="s">
        <v>455</v>
      </c>
      <c r="B20" t="s">
        <v>56</v>
      </c>
      <c r="C20" s="3">
        <f t="shared" si="0"/>
        <v>0.64456000000000002</v>
      </c>
      <c r="L20" s="3">
        <v>644560</v>
      </c>
    </row>
    <row r="21" spans="1:12" x14ac:dyDescent="0.25">
      <c r="A21" t="s">
        <v>58</v>
      </c>
      <c r="B21" t="s">
        <v>57</v>
      </c>
      <c r="C21" s="3">
        <f t="shared" si="0"/>
        <v>0.54898800000000003</v>
      </c>
      <c r="L21" s="3">
        <v>548988</v>
      </c>
    </row>
    <row r="22" spans="1:12" x14ac:dyDescent="0.25">
      <c r="A22" t="s">
        <v>59</v>
      </c>
      <c r="B22" t="s">
        <v>455</v>
      </c>
      <c r="C22" s="3">
        <f t="shared" si="0"/>
        <v>1.493862</v>
      </c>
      <c r="L22" s="3">
        <v>1493862</v>
      </c>
    </row>
    <row r="23" spans="1:12" x14ac:dyDescent="0.25">
      <c r="A23" t="s">
        <v>57</v>
      </c>
      <c r="B23" t="s">
        <v>458</v>
      </c>
      <c r="C23" s="3">
        <f t="shared" si="0"/>
        <v>0.22342300000000001</v>
      </c>
      <c r="L23" s="3">
        <v>223423</v>
      </c>
    </row>
    <row r="24" spans="1:12" x14ac:dyDescent="0.25">
      <c r="A24" t="s">
        <v>50</v>
      </c>
      <c r="B24" t="s">
        <v>49</v>
      </c>
      <c r="C24" s="3">
        <f t="shared" si="0"/>
        <v>1.788421</v>
      </c>
      <c r="L24" s="3">
        <v>1788421</v>
      </c>
    </row>
    <row r="25" spans="1:12" x14ac:dyDescent="0.25">
      <c r="A25" t="s">
        <v>458</v>
      </c>
      <c r="B25" t="s">
        <v>461</v>
      </c>
      <c r="C25" s="3">
        <f t="shared" si="0"/>
        <v>0.60298399999999996</v>
      </c>
      <c r="L25" s="3">
        <v>602984</v>
      </c>
    </row>
    <row r="26" spans="1:12" x14ac:dyDescent="0.25">
      <c r="A26" t="s">
        <v>461</v>
      </c>
      <c r="B26" t="s">
        <v>56</v>
      </c>
      <c r="C26" s="3">
        <f t="shared" si="0"/>
        <v>0.27528399999999997</v>
      </c>
      <c r="L26" s="3">
        <v>275284</v>
      </c>
    </row>
    <row r="27" spans="1:12" x14ac:dyDescent="0.25">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40625" defaultRowHeight="15" x14ac:dyDescent="0.25"/>
  <cols>
    <col min="1" max="1" width="10.140625" bestFit="1" customWidth="1"/>
    <col min="3" max="5" width="11.5703125" bestFit="1" customWidth="1"/>
    <col min="13" max="13" width="11.5703125" bestFit="1" customWidth="1"/>
  </cols>
  <sheetData>
    <row r="1" spans="1:19" x14ac:dyDescent="0.25">
      <c r="D1" t="s">
        <v>4</v>
      </c>
      <c r="M1" t="s">
        <v>462</v>
      </c>
      <c r="P1" s="1"/>
      <c r="Q1" s="1"/>
      <c r="R1" s="1"/>
      <c r="S1" s="1"/>
    </row>
    <row r="2" spans="1:19" x14ac:dyDescent="0.25">
      <c r="A2" t="s">
        <v>32</v>
      </c>
      <c r="B2" t="s">
        <v>33</v>
      </c>
      <c r="C2" t="s">
        <v>19</v>
      </c>
      <c r="D2" s="3">
        <f>M2/1000000</f>
        <v>8.6592000000000002</v>
      </c>
      <c r="E2" s="1"/>
      <c r="F2" s="1"/>
      <c r="G2" s="1"/>
      <c r="H2" s="1"/>
      <c r="I2" s="1"/>
      <c r="J2" s="1"/>
      <c r="K2" s="1"/>
      <c r="L2" s="1"/>
      <c r="M2" s="3">
        <v>8659200</v>
      </c>
      <c r="N2" s="1"/>
      <c r="O2" s="1"/>
      <c r="P2" s="1"/>
      <c r="Q2" s="1"/>
      <c r="R2" s="1"/>
      <c r="S2" s="1"/>
    </row>
    <row r="3" spans="1:19" x14ac:dyDescent="0.25">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25">
      <c r="A4" t="s">
        <v>32</v>
      </c>
      <c r="B4" t="s">
        <v>33</v>
      </c>
      <c r="C4" t="s">
        <v>21</v>
      </c>
      <c r="D4" s="3">
        <f t="shared" si="0"/>
        <v>8.6592000000000002</v>
      </c>
      <c r="E4" s="1"/>
      <c r="F4" s="1"/>
      <c r="G4" s="1"/>
      <c r="H4" s="1"/>
      <c r="I4" s="1"/>
      <c r="J4" s="1"/>
      <c r="K4" s="1"/>
      <c r="L4" s="1"/>
      <c r="M4" s="3">
        <v>8659200</v>
      </c>
      <c r="N4" s="1"/>
      <c r="O4" s="1"/>
      <c r="P4" s="1"/>
      <c r="Q4" s="1"/>
      <c r="R4" s="1"/>
      <c r="S4" s="1"/>
    </row>
    <row r="5" spans="1:19" x14ac:dyDescent="0.25">
      <c r="A5" t="s">
        <v>32</v>
      </c>
      <c r="B5" t="s">
        <v>33</v>
      </c>
      <c r="C5" t="s">
        <v>22</v>
      </c>
      <c r="D5" s="3">
        <f t="shared" si="0"/>
        <v>8.6592000000000002</v>
      </c>
      <c r="E5" s="1"/>
      <c r="F5" s="1"/>
      <c r="G5" s="1"/>
      <c r="H5" s="1"/>
      <c r="I5" s="1"/>
      <c r="J5" s="1"/>
      <c r="K5" s="1"/>
      <c r="L5" s="1"/>
      <c r="M5" s="3">
        <v>8659200</v>
      </c>
      <c r="N5" s="1"/>
      <c r="O5" s="1"/>
      <c r="P5" s="1"/>
      <c r="Q5" s="1"/>
      <c r="R5" s="1"/>
      <c r="S5" s="1"/>
    </row>
    <row r="6" spans="1:19" x14ac:dyDescent="0.25">
      <c r="A6" t="s">
        <v>32</v>
      </c>
      <c r="B6" t="s">
        <v>33</v>
      </c>
      <c r="C6" t="s">
        <v>23</v>
      </c>
      <c r="D6" s="3">
        <f t="shared" si="0"/>
        <v>8.6592000000000002</v>
      </c>
      <c r="E6" s="1"/>
      <c r="F6" s="1"/>
      <c r="G6" s="1"/>
      <c r="H6" s="1"/>
      <c r="I6" s="1"/>
      <c r="J6" s="1"/>
      <c r="K6" s="1"/>
      <c r="L6" s="1"/>
      <c r="M6" s="3">
        <v>8659200</v>
      </c>
      <c r="N6" s="1"/>
      <c r="O6" s="1"/>
      <c r="P6" s="1"/>
      <c r="Q6" s="1"/>
      <c r="R6" s="1"/>
      <c r="S6" s="1"/>
    </row>
    <row r="7" spans="1:19" x14ac:dyDescent="0.25">
      <c r="A7" t="s">
        <v>32</v>
      </c>
      <c r="B7" t="s">
        <v>33</v>
      </c>
      <c r="C7" t="s">
        <v>24</v>
      </c>
      <c r="D7" s="3">
        <f t="shared" si="0"/>
        <v>8.6592000000000002</v>
      </c>
      <c r="E7" s="1"/>
      <c r="F7" s="1"/>
      <c r="G7" s="1"/>
      <c r="H7" s="1"/>
      <c r="I7" s="1"/>
      <c r="J7" s="1"/>
      <c r="K7" s="1"/>
      <c r="L7" s="1"/>
      <c r="M7" s="3">
        <v>8659200</v>
      </c>
      <c r="N7" s="1"/>
      <c r="O7" s="1"/>
      <c r="P7" s="1"/>
      <c r="Q7" s="1"/>
      <c r="R7" s="1"/>
      <c r="S7" s="1"/>
    </row>
    <row r="8" spans="1:19" x14ac:dyDescent="0.25">
      <c r="A8" t="s">
        <v>32</v>
      </c>
      <c r="B8" t="s">
        <v>33</v>
      </c>
      <c r="C8" t="s">
        <v>25</v>
      </c>
      <c r="D8" s="3">
        <f t="shared" si="0"/>
        <v>8.6592000000000002</v>
      </c>
      <c r="E8" s="1"/>
      <c r="F8" s="1"/>
      <c r="G8" s="1"/>
      <c r="H8" s="1"/>
      <c r="I8" s="1"/>
      <c r="J8" s="1"/>
      <c r="K8" s="1"/>
      <c r="L8" s="1"/>
      <c r="M8" s="3">
        <v>8659200</v>
      </c>
      <c r="N8" s="1"/>
      <c r="O8" s="1"/>
      <c r="P8" s="1"/>
      <c r="Q8" s="1"/>
      <c r="R8" s="1"/>
      <c r="S8" s="1"/>
    </row>
    <row r="9" spans="1:19" x14ac:dyDescent="0.25">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25">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25">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25">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25">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25">
      <c r="A14" t="s">
        <v>7</v>
      </c>
      <c r="B14" t="s">
        <v>33</v>
      </c>
      <c r="C14" t="s">
        <v>19</v>
      </c>
      <c r="D14" s="3">
        <f t="shared" si="0"/>
        <v>0.470914</v>
      </c>
      <c r="M14" s="3">
        <v>470914</v>
      </c>
    </row>
    <row r="15" spans="1:19" x14ac:dyDescent="0.25">
      <c r="A15" t="s">
        <v>7</v>
      </c>
      <c r="B15" t="s">
        <v>33</v>
      </c>
      <c r="C15" t="s">
        <v>20</v>
      </c>
      <c r="D15" s="3">
        <f t="shared" si="0"/>
        <v>0.470914</v>
      </c>
      <c r="M15" s="3">
        <v>470914</v>
      </c>
    </row>
    <row r="16" spans="1:19" x14ac:dyDescent="0.25">
      <c r="A16" t="s">
        <v>7</v>
      </c>
      <c r="B16" t="s">
        <v>33</v>
      </c>
      <c r="C16" t="s">
        <v>21</v>
      </c>
      <c r="D16" s="3">
        <f t="shared" si="0"/>
        <v>0.470914</v>
      </c>
      <c r="M16" s="3">
        <v>470914</v>
      </c>
    </row>
    <row r="17" spans="1:13" x14ac:dyDescent="0.25">
      <c r="A17" t="s">
        <v>7</v>
      </c>
      <c r="B17" t="s">
        <v>33</v>
      </c>
      <c r="C17" t="s">
        <v>22</v>
      </c>
      <c r="D17" s="3">
        <f t="shared" si="0"/>
        <v>0.470914</v>
      </c>
      <c r="M17" s="3">
        <v>470914</v>
      </c>
    </row>
    <row r="18" spans="1:13" x14ac:dyDescent="0.25">
      <c r="A18" t="s">
        <v>7</v>
      </c>
      <c r="B18" t="s">
        <v>33</v>
      </c>
      <c r="C18" t="s">
        <v>23</v>
      </c>
      <c r="D18" s="3">
        <f t="shared" si="0"/>
        <v>0.470914</v>
      </c>
      <c r="M18" s="3">
        <v>470914</v>
      </c>
    </row>
    <row r="19" spans="1:13" x14ac:dyDescent="0.25">
      <c r="A19" t="s">
        <v>7</v>
      </c>
      <c r="B19" t="s">
        <v>33</v>
      </c>
      <c r="C19" t="s">
        <v>24</v>
      </c>
      <c r="D19" s="3">
        <f t="shared" si="0"/>
        <v>0.470914</v>
      </c>
      <c r="M19" s="3">
        <v>470914</v>
      </c>
    </row>
    <row r="20" spans="1:13" x14ac:dyDescent="0.25">
      <c r="A20" t="s">
        <v>7</v>
      </c>
      <c r="B20" t="s">
        <v>33</v>
      </c>
      <c r="C20" t="s">
        <v>25</v>
      </c>
      <c r="D20" s="3">
        <f t="shared" si="0"/>
        <v>0.470914</v>
      </c>
      <c r="M20" s="3">
        <v>470914</v>
      </c>
    </row>
    <row r="21" spans="1:13" x14ac:dyDescent="0.25">
      <c r="A21" t="s">
        <v>7</v>
      </c>
      <c r="B21" t="s">
        <v>33</v>
      </c>
      <c r="C21" t="s">
        <v>26</v>
      </c>
      <c r="D21" s="3">
        <f t="shared" si="0"/>
        <v>0.470914</v>
      </c>
      <c r="M21" s="3">
        <v>470914</v>
      </c>
    </row>
    <row r="22" spans="1:13" x14ac:dyDescent="0.25">
      <c r="A22" t="s">
        <v>7</v>
      </c>
      <c r="B22" t="s">
        <v>33</v>
      </c>
      <c r="C22" t="s">
        <v>27</v>
      </c>
      <c r="D22" s="3">
        <f t="shared" si="0"/>
        <v>0.470914</v>
      </c>
      <c r="M22" s="3">
        <v>470914</v>
      </c>
    </row>
    <row r="23" spans="1:13" x14ac:dyDescent="0.25">
      <c r="A23" t="s">
        <v>7</v>
      </c>
      <c r="B23" t="s">
        <v>33</v>
      </c>
      <c r="C23" t="s">
        <v>28</v>
      </c>
      <c r="D23" s="3">
        <f t="shared" si="0"/>
        <v>0.470914</v>
      </c>
      <c r="M23" s="3">
        <v>470914</v>
      </c>
    </row>
    <row r="24" spans="1:13" x14ac:dyDescent="0.25">
      <c r="A24" t="s">
        <v>7</v>
      </c>
      <c r="B24" t="s">
        <v>33</v>
      </c>
      <c r="C24" t="s">
        <v>29</v>
      </c>
      <c r="D24" s="3">
        <f t="shared" si="0"/>
        <v>0.470914</v>
      </c>
      <c r="M24" s="3">
        <v>470914</v>
      </c>
    </row>
    <row r="25" spans="1:13" x14ac:dyDescent="0.25">
      <c r="A25" t="s">
        <v>7</v>
      </c>
      <c r="B25" t="s">
        <v>33</v>
      </c>
      <c r="C25" t="s">
        <v>30</v>
      </c>
      <c r="D25" s="3">
        <f t="shared" si="0"/>
        <v>0.470914</v>
      </c>
      <c r="M25" s="3">
        <v>470914</v>
      </c>
    </row>
    <row r="26" spans="1:13" x14ac:dyDescent="0.25">
      <c r="A26" t="s">
        <v>33</v>
      </c>
      <c r="B26" t="s">
        <v>8</v>
      </c>
      <c r="C26" t="s">
        <v>19</v>
      </c>
      <c r="D26" s="3">
        <f t="shared" si="0"/>
        <v>11.079796999999999</v>
      </c>
      <c r="M26" s="3">
        <v>11079797</v>
      </c>
    </row>
    <row r="27" spans="1:13" x14ac:dyDescent="0.25">
      <c r="A27" t="s">
        <v>33</v>
      </c>
      <c r="B27" t="s">
        <v>8</v>
      </c>
      <c r="C27" t="s">
        <v>20</v>
      </c>
      <c r="D27" s="3">
        <f t="shared" si="0"/>
        <v>11.079796999999999</v>
      </c>
      <c r="M27" s="3">
        <v>11079797</v>
      </c>
    </row>
    <row r="28" spans="1:13" x14ac:dyDescent="0.25">
      <c r="A28" t="s">
        <v>33</v>
      </c>
      <c r="B28" t="s">
        <v>8</v>
      </c>
      <c r="C28" t="s">
        <v>21</v>
      </c>
      <c r="D28" s="3">
        <f t="shared" si="0"/>
        <v>11.079796999999999</v>
      </c>
      <c r="M28" s="3">
        <v>11079797</v>
      </c>
    </row>
    <row r="29" spans="1:13" x14ac:dyDescent="0.25">
      <c r="A29" t="s">
        <v>33</v>
      </c>
      <c r="B29" t="s">
        <v>8</v>
      </c>
      <c r="C29" t="s">
        <v>22</v>
      </c>
      <c r="D29" s="3">
        <f t="shared" si="0"/>
        <v>11.079796999999999</v>
      </c>
      <c r="M29" s="3">
        <v>11079797</v>
      </c>
    </row>
    <row r="30" spans="1:13" x14ac:dyDescent="0.25">
      <c r="A30" t="s">
        <v>33</v>
      </c>
      <c r="B30" t="s">
        <v>8</v>
      </c>
      <c r="C30" t="s">
        <v>23</v>
      </c>
      <c r="D30" s="3">
        <f t="shared" si="0"/>
        <v>11.079796999999999</v>
      </c>
      <c r="M30" s="3">
        <v>11079797</v>
      </c>
    </row>
    <row r="31" spans="1:13" x14ac:dyDescent="0.25">
      <c r="A31" t="s">
        <v>33</v>
      </c>
      <c r="B31" t="s">
        <v>8</v>
      </c>
      <c r="C31" t="s">
        <v>24</v>
      </c>
      <c r="D31" s="3">
        <f t="shared" si="0"/>
        <v>11.079796999999999</v>
      </c>
      <c r="M31" s="3">
        <v>11079797</v>
      </c>
    </row>
    <row r="32" spans="1:13" x14ac:dyDescent="0.25">
      <c r="A32" t="s">
        <v>33</v>
      </c>
      <c r="B32" t="s">
        <v>8</v>
      </c>
      <c r="C32" t="s">
        <v>25</v>
      </c>
      <c r="D32" s="3">
        <f t="shared" si="0"/>
        <v>11.079796999999999</v>
      </c>
      <c r="M32" s="3">
        <v>11079797</v>
      </c>
    </row>
    <row r="33" spans="1:13" x14ac:dyDescent="0.25">
      <c r="A33" t="s">
        <v>33</v>
      </c>
      <c r="B33" t="s">
        <v>8</v>
      </c>
      <c r="C33" t="s">
        <v>26</v>
      </c>
      <c r="D33" s="3">
        <f t="shared" si="0"/>
        <v>11.079796999999999</v>
      </c>
      <c r="M33" s="3">
        <v>11079797</v>
      </c>
    </row>
    <row r="34" spans="1:13" x14ac:dyDescent="0.25">
      <c r="A34" t="s">
        <v>33</v>
      </c>
      <c r="B34" t="s">
        <v>8</v>
      </c>
      <c r="C34" t="s">
        <v>27</v>
      </c>
      <c r="D34" s="3">
        <f t="shared" si="0"/>
        <v>11.079796999999999</v>
      </c>
      <c r="M34" s="3">
        <v>11079797</v>
      </c>
    </row>
    <row r="35" spans="1:13" x14ac:dyDescent="0.25">
      <c r="A35" t="s">
        <v>33</v>
      </c>
      <c r="B35" t="s">
        <v>8</v>
      </c>
      <c r="C35" t="s">
        <v>28</v>
      </c>
      <c r="D35" s="3">
        <f t="shared" si="0"/>
        <v>11.079796999999999</v>
      </c>
      <c r="M35" s="3">
        <v>11079797</v>
      </c>
    </row>
    <row r="36" spans="1:13" x14ac:dyDescent="0.25">
      <c r="A36" t="s">
        <v>33</v>
      </c>
      <c r="B36" t="s">
        <v>8</v>
      </c>
      <c r="C36" t="s">
        <v>29</v>
      </c>
      <c r="D36" s="3">
        <f t="shared" si="0"/>
        <v>11.079796999999999</v>
      </c>
      <c r="M36" s="3">
        <v>11079797</v>
      </c>
    </row>
    <row r="37" spans="1:13" x14ac:dyDescent="0.25">
      <c r="A37" t="s">
        <v>33</v>
      </c>
      <c r="B37" t="s">
        <v>8</v>
      </c>
      <c r="C37" t="s">
        <v>30</v>
      </c>
      <c r="D37" s="3">
        <f t="shared" si="0"/>
        <v>11.079796999999999</v>
      </c>
      <c r="M37" s="3">
        <v>11079797</v>
      </c>
    </row>
    <row r="38" spans="1:13" x14ac:dyDescent="0.25">
      <c r="A38" t="s">
        <v>8</v>
      </c>
      <c r="B38" t="s">
        <v>34</v>
      </c>
      <c r="C38" t="s">
        <v>19</v>
      </c>
      <c r="D38" s="3">
        <f t="shared" si="0"/>
        <v>1.0496970000000001</v>
      </c>
      <c r="M38" s="3">
        <v>1049697</v>
      </c>
    </row>
    <row r="39" spans="1:13" x14ac:dyDescent="0.25">
      <c r="A39" t="s">
        <v>8</v>
      </c>
      <c r="B39" t="s">
        <v>34</v>
      </c>
      <c r="C39" t="s">
        <v>20</v>
      </c>
      <c r="D39" s="3">
        <f t="shared" si="0"/>
        <v>1.0496970000000001</v>
      </c>
      <c r="M39" s="3">
        <v>1049697</v>
      </c>
    </row>
    <row r="40" spans="1:13" x14ac:dyDescent="0.25">
      <c r="A40" t="s">
        <v>8</v>
      </c>
      <c r="B40" t="s">
        <v>34</v>
      </c>
      <c r="C40" t="s">
        <v>21</v>
      </c>
      <c r="D40" s="3">
        <f t="shared" si="0"/>
        <v>1.0496970000000001</v>
      </c>
      <c r="M40" s="3">
        <v>1049697</v>
      </c>
    </row>
    <row r="41" spans="1:13" x14ac:dyDescent="0.25">
      <c r="A41" t="s">
        <v>8</v>
      </c>
      <c r="B41" t="s">
        <v>34</v>
      </c>
      <c r="C41" t="s">
        <v>22</v>
      </c>
      <c r="D41" s="3">
        <f t="shared" si="0"/>
        <v>1.0496970000000001</v>
      </c>
      <c r="M41" s="3">
        <v>1049697</v>
      </c>
    </row>
    <row r="42" spans="1:13" x14ac:dyDescent="0.25">
      <c r="A42" t="s">
        <v>8</v>
      </c>
      <c r="B42" t="s">
        <v>34</v>
      </c>
      <c r="C42" t="s">
        <v>23</v>
      </c>
      <c r="D42" s="3">
        <f t="shared" si="0"/>
        <v>1.0496970000000001</v>
      </c>
      <c r="M42" s="3">
        <v>1049697</v>
      </c>
    </row>
    <row r="43" spans="1:13" x14ac:dyDescent="0.25">
      <c r="A43" t="s">
        <v>8</v>
      </c>
      <c r="B43" t="s">
        <v>34</v>
      </c>
      <c r="C43" t="s">
        <v>24</v>
      </c>
      <c r="D43" s="3">
        <f t="shared" si="0"/>
        <v>1.0496970000000001</v>
      </c>
      <c r="M43" s="3">
        <v>1049697</v>
      </c>
    </row>
    <row r="44" spans="1:13" x14ac:dyDescent="0.25">
      <c r="A44" t="s">
        <v>8</v>
      </c>
      <c r="B44" t="s">
        <v>34</v>
      </c>
      <c r="C44" t="s">
        <v>25</v>
      </c>
      <c r="D44" s="3">
        <f t="shared" si="0"/>
        <v>1.0496970000000001</v>
      </c>
      <c r="M44" s="3">
        <v>1049697</v>
      </c>
    </row>
    <row r="45" spans="1:13" x14ac:dyDescent="0.25">
      <c r="A45" t="s">
        <v>8</v>
      </c>
      <c r="B45" t="s">
        <v>34</v>
      </c>
      <c r="C45" t="s">
        <v>26</v>
      </c>
      <c r="D45" s="3">
        <f t="shared" si="0"/>
        <v>1.0496970000000001</v>
      </c>
      <c r="M45" s="3">
        <v>1049697</v>
      </c>
    </row>
    <row r="46" spans="1:13" x14ac:dyDescent="0.25">
      <c r="A46" t="s">
        <v>8</v>
      </c>
      <c r="B46" t="s">
        <v>34</v>
      </c>
      <c r="C46" t="s">
        <v>27</v>
      </c>
      <c r="D46" s="3">
        <f t="shared" si="0"/>
        <v>1.0496970000000001</v>
      </c>
      <c r="M46" s="3">
        <v>1049697</v>
      </c>
    </row>
    <row r="47" spans="1:13" x14ac:dyDescent="0.25">
      <c r="A47" t="s">
        <v>8</v>
      </c>
      <c r="B47" t="s">
        <v>34</v>
      </c>
      <c r="C47" t="s">
        <v>28</v>
      </c>
      <c r="D47" s="3">
        <f t="shared" si="0"/>
        <v>1.0496970000000001</v>
      </c>
      <c r="M47" s="3">
        <v>1049697</v>
      </c>
    </row>
    <row r="48" spans="1:13" x14ac:dyDescent="0.25">
      <c r="A48" t="s">
        <v>8</v>
      </c>
      <c r="B48" t="s">
        <v>34</v>
      </c>
      <c r="C48" t="s">
        <v>29</v>
      </c>
      <c r="D48" s="3">
        <f t="shared" si="0"/>
        <v>1.0496970000000001</v>
      </c>
      <c r="M48" s="3">
        <v>1049697</v>
      </c>
    </row>
    <row r="49" spans="1:13" x14ac:dyDescent="0.25">
      <c r="A49" t="s">
        <v>8</v>
      </c>
      <c r="B49" t="s">
        <v>34</v>
      </c>
      <c r="C49" t="s">
        <v>30</v>
      </c>
      <c r="D49" s="3">
        <f t="shared" si="0"/>
        <v>1.0496970000000001</v>
      </c>
      <c r="M49" s="3">
        <v>1049697</v>
      </c>
    </row>
    <row r="50" spans="1:13" x14ac:dyDescent="0.25">
      <c r="A50" t="s">
        <v>34</v>
      </c>
      <c r="B50" t="s">
        <v>36</v>
      </c>
      <c r="C50" t="s">
        <v>19</v>
      </c>
      <c r="D50" s="3">
        <f t="shared" si="0"/>
        <v>0.68312600000000001</v>
      </c>
      <c r="M50" s="3">
        <v>683126</v>
      </c>
    </row>
    <row r="51" spans="1:13" x14ac:dyDescent="0.25">
      <c r="A51" t="s">
        <v>34</v>
      </c>
      <c r="B51" t="s">
        <v>36</v>
      </c>
      <c r="C51" t="s">
        <v>20</v>
      </c>
      <c r="D51" s="3">
        <f t="shared" si="0"/>
        <v>0.68312600000000001</v>
      </c>
      <c r="M51" s="3">
        <v>683126</v>
      </c>
    </row>
    <row r="52" spans="1:13" x14ac:dyDescent="0.25">
      <c r="A52" t="s">
        <v>34</v>
      </c>
      <c r="B52" t="s">
        <v>36</v>
      </c>
      <c r="C52" t="s">
        <v>21</v>
      </c>
      <c r="D52" s="3">
        <f t="shared" si="0"/>
        <v>0.68312600000000001</v>
      </c>
      <c r="M52" s="3">
        <v>683126</v>
      </c>
    </row>
    <row r="53" spans="1:13" x14ac:dyDescent="0.25">
      <c r="A53" t="s">
        <v>34</v>
      </c>
      <c r="B53" t="s">
        <v>36</v>
      </c>
      <c r="C53" t="s">
        <v>22</v>
      </c>
      <c r="D53" s="3">
        <f t="shared" si="0"/>
        <v>0.68312600000000001</v>
      </c>
      <c r="M53" s="3">
        <v>683126</v>
      </c>
    </row>
    <row r="54" spans="1:13" x14ac:dyDescent="0.25">
      <c r="A54" t="s">
        <v>34</v>
      </c>
      <c r="B54" t="s">
        <v>36</v>
      </c>
      <c r="C54" t="s">
        <v>23</v>
      </c>
      <c r="D54" s="3">
        <f t="shared" si="0"/>
        <v>0.68312600000000001</v>
      </c>
      <c r="M54" s="3">
        <v>683126</v>
      </c>
    </row>
    <row r="55" spans="1:13" x14ac:dyDescent="0.25">
      <c r="A55" t="s">
        <v>34</v>
      </c>
      <c r="B55" t="s">
        <v>36</v>
      </c>
      <c r="C55" t="s">
        <v>24</v>
      </c>
      <c r="D55" s="3">
        <f t="shared" si="0"/>
        <v>0.68312600000000001</v>
      </c>
      <c r="M55" s="3">
        <v>683126</v>
      </c>
    </row>
    <row r="56" spans="1:13" x14ac:dyDescent="0.25">
      <c r="A56" t="s">
        <v>34</v>
      </c>
      <c r="B56" t="s">
        <v>36</v>
      </c>
      <c r="C56" t="s">
        <v>25</v>
      </c>
      <c r="D56" s="3">
        <f t="shared" si="0"/>
        <v>0.68312600000000001</v>
      </c>
      <c r="M56" s="3">
        <v>683126</v>
      </c>
    </row>
    <row r="57" spans="1:13" x14ac:dyDescent="0.25">
      <c r="A57" t="s">
        <v>34</v>
      </c>
      <c r="B57" t="s">
        <v>36</v>
      </c>
      <c r="C57" t="s">
        <v>26</v>
      </c>
      <c r="D57" s="3">
        <f t="shared" si="0"/>
        <v>0.68312600000000001</v>
      </c>
      <c r="M57" s="3">
        <v>683126</v>
      </c>
    </row>
    <row r="58" spans="1:13" x14ac:dyDescent="0.25">
      <c r="A58" t="s">
        <v>34</v>
      </c>
      <c r="B58" t="s">
        <v>36</v>
      </c>
      <c r="C58" t="s">
        <v>27</v>
      </c>
      <c r="D58" s="3">
        <f t="shared" si="0"/>
        <v>0.68312600000000001</v>
      </c>
      <c r="M58" s="3">
        <v>683126</v>
      </c>
    </row>
    <row r="59" spans="1:13" x14ac:dyDescent="0.25">
      <c r="A59" t="s">
        <v>34</v>
      </c>
      <c r="B59" t="s">
        <v>36</v>
      </c>
      <c r="C59" t="s">
        <v>28</v>
      </c>
      <c r="D59" s="3">
        <f t="shared" si="0"/>
        <v>0.68312600000000001</v>
      </c>
      <c r="M59" s="3">
        <v>683126</v>
      </c>
    </row>
    <row r="60" spans="1:13" x14ac:dyDescent="0.25">
      <c r="A60" t="s">
        <v>34</v>
      </c>
      <c r="B60" t="s">
        <v>36</v>
      </c>
      <c r="C60" t="s">
        <v>29</v>
      </c>
      <c r="D60" s="3">
        <f t="shared" si="0"/>
        <v>0.68312600000000001</v>
      </c>
      <c r="M60" s="3">
        <v>683126</v>
      </c>
    </row>
    <row r="61" spans="1:13" x14ac:dyDescent="0.25">
      <c r="A61" t="s">
        <v>34</v>
      </c>
      <c r="B61" t="s">
        <v>36</v>
      </c>
      <c r="C61" t="s">
        <v>30</v>
      </c>
      <c r="D61" s="3">
        <f t="shared" si="0"/>
        <v>0.68312600000000001</v>
      </c>
      <c r="M61" s="3">
        <v>683126</v>
      </c>
    </row>
    <row r="62" spans="1:13" x14ac:dyDescent="0.25">
      <c r="A62" t="s">
        <v>36</v>
      </c>
      <c r="B62" t="s">
        <v>39</v>
      </c>
      <c r="C62" t="s">
        <v>19</v>
      </c>
      <c r="D62" s="3">
        <f t="shared" si="0"/>
        <v>4.4568089999999998</v>
      </c>
      <c r="M62" s="3">
        <v>4456809</v>
      </c>
    </row>
    <row r="63" spans="1:13" x14ac:dyDescent="0.25">
      <c r="A63" t="s">
        <v>36</v>
      </c>
      <c r="B63" t="s">
        <v>39</v>
      </c>
      <c r="C63" t="s">
        <v>20</v>
      </c>
      <c r="D63" s="3">
        <f t="shared" si="0"/>
        <v>4.4568089999999998</v>
      </c>
      <c r="M63" s="3">
        <v>4456809</v>
      </c>
    </row>
    <row r="64" spans="1:13" x14ac:dyDescent="0.25">
      <c r="A64" t="s">
        <v>36</v>
      </c>
      <c r="B64" t="s">
        <v>39</v>
      </c>
      <c r="C64" t="s">
        <v>21</v>
      </c>
      <c r="D64" s="3">
        <f t="shared" si="0"/>
        <v>4.4568089999999998</v>
      </c>
      <c r="M64" s="3">
        <v>4456809</v>
      </c>
    </row>
    <row r="65" spans="1:13" x14ac:dyDescent="0.25">
      <c r="A65" t="s">
        <v>36</v>
      </c>
      <c r="B65" t="s">
        <v>39</v>
      </c>
      <c r="C65" t="s">
        <v>22</v>
      </c>
      <c r="D65" s="3">
        <f t="shared" si="0"/>
        <v>4.4568089999999998</v>
      </c>
      <c r="M65" s="3">
        <v>4456809</v>
      </c>
    </row>
    <row r="66" spans="1:13" x14ac:dyDescent="0.25">
      <c r="A66" t="s">
        <v>36</v>
      </c>
      <c r="B66" t="s">
        <v>39</v>
      </c>
      <c r="C66" t="s">
        <v>23</v>
      </c>
      <c r="D66" s="3">
        <f t="shared" si="0"/>
        <v>4.4568089999999998</v>
      </c>
      <c r="M66" s="3">
        <v>4456809</v>
      </c>
    </row>
    <row r="67" spans="1:13" x14ac:dyDescent="0.25">
      <c r="A67" t="s">
        <v>36</v>
      </c>
      <c r="B67" t="s">
        <v>39</v>
      </c>
      <c r="C67" t="s">
        <v>24</v>
      </c>
      <c r="D67" s="3">
        <f t="shared" ref="D67:D130" si="1">M67/1000000</f>
        <v>4.4568089999999998</v>
      </c>
      <c r="M67" s="3">
        <v>4456809</v>
      </c>
    </row>
    <row r="68" spans="1:13" x14ac:dyDescent="0.25">
      <c r="A68" t="s">
        <v>36</v>
      </c>
      <c r="B68" t="s">
        <v>39</v>
      </c>
      <c r="C68" t="s">
        <v>25</v>
      </c>
      <c r="D68" s="3">
        <f t="shared" si="1"/>
        <v>4.4568089999999998</v>
      </c>
      <c r="M68" s="3">
        <v>4456809</v>
      </c>
    </row>
    <row r="69" spans="1:13" x14ac:dyDescent="0.25">
      <c r="A69" t="s">
        <v>36</v>
      </c>
      <c r="B69" t="s">
        <v>39</v>
      </c>
      <c r="C69" t="s">
        <v>26</v>
      </c>
      <c r="D69" s="3">
        <f t="shared" si="1"/>
        <v>4.4568089999999998</v>
      </c>
      <c r="M69" s="3">
        <v>4456809</v>
      </c>
    </row>
    <row r="70" spans="1:13" x14ac:dyDescent="0.25">
      <c r="A70" t="s">
        <v>36</v>
      </c>
      <c r="B70" t="s">
        <v>39</v>
      </c>
      <c r="C70" t="s">
        <v>27</v>
      </c>
      <c r="D70" s="3">
        <f t="shared" si="1"/>
        <v>4.4568089999999998</v>
      </c>
      <c r="M70" s="3">
        <v>4456809</v>
      </c>
    </row>
    <row r="71" spans="1:13" x14ac:dyDescent="0.25">
      <c r="A71" t="s">
        <v>36</v>
      </c>
      <c r="B71" t="s">
        <v>39</v>
      </c>
      <c r="C71" t="s">
        <v>28</v>
      </c>
      <c r="D71" s="3">
        <f t="shared" si="1"/>
        <v>4.4568089999999998</v>
      </c>
      <c r="M71" s="3">
        <v>4456809</v>
      </c>
    </row>
    <row r="72" spans="1:13" x14ac:dyDescent="0.25">
      <c r="A72" t="s">
        <v>36</v>
      </c>
      <c r="B72" t="s">
        <v>39</v>
      </c>
      <c r="C72" t="s">
        <v>29</v>
      </c>
      <c r="D72" s="3">
        <f t="shared" si="1"/>
        <v>4.4568089999999998</v>
      </c>
      <c r="M72" s="3">
        <v>4456809</v>
      </c>
    </row>
    <row r="73" spans="1:13" x14ac:dyDescent="0.25">
      <c r="A73" t="s">
        <v>36</v>
      </c>
      <c r="B73" t="s">
        <v>39</v>
      </c>
      <c r="C73" t="s">
        <v>30</v>
      </c>
      <c r="D73" s="3">
        <f t="shared" si="1"/>
        <v>4.4568089999999998</v>
      </c>
      <c r="M73" s="3">
        <v>4456809</v>
      </c>
    </row>
    <row r="74" spans="1:13" x14ac:dyDescent="0.25">
      <c r="A74" t="s">
        <v>39</v>
      </c>
      <c r="B74" t="s">
        <v>41</v>
      </c>
      <c r="C74" t="s">
        <v>19</v>
      </c>
      <c r="D74" s="3">
        <f t="shared" si="1"/>
        <v>1.0004580000000001</v>
      </c>
      <c r="M74" s="3">
        <v>1000458</v>
      </c>
    </row>
    <row r="75" spans="1:13" x14ac:dyDescent="0.25">
      <c r="A75" t="s">
        <v>39</v>
      </c>
      <c r="B75" t="s">
        <v>41</v>
      </c>
      <c r="C75" t="s">
        <v>20</v>
      </c>
      <c r="D75" s="3">
        <f t="shared" si="1"/>
        <v>1.0004580000000001</v>
      </c>
      <c r="M75" s="3">
        <v>1000458</v>
      </c>
    </row>
    <row r="76" spans="1:13" x14ac:dyDescent="0.25">
      <c r="A76" t="s">
        <v>39</v>
      </c>
      <c r="B76" t="s">
        <v>41</v>
      </c>
      <c r="C76" t="s">
        <v>21</v>
      </c>
      <c r="D76" s="3">
        <f t="shared" si="1"/>
        <v>1.0004580000000001</v>
      </c>
      <c r="M76" s="3">
        <v>1000458</v>
      </c>
    </row>
    <row r="77" spans="1:13" x14ac:dyDescent="0.25">
      <c r="A77" t="s">
        <v>39</v>
      </c>
      <c r="B77" t="s">
        <v>41</v>
      </c>
      <c r="C77" t="s">
        <v>22</v>
      </c>
      <c r="D77" s="3">
        <f t="shared" si="1"/>
        <v>1.0004580000000001</v>
      </c>
      <c r="M77" s="3">
        <v>1000458</v>
      </c>
    </row>
    <row r="78" spans="1:13" x14ac:dyDescent="0.25">
      <c r="A78" t="s">
        <v>39</v>
      </c>
      <c r="B78" t="s">
        <v>41</v>
      </c>
      <c r="C78" t="s">
        <v>23</v>
      </c>
      <c r="D78" s="3">
        <f t="shared" si="1"/>
        <v>1.0004580000000001</v>
      </c>
      <c r="M78" s="3">
        <v>1000458</v>
      </c>
    </row>
    <row r="79" spans="1:13" x14ac:dyDescent="0.25">
      <c r="A79" t="s">
        <v>39</v>
      </c>
      <c r="B79" t="s">
        <v>41</v>
      </c>
      <c r="C79" t="s">
        <v>24</v>
      </c>
      <c r="D79" s="3">
        <f t="shared" si="1"/>
        <v>1.0004580000000001</v>
      </c>
      <c r="M79" s="3">
        <v>1000458</v>
      </c>
    </row>
    <row r="80" spans="1:13" x14ac:dyDescent="0.25">
      <c r="A80" t="s">
        <v>39</v>
      </c>
      <c r="B80" t="s">
        <v>41</v>
      </c>
      <c r="C80" t="s">
        <v>25</v>
      </c>
      <c r="D80" s="3">
        <f t="shared" si="1"/>
        <v>1.0004580000000001</v>
      </c>
      <c r="M80" s="3">
        <v>1000458</v>
      </c>
    </row>
    <row r="81" spans="1:13" x14ac:dyDescent="0.25">
      <c r="A81" t="s">
        <v>39</v>
      </c>
      <c r="B81" t="s">
        <v>41</v>
      </c>
      <c r="C81" t="s">
        <v>26</v>
      </c>
      <c r="D81" s="3">
        <f t="shared" si="1"/>
        <v>1.0004580000000001</v>
      </c>
      <c r="M81" s="3">
        <v>1000458</v>
      </c>
    </row>
    <row r="82" spans="1:13" x14ac:dyDescent="0.25">
      <c r="A82" t="s">
        <v>39</v>
      </c>
      <c r="B82" t="s">
        <v>41</v>
      </c>
      <c r="C82" t="s">
        <v>27</v>
      </c>
      <c r="D82" s="3">
        <f t="shared" si="1"/>
        <v>1.0004580000000001</v>
      </c>
      <c r="M82" s="3">
        <v>1000458</v>
      </c>
    </row>
    <row r="83" spans="1:13" x14ac:dyDescent="0.25">
      <c r="A83" t="s">
        <v>39</v>
      </c>
      <c r="B83" t="s">
        <v>41</v>
      </c>
      <c r="C83" t="s">
        <v>28</v>
      </c>
      <c r="D83" s="3">
        <f t="shared" si="1"/>
        <v>1.0004580000000001</v>
      </c>
      <c r="M83" s="3">
        <v>1000458</v>
      </c>
    </row>
    <row r="84" spans="1:13" x14ac:dyDescent="0.25">
      <c r="A84" t="s">
        <v>39</v>
      </c>
      <c r="B84" t="s">
        <v>41</v>
      </c>
      <c r="C84" t="s">
        <v>29</v>
      </c>
      <c r="D84" s="3">
        <f t="shared" si="1"/>
        <v>1.0004580000000001</v>
      </c>
      <c r="M84" s="3">
        <v>1000458</v>
      </c>
    </row>
    <row r="85" spans="1:13" x14ac:dyDescent="0.25">
      <c r="A85" t="s">
        <v>39</v>
      </c>
      <c r="B85" t="s">
        <v>41</v>
      </c>
      <c r="C85" t="s">
        <v>30</v>
      </c>
      <c r="D85" s="3">
        <f t="shared" si="1"/>
        <v>1.0004580000000001</v>
      </c>
      <c r="M85" s="3">
        <v>1000458</v>
      </c>
    </row>
    <row r="86" spans="1:13" x14ac:dyDescent="0.25">
      <c r="A86" t="s">
        <v>41</v>
      </c>
      <c r="B86" t="s">
        <v>44</v>
      </c>
      <c r="C86" t="s">
        <v>19</v>
      </c>
      <c r="D86" s="3">
        <f t="shared" si="1"/>
        <v>1.5411250000000001</v>
      </c>
      <c r="M86" s="3">
        <v>1541125</v>
      </c>
    </row>
    <row r="87" spans="1:13" x14ac:dyDescent="0.25">
      <c r="A87" t="s">
        <v>41</v>
      </c>
      <c r="B87" t="s">
        <v>44</v>
      </c>
      <c r="C87" t="s">
        <v>20</v>
      </c>
      <c r="D87" s="3">
        <f t="shared" si="1"/>
        <v>1.5411250000000001</v>
      </c>
      <c r="M87" s="3">
        <v>1541125</v>
      </c>
    </row>
    <row r="88" spans="1:13" x14ac:dyDescent="0.25">
      <c r="A88" t="s">
        <v>41</v>
      </c>
      <c r="B88" t="s">
        <v>44</v>
      </c>
      <c r="C88" t="s">
        <v>21</v>
      </c>
      <c r="D88" s="3">
        <f t="shared" si="1"/>
        <v>1.5411250000000001</v>
      </c>
      <c r="M88" s="3">
        <v>1541125</v>
      </c>
    </row>
    <row r="89" spans="1:13" x14ac:dyDescent="0.25">
      <c r="A89" t="s">
        <v>41</v>
      </c>
      <c r="B89" t="s">
        <v>44</v>
      </c>
      <c r="C89" t="s">
        <v>22</v>
      </c>
      <c r="D89" s="3">
        <f t="shared" si="1"/>
        <v>1.5411250000000001</v>
      </c>
      <c r="M89" s="3">
        <v>1541125</v>
      </c>
    </row>
    <row r="90" spans="1:13" x14ac:dyDescent="0.25">
      <c r="A90" t="s">
        <v>41</v>
      </c>
      <c r="B90" t="s">
        <v>44</v>
      </c>
      <c r="C90" t="s">
        <v>23</v>
      </c>
      <c r="D90" s="3">
        <f t="shared" si="1"/>
        <v>1.5411250000000001</v>
      </c>
      <c r="M90" s="3">
        <v>1541125</v>
      </c>
    </row>
    <row r="91" spans="1:13" x14ac:dyDescent="0.25">
      <c r="A91" t="s">
        <v>41</v>
      </c>
      <c r="B91" t="s">
        <v>44</v>
      </c>
      <c r="C91" t="s">
        <v>24</v>
      </c>
      <c r="D91" s="3">
        <f t="shared" si="1"/>
        <v>1.5411250000000001</v>
      </c>
      <c r="M91" s="3">
        <v>1541125</v>
      </c>
    </row>
    <row r="92" spans="1:13" x14ac:dyDescent="0.25">
      <c r="A92" t="s">
        <v>41</v>
      </c>
      <c r="B92" t="s">
        <v>44</v>
      </c>
      <c r="C92" t="s">
        <v>25</v>
      </c>
      <c r="D92" s="3">
        <f t="shared" si="1"/>
        <v>1.5411250000000001</v>
      </c>
      <c r="M92" s="3">
        <v>1541125</v>
      </c>
    </row>
    <row r="93" spans="1:13" x14ac:dyDescent="0.25">
      <c r="A93" t="s">
        <v>41</v>
      </c>
      <c r="B93" t="s">
        <v>44</v>
      </c>
      <c r="C93" t="s">
        <v>26</v>
      </c>
      <c r="D93" s="3">
        <f t="shared" si="1"/>
        <v>1.5411250000000001</v>
      </c>
      <c r="M93" s="3">
        <v>1541125</v>
      </c>
    </row>
    <row r="94" spans="1:13" x14ac:dyDescent="0.25">
      <c r="A94" t="s">
        <v>41</v>
      </c>
      <c r="B94" t="s">
        <v>44</v>
      </c>
      <c r="C94" t="s">
        <v>27</v>
      </c>
      <c r="D94" s="3">
        <f t="shared" si="1"/>
        <v>1.5411250000000001</v>
      </c>
      <c r="M94" s="3">
        <v>1541125</v>
      </c>
    </row>
    <row r="95" spans="1:13" x14ac:dyDescent="0.25">
      <c r="A95" t="s">
        <v>41</v>
      </c>
      <c r="B95" t="s">
        <v>44</v>
      </c>
      <c r="C95" t="s">
        <v>28</v>
      </c>
      <c r="D95" s="3">
        <f t="shared" si="1"/>
        <v>1.5411250000000001</v>
      </c>
      <c r="M95" s="3">
        <v>1541125</v>
      </c>
    </row>
    <row r="96" spans="1:13" x14ac:dyDescent="0.25">
      <c r="A96" t="s">
        <v>41</v>
      </c>
      <c r="B96" t="s">
        <v>44</v>
      </c>
      <c r="C96" t="s">
        <v>29</v>
      </c>
      <c r="D96" s="3">
        <f t="shared" si="1"/>
        <v>1.5411250000000001</v>
      </c>
      <c r="M96" s="3">
        <v>1541125</v>
      </c>
    </row>
    <row r="97" spans="1:13" x14ac:dyDescent="0.25">
      <c r="A97" t="s">
        <v>41</v>
      </c>
      <c r="B97" t="s">
        <v>44</v>
      </c>
      <c r="C97" t="s">
        <v>30</v>
      </c>
      <c r="D97" s="3">
        <f t="shared" si="1"/>
        <v>1.5411250000000001</v>
      </c>
      <c r="M97" s="3">
        <v>1541125</v>
      </c>
    </row>
    <row r="98" spans="1:13" x14ac:dyDescent="0.25">
      <c r="A98" t="s">
        <v>44</v>
      </c>
      <c r="B98" t="s">
        <v>9</v>
      </c>
      <c r="C98" t="s">
        <v>19</v>
      </c>
      <c r="D98" s="3">
        <f t="shared" si="1"/>
        <v>5.9093679999999997</v>
      </c>
      <c r="M98" s="3">
        <v>5909368</v>
      </c>
    </row>
    <row r="99" spans="1:13" x14ac:dyDescent="0.25">
      <c r="A99" t="s">
        <v>44</v>
      </c>
      <c r="B99" t="s">
        <v>9</v>
      </c>
      <c r="C99" t="s">
        <v>20</v>
      </c>
      <c r="D99" s="3">
        <f t="shared" si="1"/>
        <v>5.9093679999999997</v>
      </c>
      <c r="M99" s="3">
        <v>5909368</v>
      </c>
    </row>
    <row r="100" spans="1:13" x14ac:dyDescent="0.25">
      <c r="A100" t="s">
        <v>44</v>
      </c>
      <c r="B100" t="s">
        <v>9</v>
      </c>
      <c r="C100" t="s">
        <v>21</v>
      </c>
      <c r="D100" s="3">
        <f t="shared" si="1"/>
        <v>5.9093679999999997</v>
      </c>
      <c r="M100" s="3">
        <v>5909368</v>
      </c>
    </row>
    <row r="101" spans="1:13" x14ac:dyDescent="0.25">
      <c r="A101" t="s">
        <v>44</v>
      </c>
      <c r="B101" t="s">
        <v>9</v>
      </c>
      <c r="C101" t="s">
        <v>22</v>
      </c>
      <c r="D101" s="3">
        <f t="shared" si="1"/>
        <v>5.9093679999999997</v>
      </c>
      <c r="M101" s="3">
        <v>5909368</v>
      </c>
    </row>
    <row r="102" spans="1:13" x14ac:dyDescent="0.25">
      <c r="A102" t="s">
        <v>44</v>
      </c>
      <c r="B102" t="s">
        <v>9</v>
      </c>
      <c r="C102" t="s">
        <v>23</v>
      </c>
      <c r="D102" s="3">
        <f t="shared" si="1"/>
        <v>5.9093679999999997</v>
      </c>
      <c r="M102" s="3">
        <v>5909368</v>
      </c>
    </row>
    <row r="103" spans="1:13" x14ac:dyDescent="0.25">
      <c r="A103" t="s">
        <v>44</v>
      </c>
      <c r="B103" t="s">
        <v>9</v>
      </c>
      <c r="C103" t="s">
        <v>24</v>
      </c>
      <c r="D103" s="3">
        <f t="shared" si="1"/>
        <v>5.9093679999999997</v>
      </c>
      <c r="M103" s="3">
        <v>5909368</v>
      </c>
    </row>
    <row r="104" spans="1:13" x14ac:dyDescent="0.25">
      <c r="A104" t="s">
        <v>44</v>
      </c>
      <c r="B104" t="s">
        <v>9</v>
      </c>
      <c r="C104" t="s">
        <v>25</v>
      </c>
      <c r="D104" s="3">
        <f t="shared" si="1"/>
        <v>5.9093679999999997</v>
      </c>
      <c r="M104" s="3">
        <v>5909368</v>
      </c>
    </row>
    <row r="105" spans="1:13" x14ac:dyDescent="0.25">
      <c r="A105" t="s">
        <v>44</v>
      </c>
      <c r="B105" t="s">
        <v>9</v>
      </c>
      <c r="C105" t="s">
        <v>26</v>
      </c>
      <c r="D105" s="3">
        <f t="shared" si="1"/>
        <v>5.9093679999999997</v>
      </c>
      <c r="M105" s="3">
        <v>5909368</v>
      </c>
    </row>
    <row r="106" spans="1:13" x14ac:dyDescent="0.25">
      <c r="A106" t="s">
        <v>44</v>
      </c>
      <c r="B106" t="s">
        <v>9</v>
      </c>
      <c r="C106" t="s">
        <v>27</v>
      </c>
      <c r="D106" s="3">
        <f t="shared" si="1"/>
        <v>5.9093679999999997</v>
      </c>
      <c r="M106" s="3">
        <v>5909368</v>
      </c>
    </row>
    <row r="107" spans="1:13" x14ac:dyDescent="0.25">
      <c r="A107" t="s">
        <v>44</v>
      </c>
      <c r="B107" t="s">
        <v>9</v>
      </c>
      <c r="C107" t="s">
        <v>28</v>
      </c>
      <c r="D107" s="3">
        <f t="shared" si="1"/>
        <v>5.9093679999999997</v>
      </c>
      <c r="M107" s="3">
        <v>5909368</v>
      </c>
    </row>
    <row r="108" spans="1:13" x14ac:dyDescent="0.25">
      <c r="A108" t="s">
        <v>44</v>
      </c>
      <c r="B108" t="s">
        <v>9</v>
      </c>
      <c r="C108" t="s">
        <v>29</v>
      </c>
      <c r="D108" s="3">
        <f t="shared" si="1"/>
        <v>5.9093679999999997</v>
      </c>
      <c r="M108" s="3">
        <v>5909368</v>
      </c>
    </row>
    <row r="109" spans="1:13" x14ac:dyDescent="0.25">
      <c r="A109" t="s">
        <v>44</v>
      </c>
      <c r="B109" t="s">
        <v>9</v>
      </c>
      <c r="C109" t="s">
        <v>30</v>
      </c>
      <c r="D109" s="3">
        <f t="shared" si="1"/>
        <v>5.9093679999999997</v>
      </c>
      <c r="M109" s="3">
        <v>5909368</v>
      </c>
    </row>
    <row r="110" spans="1:13" x14ac:dyDescent="0.25">
      <c r="A110" t="s">
        <v>45</v>
      </c>
      <c r="B110" t="s">
        <v>9</v>
      </c>
      <c r="C110" t="s">
        <v>19</v>
      </c>
      <c r="D110" s="3">
        <f t="shared" si="1"/>
        <v>0.74018600000000001</v>
      </c>
      <c r="M110" s="3">
        <v>740186</v>
      </c>
    </row>
    <row r="111" spans="1:13" x14ac:dyDescent="0.25">
      <c r="A111" t="s">
        <v>45</v>
      </c>
      <c r="B111" t="s">
        <v>9</v>
      </c>
      <c r="C111" t="s">
        <v>20</v>
      </c>
      <c r="D111" s="3">
        <f t="shared" si="1"/>
        <v>0.74018600000000001</v>
      </c>
      <c r="M111" s="3">
        <v>740186</v>
      </c>
    </row>
    <row r="112" spans="1:13" x14ac:dyDescent="0.25">
      <c r="A112" t="s">
        <v>45</v>
      </c>
      <c r="B112" t="s">
        <v>9</v>
      </c>
      <c r="C112" t="s">
        <v>21</v>
      </c>
      <c r="D112" s="3">
        <f t="shared" si="1"/>
        <v>0.74018600000000001</v>
      </c>
      <c r="M112" s="3">
        <v>740186</v>
      </c>
    </row>
    <row r="113" spans="1:13" x14ac:dyDescent="0.25">
      <c r="A113" t="s">
        <v>45</v>
      </c>
      <c r="B113" t="s">
        <v>9</v>
      </c>
      <c r="C113" t="s">
        <v>22</v>
      </c>
      <c r="D113" s="3">
        <f t="shared" si="1"/>
        <v>0.74018600000000001</v>
      </c>
      <c r="M113" s="3">
        <v>740186</v>
      </c>
    </row>
    <row r="114" spans="1:13" x14ac:dyDescent="0.25">
      <c r="A114" t="s">
        <v>45</v>
      </c>
      <c r="B114" t="s">
        <v>9</v>
      </c>
      <c r="C114" t="s">
        <v>23</v>
      </c>
      <c r="D114" s="3">
        <f t="shared" si="1"/>
        <v>0.74018600000000001</v>
      </c>
      <c r="M114" s="3">
        <v>740186</v>
      </c>
    </row>
    <row r="115" spans="1:13" x14ac:dyDescent="0.25">
      <c r="A115" t="s">
        <v>45</v>
      </c>
      <c r="B115" t="s">
        <v>9</v>
      </c>
      <c r="C115" t="s">
        <v>24</v>
      </c>
      <c r="D115" s="3">
        <f t="shared" si="1"/>
        <v>0.74018600000000001</v>
      </c>
      <c r="M115" s="3">
        <v>740186</v>
      </c>
    </row>
    <row r="116" spans="1:13" x14ac:dyDescent="0.25">
      <c r="A116" t="s">
        <v>45</v>
      </c>
      <c r="B116" t="s">
        <v>9</v>
      </c>
      <c r="C116" t="s">
        <v>25</v>
      </c>
      <c r="D116" s="3">
        <f t="shared" si="1"/>
        <v>0.74018600000000001</v>
      </c>
      <c r="M116" s="3">
        <v>740186</v>
      </c>
    </row>
    <row r="117" spans="1:13" x14ac:dyDescent="0.25">
      <c r="A117" t="s">
        <v>45</v>
      </c>
      <c r="B117" t="s">
        <v>9</v>
      </c>
      <c r="C117" t="s">
        <v>26</v>
      </c>
      <c r="D117" s="3">
        <f t="shared" si="1"/>
        <v>0.74018600000000001</v>
      </c>
      <c r="M117" s="3">
        <v>740186</v>
      </c>
    </row>
    <row r="118" spans="1:13" x14ac:dyDescent="0.25">
      <c r="A118" t="s">
        <v>45</v>
      </c>
      <c r="B118" t="s">
        <v>9</v>
      </c>
      <c r="C118" t="s">
        <v>27</v>
      </c>
      <c r="D118" s="3">
        <f t="shared" si="1"/>
        <v>0.74018600000000001</v>
      </c>
      <c r="M118" s="3">
        <v>740186</v>
      </c>
    </row>
    <row r="119" spans="1:13" x14ac:dyDescent="0.25">
      <c r="A119" t="s">
        <v>45</v>
      </c>
      <c r="B119" t="s">
        <v>9</v>
      </c>
      <c r="C119" t="s">
        <v>28</v>
      </c>
      <c r="D119" s="3">
        <f t="shared" si="1"/>
        <v>0.74018600000000001</v>
      </c>
      <c r="M119" s="3">
        <v>740186</v>
      </c>
    </row>
    <row r="120" spans="1:13" x14ac:dyDescent="0.25">
      <c r="A120" t="s">
        <v>45</v>
      </c>
      <c r="B120" t="s">
        <v>9</v>
      </c>
      <c r="C120" t="s">
        <v>29</v>
      </c>
      <c r="D120" s="3">
        <f t="shared" si="1"/>
        <v>0.74018600000000001</v>
      </c>
      <c r="M120" s="3">
        <v>740186</v>
      </c>
    </row>
    <row r="121" spans="1:13" x14ac:dyDescent="0.25">
      <c r="A121" t="s">
        <v>45</v>
      </c>
      <c r="B121" t="s">
        <v>9</v>
      </c>
      <c r="C121" t="s">
        <v>30</v>
      </c>
      <c r="D121" s="3">
        <f t="shared" si="1"/>
        <v>0.74018600000000001</v>
      </c>
      <c r="M121" s="3">
        <v>740186</v>
      </c>
    </row>
    <row r="122" spans="1:13" x14ac:dyDescent="0.25">
      <c r="A122" t="s">
        <v>9</v>
      </c>
      <c r="B122" t="s">
        <v>46</v>
      </c>
      <c r="C122" t="s">
        <v>19</v>
      </c>
      <c r="D122" s="3">
        <f t="shared" si="1"/>
        <v>2.2245020000000002</v>
      </c>
      <c r="M122" s="3">
        <v>2224502</v>
      </c>
    </row>
    <row r="123" spans="1:13" x14ac:dyDescent="0.25">
      <c r="A123" t="s">
        <v>9</v>
      </c>
      <c r="B123" t="s">
        <v>46</v>
      </c>
      <c r="C123" t="s">
        <v>20</v>
      </c>
      <c r="D123" s="3">
        <f t="shared" si="1"/>
        <v>2.2245020000000002</v>
      </c>
      <c r="M123" s="3">
        <v>2224502</v>
      </c>
    </row>
    <row r="124" spans="1:13" x14ac:dyDescent="0.25">
      <c r="A124" t="s">
        <v>9</v>
      </c>
      <c r="B124" t="s">
        <v>46</v>
      </c>
      <c r="C124" t="s">
        <v>21</v>
      </c>
      <c r="D124" s="3">
        <f t="shared" si="1"/>
        <v>2.2245020000000002</v>
      </c>
      <c r="M124" s="3">
        <v>2224502</v>
      </c>
    </row>
    <row r="125" spans="1:13" x14ac:dyDescent="0.25">
      <c r="A125" t="s">
        <v>9</v>
      </c>
      <c r="B125" t="s">
        <v>46</v>
      </c>
      <c r="C125" t="s">
        <v>22</v>
      </c>
      <c r="D125" s="3">
        <f t="shared" si="1"/>
        <v>2.2245020000000002</v>
      </c>
      <c r="M125" s="3">
        <v>2224502</v>
      </c>
    </row>
    <row r="126" spans="1:13" x14ac:dyDescent="0.25">
      <c r="A126" t="s">
        <v>9</v>
      </c>
      <c r="B126" t="s">
        <v>46</v>
      </c>
      <c r="C126" t="s">
        <v>23</v>
      </c>
      <c r="D126" s="3">
        <f t="shared" si="1"/>
        <v>2.2245020000000002</v>
      </c>
      <c r="M126" s="3">
        <v>2224502</v>
      </c>
    </row>
    <row r="127" spans="1:13" x14ac:dyDescent="0.25">
      <c r="A127" t="s">
        <v>9</v>
      </c>
      <c r="B127" t="s">
        <v>46</v>
      </c>
      <c r="C127" t="s">
        <v>24</v>
      </c>
      <c r="D127" s="3">
        <f t="shared" si="1"/>
        <v>2.2245020000000002</v>
      </c>
      <c r="M127" s="3">
        <v>2224502</v>
      </c>
    </row>
    <row r="128" spans="1:13" x14ac:dyDescent="0.25">
      <c r="A128" t="s">
        <v>9</v>
      </c>
      <c r="B128" t="s">
        <v>46</v>
      </c>
      <c r="C128" t="s">
        <v>25</v>
      </c>
      <c r="D128" s="3">
        <f t="shared" si="1"/>
        <v>2.2245020000000002</v>
      </c>
      <c r="M128" s="3">
        <v>2224502</v>
      </c>
    </row>
    <row r="129" spans="1:13" x14ac:dyDescent="0.25">
      <c r="A129" t="s">
        <v>9</v>
      </c>
      <c r="B129" t="s">
        <v>46</v>
      </c>
      <c r="C129" t="s">
        <v>26</v>
      </c>
      <c r="D129" s="3">
        <f t="shared" si="1"/>
        <v>2.2245020000000002</v>
      </c>
      <c r="M129" s="3">
        <v>2224502</v>
      </c>
    </row>
    <row r="130" spans="1:13" x14ac:dyDescent="0.25">
      <c r="A130" t="s">
        <v>9</v>
      </c>
      <c r="B130" t="s">
        <v>46</v>
      </c>
      <c r="C130" t="s">
        <v>27</v>
      </c>
      <c r="D130" s="3">
        <f t="shared" si="1"/>
        <v>2.2245020000000002</v>
      </c>
      <c r="M130" s="3">
        <v>2224502</v>
      </c>
    </row>
    <row r="131" spans="1:13" x14ac:dyDescent="0.25">
      <c r="A131" t="s">
        <v>9</v>
      </c>
      <c r="B131" t="s">
        <v>46</v>
      </c>
      <c r="C131" t="s">
        <v>28</v>
      </c>
      <c r="D131" s="3">
        <f t="shared" ref="D131:D194" si="2">M131/1000000</f>
        <v>2.2245020000000002</v>
      </c>
      <c r="M131" s="3">
        <v>2224502</v>
      </c>
    </row>
    <row r="132" spans="1:13" x14ac:dyDescent="0.25">
      <c r="A132" t="s">
        <v>9</v>
      </c>
      <c r="B132" t="s">
        <v>46</v>
      </c>
      <c r="C132" t="s">
        <v>29</v>
      </c>
      <c r="D132" s="3">
        <f t="shared" si="2"/>
        <v>2.2245020000000002</v>
      </c>
      <c r="M132" s="3">
        <v>2224502</v>
      </c>
    </row>
    <row r="133" spans="1:13" x14ac:dyDescent="0.25">
      <c r="A133" t="s">
        <v>9</v>
      </c>
      <c r="B133" t="s">
        <v>46</v>
      </c>
      <c r="C133" t="s">
        <v>30</v>
      </c>
      <c r="D133" s="3">
        <f t="shared" si="2"/>
        <v>2.2245020000000002</v>
      </c>
      <c r="M133" s="3">
        <v>2224502</v>
      </c>
    </row>
    <row r="134" spans="1:13" x14ac:dyDescent="0.25">
      <c r="A134" t="s">
        <v>55</v>
      </c>
      <c r="B134" t="s">
        <v>54</v>
      </c>
      <c r="C134" t="s">
        <v>19</v>
      </c>
      <c r="D134" s="3">
        <f t="shared" si="2"/>
        <v>0.47776800000000003</v>
      </c>
      <c r="M134" s="3">
        <v>477768</v>
      </c>
    </row>
    <row r="135" spans="1:13" x14ac:dyDescent="0.25">
      <c r="A135" t="s">
        <v>55</v>
      </c>
      <c r="B135" t="s">
        <v>54</v>
      </c>
      <c r="C135" t="s">
        <v>20</v>
      </c>
      <c r="D135" s="3">
        <f t="shared" si="2"/>
        <v>0.47776800000000003</v>
      </c>
      <c r="M135" s="3">
        <v>477768</v>
      </c>
    </row>
    <row r="136" spans="1:13" x14ac:dyDescent="0.25">
      <c r="A136" t="s">
        <v>55</v>
      </c>
      <c r="B136" t="s">
        <v>54</v>
      </c>
      <c r="C136" t="s">
        <v>21</v>
      </c>
      <c r="D136" s="3">
        <f t="shared" si="2"/>
        <v>0.47776800000000003</v>
      </c>
      <c r="M136" s="3">
        <v>477768</v>
      </c>
    </row>
    <row r="137" spans="1:13" x14ac:dyDescent="0.25">
      <c r="A137" t="s">
        <v>55</v>
      </c>
      <c r="B137" t="s">
        <v>54</v>
      </c>
      <c r="C137" t="s">
        <v>22</v>
      </c>
      <c r="D137" s="3">
        <f t="shared" si="2"/>
        <v>0.47776800000000003</v>
      </c>
      <c r="M137" s="3">
        <v>477768</v>
      </c>
    </row>
    <row r="138" spans="1:13" x14ac:dyDescent="0.25">
      <c r="A138" t="s">
        <v>55</v>
      </c>
      <c r="B138" t="s">
        <v>54</v>
      </c>
      <c r="C138" t="s">
        <v>23</v>
      </c>
      <c r="D138" s="3">
        <f t="shared" si="2"/>
        <v>0.47776800000000003</v>
      </c>
      <c r="M138" s="3">
        <v>477768</v>
      </c>
    </row>
    <row r="139" spans="1:13" x14ac:dyDescent="0.25">
      <c r="A139" t="s">
        <v>55</v>
      </c>
      <c r="B139" t="s">
        <v>54</v>
      </c>
      <c r="C139" t="s">
        <v>24</v>
      </c>
      <c r="D139" s="3">
        <f t="shared" si="2"/>
        <v>0.47776800000000003</v>
      </c>
      <c r="M139" s="3">
        <v>477768</v>
      </c>
    </row>
    <row r="140" spans="1:13" x14ac:dyDescent="0.25">
      <c r="A140" t="s">
        <v>55</v>
      </c>
      <c r="B140" t="s">
        <v>54</v>
      </c>
      <c r="C140" t="s">
        <v>25</v>
      </c>
      <c r="D140" s="3">
        <f t="shared" si="2"/>
        <v>0.47776800000000003</v>
      </c>
      <c r="M140" s="3">
        <v>477768</v>
      </c>
    </row>
    <row r="141" spans="1:13" x14ac:dyDescent="0.25">
      <c r="A141" t="s">
        <v>55</v>
      </c>
      <c r="B141" t="s">
        <v>54</v>
      </c>
      <c r="C141" t="s">
        <v>26</v>
      </c>
      <c r="D141" s="3">
        <f t="shared" si="2"/>
        <v>0.47776800000000003</v>
      </c>
      <c r="M141" s="3">
        <v>477768</v>
      </c>
    </row>
    <row r="142" spans="1:13" x14ac:dyDescent="0.25">
      <c r="A142" t="s">
        <v>55</v>
      </c>
      <c r="B142" t="s">
        <v>54</v>
      </c>
      <c r="C142" t="s">
        <v>27</v>
      </c>
      <c r="D142" s="3">
        <f t="shared" si="2"/>
        <v>0.47776800000000003</v>
      </c>
      <c r="M142" s="3">
        <v>477768</v>
      </c>
    </row>
    <row r="143" spans="1:13" x14ac:dyDescent="0.25">
      <c r="A143" t="s">
        <v>55</v>
      </c>
      <c r="B143" t="s">
        <v>54</v>
      </c>
      <c r="C143" t="s">
        <v>28</v>
      </c>
      <c r="D143" s="3">
        <f t="shared" si="2"/>
        <v>0.47776800000000003</v>
      </c>
      <c r="M143" s="3">
        <v>477768</v>
      </c>
    </row>
    <row r="144" spans="1:13" x14ac:dyDescent="0.25">
      <c r="A144" t="s">
        <v>55</v>
      </c>
      <c r="B144" t="s">
        <v>54</v>
      </c>
      <c r="C144" t="s">
        <v>29</v>
      </c>
      <c r="D144" s="3">
        <f t="shared" si="2"/>
        <v>0.47776800000000003</v>
      </c>
      <c r="M144" s="3">
        <v>477768</v>
      </c>
    </row>
    <row r="145" spans="1:13" x14ac:dyDescent="0.25">
      <c r="A145" t="s">
        <v>55</v>
      </c>
      <c r="B145" t="s">
        <v>54</v>
      </c>
      <c r="C145" t="s">
        <v>30</v>
      </c>
      <c r="D145" s="3">
        <f t="shared" si="2"/>
        <v>0.47776800000000003</v>
      </c>
      <c r="M145" s="3">
        <v>477768</v>
      </c>
    </row>
    <row r="146" spans="1:13" x14ac:dyDescent="0.25">
      <c r="A146" t="s">
        <v>54</v>
      </c>
      <c r="B146" t="s">
        <v>50</v>
      </c>
      <c r="C146" t="s">
        <v>19</v>
      </c>
      <c r="D146" s="3">
        <f t="shared" si="2"/>
        <v>1.160083</v>
      </c>
      <c r="M146" s="3">
        <v>1160083</v>
      </c>
    </row>
    <row r="147" spans="1:13" x14ac:dyDescent="0.25">
      <c r="A147" t="s">
        <v>54</v>
      </c>
      <c r="B147" t="s">
        <v>50</v>
      </c>
      <c r="C147" t="s">
        <v>20</v>
      </c>
      <c r="D147" s="3">
        <f t="shared" si="2"/>
        <v>1.160083</v>
      </c>
      <c r="M147" s="3">
        <v>1160083</v>
      </c>
    </row>
    <row r="148" spans="1:13" x14ac:dyDescent="0.25">
      <c r="A148" t="s">
        <v>54</v>
      </c>
      <c r="B148" t="s">
        <v>50</v>
      </c>
      <c r="C148" t="s">
        <v>21</v>
      </c>
      <c r="D148" s="3">
        <f t="shared" si="2"/>
        <v>1.160083</v>
      </c>
      <c r="M148" s="3">
        <v>1160083</v>
      </c>
    </row>
    <row r="149" spans="1:13" x14ac:dyDescent="0.25">
      <c r="A149" t="s">
        <v>54</v>
      </c>
      <c r="B149" t="s">
        <v>50</v>
      </c>
      <c r="C149" t="s">
        <v>22</v>
      </c>
      <c r="D149" s="3">
        <f t="shared" si="2"/>
        <v>1.160083</v>
      </c>
      <c r="M149" s="3">
        <v>1160083</v>
      </c>
    </row>
    <row r="150" spans="1:13" x14ac:dyDescent="0.25">
      <c r="A150" t="s">
        <v>54</v>
      </c>
      <c r="B150" t="s">
        <v>50</v>
      </c>
      <c r="C150" t="s">
        <v>23</v>
      </c>
      <c r="D150" s="3">
        <f t="shared" si="2"/>
        <v>1.160083</v>
      </c>
      <c r="M150" s="3">
        <v>1160083</v>
      </c>
    </row>
    <row r="151" spans="1:13" x14ac:dyDescent="0.25">
      <c r="A151" t="s">
        <v>54</v>
      </c>
      <c r="B151" t="s">
        <v>50</v>
      </c>
      <c r="C151" t="s">
        <v>24</v>
      </c>
      <c r="D151" s="3">
        <f t="shared" si="2"/>
        <v>1.160083</v>
      </c>
      <c r="M151" s="3">
        <v>1160083</v>
      </c>
    </row>
    <row r="152" spans="1:13" x14ac:dyDescent="0.25">
      <c r="A152" t="s">
        <v>54</v>
      </c>
      <c r="B152" t="s">
        <v>50</v>
      </c>
      <c r="C152" t="s">
        <v>25</v>
      </c>
      <c r="D152" s="3">
        <f t="shared" si="2"/>
        <v>1.160083</v>
      </c>
      <c r="M152" s="3">
        <v>1160083</v>
      </c>
    </row>
    <row r="153" spans="1:13" x14ac:dyDescent="0.25">
      <c r="A153" t="s">
        <v>54</v>
      </c>
      <c r="B153" t="s">
        <v>50</v>
      </c>
      <c r="C153" t="s">
        <v>26</v>
      </c>
      <c r="D153" s="3">
        <f t="shared" si="2"/>
        <v>1.160083</v>
      </c>
      <c r="M153" s="3">
        <v>1160083</v>
      </c>
    </row>
    <row r="154" spans="1:13" x14ac:dyDescent="0.25">
      <c r="A154" t="s">
        <v>54</v>
      </c>
      <c r="B154" t="s">
        <v>50</v>
      </c>
      <c r="C154" t="s">
        <v>27</v>
      </c>
      <c r="D154" s="3">
        <f t="shared" si="2"/>
        <v>1.160083</v>
      </c>
      <c r="M154" s="3">
        <v>1160083</v>
      </c>
    </row>
    <row r="155" spans="1:13" x14ac:dyDescent="0.25">
      <c r="A155" t="s">
        <v>54</v>
      </c>
      <c r="B155" t="s">
        <v>50</v>
      </c>
      <c r="C155" t="s">
        <v>28</v>
      </c>
      <c r="D155" s="3">
        <f t="shared" si="2"/>
        <v>1.160083</v>
      </c>
      <c r="M155" s="3">
        <v>1160083</v>
      </c>
    </row>
    <row r="156" spans="1:13" x14ac:dyDescent="0.25">
      <c r="A156" t="s">
        <v>54</v>
      </c>
      <c r="B156" t="s">
        <v>50</v>
      </c>
      <c r="C156" t="s">
        <v>29</v>
      </c>
      <c r="D156" s="3">
        <f t="shared" si="2"/>
        <v>1.160083</v>
      </c>
      <c r="M156" s="3">
        <v>1160083</v>
      </c>
    </row>
    <row r="157" spans="1:13" x14ac:dyDescent="0.25">
      <c r="A157" t="s">
        <v>54</v>
      </c>
      <c r="B157" t="s">
        <v>50</v>
      </c>
      <c r="C157" t="s">
        <v>30</v>
      </c>
      <c r="D157" s="3">
        <f t="shared" si="2"/>
        <v>1.160083</v>
      </c>
      <c r="M157" s="3">
        <v>1160083</v>
      </c>
    </row>
    <row r="158" spans="1:13" x14ac:dyDescent="0.25">
      <c r="A158" t="s">
        <v>56</v>
      </c>
      <c r="B158" t="s">
        <v>10</v>
      </c>
      <c r="C158" t="s">
        <v>19</v>
      </c>
      <c r="D158" s="3">
        <f t="shared" si="2"/>
        <v>1.6566050000000001</v>
      </c>
      <c r="M158" s="3">
        <v>1656605</v>
      </c>
    </row>
    <row r="159" spans="1:13" x14ac:dyDescent="0.25">
      <c r="A159" t="s">
        <v>56</v>
      </c>
      <c r="B159" t="s">
        <v>10</v>
      </c>
      <c r="C159" t="s">
        <v>20</v>
      </c>
      <c r="D159" s="3">
        <f t="shared" si="2"/>
        <v>1.6566050000000001</v>
      </c>
      <c r="M159" s="3">
        <v>1656605</v>
      </c>
    </row>
    <row r="160" spans="1:13" x14ac:dyDescent="0.25">
      <c r="A160" t="s">
        <v>56</v>
      </c>
      <c r="B160" t="s">
        <v>10</v>
      </c>
      <c r="C160" t="s">
        <v>21</v>
      </c>
      <c r="D160" s="3">
        <f t="shared" si="2"/>
        <v>1.6566050000000001</v>
      </c>
      <c r="M160" s="3">
        <v>1656605</v>
      </c>
    </row>
    <row r="161" spans="1:13" x14ac:dyDescent="0.25">
      <c r="A161" t="s">
        <v>56</v>
      </c>
      <c r="B161" t="s">
        <v>10</v>
      </c>
      <c r="C161" t="s">
        <v>22</v>
      </c>
      <c r="D161" s="3">
        <f t="shared" si="2"/>
        <v>1.6566050000000001</v>
      </c>
      <c r="M161" s="3">
        <v>1656605</v>
      </c>
    </row>
    <row r="162" spans="1:13" x14ac:dyDescent="0.25">
      <c r="A162" t="s">
        <v>56</v>
      </c>
      <c r="B162" t="s">
        <v>10</v>
      </c>
      <c r="C162" t="s">
        <v>23</v>
      </c>
      <c r="D162" s="3">
        <f t="shared" si="2"/>
        <v>1.6566050000000001</v>
      </c>
      <c r="M162" s="3">
        <v>1656605</v>
      </c>
    </row>
    <row r="163" spans="1:13" x14ac:dyDescent="0.25">
      <c r="A163" t="s">
        <v>56</v>
      </c>
      <c r="B163" t="s">
        <v>10</v>
      </c>
      <c r="C163" t="s">
        <v>24</v>
      </c>
      <c r="D163" s="3">
        <f t="shared" si="2"/>
        <v>1.6566050000000001</v>
      </c>
      <c r="M163" s="3">
        <v>1656605</v>
      </c>
    </row>
    <row r="164" spans="1:13" x14ac:dyDescent="0.25">
      <c r="A164" t="s">
        <v>56</v>
      </c>
      <c r="B164" t="s">
        <v>10</v>
      </c>
      <c r="C164" t="s">
        <v>25</v>
      </c>
      <c r="D164" s="3">
        <f t="shared" si="2"/>
        <v>1.6566050000000001</v>
      </c>
      <c r="M164" s="3">
        <v>1656605</v>
      </c>
    </row>
    <row r="165" spans="1:13" x14ac:dyDescent="0.25">
      <c r="A165" t="s">
        <v>56</v>
      </c>
      <c r="B165" t="s">
        <v>10</v>
      </c>
      <c r="C165" t="s">
        <v>26</v>
      </c>
      <c r="D165" s="3">
        <f t="shared" si="2"/>
        <v>1.6566050000000001</v>
      </c>
      <c r="M165" s="3">
        <v>1656605</v>
      </c>
    </row>
    <row r="166" spans="1:13" x14ac:dyDescent="0.25">
      <c r="A166" t="s">
        <v>56</v>
      </c>
      <c r="B166" t="s">
        <v>10</v>
      </c>
      <c r="C166" t="s">
        <v>27</v>
      </c>
      <c r="D166" s="3">
        <f t="shared" si="2"/>
        <v>1.6566050000000001</v>
      </c>
      <c r="M166" s="3">
        <v>1656605</v>
      </c>
    </row>
    <row r="167" spans="1:13" x14ac:dyDescent="0.25">
      <c r="A167" t="s">
        <v>56</v>
      </c>
      <c r="B167" t="s">
        <v>10</v>
      </c>
      <c r="C167" t="s">
        <v>28</v>
      </c>
      <c r="D167" s="3">
        <f t="shared" si="2"/>
        <v>1.6566050000000001</v>
      </c>
      <c r="M167" s="3">
        <v>1656605</v>
      </c>
    </row>
    <row r="168" spans="1:13" x14ac:dyDescent="0.25">
      <c r="A168" t="s">
        <v>56</v>
      </c>
      <c r="B168" t="s">
        <v>10</v>
      </c>
      <c r="C168" t="s">
        <v>29</v>
      </c>
      <c r="D168" s="3">
        <f t="shared" si="2"/>
        <v>1.6566050000000001</v>
      </c>
      <c r="M168" s="3">
        <v>1656605</v>
      </c>
    </row>
    <row r="169" spans="1:13" x14ac:dyDescent="0.25">
      <c r="A169" t="s">
        <v>56</v>
      </c>
      <c r="B169" t="s">
        <v>10</v>
      </c>
      <c r="C169" t="s">
        <v>30</v>
      </c>
      <c r="D169" s="3">
        <f t="shared" si="2"/>
        <v>1.6566050000000001</v>
      </c>
      <c r="M169" s="3">
        <v>1656605</v>
      </c>
    </row>
    <row r="170" spans="1:13" x14ac:dyDescent="0.25">
      <c r="A170" t="s">
        <v>10</v>
      </c>
      <c r="B170" t="s">
        <v>49</v>
      </c>
      <c r="C170" t="s">
        <v>19</v>
      </c>
      <c r="D170" s="3">
        <f t="shared" si="2"/>
        <v>5.4212129999999998</v>
      </c>
      <c r="M170" s="3">
        <v>5421213</v>
      </c>
    </row>
    <row r="171" spans="1:13" x14ac:dyDescent="0.25">
      <c r="A171" t="s">
        <v>10</v>
      </c>
      <c r="B171" t="s">
        <v>49</v>
      </c>
      <c r="C171" t="s">
        <v>20</v>
      </c>
      <c r="D171" s="3">
        <f t="shared" si="2"/>
        <v>5.4212129999999998</v>
      </c>
      <c r="M171" s="3">
        <v>5421213</v>
      </c>
    </row>
    <row r="172" spans="1:13" x14ac:dyDescent="0.25">
      <c r="A172" t="s">
        <v>10</v>
      </c>
      <c r="B172" t="s">
        <v>49</v>
      </c>
      <c r="C172" t="s">
        <v>21</v>
      </c>
      <c r="D172" s="3">
        <f t="shared" si="2"/>
        <v>5.4212129999999998</v>
      </c>
      <c r="M172" s="3">
        <v>5421213</v>
      </c>
    </row>
    <row r="173" spans="1:13" x14ac:dyDescent="0.25">
      <c r="A173" t="s">
        <v>10</v>
      </c>
      <c r="B173" t="s">
        <v>49</v>
      </c>
      <c r="C173" t="s">
        <v>22</v>
      </c>
      <c r="D173" s="3">
        <f t="shared" si="2"/>
        <v>5.4212129999999998</v>
      </c>
      <c r="M173" s="3">
        <v>5421213</v>
      </c>
    </row>
    <row r="174" spans="1:13" x14ac:dyDescent="0.25">
      <c r="A174" t="s">
        <v>10</v>
      </c>
      <c r="B174" t="s">
        <v>49</v>
      </c>
      <c r="C174" t="s">
        <v>23</v>
      </c>
      <c r="D174" s="3">
        <f t="shared" si="2"/>
        <v>5.4212129999999998</v>
      </c>
      <c r="M174" s="3">
        <v>5421213</v>
      </c>
    </row>
    <row r="175" spans="1:13" x14ac:dyDescent="0.25">
      <c r="A175" t="s">
        <v>10</v>
      </c>
      <c r="B175" t="s">
        <v>49</v>
      </c>
      <c r="C175" t="s">
        <v>24</v>
      </c>
      <c r="D175" s="3">
        <f t="shared" si="2"/>
        <v>5.4212129999999998</v>
      </c>
      <c r="M175" s="3">
        <v>5421213</v>
      </c>
    </row>
    <row r="176" spans="1:13" x14ac:dyDescent="0.25">
      <c r="A176" t="s">
        <v>10</v>
      </c>
      <c r="B176" t="s">
        <v>49</v>
      </c>
      <c r="C176" t="s">
        <v>25</v>
      </c>
      <c r="D176" s="3">
        <f t="shared" si="2"/>
        <v>5.4212129999999998</v>
      </c>
      <c r="M176" s="3">
        <v>5421213</v>
      </c>
    </row>
    <row r="177" spans="1:13" x14ac:dyDescent="0.25">
      <c r="A177" t="s">
        <v>10</v>
      </c>
      <c r="B177" t="s">
        <v>49</v>
      </c>
      <c r="C177" t="s">
        <v>26</v>
      </c>
      <c r="D177" s="3">
        <f t="shared" si="2"/>
        <v>5.4212129999999998</v>
      </c>
      <c r="M177" s="3">
        <v>5421213</v>
      </c>
    </row>
    <row r="178" spans="1:13" x14ac:dyDescent="0.25">
      <c r="A178" t="s">
        <v>10</v>
      </c>
      <c r="B178" t="s">
        <v>49</v>
      </c>
      <c r="C178" t="s">
        <v>27</v>
      </c>
      <c r="D178" s="3">
        <f t="shared" si="2"/>
        <v>5.4212129999999998</v>
      </c>
      <c r="M178" s="3">
        <v>5421213</v>
      </c>
    </row>
    <row r="179" spans="1:13" x14ac:dyDescent="0.25">
      <c r="A179" t="s">
        <v>10</v>
      </c>
      <c r="B179" t="s">
        <v>49</v>
      </c>
      <c r="C179" t="s">
        <v>28</v>
      </c>
      <c r="D179" s="3">
        <f t="shared" si="2"/>
        <v>5.4212129999999998</v>
      </c>
      <c r="M179" s="3">
        <v>5421213</v>
      </c>
    </row>
    <row r="180" spans="1:13" x14ac:dyDescent="0.25">
      <c r="A180" t="s">
        <v>10</v>
      </c>
      <c r="B180" t="s">
        <v>49</v>
      </c>
      <c r="C180" t="s">
        <v>29</v>
      </c>
      <c r="D180" s="3">
        <f t="shared" si="2"/>
        <v>5.4212129999999998</v>
      </c>
      <c r="M180" s="3">
        <v>5421213</v>
      </c>
    </row>
    <row r="181" spans="1:13" x14ac:dyDescent="0.25">
      <c r="A181" t="s">
        <v>10</v>
      </c>
      <c r="B181" t="s">
        <v>49</v>
      </c>
      <c r="C181" t="s">
        <v>30</v>
      </c>
      <c r="D181" s="3">
        <f t="shared" si="2"/>
        <v>5.4212129999999998</v>
      </c>
      <c r="M181" s="3">
        <v>5421213</v>
      </c>
    </row>
    <row r="182" spans="1:13" x14ac:dyDescent="0.25">
      <c r="A182" t="s">
        <v>49</v>
      </c>
      <c r="B182" t="s">
        <v>34</v>
      </c>
      <c r="C182" t="s">
        <v>19</v>
      </c>
      <c r="D182" s="3">
        <f t="shared" si="2"/>
        <v>1.1869970000000001</v>
      </c>
      <c r="M182" s="3">
        <v>1186997</v>
      </c>
    </row>
    <row r="183" spans="1:13" x14ac:dyDescent="0.25">
      <c r="A183" t="s">
        <v>49</v>
      </c>
      <c r="B183" t="s">
        <v>34</v>
      </c>
      <c r="C183" t="s">
        <v>20</v>
      </c>
      <c r="D183" s="3">
        <f t="shared" si="2"/>
        <v>1.1869970000000001</v>
      </c>
      <c r="M183" s="3">
        <v>1186997</v>
      </c>
    </row>
    <row r="184" spans="1:13" x14ac:dyDescent="0.25">
      <c r="A184" t="s">
        <v>49</v>
      </c>
      <c r="B184" t="s">
        <v>34</v>
      </c>
      <c r="C184" t="s">
        <v>21</v>
      </c>
      <c r="D184" s="3">
        <f t="shared" si="2"/>
        <v>1.1869970000000001</v>
      </c>
      <c r="M184" s="3">
        <v>1186997</v>
      </c>
    </row>
    <row r="185" spans="1:13" x14ac:dyDescent="0.25">
      <c r="A185" t="s">
        <v>49</v>
      </c>
      <c r="B185" t="s">
        <v>34</v>
      </c>
      <c r="C185" t="s">
        <v>22</v>
      </c>
      <c r="D185" s="3">
        <f t="shared" si="2"/>
        <v>1.1869970000000001</v>
      </c>
      <c r="M185" s="3">
        <v>1186997</v>
      </c>
    </row>
    <row r="186" spans="1:13" x14ac:dyDescent="0.25">
      <c r="A186" t="s">
        <v>49</v>
      </c>
      <c r="B186" t="s">
        <v>34</v>
      </c>
      <c r="C186" t="s">
        <v>23</v>
      </c>
      <c r="D186" s="3">
        <f t="shared" si="2"/>
        <v>1.1869970000000001</v>
      </c>
      <c r="M186" s="3">
        <v>1186997</v>
      </c>
    </row>
    <row r="187" spans="1:13" x14ac:dyDescent="0.25">
      <c r="A187" t="s">
        <v>49</v>
      </c>
      <c r="B187" t="s">
        <v>34</v>
      </c>
      <c r="C187" t="s">
        <v>24</v>
      </c>
      <c r="D187" s="3">
        <f t="shared" si="2"/>
        <v>1.1869970000000001</v>
      </c>
      <c r="M187" s="3">
        <v>1186997</v>
      </c>
    </row>
    <row r="188" spans="1:13" x14ac:dyDescent="0.25">
      <c r="A188" t="s">
        <v>49</v>
      </c>
      <c r="B188" t="s">
        <v>34</v>
      </c>
      <c r="C188" t="s">
        <v>25</v>
      </c>
      <c r="D188" s="3">
        <f t="shared" si="2"/>
        <v>1.1869970000000001</v>
      </c>
      <c r="M188" s="3">
        <v>1186997</v>
      </c>
    </row>
    <row r="189" spans="1:13" x14ac:dyDescent="0.25">
      <c r="A189" t="s">
        <v>49</v>
      </c>
      <c r="B189" t="s">
        <v>34</v>
      </c>
      <c r="C189" t="s">
        <v>26</v>
      </c>
      <c r="D189" s="3">
        <f t="shared" si="2"/>
        <v>1.1869970000000001</v>
      </c>
      <c r="M189" s="3">
        <v>1186997</v>
      </c>
    </row>
    <row r="190" spans="1:13" x14ac:dyDescent="0.25">
      <c r="A190" t="s">
        <v>49</v>
      </c>
      <c r="B190" t="s">
        <v>34</v>
      </c>
      <c r="C190" t="s">
        <v>27</v>
      </c>
      <c r="D190" s="3">
        <f t="shared" si="2"/>
        <v>1.1869970000000001</v>
      </c>
      <c r="M190" s="3">
        <v>1186997</v>
      </c>
    </row>
    <row r="191" spans="1:13" x14ac:dyDescent="0.25">
      <c r="A191" t="s">
        <v>49</v>
      </c>
      <c r="B191" t="s">
        <v>34</v>
      </c>
      <c r="C191" t="s">
        <v>28</v>
      </c>
      <c r="D191" s="3">
        <f t="shared" si="2"/>
        <v>1.1869970000000001</v>
      </c>
      <c r="M191" s="3">
        <v>1186997</v>
      </c>
    </row>
    <row r="192" spans="1:13" x14ac:dyDescent="0.25">
      <c r="A192" t="s">
        <v>49</v>
      </c>
      <c r="B192" t="s">
        <v>34</v>
      </c>
      <c r="C192" t="s">
        <v>29</v>
      </c>
      <c r="D192" s="3">
        <f t="shared" si="2"/>
        <v>1.1869970000000001</v>
      </c>
      <c r="M192" s="3">
        <v>1186997</v>
      </c>
    </row>
    <row r="193" spans="1:13" x14ac:dyDescent="0.25">
      <c r="A193" t="s">
        <v>49</v>
      </c>
      <c r="B193" t="s">
        <v>34</v>
      </c>
      <c r="C193" t="s">
        <v>30</v>
      </c>
      <c r="D193" s="3">
        <f t="shared" si="2"/>
        <v>1.1869970000000001</v>
      </c>
      <c r="M193" s="3">
        <v>1186997</v>
      </c>
    </row>
    <row r="194" spans="1:13" x14ac:dyDescent="0.25">
      <c r="A194" t="s">
        <v>61</v>
      </c>
      <c r="B194" t="s">
        <v>31</v>
      </c>
      <c r="C194" t="s">
        <v>19</v>
      </c>
      <c r="D194" s="3">
        <f t="shared" si="2"/>
        <v>10.585025999999999</v>
      </c>
      <c r="M194" s="3">
        <v>10585026</v>
      </c>
    </row>
    <row r="195" spans="1:13" x14ac:dyDescent="0.25">
      <c r="A195" t="s">
        <v>61</v>
      </c>
      <c r="B195" t="s">
        <v>31</v>
      </c>
      <c r="C195" t="s">
        <v>20</v>
      </c>
      <c r="D195" s="3">
        <f t="shared" ref="D195:D258" si="3">M195/1000000</f>
        <v>10.585025999999999</v>
      </c>
      <c r="M195" s="3">
        <v>10585026</v>
      </c>
    </row>
    <row r="196" spans="1:13" x14ac:dyDescent="0.25">
      <c r="A196" t="s">
        <v>61</v>
      </c>
      <c r="B196" t="s">
        <v>31</v>
      </c>
      <c r="C196" t="s">
        <v>21</v>
      </c>
      <c r="D196" s="3">
        <f t="shared" si="3"/>
        <v>10.585025999999999</v>
      </c>
      <c r="M196" s="3">
        <v>10585026</v>
      </c>
    </row>
    <row r="197" spans="1:13" x14ac:dyDescent="0.25">
      <c r="A197" t="s">
        <v>61</v>
      </c>
      <c r="B197" t="s">
        <v>31</v>
      </c>
      <c r="C197" t="s">
        <v>22</v>
      </c>
      <c r="D197" s="3">
        <f t="shared" si="3"/>
        <v>10.585025999999999</v>
      </c>
      <c r="M197" s="3">
        <v>10585026</v>
      </c>
    </row>
    <row r="198" spans="1:13" x14ac:dyDescent="0.25">
      <c r="A198" t="s">
        <v>61</v>
      </c>
      <c r="B198" t="s">
        <v>31</v>
      </c>
      <c r="C198" t="s">
        <v>23</v>
      </c>
      <c r="D198" s="3">
        <f t="shared" si="3"/>
        <v>10.585025999999999</v>
      </c>
      <c r="M198" s="3">
        <v>10585026</v>
      </c>
    </row>
    <row r="199" spans="1:13" x14ac:dyDescent="0.25">
      <c r="A199" t="s">
        <v>61</v>
      </c>
      <c r="B199" t="s">
        <v>31</v>
      </c>
      <c r="C199" t="s">
        <v>24</v>
      </c>
      <c r="D199" s="3">
        <f t="shared" si="3"/>
        <v>10.585025999999999</v>
      </c>
      <c r="M199" s="3">
        <v>10585026</v>
      </c>
    </row>
    <row r="200" spans="1:13" x14ac:dyDescent="0.25">
      <c r="A200" t="s">
        <v>61</v>
      </c>
      <c r="B200" t="s">
        <v>31</v>
      </c>
      <c r="C200" t="s">
        <v>25</v>
      </c>
      <c r="D200" s="3">
        <f t="shared" si="3"/>
        <v>10.585025999999999</v>
      </c>
      <c r="M200" s="3">
        <v>10585026</v>
      </c>
    </row>
    <row r="201" spans="1:13" x14ac:dyDescent="0.25">
      <c r="A201" t="s">
        <v>61</v>
      </c>
      <c r="B201" t="s">
        <v>31</v>
      </c>
      <c r="C201" t="s">
        <v>26</v>
      </c>
      <c r="D201" s="3">
        <f t="shared" si="3"/>
        <v>10.585025999999999</v>
      </c>
      <c r="M201" s="3">
        <v>10585026</v>
      </c>
    </row>
    <row r="202" spans="1:13" x14ac:dyDescent="0.25">
      <c r="A202" t="s">
        <v>61</v>
      </c>
      <c r="B202" t="s">
        <v>31</v>
      </c>
      <c r="C202" t="s">
        <v>27</v>
      </c>
      <c r="D202" s="3">
        <f t="shared" si="3"/>
        <v>10.585025999999999</v>
      </c>
      <c r="M202" s="3">
        <v>10585026</v>
      </c>
    </row>
    <row r="203" spans="1:13" x14ac:dyDescent="0.25">
      <c r="A203" t="s">
        <v>61</v>
      </c>
      <c r="B203" t="s">
        <v>31</v>
      </c>
      <c r="C203" t="s">
        <v>28</v>
      </c>
      <c r="D203" s="3">
        <f t="shared" si="3"/>
        <v>10.585025999999999</v>
      </c>
      <c r="M203" s="3">
        <v>10585026</v>
      </c>
    </row>
    <row r="204" spans="1:13" x14ac:dyDescent="0.25">
      <c r="A204" t="s">
        <v>61</v>
      </c>
      <c r="B204" t="s">
        <v>31</v>
      </c>
      <c r="C204" t="s">
        <v>29</v>
      </c>
      <c r="D204" s="3">
        <f t="shared" si="3"/>
        <v>10.585025999999999</v>
      </c>
      <c r="M204" s="3">
        <v>10585026</v>
      </c>
    </row>
    <row r="205" spans="1:13" x14ac:dyDescent="0.25">
      <c r="A205" t="s">
        <v>61</v>
      </c>
      <c r="B205" t="s">
        <v>31</v>
      </c>
      <c r="C205" t="s">
        <v>30</v>
      </c>
      <c r="D205" s="3">
        <f t="shared" si="3"/>
        <v>10.585025999999999</v>
      </c>
      <c r="M205" s="3">
        <v>10585026</v>
      </c>
    </row>
    <row r="206" spans="1:13" x14ac:dyDescent="0.25">
      <c r="A206" t="s">
        <v>46</v>
      </c>
      <c r="B206" t="s">
        <v>48</v>
      </c>
      <c r="C206" t="s">
        <v>19</v>
      </c>
      <c r="D206" s="3">
        <f t="shared" si="3"/>
        <v>1.036975</v>
      </c>
      <c r="M206" s="3">
        <v>1036975</v>
      </c>
    </row>
    <row r="207" spans="1:13" x14ac:dyDescent="0.25">
      <c r="A207" t="s">
        <v>46</v>
      </c>
      <c r="B207" t="s">
        <v>48</v>
      </c>
      <c r="C207" t="s">
        <v>20</v>
      </c>
      <c r="D207" s="3">
        <f t="shared" si="3"/>
        <v>1.036975</v>
      </c>
      <c r="M207" s="3">
        <v>1036975</v>
      </c>
    </row>
    <row r="208" spans="1:13" x14ac:dyDescent="0.25">
      <c r="A208" t="s">
        <v>46</v>
      </c>
      <c r="B208" t="s">
        <v>48</v>
      </c>
      <c r="C208" t="s">
        <v>21</v>
      </c>
      <c r="D208" s="3">
        <f t="shared" si="3"/>
        <v>1.036975</v>
      </c>
      <c r="M208" s="3">
        <v>1036975</v>
      </c>
    </row>
    <row r="209" spans="1:13" x14ac:dyDescent="0.25">
      <c r="A209" t="s">
        <v>46</v>
      </c>
      <c r="B209" t="s">
        <v>48</v>
      </c>
      <c r="C209" t="s">
        <v>22</v>
      </c>
      <c r="D209" s="3">
        <f t="shared" si="3"/>
        <v>1.036975</v>
      </c>
      <c r="M209" s="3">
        <v>1036975</v>
      </c>
    </row>
    <row r="210" spans="1:13" x14ac:dyDescent="0.25">
      <c r="A210" t="s">
        <v>46</v>
      </c>
      <c r="B210" t="s">
        <v>48</v>
      </c>
      <c r="C210" t="s">
        <v>23</v>
      </c>
      <c r="D210" s="3">
        <f t="shared" si="3"/>
        <v>1.036975</v>
      </c>
      <c r="M210" s="3">
        <v>1036975</v>
      </c>
    </row>
    <row r="211" spans="1:13" x14ac:dyDescent="0.25">
      <c r="A211" t="s">
        <v>46</v>
      </c>
      <c r="B211" t="s">
        <v>48</v>
      </c>
      <c r="C211" t="s">
        <v>24</v>
      </c>
      <c r="D211" s="3">
        <f t="shared" si="3"/>
        <v>1.036975</v>
      </c>
      <c r="M211" s="3">
        <v>1036975</v>
      </c>
    </row>
    <row r="212" spans="1:13" x14ac:dyDescent="0.25">
      <c r="A212" t="s">
        <v>46</v>
      </c>
      <c r="B212" t="s">
        <v>48</v>
      </c>
      <c r="C212" t="s">
        <v>25</v>
      </c>
      <c r="D212" s="3">
        <f t="shared" si="3"/>
        <v>1.036975</v>
      </c>
      <c r="M212" s="3">
        <v>1036975</v>
      </c>
    </row>
    <row r="213" spans="1:13" x14ac:dyDescent="0.25">
      <c r="A213" t="s">
        <v>46</v>
      </c>
      <c r="B213" t="s">
        <v>48</v>
      </c>
      <c r="C213" t="s">
        <v>26</v>
      </c>
      <c r="D213" s="3">
        <f t="shared" si="3"/>
        <v>1.036975</v>
      </c>
      <c r="M213" s="3">
        <v>1036975</v>
      </c>
    </row>
    <row r="214" spans="1:13" x14ac:dyDescent="0.25">
      <c r="A214" t="s">
        <v>46</v>
      </c>
      <c r="B214" t="s">
        <v>48</v>
      </c>
      <c r="C214" t="s">
        <v>27</v>
      </c>
      <c r="D214" s="3">
        <f t="shared" si="3"/>
        <v>1.036975</v>
      </c>
      <c r="M214" s="3">
        <v>1036975</v>
      </c>
    </row>
    <row r="215" spans="1:13" x14ac:dyDescent="0.25">
      <c r="A215" t="s">
        <v>46</v>
      </c>
      <c r="B215" t="s">
        <v>48</v>
      </c>
      <c r="C215" t="s">
        <v>28</v>
      </c>
      <c r="D215" s="3">
        <f t="shared" si="3"/>
        <v>1.036975</v>
      </c>
      <c r="M215" s="3">
        <v>1036975</v>
      </c>
    </row>
    <row r="216" spans="1:13" x14ac:dyDescent="0.25">
      <c r="A216" t="s">
        <v>46</v>
      </c>
      <c r="B216" t="s">
        <v>48</v>
      </c>
      <c r="C216" t="s">
        <v>29</v>
      </c>
      <c r="D216" s="3">
        <f t="shared" si="3"/>
        <v>1.036975</v>
      </c>
      <c r="M216" s="3">
        <v>1036975</v>
      </c>
    </row>
    <row r="217" spans="1:13" x14ac:dyDescent="0.25">
      <c r="A217" t="s">
        <v>46</v>
      </c>
      <c r="B217" t="s">
        <v>48</v>
      </c>
      <c r="C217" t="s">
        <v>30</v>
      </c>
      <c r="D217" s="3">
        <f t="shared" si="3"/>
        <v>1.036975</v>
      </c>
      <c r="M217" s="3">
        <v>1036975</v>
      </c>
    </row>
    <row r="218" spans="1:13" x14ac:dyDescent="0.25">
      <c r="A218" t="s">
        <v>31</v>
      </c>
      <c r="B218" t="s">
        <v>32</v>
      </c>
      <c r="C218" t="s">
        <v>19</v>
      </c>
      <c r="D218" s="3">
        <f t="shared" si="3"/>
        <v>33.647488000000003</v>
      </c>
      <c r="M218" s="3">
        <v>33647488</v>
      </c>
    </row>
    <row r="219" spans="1:13" x14ac:dyDescent="0.25">
      <c r="A219" t="s">
        <v>31</v>
      </c>
      <c r="B219" t="s">
        <v>32</v>
      </c>
      <c r="C219" t="s">
        <v>20</v>
      </c>
      <c r="D219" s="3">
        <f t="shared" si="3"/>
        <v>33.647488000000003</v>
      </c>
      <c r="M219" s="3">
        <v>33647488</v>
      </c>
    </row>
    <row r="220" spans="1:13" x14ac:dyDescent="0.25">
      <c r="A220" t="s">
        <v>31</v>
      </c>
      <c r="B220" t="s">
        <v>32</v>
      </c>
      <c r="C220" t="s">
        <v>21</v>
      </c>
      <c r="D220" s="3">
        <f t="shared" si="3"/>
        <v>33.647488000000003</v>
      </c>
      <c r="M220" s="3">
        <v>33647488</v>
      </c>
    </row>
    <row r="221" spans="1:13" x14ac:dyDescent="0.25">
      <c r="A221" t="s">
        <v>31</v>
      </c>
      <c r="B221" t="s">
        <v>32</v>
      </c>
      <c r="C221" t="s">
        <v>22</v>
      </c>
      <c r="D221" s="3">
        <f t="shared" si="3"/>
        <v>33.647488000000003</v>
      </c>
      <c r="M221" s="3">
        <v>33647488</v>
      </c>
    </row>
    <row r="222" spans="1:13" x14ac:dyDescent="0.25">
      <c r="A222" t="s">
        <v>31</v>
      </c>
      <c r="B222" t="s">
        <v>32</v>
      </c>
      <c r="C222" t="s">
        <v>23</v>
      </c>
      <c r="D222" s="3">
        <f t="shared" si="3"/>
        <v>33.647488000000003</v>
      </c>
      <c r="M222" s="3">
        <v>33647488</v>
      </c>
    </row>
    <row r="223" spans="1:13" x14ac:dyDescent="0.25">
      <c r="A223" t="s">
        <v>31</v>
      </c>
      <c r="B223" t="s">
        <v>32</v>
      </c>
      <c r="C223" t="s">
        <v>24</v>
      </c>
      <c r="D223" s="3">
        <f t="shared" si="3"/>
        <v>33.647488000000003</v>
      </c>
      <c r="M223" s="3">
        <v>33647488</v>
      </c>
    </row>
    <row r="224" spans="1:13" x14ac:dyDescent="0.25">
      <c r="A224" t="s">
        <v>31</v>
      </c>
      <c r="B224" t="s">
        <v>32</v>
      </c>
      <c r="C224" t="s">
        <v>25</v>
      </c>
      <c r="D224" s="3">
        <f t="shared" si="3"/>
        <v>33.647488000000003</v>
      </c>
      <c r="M224" s="3">
        <v>33647488</v>
      </c>
    </row>
    <row r="225" spans="1:13" x14ac:dyDescent="0.25">
      <c r="A225" t="s">
        <v>31</v>
      </c>
      <c r="B225" t="s">
        <v>32</v>
      </c>
      <c r="C225" t="s">
        <v>26</v>
      </c>
      <c r="D225" s="3">
        <f t="shared" si="3"/>
        <v>33.647488000000003</v>
      </c>
      <c r="M225" s="3">
        <v>33647488</v>
      </c>
    </row>
    <row r="226" spans="1:13" x14ac:dyDescent="0.25">
      <c r="A226" t="s">
        <v>31</v>
      </c>
      <c r="B226" t="s">
        <v>32</v>
      </c>
      <c r="C226" t="s">
        <v>27</v>
      </c>
      <c r="D226" s="3">
        <f t="shared" si="3"/>
        <v>33.647488000000003</v>
      </c>
      <c r="M226" s="3">
        <v>33647488</v>
      </c>
    </row>
    <row r="227" spans="1:13" x14ac:dyDescent="0.25">
      <c r="A227" t="s">
        <v>31</v>
      </c>
      <c r="B227" t="s">
        <v>32</v>
      </c>
      <c r="C227" t="s">
        <v>28</v>
      </c>
      <c r="D227" s="3">
        <f t="shared" si="3"/>
        <v>33.647488000000003</v>
      </c>
      <c r="M227" s="3">
        <v>33647488</v>
      </c>
    </row>
    <row r="228" spans="1:13" x14ac:dyDescent="0.25">
      <c r="A228" t="s">
        <v>31</v>
      </c>
      <c r="B228" t="s">
        <v>32</v>
      </c>
      <c r="C228" t="s">
        <v>29</v>
      </c>
      <c r="D228" s="3">
        <f t="shared" si="3"/>
        <v>33.647488000000003</v>
      </c>
      <c r="M228" s="3">
        <v>33647488</v>
      </c>
    </row>
    <row r="229" spans="1:13" x14ac:dyDescent="0.25">
      <c r="A229" t="s">
        <v>31</v>
      </c>
      <c r="B229" t="s">
        <v>32</v>
      </c>
      <c r="C229" t="s">
        <v>30</v>
      </c>
      <c r="D229" s="3">
        <f t="shared" si="3"/>
        <v>33.647488000000003</v>
      </c>
      <c r="M229" s="3">
        <v>33647488</v>
      </c>
    </row>
    <row r="230" spans="1:13" x14ac:dyDescent="0.25">
      <c r="A230" t="s">
        <v>455</v>
      </c>
      <c r="B230" t="s">
        <v>56</v>
      </c>
      <c r="C230" t="s">
        <v>19</v>
      </c>
      <c r="D230" s="3">
        <f t="shared" si="3"/>
        <v>0.64456000000000002</v>
      </c>
      <c r="M230" s="3">
        <v>644560</v>
      </c>
    </row>
    <row r="231" spans="1:13" x14ac:dyDescent="0.25">
      <c r="A231" t="s">
        <v>455</v>
      </c>
      <c r="B231" t="s">
        <v>56</v>
      </c>
      <c r="C231" t="s">
        <v>20</v>
      </c>
      <c r="D231" s="3">
        <f t="shared" si="3"/>
        <v>0.64456000000000002</v>
      </c>
      <c r="M231" s="3">
        <v>644560</v>
      </c>
    </row>
    <row r="232" spans="1:13" x14ac:dyDescent="0.25">
      <c r="A232" t="s">
        <v>455</v>
      </c>
      <c r="B232" t="s">
        <v>56</v>
      </c>
      <c r="C232" t="s">
        <v>21</v>
      </c>
      <c r="D232" s="3">
        <f t="shared" si="3"/>
        <v>0.64456000000000002</v>
      </c>
      <c r="M232" s="3">
        <v>644560</v>
      </c>
    </row>
    <row r="233" spans="1:13" x14ac:dyDescent="0.25">
      <c r="A233" t="s">
        <v>455</v>
      </c>
      <c r="B233" t="s">
        <v>56</v>
      </c>
      <c r="C233" t="s">
        <v>22</v>
      </c>
      <c r="D233" s="3">
        <f t="shared" si="3"/>
        <v>0.64456000000000002</v>
      </c>
      <c r="M233" s="3">
        <v>644560</v>
      </c>
    </row>
    <row r="234" spans="1:13" x14ac:dyDescent="0.25">
      <c r="A234" t="s">
        <v>455</v>
      </c>
      <c r="B234" t="s">
        <v>56</v>
      </c>
      <c r="C234" t="s">
        <v>23</v>
      </c>
      <c r="D234" s="3">
        <f t="shared" si="3"/>
        <v>0.64456000000000002</v>
      </c>
      <c r="M234" s="3">
        <v>644560</v>
      </c>
    </row>
    <row r="235" spans="1:13" x14ac:dyDescent="0.25">
      <c r="A235" t="s">
        <v>455</v>
      </c>
      <c r="B235" t="s">
        <v>56</v>
      </c>
      <c r="C235" t="s">
        <v>24</v>
      </c>
      <c r="D235" s="3">
        <f t="shared" si="3"/>
        <v>0.64456000000000002</v>
      </c>
      <c r="M235" s="3">
        <v>644560</v>
      </c>
    </row>
    <row r="236" spans="1:13" x14ac:dyDescent="0.25">
      <c r="A236" t="s">
        <v>455</v>
      </c>
      <c r="B236" t="s">
        <v>56</v>
      </c>
      <c r="C236" t="s">
        <v>25</v>
      </c>
      <c r="D236" s="3">
        <f t="shared" si="3"/>
        <v>0.64456000000000002</v>
      </c>
      <c r="M236" s="3">
        <v>644560</v>
      </c>
    </row>
    <row r="237" spans="1:13" x14ac:dyDescent="0.25">
      <c r="A237" t="s">
        <v>455</v>
      </c>
      <c r="B237" t="s">
        <v>56</v>
      </c>
      <c r="C237" t="s">
        <v>26</v>
      </c>
      <c r="D237" s="3">
        <f t="shared" si="3"/>
        <v>0.64456000000000002</v>
      </c>
      <c r="M237" s="3">
        <v>644560</v>
      </c>
    </row>
    <row r="238" spans="1:13" x14ac:dyDescent="0.25">
      <c r="A238" t="s">
        <v>455</v>
      </c>
      <c r="B238" t="s">
        <v>56</v>
      </c>
      <c r="C238" t="s">
        <v>27</v>
      </c>
      <c r="D238" s="3">
        <f t="shared" si="3"/>
        <v>0.64456000000000002</v>
      </c>
      <c r="M238" s="3">
        <v>644560</v>
      </c>
    </row>
    <row r="239" spans="1:13" x14ac:dyDescent="0.25">
      <c r="A239" t="s">
        <v>455</v>
      </c>
      <c r="B239" t="s">
        <v>56</v>
      </c>
      <c r="C239" t="s">
        <v>28</v>
      </c>
      <c r="D239" s="3">
        <f t="shared" si="3"/>
        <v>0.64456000000000002</v>
      </c>
      <c r="M239" s="3">
        <v>644560</v>
      </c>
    </row>
    <row r="240" spans="1:13" x14ac:dyDescent="0.25">
      <c r="A240" t="s">
        <v>455</v>
      </c>
      <c r="B240" t="s">
        <v>56</v>
      </c>
      <c r="C240" t="s">
        <v>29</v>
      </c>
      <c r="D240" s="3">
        <f t="shared" si="3"/>
        <v>0.64456000000000002</v>
      </c>
      <c r="M240" s="3">
        <v>644560</v>
      </c>
    </row>
    <row r="241" spans="1:13" x14ac:dyDescent="0.25">
      <c r="A241" t="s">
        <v>455</v>
      </c>
      <c r="B241" t="s">
        <v>56</v>
      </c>
      <c r="C241" t="s">
        <v>30</v>
      </c>
      <c r="D241" s="3">
        <f t="shared" si="3"/>
        <v>0.64456000000000002</v>
      </c>
      <c r="M241" s="3">
        <v>644560</v>
      </c>
    </row>
    <row r="242" spans="1:13" x14ac:dyDescent="0.25">
      <c r="A242" t="s">
        <v>58</v>
      </c>
      <c r="B242" t="s">
        <v>57</v>
      </c>
      <c r="C242" t="s">
        <v>19</v>
      </c>
      <c r="D242" s="3">
        <f t="shared" si="3"/>
        <v>0.54898800000000003</v>
      </c>
      <c r="M242" s="3">
        <v>548988</v>
      </c>
    </row>
    <row r="243" spans="1:13" x14ac:dyDescent="0.25">
      <c r="A243" t="s">
        <v>58</v>
      </c>
      <c r="B243" t="s">
        <v>57</v>
      </c>
      <c r="C243" t="s">
        <v>20</v>
      </c>
      <c r="D243" s="3">
        <f t="shared" si="3"/>
        <v>0.54898800000000003</v>
      </c>
      <c r="M243" s="3">
        <v>548988</v>
      </c>
    </row>
    <row r="244" spans="1:13" x14ac:dyDescent="0.25">
      <c r="A244" t="s">
        <v>58</v>
      </c>
      <c r="B244" t="s">
        <v>57</v>
      </c>
      <c r="C244" t="s">
        <v>21</v>
      </c>
      <c r="D244" s="3">
        <f t="shared" si="3"/>
        <v>0.54898800000000003</v>
      </c>
      <c r="M244" s="3">
        <v>548988</v>
      </c>
    </row>
    <row r="245" spans="1:13" x14ac:dyDescent="0.25">
      <c r="A245" t="s">
        <v>58</v>
      </c>
      <c r="B245" t="s">
        <v>57</v>
      </c>
      <c r="C245" t="s">
        <v>22</v>
      </c>
      <c r="D245" s="3">
        <f t="shared" si="3"/>
        <v>0.54898800000000003</v>
      </c>
      <c r="M245" s="3">
        <v>548988</v>
      </c>
    </row>
    <row r="246" spans="1:13" x14ac:dyDescent="0.25">
      <c r="A246" t="s">
        <v>58</v>
      </c>
      <c r="B246" t="s">
        <v>57</v>
      </c>
      <c r="C246" t="s">
        <v>23</v>
      </c>
      <c r="D246" s="3">
        <f t="shared" si="3"/>
        <v>0.54898800000000003</v>
      </c>
      <c r="M246" s="3">
        <v>548988</v>
      </c>
    </row>
    <row r="247" spans="1:13" x14ac:dyDescent="0.25">
      <c r="A247" t="s">
        <v>58</v>
      </c>
      <c r="B247" t="s">
        <v>57</v>
      </c>
      <c r="C247" t="s">
        <v>24</v>
      </c>
      <c r="D247" s="3">
        <f t="shared" si="3"/>
        <v>0.54898800000000003</v>
      </c>
      <c r="M247" s="3">
        <v>548988</v>
      </c>
    </row>
    <row r="248" spans="1:13" x14ac:dyDescent="0.25">
      <c r="A248" t="s">
        <v>58</v>
      </c>
      <c r="B248" t="s">
        <v>57</v>
      </c>
      <c r="C248" t="s">
        <v>25</v>
      </c>
      <c r="D248" s="3">
        <f t="shared" si="3"/>
        <v>0.54898800000000003</v>
      </c>
      <c r="M248" s="3">
        <v>548988</v>
      </c>
    </row>
    <row r="249" spans="1:13" x14ac:dyDescent="0.25">
      <c r="A249" t="s">
        <v>58</v>
      </c>
      <c r="B249" t="s">
        <v>57</v>
      </c>
      <c r="C249" t="s">
        <v>26</v>
      </c>
      <c r="D249" s="3">
        <f t="shared" si="3"/>
        <v>0.54898800000000003</v>
      </c>
      <c r="M249" s="3">
        <v>548988</v>
      </c>
    </row>
    <row r="250" spans="1:13" x14ac:dyDescent="0.25">
      <c r="A250" t="s">
        <v>58</v>
      </c>
      <c r="B250" t="s">
        <v>57</v>
      </c>
      <c r="C250" t="s">
        <v>27</v>
      </c>
      <c r="D250" s="3">
        <f t="shared" si="3"/>
        <v>0.54898800000000003</v>
      </c>
      <c r="M250" s="3">
        <v>548988</v>
      </c>
    </row>
    <row r="251" spans="1:13" x14ac:dyDescent="0.25">
      <c r="A251" t="s">
        <v>58</v>
      </c>
      <c r="B251" t="s">
        <v>57</v>
      </c>
      <c r="C251" t="s">
        <v>28</v>
      </c>
      <c r="D251" s="3">
        <f t="shared" si="3"/>
        <v>0.54898800000000003</v>
      </c>
      <c r="M251" s="3">
        <v>548988</v>
      </c>
    </row>
    <row r="252" spans="1:13" x14ac:dyDescent="0.25">
      <c r="A252" t="s">
        <v>58</v>
      </c>
      <c r="B252" t="s">
        <v>57</v>
      </c>
      <c r="C252" t="s">
        <v>29</v>
      </c>
      <c r="D252" s="3">
        <f t="shared" si="3"/>
        <v>0.54898800000000003</v>
      </c>
      <c r="M252" s="3">
        <v>548988</v>
      </c>
    </row>
    <row r="253" spans="1:13" x14ac:dyDescent="0.25">
      <c r="A253" t="s">
        <v>58</v>
      </c>
      <c r="B253" t="s">
        <v>57</v>
      </c>
      <c r="C253" t="s">
        <v>30</v>
      </c>
      <c r="D253" s="3">
        <f t="shared" si="3"/>
        <v>0.54898800000000003</v>
      </c>
      <c r="M253" s="3">
        <v>548988</v>
      </c>
    </row>
    <row r="254" spans="1:13" x14ac:dyDescent="0.25">
      <c r="A254" t="s">
        <v>59</v>
      </c>
      <c r="B254" t="s">
        <v>455</v>
      </c>
      <c r="C254" t="s">
        <v>19</v>
      </c>
      <c r="D254" s="3">
        <f t="shared" si="3"/>
        <v>1.493862</v>
      </c>
      <c r="M254" s="3">
        <v>1493862</v>
      </c>
    </row>
    <row r="255" spans="1:13" x14ac:dyDescent="0.25">
      <c r="A255" t="s">
        <v>59</v>
      </c>
      <c r="B255" t="s">
        <v>455</v>
      </c>
      <c r="C255" t="s">
        <v>20</v>
      </c>
      <c r="D255" s="3">
        <f t="shared" si="3"/>
        <v>1.493862</v>
      </c>
      <c r="M255" s="3">
        <v>1493862</v>
      </c>
    </row>
    <row r="256" spans="1:13" x14ac:dyDescent="0.25">
      <c r="A256" t="s">
        <v>59</v>
      </c>
      <c r="B256" t="s">
        <v>455</v>
      </c>
      <c r="C256" t="s">
        <v>21</v>
      </c>
      <c r="D256" s="3">
        <f t="shared" si="3"/>
        <v>1.493862</v>
      </c>
      <c r="M256" s="3">
        <v>1493862</v>
      </c>
    </row>
    <row r="257" spans="1:13" x14ac:dyDescent="0.25">
      <c r="A257" t="s">
        <v>59</v>
      </c>
      <c r="B257" t="s">
        <v>455</v>
      </c>
      <c r="C257" t="s">
        <v>22</v>
      </c>
      <c r="D257" s="3">
        <f t="shared" si="3"/>
        <v>1.493862</v>
      </c>
      <c r="M257" s="3">
        <v>1493862</v>
      </c>
    </row>
    <row r="258" spans="1:13" x14ac:dyDescent="0.25">
      <c r="A258" t="s">
        <v>59</v>
      </c>
      <c r="B258" t="s">
        <v>455</v>
      </c>
      <c r="C258" t="s">
        <v>23</v>
      </c>
      <c r="D258" s="3">
        <f t="shared" si="3"/>
        <v>1.493862</v>
      </c>
      <c r="M258" s="3">
        <v>1493862</v>
      </c>
    </row>
    <row r="259" spans="1:13" x14ac:dyDescent="0.25">
      <c r="A259" t="s">
        <v>59</v>
      </c>
      <c r="B259" t="s">
        <v>455</v>
      </c>
      <c r="C259" t="s">
        <v>24</v>
      </c>
      <c r="D259" s="3">
        <f t="shared" ref="D259:D322" si="4">M259/1000000</f>
        <v>1.493862</v>
      </c>
      <c r="M259" s="3">
        <v>1493862</v>
      </c>
    </row>
    <row r="260" spans="1:13" x14ac:dyDescent="0.25">
      <c r="A260" t="s">
        <v>59</v>
      </c>
      <c r="B260" t="s">
        <v>455</v>
      </c>
      <c r="C260" t="s">
        <v>25</v>
      </c>
      <c r="D260" s="3">
        <f t="shared" si="4"/>
        <v>1.493862</v>
      </c>
      <c r="M260" s="3">
        <v>1493862</v>
      </c>
    </row>
    <row r="261" spans="1:13" x14ac:dyDescent="0.25">
      <c r="A261" t="s">
        <v>59</v>
      </c>
      <c r="B261" t="s">
        <v>455</v>
      </c>
      <c r="C261" t="s">
        <v>26</v>
      </c>
      <c r="D261" s="3">
        <f t="shared" si="4"/>
        <v>1.493862</v>
      </c>
      <c r="M261" s="3">
        <v>1493862</v>
      </c>
    </row>
    <row r="262" spans="1:13" x14ac:dyDescent="0.25">
      <c r="A262" t="s">
        <v>59</v>
      </c>
      <c r="B262" t="s">
        <v>455</v>
      </c>
      <c r="C262" t="s">
        <v>27</v>
      </c>
      <c r="D262" s="3">
        <f t="shared" si="4"/>
        <v>1.493862</v>
      </c>
      <c r="M262" s="3">
        <v>1493862</v>
      </c>
    </row>
    <row r="263" spans="1:13" x14ac:dyDescent="0.25">
      <c r="A263" t="s">
        <v>59</v>
      </c>
      <c r="B263" t="s">
        <v>455</v>
      </c>
      <c r="C263" t="s">
        <v>28</v>
      </c>
      <c r="D263" s="3">
        <f t="shared" si="4"/>
        <v>1.493862</v>
      </c>
      <c r="M263" s="3">
        <v>1493862</v>
      </c>
    </row>
    <row r="264" spans="1:13" x14ac:dyDescent="0.25">
      <c r="A264" t="s">
        <v>59</v>
      </c>
      <c r="B264" t="s">
        <v>455</v>
      </c>
      <c r="C264" t="s">
        <v>29</v>
      </c>
      <c r="D264" s="3">
        <f t="shared" si="4"/>
        <v>1.493862</v>
      </c>
      <c r="M264" s="3">
        <v>1493862</v>
      </c>
    </row>
    <row r="265" spans="1:13" x14ac:dyDescent="0.25">
      <c r="A265" t="s">
        <v>59</v>
      </c>
      <c r="B265" t="s">
        <v>455</v>
      </c>
      <c r="C265" t="s">
        <v>30</v>
      </c>
      <c r="D265" s="3">
        <f t="shared" si="4"/>
        <v>1.493862</v>
      </c>
      <c r="M265" s="3">
        <v>1493862</v>
      </c>
    </row>
    <row r="266" spans="1:13" x14ac:dyDescent="0.25">
      <c r="A266" t="s">
        <v>57</v>
      </c>
      <c r="B266" t="s">
        <v>458</v>
      </c>
      <c r="C266" t="s">
        <v>19</v>
      </c>
      <c r="D266" s="3">
        <f t="shared" si="4"/>
        <v>0.22342300000000001</v>
      </c>
      <c r="M266" s="3">
        <v>223423</v>
      </c>
    </row>
    <row r="267" spans="1:13" x14ac:dyDescent="0.25">
      <c r="A267" t="s">
        <v>57</v>
      </c>
      <c r="B267" t="s">
        <v>458</v>
      </c>
      <c r="C267" t="s">
        <v>20</v>
      </c>
      <c r="D267" s="3">
        <f t="shared" si="4"/>
        <v>0.22342300000000001</v>
      </c>
      <c r="M267" s="3">
        <v>223423</v>
      </c>
    </row>
    <row r="268" spans="1:13" x14ac:dyDescent="0.25">
      <c r="A268" t="s">
        <v>57</v>
      </c>
      <c r="B268" t="s">
        <v>458</v>
      </c>
      <c r="C268" t="s">
        <v>21</v>
      </c>
      <c r="D268" s="3">
        <f t="shared" si="4"/>
        <v>0.22342300000000001</v>
      </c>
      <c r="M268" s="3">
        <v>223423</v>
      </c>
    </row>
    <row r="269" spans="1:13" x14ac:dyDescent="0.25">
      <c r="A269" t="s">
        <v>57</v>
      </c>
      <c r="B269" t="s">
        <v>458</v>
      </c>
      <c r="C269" t="s">
        <v>22</v>
      </c>
      <c r="D269" s="3">
        <f t="shared" si="4"/>
        <v>0.22342300000000001</v>
      </c>
      <c r="M269" s="3">
        <v>223423</v>
      </c>
    </row>
    <row r="270" spans="1:13" x14ac:dyDescent="0.25">
      <c r="A270" t="s">
        <v>57</v>
      </c>
      <c r="B270" t="s">
        <v>458</v>
      </c>
      <c r="C270" t="s">
        <v>23</v>
      </c>
      <c r="D270" s="3">
        <f t="shared" si="4"/>
        <v>0.22342300000000001</v>
      </c>
      <c r="M270" s="3">
        <v>223423</v>
      </c>
    </row>
    <row r="271" spans="1:13" x14ac:dyDescent="0.25">
      <c r="A271" t="s">
        <v>57</v>
      </c>
      <c r="B271" t="s">
        <v>458</v>
      </c>
      <c r="C271" t="s">
        <v>24</v>
      </c>
      <c r="D271" s="3">
        <f t="shared" si="4"/>
        <v>0.22342300000000001</v>
      </c>
      <c r="M271" s="3">
        <v>223423</v>
      </c>
    </row>
    <row r="272" spans="1:13" x14ac:dyDescent="0.25">
      <c r="A272" t="s">
        <v>57</v>
      </c>
      <c r="B272" t="s">
        <v>458</v>
      </c>
      <c r="C272" t="s">
        <v>25</v>
      </c>
      <c r="D272" s="3">
        <f t="shared" si="4"/>
        <v>0.22342300000000001</v>
      </c>
      <c r="M272" s="3">
        <v>223423</v>
      </c>
    </row>
    <row r="273" spans="1:13" x14ac:dyDescent="0.25">
      <c r="A273" t="s">
        <v>57</v>
      </c>
      <c r="B273" t="s">
        <v>458</v>
      </c>
      <c r="C273" t="s">
        <v>26</v>
      </c>
      <c r="D273" s="3">
        <f t="shared" si="4"/>
        <v>0.22342300000000001</v>
      </c>
      <c r="M273" s="3">
        <v>223423</v>
      </c>
    </row>
    <row r="274" spans="1:13" x14ac:dyDescent="0.25">
      <c r="A274" t="s">
        <v>57</v>
      </c>
      <c r="B274" t="s">
        <v>458</v>
      </c>
      <c r="C274" t="s">
        <v>27</v>
      </c>
      <c r="D274" s="3">
        <f t="shared" si="4"/>
        <v>0.22342300000000001</v>
      </c>
      <c r="M274" s="3">
        <v>223423</v>
      </c>
    </row>
    <row r="275" spans="1:13" x14ac:dyDescent="0.25">
      <c r="A275" t="s">
        <v>57</v>
      </c>
      <c r="B275" t="s">
        <v>458</v>
      </c>
      <c r="C275" t="s">
        <v>28</v>
      </c>
      <c r="D275" s="3">
        <f t="shared" si="4"/>
        <v>0.22342300000000001</v>
      </c>
      <c r="M275" s="3">
        <v>223423</v>
      </c>
    </row>
    <row r="276" spans="1:13" x14ac:dyDescent="0.25">
      <c r="A276" t="s">
        <v>57</v>
      </c>
      <c r="B276" t="s">
        <v>458</v>
      </c>
      <c r="C276" t="s">
        <v>29</v>
      </c>
      <c r="D276" s="3">
        <f t="shared" si="4"/>
        <v>0.22342300000000001</v>
      </c>
      <c r="M276" s="3">
        <v>223423</v>
      </c>
    </row>
    <row r="277" spans="1:13" x14ac:dyDescent="0.25">
      <c r="A277" t="s">
        <v>57</v>
      </c>
      <c r="B277" t="s">
        <v>458</v>
      </c>
      <c r="C277" t="s">
        <v>30</v>
      </c>
      <c r="D277" s="3">
        <f t="shared" si="4"/>
        <v>0.22342300000000001</v>
      </c>
      <c r="M277" s="3">
        <v>223423</v>
      </c>
    </row>
    <row r="278" spans="1:13" x14ac:dyDescent="0.25">
      <c r="A278" t="s">
        <v>50</v>
      </c>
      <c r="B278" t="s">
        <v>49</v>
      </c>
      <c r="C278" t="s">
        <v>19</v>
      </c>
      <c r="D278" s="3">
        <f t="shared" si="4"/>
        <v>1.788421</v>
      </c>
      <c r="M278" s="3">
        <v>1788421</v>
      </c>
    </row>
    <row r="279" spans="1:13" x14ac:dyDescent="0.25">
      <c r="A279" t="s">
        <v>50</v>
      </c>
      <c r="B279" t="s">
        <v>49</v>
      </c>
      <c r="C279" t="s">
        <v>20</v>
      </c>
      <c r="D279" s="3">
        <f t="shared" si="4"/>
        <v>1.788421</v>
      </c>
      <c r="M279" s="3">
        <v>1788421</v>
      </c>
    </row>
    <row r="280" spans="1:13" x14ac:dyDescent="0.25">
      <c r="A280" t="s">
        <v>50</v>
      </c>
      <c r="B280" t="s">
        <v>49</v>
      </c>
      <c r="C280" t="s">
        <v>21</v>
      </c>
      <c r="D280" s="3">
        <f t="shared" si="4"/>
        <v>1.788421</v>
      </c>
      <c r="M280" s="3">
        <v>1788421</v>
      </c>
    </row>
    <row r="281" spans="1:13" x14ac:dyDescent="0.25">
      <c r="A281" t="s">
        <v>50</v>
      </c>
      <c r="B281" t="s">
        <v>49</v>
      </c>
      <c r="C281" t="s">
        <v>22</v>
      </c>
      <c r="D281" s="3">
        <f t="shared" si="4"/>
        <v>1.788421</v>
      </c>
      <c r="M281" s="3">
        <v>1788421</v>
      </c>
    </row>
    <row r="282" spans="1:13" x14ac:dyDescent="0.25">
      <c r="A282" t="s">
        <v>50</v>
      </c>
      <c r="B282" t="s">
        <v>49</v>
      </c>
      <c r="C282" t="s">
        <v>23</v>
      </c>
      <c r="D282" s="3">
        <f t="shared" si="4"/>
        <v>1.788421</v>
      </c>
      <c r="M282" s="3">
        <v>1788421</v>
      </c>
    </row>
    <row r="283" spans="1:13" x14ac:dyDescent="0.25">
      <c r="A283" t="s">
        <v>50</v>
      </c>
      <c r="B283" t="s">
        <v>49</v>
      </c>
      <c r="C283" t="s">
        <v>24</v>
      </c>
      <c r="D283" s="3">
        <f t="shared" si="4"/>
        <v>1.788421</v>
      </c>
      <c r="M283" s="3">
        <v>1788421</v>
      </c>
    </row>
    <row r="284" spans="1:13" x14ac:dyDescent="0.25">
      <c r="A284" t="s">
        <v>50</v>
      </c>
      <c r="B284" t="s">
        <v>49</v>
      </c>
      <c r="C284" t="s">
        <v>25</v>
      </c>
      <c r="D284" s="3">
        <f t="shared" si="4"/>
        <v>1.788421</v>
      </c>
      <c r="M284" s="3">
        <v>1788421</v>
      </c>
    </row>
    <row r="285" spans="1:13" x14ac:dyDescent="0.25">
      <c r="A285" t="s">
        <v>50</v>
      </c>
      <c r="B285" t="s">
        <v>49</v>
      </c>
      <c r="C285" t="s">
        <v>26</v>
      </c>
      <c r="D285" s="3">
        <f t="shared" si="4"/>
        <v>1.788421</v>
      </c>
      <c r="M285" s="3">
        <v>1788421</v>
      </c>
    </row>
    <row r="286" spans="1:13" x14ac:dyDescent="0.25">
      <c r="A286" t="s">
        <v>50</v>
      </c>
      <c r="B286" t="s">
        <v>49</v>
      </c>
      <c r="C286" t="s">
        <v>27</v>
      </c>
      <c r="D286" s="3">
        <f t="shared" si="4"/>
        <v>1.788421</v>
      </c>
      <c r="M286" s="3">
        <v>1788421</v>
      </c>
    </row>
    <row r="287" spans="1:13" x14ac:dyDescent="0.25">
      <c r="A287" t="s">
        <v>50</v>
      </c>
      <c r="B287" t="s">
        <v>49</v>
      </c>
      <c r="C287" t="s">
        <v>28</v>
      </c>
      <c r="D287" s="3">
        <f t="shared" si="4"/>
        <v>1.788421</v>
      </c>
      <c r="M287" s="3">
        <v>1788421</v>
      </c>
    </row>
    <row r="288" spans="1:13" x14ac:dyDescent="0.25">
      <c r="A288" t="s">
        <v>50</v>
      </c>
      <c r="B288" t="s">
        <v>49</v>
      </c>
      <c r="C288" t="s">
        <v>29</v>
      </c>
      <c r="D288" s="3">
        <f t="shared" si="4"/>
        <v>1.788421</v>
      </c>
      <c r="M288" s="3">
        <v>1788421</v>
      </c>
    </row>
    <row r="289" spans="1:13" x14ac:dyDescent="0.25">
      <c r="A289" t="s">
        <v>50</v>
      </c>
      <c r="B289" t="s">
        <v>49</v>
      </c>
      <c r="C289" t="s">
        <v>30</v>
      </c>
      <c r="D289" s="3">
        <f t="shared" si="4"/>
        <v>1.788421</v>
      </c>
      <c r="M289" s="3">
        <v>1788421</v>
      </c>
    </row>
    <row r="290" spans="1:13" x14ac:dyDescent="0.25">
      <c r="A290" t="s">
        <v>458</v>
      </c>
      <c r="B290" t="s">
        <v>461</v>
      </c>
      <c r="C290" t="s">
        <v>19</v>
      </c>
      <c r="D290" s="3">
        <f t="shared" si="4"/>
        <v>0.60298399999999996</v>
      </c>
      <c r="M290" s="3">
        <v>602984</v>
      </c>
    </row>
    <row r="291" spans="1:13" x14ac:dyDescent="0.25">
      <c r="A291" t="s">
        <v>458</v>
      </c>
      <c r="B291" t="s">
        <v>461</v>
      </c>
      <c r="C291" t="s">
        <v>20</v>
      </c>
      <c r="D291" s="3">
        <f t="shared" si="4"/>
        <v>0.60298399999999996</v>
      </c>
      <c r="M291" s="3">
        <v>602984</v>
      </c>
    </row>
    <row r="292" spans="1:13" x14ac:dyDescent="0.25">
      <c r="A292" t="s">
        <v>458</v>
      </c>
      <c r="B292" t="s">
        <v>461</v>
      </c>
      <c r="C292" t="s">
        <v>21</v>
      </c>
      <c r="D292" s="3">
        <f t="shared" si="4"/>
        <v>0.60298399999999996</v>
      </c>
      <c r="M292" s="3">
        <v>602984</v>
      </c>
    </row>
    <row r="293" spans="1:13" x14ac:dyDescent="0.25">
      <c r="A293" t="s">
        <v>458</v>
      </c>
      <c r="B293" t="s">
        <v>461</v>
      </c>
      <c r="C293" t="s">
        <v>22</v>
      </c>
      <c r="D293" s="3">
        <f t="shared" si="4"/>
        <v>0.60298399999999996</v>
      </c>
      <c r="M293" s="3">
        <v>602984</v>
      </c>
    </row>
    <row r="294" spans="1:13" x14ac:dyDescent="0.25">
      <c r="A294" t="s">
        <v>458</v>
      </c>
      <c r="B294" t="s">
        <v>461</v>
      </c>
      <c r="C294" t="s">
        <v>23</v>
      </c>
      <c r="D294" s="3">
        <f t="shared" si="4"/>
        <v>0.60298399999999996</v>
      </c>
      <c r="M294" s="3">
        <v>602984</v>
      </c>
    </row>
    <row r="295" spans="1:13" x14ac:dyDescent="0.25">
      <c r="A295" t="s">
        <v>458</v>
      </c>
      <c r="B295" t="s">
        <v>461</v>
      </c>
      <c r="C295" t="s">
        <v>24</v>
      </c>
      <c r="D295" s="3">
        <f t="shared" si="4"/>
        <v>0.60298399999999996</v>
      </c>
      <c r="M295" s="3">
        <v>602984</v>
      </c>
    </row>
    <row r="296" spans="1:13" x14ac:dyDescent="0.25">
      <c r="A296" t="s">
        <v>458</v>
      </c>
      <c r="B296" t="s">
        <v>461</v>
      </c>
      <c r="C296" t="s">
        <v>25</v>
      </c>
      <c r="D296" s="3">
        <f t="shared" si="4"/>
        <v>0.60298399999999996</v>
      </c>
      <c r="M296" s="3">
        <v>602984</v>
      </c>
    </row>
    <row r="297" spans="1:13" x14ac:dyDescent="0.25">
      <c r="A297" t="s">
        <v>458</v>
      </c>
      <c r="B297" t="s">
        <v>461</v>
      </c>
      <c r="C297" t="s">
        <v>26</v>
      </c>
      <c r="D297" s="3">
        <f t="shared" si="4"/>
        <v>0.60298399999999996</v>
      </c>
      <c r="M297" s="3">
        <v>602984</v>
      </c>
    </row>
    <row r="298" spans="1:13" x14ac:dyDescent="0.25">
      <c r="A298" t="s">
        <v>458</v>
      </c>
      <c r="B298" t="s">
        <v>461</v>
      </c>
      <c r="C298" t="s">
        <v>27</v>
      </c>
      <c r="D298" s="3">
        <f t="shared" si="4"/>
        <v>0.60298399999999996</v>
      </c>
      <c r="M298" s="3">
        <v>602984</v>
      </c>
    </row>
    <row r="299" spans="1:13" x14ac:dyDescent="0.25">
      <c r="A299" t="s">
        <v>458</v>
      </c>
      <c r="B299" t="s">
        <v>461</v>
      </c>
      <c r="C299" t="s">
        <v>28</v>
      </c>
      <c r="D299" s="3">
        <f t="shared" si="4"/>
        <v>0.60298399999999996</v>
      </c>
      <c r="M299" s="3">
        <v>602984</v>
      </c>
    </row>
    <row r="300" spans="1:13" x14ac:dyDescent="0.25">
      <c r="A300" t="s">
        <v>458</v>
      </c>
      <c r="B300" t="s">
        <v>461</v>
      </c>
      <c r="C300" t="s">
        <v>29</v>
      </c>
      <c r="D300" s="3">
        <f t="shared" si="4"/>
        <v>0.60298399999999996</v>
      </c>
      <c r="M300" s="3">
        <v>602984</v>
      </c>
    </row>
    <row r="301" spans="1:13" x14ac:dyDescent="0.25">
      <c r="A301" t="s">
        <v>458</v>
      </c>
      <c r="B301" t="s">
        <v>461</v>
      </c>
      <c r="C301" t="s">
        <v>30</v>
      </c>
      <c r="D301" s="3">
        <f t="shared" si="4"/>
        <v>0.60298399999999996</v>
      </c>
      <c r="M301" s="3">
        <v>602984</v>
      </c>
    </row>
    <row r="302" spans="1:13" x14ac:dyDescent="0.25">
      <c r="A302" t="s">
        <v>461</v>
      </c>
      <c r="B302" t="s">
        <v>56</v>
      </c>
      <c r="C302" t="s">
        <v>19</v>
      </c>
      <c r="D302" s="3">
        <f t="shared" si="4"/>
        <v>0.27528399999999997</v>
      </c>
      <c r="M302" s="3">
        <v>275284</v>
      </c>
    </row>
    <row r="303" spans="1:13" x14ac:dyDescent="0.25">
      <c r="A303" t="s">
        <v>461</v>
      </c>
      <c r="B303" t="s">
        <v>56</v>
      </c>
      <c r="C303" t="s">
        <v>20</v>
      </c>
      <c r="D303" s="3">
        <f t="shared" si="4"/>
        <v>0.27528399999999997</v>
      </c>
      <c r="M303" s="3">
        <v>275284</v>
      </c>
    </row>
    <row r="304" spans="1:13" x14ac:dyDescent="0.25">
      <c r="A304" t="s">
        <v>461</v>
      </c>
      <c r="B304" t="s">
        <v>56</v>
      </c>
      <c r="C304" t="s">
        <v>21</v>
      </c>
      <c r="D304" s="3">
        <f t="shared" si="4"/>
        <v>0.27528399999999997</v>
      </c>
      <c r="M304" s="3">
        <v>275284</v>
      </c>
    </row>
    <row r="305" spans="1:13" x14ac:dyDescent="0.25">
      <c r="A305" t="s">
        <v>461</v>
      </c>
      <c r="B305" t="s">
        <v>56</v>
      </c>
      <c r="C305" t="s">
        <v>22</v>
      </c>
      <c r="D305" s="3">
        <f t="shared" si="4"/>
        <v>0.27528399999999997</v>
      </c>
      <c r="M305" s="3">
        <v>275284</v>
      </c>
    </row>
    <row r="306" spans="1:13" x14ac:dyDescent="0.25">
      <c r="A306" t="s">
        <v>461</v>
      </c>
      <c r="B306" t="s">
        <v>56</v>
      </c>
      <c r="C306" t="s">
        <v>23</v>
      </c>
      <c r="D306" s="3">
        <f t="shared" si="4"/>
        <v>0.27528399999999997</v>
      </c>
      <c r="M306" s="3">
        <v>275284</v>
      </c>
    </row>
    <row r="307" spans="1:13" x14ac:dyDescent="0.25">
      <c r="A307" t="s">
        <v>461</v>
      </c>
      <c r="B307" t="s">
        <v>56</v>
      </c>
      <c r="C307" t="s">
        <v>24</v>
      </c>
      <c r="D307" s="3">
        <f t="shared" si="4"/>
        <v>0.27528399999999997</v>
      </c>
      <c r="M307" s="3">
        <v>275284</v>
      </c>
    </row>
    <row r="308" spans="1:13" x14ac:dyDescent="0.25">
      <c r="A308" t="s">
        <v>461</v>
      </c>
      <c r="B308" t="s">
        <v>56</v>
      </c>
      <c r="C308" t="s">
        <v>25</v>
      </c>
      <c r="D308" s="3">
        <f t="shared" si="4"/>
        <v>0.27528399999999997</v>
      </c>
      <c r="M308" s="3">
        <v>275284</v>
      </c>
    </row>
    <row r="309" spans="1:13" x14ac:dyDescent="0.25">
      <c r="A309" t="s">
        <v>461</v>
      </c>
      <c r="B309" t="s">
        <v>56</v>
      </c>
      <c r="C309" t="s">
        <v>26</v>
      </c>
      <c r="D309" s="3">
        <f t="shared" si="4"/>
        <v>0.27528399999999997</v>
      </c>
      <c r="M309" s="3">
        <v>275284</v>
      </c>
    </row>
    <row r="310" spans="1:13" x14ac:dyDescent="0.25">
      <c r="A310" t="s">
        <v>461</v>
      </c>
      <c r="B310" t="s">
        <v>56</v>
      </c>
      <c r="C310" t="s">
        <v>27</v>
      </c>
      <c r="D310" s="3">
        <f t="shared" si="4"/>
        <v>0.27528399999999997</v>
      </c>
      <c r="M310" s="3">
        <v>275284</v>
      </c>
    </row>
    <row r="311" spans="1:13" x14ac:dyDescent="0.25">
      <c r="A311" t="s">
        <v>461</v>
      </c>
      <c r="B311" t="s">
        <v>56</v>
      </c>
      <c r="C311" t="s">
        <v>28</v>
      </c>
      <c r="D311" s="3">
        <f t="shared" si="4"/>
        <v>0.27528399999999997</v>
      </c>
      <c r="M311" s="3">
        <v>275284</v>
      </c>
    </row>
    <row r="312" spans="1:13" x14ac:dyDescent="0.25">
      <c r="A312" t="s">
        <v>461</v>
      </c>
      <c r="B312" t="s">
        <v>56</v>
      </c>
      <c r="C312" t="s">
        <v>29</v>
      </c>
      <c r="D312" s="3">
        <f t="shared" si="4"/>
        <v>0.27528399999999997</v>
      </c>
      <c r="M312" s="3">
        <v>275284</v>
      </c>
    </row>
    <row r="313" spans="1:13" x14ac:dyDescent="0.25">
      <c r="A313" t="s">
        <v>461</v>
      </c>
      <c r="B313" t="s">
        <v>56</v>
      </c>
      <c r="C313" t="s">
        <v>30</v>
      </c>
      <c r="D313" s="3">
        <f t="shared" si="4"/>
        <v>0.27528399999999997</v>
      </c>
      <c r="M313" s="3">
        <v>275284</v>
      </c>
    </row>
    <row r="314" spans="1:13" x14ac:dyDescent="0.25">
      <c r="A314" t="s">
        <v>51</v>
      </c>
      <c r="B314" t="s">
        <v>50</v>
      </c>
      <c r="C314" t="s">
        <v>19</v>
      </c>
      <c r="D314" s="3">
        <f t="shared" si="4"/>
        <v>0.88316499999999998</v>
      </c>
      <c r="M314" s="3">
        <v>883165</v>
      </c>
    </row>
    <row r="315" spans="1:13" x14ac:dyDescent="0.25">
      <c r="A315" t="s">
        <v>51</v>
      </c>
      <c r="B315" t="s">
        <v>50</v>
      </c>
      <c r="C315" t="s">
        <v>20</v>
      </c>
      <c r="D315" s="3">
        <f t="shared" si="4"/>
        <v>0.88316499999999998</v>
      </c>
      <c r="M315" s="3">
        <v>883165</v>
      </c>
    </row>
    <row r="316" spans="1:13" x14ac:dyDescent="0.25">
      <c r="A316" t="s">
        <v>51</v>
      </c>
      <c r="B316" t="s">
        <v>50</v>
      </c>
      <c r="C316" t="s">
        <v>21</v>
      </c>
      <c r="D316" s="3">
        <f t="shared" si="4"/>
        <v>0.88316499999999998</v>
      </c>
      <c r="M316" s="3">
        <v>883165</v>
      </c>
    </row>
    <row r="317" spans="1:13" x14ac:dyDescent="0.25">
      <c r="A317" t="s">
        <v>51</v>
      </c>
      <c r="B317" t="s">
        <v>50</v>
      </c>
      <c r="C317" t="s">
        <v>22</v>
      </c>
      <c r="D317" s="3">
        <f t="shared" si="4"/>
        <v>0.88316499999999998</v>
      </c>
      <c r="M317" s="3">
        <v>883165</v>
      </c>
    </row>
    <row r="318" spans="1:13" x14ac:dyDescent="0.25">
      <c r="A318" t="s">
        <v>51</v>
      </c>
      <c r="B318" t="s">
        <v>50</v>
      </c>
      <c r="C318" t="s">
        <v>23</v>
      </c>
      <c r="D318" s="3">
        <f t="shared" si="4"/>
        <v>0.88316499999999998</v>
      </c>
      <c r="M318" s="3">
        <v>883165</v>
      </c>
    </row>
    <row r="319" spans="1:13" x14ac:dyDescent="0.25">
      <c r="A319" t="s">
        <v>51</v>
      </c>
      <c r="B319" t="s">
        <v>50</v>
      </c>
      <c r="C319" t="s">
        <v>24</v>
      </c>
      <c r="D319" s="3">
        <f t="shared" si="4"/>
        <v>0.88316499999999998</v>
      </c>
      <c r="M319" s="3">
        <v>883165</v>
      </c>
    </row>
    <row r="320" spans="1:13" x14ac:dyDescent="0.25">
      <c r="A320" t="s">
        <v>51</v>
      </c>
      <c r="B320" t="s">
        <v>50</v>
      </c>
      <c r="C320" t="s">
        <v>25</v>
      </c>
      <c r="D320" s="3">
        <f t="shared" si="4"/>
        <v>0.88316499999999998</v>
      </c>
      <c r="M320" s="3">
        <v>883165</v>
      </c>
    </row>
    <row r="321" spans="1:13" x14ac:dyDescent="0.25">
      <c r="A321" t="s">
        <v>51</v>
      </c>
      <c r="B321" t="s">
        <v>50</v>
      </c>
      <c r="C321" t="s">
        <v>26</v>
      </c>
      <c r="D321" s="3">
        <f t="shared" si="4"/>
        <v>0.88316499999999998</v>
      </c>
      <c r="M321" s="3">
        <v>883165</v>
      </c>
    </row>
    <row r="322" spans="1:13" x14ac:dyDescent="0.25">
      <c r="A322" t="s">
        <v>51</v>
      </c>
      <c r="B322" t="s">
        <v>50</v>
      </c>
      <c r="C322" t="s">
        <v>27</v>
      </c>
      <c r="D322" s="3">
        <f t="shared" si="4"/>
        <v>0.88316499999999998</v>
      </c>
      <c r="M322" s="3">
        <v>883165</v>
      </c>
    </row>
    <row r="323" spans="1:13" x14ac:dyDescent="0.25">
      <c r="A323" t="s">
        <v>51</v>
      </c>
      <c r="B323" t="s">
        <v>50</v>
      </c>
      <c r="C323" t="s">
        <v>28</v>
      </c>
      <c r="D323" s="3">
        <f>M323/1000000</f>
        <v>0.88316499999999998</v>
      </c>
      <c r="M323" s="3">
        <v>883165</v>
      </c>
    </row>
    <row r="324" spans="1:13" x14ac:dyDescent="0.25">
      <c r="A324" t="s">
        <v>51</v>
      </c>
      <c r="B324" t="s">
        <v>50</v>
      </c>
      <c r="C324" t="s">
        <v>29</v>
      </c>
      <c r="D324" s="3">
        <f>M324/1000000</f>
        <v>0.88316499999999998</v>
      </c>
      <c r="M324" s="3">
        <v>883165</v>
      </c>
    </row>
    <row r="325" spans="1:13" x14ac:dyDescent="0.25">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40625" defaultRowHeight="15" x14ac:dyDescent="0.25"/>
  <sheetData>
    <row r="1" spans="1:3" x14ac:dyDescent="0.25">
      <c r="A1" t="s">
        <v>31</v>
      </c>
      <c r="B1" t="s">
        <v>32</v>
      </c>
      <c r="C1">
        <v>1</v>
      </c>
    </row>
    <row r="2" spans="1:3" x14ac:dyDescent="0.25">
      <c r="A2" t="s">
        <v>7</v>
      </c>
      <c r="B2" t="s">
        <v>33</v>
      </c>
      <c r="C2">
        <v>1</v>
      </c>
    </row>
    <row r="3" spans="1:3" x14ac:dyDescent="0.25">
      <c r="A3" t="s">
        <v>55</v>
      </c>
      <c r="B3" t="s">
        <v>54</v>
      </c>
      <c r="C3">
        <v>1</v>
      </c>
    </row>
    <row r="4" spans="1:3" x14ac:dyDescent="0.25">
      <c r="A4" t="s">
        <v>58</v>
      </c>
      <c r="B4" t="s">
        <v>57</v>
      </c>
      <c r="C4">
        <v>1</v>
      </c>
    </row>
    <row r="5" spans="1:3" x14ac:dyDescent="0.25">
      <c r="A5" t="s">
        <v>45</v>
      </c>
      <c r="B5" t="s">
        <v>9</v>
      </c>
      <c r="C5">
        <v>1</v>
      </c>
    </row>
    <row r="6" spans="1:3" x14ac:dyDescent="0.25">
      <c r="A6" t="s">
        <v>9</v>
      </c>
      <c r="B6" t="s">
        <v>46</v>
      </c>
      <c r="C6">
        <v>1</v>
      </c>
    </row>
    <row r="7" spans="1:3" x14ac:dyDescent="0.25">
      <c r="A7" t="s">
        <v>46</v>
      </c>
      <c r="B7" t="s">
        <v>48</v>
      </c>
      <c r="C7">
        <v>1</v>
      </c>
    </row>
    <row r="8" spans="1:3" x14ac:dyDescent="0.25">
      <c r="A8" t="s">
        <v>56</v>
      </c>
      <c r="B8" t="s">
        <v>10</v>
      </c>
      <c r="C8">
        <v>1</v>
      </c>
    </row>
    <row r="9" spans="1:3" x14ac:dyDescent="0.25">
      <c r="A9" t="s">
        <v>34</v>
      </c>
      <c r="B9" t="s">
        <v>36</v>
      </c>
      <c r="C9">
        <v>1</v>
      </c>
    </row>
    <row r="10" spans="1:3" x14ac:dyDescent="0.25">
      <c r="A10" t="s">
        <v>47</v>
      </c>
      <c r="B10" t="s">
        <v>9</v>
      </c>
      <c r="C10">
        <v>1</v>
      </c>
    </row>
    <row r="36" spans="7:7" x14ac:dyDescent="0.25">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40625" defaultRowHeight="15" x14ac:dyDescent="0.25"/>
  <cols>
    <col min="1" max="35" width="5.5703125" customWidth="1"/>
    <col min="36" max="36" width="6.28515625" customWidth="1"/>
    <col min="37" max="37" width="6.85546875" customWidth="1"/>
    <col min="38" max="38" width="6" customWidth="1"/>
  </cols>
  <sheetData>
    <row r="1" spans="1:38"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25">
      <c r="A2" t="s">
        <v>31</v>
      </c>
      <c r="E2">
        <v>1</v>
      </c>
    </row>
    <row r="3" spans="1:38" x14ac:dyDescent="0.25">
      <c r="A3" t="s">
        <v>5</v>
      </c>
      <c r="D3">
        <v>1</v>
      </c>
    </row>
    <row r="4" spans="1:38" x14ac:dyDescent="0.25">
      <c r="A4" t="s">
        <v>6</v>
      </c>
      <c r="Q4">
        <v>1</v>
      </c>
    </row>
    <row r="5" spans="1:38" x14ac:dyDescent="0.25">
      <c r="A5" t="s">
        <v>32</v>
      </c>
      <c r="D5">
        <v>1</v>
      </c>
      <c r="F5">
        <v>1</v>
      </c>
      <c r="AL5">
        <v>1</v>
      </c>
    </row>
    <row r="6" spans="1:38" x14ac:dyDescent="0.25">
      <c r="A6" t="s">
        <v>33</v>
      </c>
      <c r="Q6">
        <v>1</v>
      </c>
    </row>
    <row r="7" spans="1:38" x14ac:dyDescent="0.25">
      <c r="A7" t="s">
        <v>7</v>
      </c>
    </row>
    <row r="8" spans="1:38" x14ac:dyDescent="0.25">
      <c r="A8" t="s">
        <v>34</v>
      </c>
      <c r="I8">
        <v>1</v>
      </c>
      <c r="J8">
        <v>1</v>
      </c>
      <c r="O8">
        <v>1</v>
      </c>
    </row>
    <row r="9" spans="1:38" x14ac:dyDescent="0.25">
      <c r="A9" t="s">
        <v>35</v>
      </c>
      <c r="J9">
        <v>1</v>
      </c>
    </row>
    <row r="10" spans="1:38" x14ac:dyDescent="0.25">
      <c r="A10" t="s">
        <v>36</v>
      </c>
      <c r="K10">
        <v>1</v>
      </c>
    </row>
    <row r="11" spans="1:38" x14ac:dyDescent="0.25">
      <c r="A11" t="s">
        <v>39</v>
      </c>
      <c r="L11">
        <v>1</v>
      </c>
      <c r="M11">
        <v>1</v>
      </c>
      <c r="N11">
        <v>1</v>
      </c>
    </row>
    <row r="12" spans="1:38" x14ac:dyDescent="0.25">
      <c r="A12" t="s">
        <v>40</v>
      </c>
      <c r="M12">
        <v>1</v>
      </c>
    </row>
    <row r="13" spans="1:38" x14ac:dyDescent="0.25">
      <c r="A13" t="s">
        <v>41</v>
      </c>
    </row>
    <row r="14" spans="1:38" x14ac:dyDescent="0.25">
      <c r="A14" t="s">
        <v>42</v>
      </c>
      <c r="M14">
        <v>1</v>
      </c>
    </row>
    <row r="15" spans="1:38" x14ac:dyDescent="0.25">
      <c r="A15" t="s">
        <v>43</v>
      </c>
    </row>
    <row r="16" spans="1:38" x14ac:dyDescent="0.25">
      <c r="A16" t="s">
        <v>44</v>
      </c>
      <c r="O16">
        <v>1</v>
      </c>
      <c r="S16">
        <v>1</v>
      </c>
    </row>
    <row r="17" spans="1:37" x14ac:dyDescent="0.25">
      <c r="A17" t="s">
        <v>8</v>
      </c>
      <c r="H17">
        <v>1</v>
      </c>
    </row>
    <row r="18" spans="1:37" x14ac:dyDescent="0.25">
      <c r="A18" t="s">
        <v>45</v>
      </c>
    </row>
    <row r="19" spans="1:37" x14ac:dyDescent="0.25">
      <c r="A19" t="s">
        <v>9</v>
      </c>
      <c r="T19">
        <v>1</v>
      </c>
    </row>
    <row r="20" spans="1:37" x14ac:dyDescent="0.25">
      <c r="A20" t="s">
        <v>46</v>
      </c>
      <c r="V20">
        <v>1</v>
      </c>
    </row>
    <row r="21" spans="1:37" x14ac:dyDescent="0.25">
      <c r="A21" t="s">
        <v>47</v>
      </c>
      <c r="S21">
        <v>1</v>
      </c>
    </row>
    <row r="22" spans="1:37" x14ac:dyDescent="0.25">
      <c r="A22" t="s">
        <v>48</v>
      </c>
    </row>
    <row r="23" spans="1:37" x14ac:dyDescent="0.25">
      <c r="A23" t="s">
        <v>49</v>
      </c>
      <c r="H23">
        <v>1</v>
      </c>
    </row>
    <row r="24" spans="1:37" x14ac:dyDescent="0.25">
      <c r="A24" t="s">
        <v>50</v>
      </c>
      <c r="W24">
        <v>1</v>
      </c>
    </row>
    <row r="25" spans="1:37" x14ac:dyDescent="0.25">
      <c r="A25" t="s">
        <v>51</v>
      </c>
    </row>
    <row r="26" spans="1:37" x14ac:dyDescent="0.25">
      <c r="A26" t="s">
        <v>52</v>
      </c>
      <c r="X26">
        <v>1</v>
      </c>
    </row>
    <row r="27" spans="1:37" x14ac:dyDescent="0.25">
      <c r="A27" t="s">
        <v>53</v>
      </c>
      <c r="W27">
        <v>1</v>
      </c>
    </row>
    <row r="28" spans="1:37" x14ac:dyDescent="0.25">
      <c r="A28" t="s">
        <v>10</v>
      </c>
      <c r="W28">
        <v>1</v>
      </c>
      <c r="AA28">
        <v>1</v>
      </c>
    </row>
    <row r="29" spans="1:37" x14ac:dyDescent="0.25">
      <c r="A29" t="s">
        <v>54</v>
      </c>
      <c r="X29">
        <v>1</v>
      </c>
      <c r="Z29">
        <v>1</v>
      </c>
    </row>
    <row r="30" spans="1:37" x14ac:dyDescent="0.25">
      <c r="A30" t="s">
        <v>55</v>
      </c>
    </row>
    <row r="31" spans="1:37" x14ac:dyDescent="0.25">
      <c r="A31" t="s">
        <v>56</v>
      </c>
      <c r="AB31">
        <v>1</v>
      </c>
    </row>
    <row r="32" spans="1:37" x14ac:dyDescent="0.25">
      <c r="A32" t="s">
        <v>57</v>
      </c>
      <c r="AE32">
        <v>1</v>
      </c>
      <c r="AK32">
        <v>1</v>
      </c>
    </row>
    <row r="33" spans="1:31" x14ac:dyDescent="0.25">
      <c r="A33" t="s">
        <v>58</v>
      </c>
    </row>
    <row r="34" spans="1:31" x14ac:dyDescent="0.25">
      <c r="A34" t="s">
        <v>59</v>
      </c>
      <c r="AE34">
        <v>1</v>
      </c>
    </row>
    <row r="35" spans="1:31" x14ac:dyDescent="0.25">
      <c r="A35" t="s">
        <v>60</v>
      </c>
      <c r="H35">
        <v>1</v>
      </c>
    </row>
    <row r="36" spans="1:31" x14ac:dyDescent="0.25">
      <c r="A36" t="s">
        <v>61</v>
      </c>
    </row>
    <row r="37" spans="1:31" x14ac:dyDescent="0.25">
      <c r="A37" t="s">
        <v>62</v>
      </c>
      <c r="AA37">
        <v>1</v>
      </c>
      <c r="AC37">
        <v>1</v>
      </c>
    </row>
    <row r="38" spans="1:31" x14ac:dyDescent="0.25">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25">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25">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25">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25">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25">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25">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25">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25">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25">
      <c r="A11" t="s">
        <v>58</v>
      </c>
      <c r="B11" t="s">
        <v>57</v>
      </c>
      <c r="C11">
        <f>HeadFlow!B33+capacity!$B$5+capacity!$B$4</f>
        <v>39.442198290377952</v>
      </c>
      <c r="D11">
        <f>HeadFlow!C33+capacity!$B$5+capacity!$B$4</f>
        <v>39.794238872881245</v>
      </c>
      <c r="E11">
        <f>HeadFlow!D33+capacity!$B$5+capacity!$B$4</f>
        <v>41.073421011979462</v>
      </c>
      <c r="F11">
        <f>HeadFlow!E33+capacity!$B$5+capacity!$B$4</f>
        <v>46.164543539397862</v>
      </c>
      <c r="G11">
        <f>HeadFlow!F33+capacity!$B$5+capacity!$B$4</f>
        <v>41.505091727598874</v>
      </c>
      <c r="H11">
        <f>HeadFlow!G33+capacity!$B$5+capacity!$B$4</f>
        <v>40.035242714443065</v>
      </c>
      <c r="I11">
        <f>HeadFlow!H33+capacity!$B$5+capacity!$B$4</f>
        <v>39.490150751684872</v>
      </c>
      <c r="J11">
        <f>HeadFlow!I33+capacity!$B$5+capacity!$B$4</f>
        <v>39.399862588865943</v>
      </c>
      <c r="K11">
        <f>HeadFlow!J33+capacity!$B$5+capacity!$B$4</f>
        <v>39.357601066751869</v>
      </c>
      <c r="L11">
        <f>HeadFlow!K33+capacity!$B$5+capacity!$B$4</f>
        <v>39.317350561239252</v>
      </c>
      <c r="M11">
        <f>HeadFlow!L33+capacity!$B$5+capacity!$B$4</f>
        <v>39.355207860214762</v>
      </c>
      <c r="N11">
        <f>HeadFlow!M33+capacity!$B$5+capacity!$B$4</f>
        <v>39.144140206905462</v>
      </c>
    </row>
    <row r="12" spans="1:14" x14ac:dyDescent="0.25">
      <c r="A12" t="s">
        <v>59</v>
      </c>
      <c r="B12" t="s">
        <v>455</v>
      </c>
      <c r="C12">
        <f>HeadFlow!B34+capacity!$B$5+capacity!$B$4</f>
        <v>40.416065087817643</v>
      </c>
      <c r="D12">
        <f>HeadFlow!C34+capacity!$B$5+capacity!$B$4</f>
        <v>40.499225722422494</v>
      </c>
      <c r="E12">
        <f>HeadFlow!D34+capacity!$B$5+capacity!$B$4</f>
        <v>42.913654851935178</v>
      </c>
      <c r="F12">
        <f>HeadFlow!E34+capacity!$B$5+capacity!$B$4</f>
        <v>45.240753955201164</v>
      </c>
      <c r="G12">
        <f>HeadFlow!F34+capacity!$B$5+capacity!$B$4</f>
        <v>48.055051723266793</v>
      </c>
      <c r="H12">
        <f>HeadFlow!G34+capacity!$B$5+capacity!$B$4</f>
        <v>44.270303392671892</v>
      </c>
      <c r="I12">
        <f>HeadFlow!H34+capacity!$B$5+capacity!$B$4</f>
        <v>41.036435628823433</v>
      </c>
      <c r="J12">
        <f>HeadFlow!I34+capacity!$B$5+capacity!$B$4</f>
        <v>40.857236525960047</v>
      </c>
      <c r="K12">
        <f>HeadFlow!J34+capacity!$B$5+capacity!$B$4</f>
        <v>40.714268683384987</v>
      </c>
      <c r="L12">
        <f>HeadFlow!K34+capacity!$B$5+capacity!$B$4</f>
        <v>40.29893847014219</v>
      </c>
      <c r="M12">
        <f>HeadFlow!L34+capacity!$B$5+capacity!$B$4</f>
        <v>40.367327195117674</v>
      </c>
      <c r="N12">
        <f>HeadFlow!M34+capacity!$B$5+capacity!$B$4</f>
        <v>40.251497853563656</v>
      </c>
    </row>
    <row r="13" spans="1:14" x14ac:dyDescent="0.25">
      <c r="A13" t="s">
        <v>57</v>
      </c>
      <c r="B13" t="s">
        <v>458</v>
      </c>
      <c r="C13">
        <f>C$11</f>
        <v>39.442198290377952</v>
      </c>
      <c r="D13">
        <f t="shared" ref="D13:N13" si="5">D$12</f>
        <v>40.499225722422494</v>
      </c>
      <c r="E13">
        <f t="shared" si="5"/>
        <v>42.913654851935178</v>
      </c>
      <c r="F13">
        <f t="shared" si="5"/>
        <v>45.240753955201164</v>
      </c>
      <c r="G13">
        <f t="shared" si="5"/>
        <v>48.055051723266793</v>
      </c>
      <c r="H13">
        <f t="shared" si="5"/>
        <v>44.270303392671892</v>
      </c>
      <c r="I13">
        <f t="shared" si="5"/>
        <v>41.036435628823433</v>
      </c>
      <c r="J13">
        <f t="shared" si="5"/>
        <v>40.857236525960047</v>
      </c>
      <c r="K13">
        <f t="shared" si="5"/>
        <v>40.714268683384987</v>
      </c>
      <c r="L13">
        <f t="shared" si="5"/>
        <v>40.29893847014219</v>
      </c>
      <c r="M13">
        <f t="shared" si="5"/>
        <v>40.367327195117674</v>
      </c>
      <c r="N13">
        <f t="shared" si="5"/>
        <v>40.251497853563656</v>
      </c>
    </row>
    <row r="14" spans="1:14" x14ac:dyDescent="0.25">
      <c r="A14" t="s">
        <v>56</v>
      </c>
      <c r="B14" t="s">
        <v>10</v>
      </c>
      <c r="C14">
        <f>HeadFlow!B33+capacity!$B$5+capacity!$B$4+HeadFlow!B34</f>
        <v>40.776683378195585</v>
      </c>
      <c r="D14">
        <f>HeadFlow!C33+capacity!$B$5+capacity!$B$4+HeadFlow!C34</f>
        <v>41.211884595303736</v>
      </c>
      <c r="E14">
        <f>HeadFlow!D33+capacity!$B$5+capacity!$B$4+HeadFlow!D34</f>
        <v>44.905495863914638</v>
      </c>
      <c r="F14">
        <f>HeadFlow!E33+capacity!$B$5+capacity!$B$4+HeadFlow!E34</f>
        <v>52.323717494599023</v>
      </c>
      <c r="G14">
        <f>HeadFlow!F33+capacity!$B$5+capacity!$B$4+HeadFlow!F34</f>
        <v>50.478563450865664</v>
      </c>
      <c r="H14">
        <f>HeadFlow!G33+capacity!$B$5+capacity!$B$4+HeadFlow!G34</f>
        <v>45.223966107114954</v>
      </c>
      <c r="I14">
        <f>HeadFlow!H33+capacity!$B$5+capacity!$B$4+HeadFlow!H34</f>
        <v>41.445006380508303</v>
      </c>
      <c r="J14">
        <f>HeadFlow!I33+capacity!$B$5+capacity!$B$4+HeadFlow!I34</f>
        <v>41.175519114825988</v>
      </c>
      <c r="K14">
        <f>HeadFlow!J33+capacity!$B$5+capacity!$B$4+HeadFlow!J34</f>
        <v>40.990289750136853</v>
      </c>
      <c r="L14">
        <f>HeadFlow!K33+capacity!$B$5+capacity!$B$4+HeadFlow!K34</f>
        <v>40.534709031381432</v>
      </c>
      <c r="M14">
        <f>HeadFlow!L33+capacity!$B$5+capacity!$B$4+HeadFlow!L34</f>
        <v>40.640955055332434</v>
      </c>
      <c r="N14">
        <f>HeadFlow!M33+capacity!$B$5+capacity!$B$4+HeadFlow!M34</f>
        <v>40.314058060469115</v>
      </c>
    </row>
    <row r="15" spans="1:14" x14ac:dyDescent="0.25">
      <c r="A15" t="s">
        <v>10</v>
      </c>
      <c r="B15" t="s">
        <v>53</v>
      </c>
      <c r="C15">
        <f>C$14</f>
        <v>40.776683378195585</v>
      </c>
      <c r="D15">
        <f t="shared" ref="D15:N17" si="6">D$14</f>
        <v>41.211884595303736</v>
      </c>
      <c r="E15">
        <f t="shared" si="6"/>
        <v>44.905495863914638</v>
      </c>
      <c r="F15">
        <f t="shared" si="6"/>
        <v>52.323717494599023</v>
      </c>
      <c r="G15">
        <f t="shared" si="6"/>
        <v>50.478563450865664</v>
      </c>
      <c r="H15">
        <f t="shared" si="6"/>
        <v>45.223966107114954</v>
      </c>
      <c r="I15">
        <f t="shared" si="6"/>
        <v>41.445006380508303</v>
      </c>
      <c r="J15">
        <f t="shared" si="6"/>
        <v>41.175519114825988</v>
      </c>
      <c r="K15">
        <f t="shared" si="6"/>
        <v>40.990289750136853</v>
      </c>
      <c r="L15">
        <f t="shared" si="6"/>
        <v>40.534709031381432</v>
      </c>
      <c r="M15">
        <f t="shared" si="6"/>
        <v>40.640955055332434</v>
      </c>
      <c r="N15">
        <f t="shared" si="6"/>
        <v>40.314058060469115</v>
      </c>
    </row>
    <row r="16" spans="1:14" x14ac:dyDescent="0.25">
      <c r="A16" t="s">
        <v>10</v>
      </c>
      <c r="B16" t="s">
        <v>49</v>
      </c>
      <c r="C16">
        <f>C$14</f>
        <v>40.776683378195585</v>
      </c>
      <c r="D16">
        <f t="shared" si="6"/>
        <v>41.211884595303736</v>
      </c>
      <c r="E16">
        <f t="shared" si="6"/>
        <v>44.905495863914638</v>
      </c>
      <c r="F16">
        <f t="shared" si="6"/>
        <v>52.323717494599023</v>
      </c>
      <c r="G16">
        <f t="shared" si="6"/>
        <v>50.478563450865664</v>
      </c>
      <c r="H16">
        <f t="shared" si="6"/>
        <v>45.223966107114954</v>
      </c>
      <c r="I16">
        <f t="shared" si="6"/>
        <v>41.445006380508303</v>
      </c>
      <c r="J16">
        <f t="shared" si="6"/>
        <v>41.175519114825988</v>
      </c>
      <c r="K16">
        <f t="shared" si="6"/>
        <v>40.990289750136853</v>
      </c>
      <c r="L16">
        <f t="shared" si="6"/>
        <v>40.534709031381432</v>
      </c>
      <c r="M16">
        <f t="shared" si="6"/>
        <v>40.640955055332434</v>
      </c>
      <c r="N16">
        <f t="shared" si="6"/>
        <v>40.314058060469115</v>
      </c>
    </row>
    <row r="17" spans="1:14" x14ac:dyDescent="0.25">
      <c r="A17" t="s">
        <v>53</v>
      </c>
      <c r="B17" t="s">
        <v>49</v>
      </c>
      <c r="C17">
        <f>C$14</f>
        <v>40.776683378195585</v>
      </c>
      <c r="D17">
        <f t="shared" si="6"/>
        <v>41.211884595303736</v>
      </c>
      <c r="E17">
        <f t="shared" si="6"/>
        <v>44.905495863914638</v>
      </c>
      <c r="F17">
        <f t="shared" si="6"/>
        <v>52.323717494599023</v>
      </c>
      <c r="G17">
        <f t="shared" si="6"/>
        <v>50.478563450865664</v>
      </c>
      <c r="H17">
        <f t="shared" si="6"/>
        <v>45.223966107114954</v>
      </c>
      <c r="I17">
        <f t="shared" si="6"/>
        <v>41.445006380508303</v>
      </c>
      <c r="J17">
        <f t="shared" si="6"/>
        <v>41.175519114825988</v>
      </c>
      <c r="K17">
        <f t="shared" si="6"/>
        <v>40.990289750136853</v>
      </c>
      <c r="L17">
        <f t="shared" si="6"/>
        <v>40.534709031381432</v>
      </c>
      <c r="M17">
        <f t="shared" si="6"/>
        <v>40.640955055332434</v>
      </c>
      <c r="N17">
        <f t="shared" si="6"/>
        <v>40.314058060469115</v>
      </c>
    </row>
    <row r="18" spans="1:14" x14ac:dyDescent="0.25">
      <c r="A18" t="s">
        <v>49</v>
      </c>
      <c r="B18" t="s">
        <v>34</v>
      </c>
      <c r="C18">
        <f>C$24+C$23+capacity!$B$2+C16</f>
        <v>82.387311920730511</v>
      </c>
      <c r="D18">
        <f>D$24+D$23+capacity!$B$2+D16</f>
        <v>83.859929801551687</v>
      </c>
      <c r="E18">
        <f>E$24+E$23+capacity!$B$2+E16</f>
        <v>90.531717082221832</v>
      </c>
      <c r="F18">
        <f>F$24+F$23+capacity!$B$2+F16</f>
        <v>100.63000973746389</v>
      </c>
      <c r="G18">
        <f>G$24+G$23+capacity!$B$2+G16</f>
        <v>100.38777139668386</v>
      </c>
      <c r="H18">
        <f>H$24+H$23+capacity!$B$2+H16</f>
        <v>91.389707240462627</v>
      </c>
      <c r="I18">
        <f>I$24+I$23+capacity!$B$2+I16</f>
        <v>85.087797075699967</v>
      </c>
      <c r="J18">
        <f>J$24+J$23+capacity!$B$2+J16</f>
        <v>84.560511922202778</v>
      </c>
      <c r="K18">
        <f>K$24+K$23+capacity!$B$2+K16</f>
        <v>84.482264501007165</v>
      </c>
      <c r="L18">
        <f>L$24+L$23+capacity!$B$2+L16</f>
        <v>83.51654252411744</v>
      </c>
      <c r="M18">
        <f>M$24+M$23+capacity!$B$2+M16</f>
        <v>83.689376807483143</v>
      </c>
      <c r="N18">
        <f>N$24+N$23+capacity!$B$2+N16</f>
        <v>83.07672046437807</v>
      </c>
    </row>
    <row r="19" spans="1:14" x14ac:dyDescent="0.25">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25">
      <c r="A20" t="s">
        <v>54</v>
      </c>
      <c r="B20" t="s">
        <v>52</v>
      </c>
      <c r="C20">
        <f>C19+C11</f>
        <v>41.610628542534926</v>
      </c>
      <c r="D20">
        <f t="shared" ref="D20:N20" si="7">D19+D12</f>
        <v>42.64804520624795</v>
      </c>
      <c r="E20">
        <f t="shared" si="7"/>
        <v>45.626221218307201</v>
      </c>
      <c r="F20">
        <f t="shared" si="7"/>
        <v>48.30629224286487</v>
      </c>
      <c r="G20">
        <f t="shared" si="7"/>
        <v>49.909207945818189</v>
      </c>
      <c r="H20">
        <f t="shared" si="7"/>
        <v>46.16574113334768</v>
      </c>
      <c r="I20">
        <f t="shared" si="7"/>
        <v>43.642790695191657</v>
      </c>
      <c r="J20">
        <f t="shared" si="7"/>
        <v>43.384992807376797</v>
      </c>
      <c r="K20">
        <f t="shared" si="7"/>
        <v>43.491974750870305</v>
      </c>
      <c r="L20">
        <f t="shared" si="7"/>
        <v>42.981833492736008</v>
      </c>
      <c r="M20">
        <f t="shared" si="7"/>
        <v>43.048421752150702</v>
      </c>
      <c r="N20">
        <f t="shared" si="7"/>
        <v>42.762662403908948</v>
      </c>
    </row>
    <row r="21" spans="1:14" x14ac:dyDescent="0.25">
      <c r="A21" t="s">
        <v>52</v>
      </c>
      <c r="B21" t="s">
        <v>50</v>
      </c>
      <c r="C21">
        <f>C20</f>
        <v>41.610628542534926</v>
      </c>
      <c r="D21">
        <f t="shared" ref="D21:N21" si="8">D20</f>
        <v>42.64804520624795</v>
      </c>
      <c r="E21">
        <f t="shared" si="8"/>
        <v>45.626221218307201</v>
      </c>
      <c r="F21">
        <f t="shared" si="8"/>
        <v>48.30629224286487</v>
      </c>
      <c r="G21">
        <f t="shared" si="8"/>
        <v>49.909207945818189</v>
      </c>
      <c r="H21">
        <f t="shared" si="8"/>
        <v>46.16574113334768</v>
      </c>
      <c r="I21">
        <f t="shared" si="8"/>
        <v>43.642790695191657</v>
      </c>
      <c r="J21">
        <f t="shared" si="8"/>
        <v>43.384992807376797</v>
      </c>
      <c r="K21">
        <f t="shared" si="8"/>
        <v>43.491974750870305</v>
      </c>
      <c r="L21">
        <f t="shared" si="8"/>
        <v>42.981833492736008</v>
      </c>
      <c r="M21">
        <f t="shared" si="8"/>
        <v>43.048421752150702</v>
      </c>
      <c r="N21">
        <f t="shared" si="8"/>
        <v>42.762662403908948</v>
      </c>
    </row>
    <row r="22" spans="1:14" x14ac:dyDescent="0.25">
      <c r="A22" t="s">
        <v>54</v>
      </c>
      <c r="B22" t="s">
        <v>50</v>
      </c>
      <c r="C22">
        <f>C20</f>
        <v>41.610628542534926</v>
      </c>
      <c r="D22">
        <f t="shared" ref="D22:N22" si="9">D20</f>
        <v>42.64804520624795</v>
      </c>
      <c r="E22">
        <f t="shared" si="9"/>
        <v>45.626221218307201</v>
      </c>
      <c r="F22">
        <f t="shared" si="9"/>
        <v>48.30629224286487</v>
      </c>
      <c r="G22">
        <f t="shared" si="9"/>
        <v>49.909207945818189</v>
      </c>
      <c r="H22">
        <f t="shared" si="9"/>
        <v>46.16574113334768</v>
      </c>
      <c r="I22">
        <f t="shared" si="9"/>
        <v>43.642790695191657</v>
      </c>
      <c r="J22">
        <f t="shared" si="9"/>
        <v>43.384992807376797</v>
      </c>
      <c r="K22">
        <f t="shared" si="9"/>
        <v>43.491974750870305</v>
      </c>
      <c r="L22">
        <f t="shared" si="9"/>
        <v>42.981833492736008</v>
      </c>
      <c r="M22">
        <f t="shared" si="9"/>
        <v>43.048421752150702</v>
      </c>
      <c r="N22">
        <f t="shared" si="9"/>
        <v>42.762662403908948</v>
      </c>
    </row>
    <row r="23" spans="1:14" x14ac:dyDescent="0.25">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25">
      <c r="A24" t="s">
        <v>50</v>
      </c>
      <c r="B24" t="s">
        <v>49</v>
      </c>
      <c r="C24">
        <f>C$20+C$23</f>
        <v>41.610628542534926</v>
      </c>
      <c r="D24">
        <f t="shared" ref="D24:N24" si="10">D$20+D$23</f>
        <v>42.64804520624795</v>
      </c>
      <c r="E24">
        <f t="shared" si="10"/>
        <v>45.626221218307201</v>
      </c>
      <c r="F24">
        <f t="shared" si="10"/>
        <v>48.30629224286487</v>
      </c>
      <c r="G24">
        <f t="shared" si="10"/>
        <v>49.909207945818189</v>
      </c>
      <c r="H24">
        <f t="shared" si="10"/>
        <v>46.16574113334768</v>
      </c>
      <c r="I24">
        <f t="shared" si="10"/>
        <v>43.642790695191657</v>
      </c>
      <c r="J24">
        <f t="shared" si="10"/>
        <v>43.384992807376797</v>
      </c>
      <c r="K24">
        <f t="shared" si="10"/>
        <v>43.491974750870305</v>
      </c>
      <c r="L24">
        <f t="shared" si="10"/>
        <v>42.981833492736008</v>
      </c>
      <c r="M24">
        <f t="shared" si="10"/>
        <v>43.048421752150702</v>
      </c>
      <c r="N24">
        <f t="shared" si="10"/>
        <v>42.762662403908948</v>
      </c>
    </row>
    <row r="25" spans="1:14" x14ac:dyDescent="0.25">
      <c r="A25" t="s">
        <v>34</v>
      </c>
      <c r="B25" t="s">
        <v>35</v>
      </c>
      <c r="C25">
        <f t="shared" ref="C25:N25" si="11">C18+C10+C44</f>
        <v>157.49408185651933</v>
      </c>
      <c r="D25">
        <f t="shared" si="11"/>
        <v>153.55027810138142</v>
      </c>
      <c r="E25">
        <f t="shared" si="11"/>
        <v>179.36214964833874</v>
      </c>
      <c r="F25">
        <f t="shared" si="11"/>
        <v>188.98836920700592</v>
      </c>
      <c r="G25">
        <f t="shared" si="11"/>
        <v>173.68349939402856</v>
      </c>
      <c r="H25">
        <f t="shared" si="11"/>
        <v>189.74409027668992</v>
      </c>
      <c r="I25">
        <f t="shared" si="11"/>
        <v>169.8058415675402</v>
      </c>
      <c r="J25">
        <f t="shared" si="11"/>
        <v>155.40782777785364</v>
      </c>
      <c r="K25">
        <f t="shared" si="11"/>
        <v>133.79455644637798</v>
      </c>
      <c r="L25">
        <f t="shared" si="11"/>
        <v>113.33091437494409</v>
      </c>
      <c r="M25">
        <f t="shared" si="11"/>
        <v>127.55725973495103</v>
      </c>
      <c r="N25">
        <f t="shared" si="11"/>
        <v>134.12620701669238</v>
      </c>
    </row>
    <row r="26" spans="1:14" x14ac:dyDescent="0.25">
      <c r="A26" t="s">
        <v>34</v>
      </c>
      <c r="B26" t="s">
        <v>36</v>
      </c>
      <c r="C26">
        <f t="shared" ref="C26:C34" si="12">C$25</f>
        <v>157.49408185651933</v>
      </c>
      <c r="D26">
        <f t="shared" ref="D26:N34" si="13">D$25</f>
        <v>153.55027810138142</v>
      </c>
      <c r="E26">
        <f t="shared" si="13"/>
        <v>179.36214964833874</v>
      </c>
      <c r="F26">
        <f t="shared" si="13"/>
        <v>188.98836920700592</v>
      </c>
      <c r="G26">
        <f t="shared" si="13"/>
        <v>173.68349939402856</v>
      </c>
      <c r="H26">
        <f t="shared" si="13"/>
        <v>189.74409027668992</v>
      </c>
      <c r="I26">
        <f t="shared" si="13"/>
        <v>169.8058415675402</v>
      </c>
      <c r="J26">
        <f t="shared" si="13"/>
        <v>155.40782777785364</v>
      </c>
      <c r="K26">
        <f t="shared" si="13"/>
        <v>133.79455644637798</v>
      </c>
      <c r="L26">
        <f t="shared" si="13"/>
        <v>113.33091437494409</v>
      </c>
      <c r="M26">
        <f t="shared" si="13"/>
        <v>127.55725973495103</v>
      </c>
      <c r="N26">
        <f t="shared" si="13"/>
        <v>134.12620701669238</v>
      </c>
    </row>
    <row r="27" spans="1:14" x14ac:dyDescent="0.25">
      <c r="A27" t="s">
        <v>35</v>
      </c>
      <c r="B27" t="s">
        <v>36</v>
      </c>
      <c r="C27">
        <f t="shared" si="12"/>
        <v>157.49408185651933</v>
      </c>
      <c r="D27">
        <f t="shared" si="13"/>
        <v>153.55027810138142</v>
      </c>
      <c r="E27">
        <f t="shared" si="13"/>
        <v>179.36214964833874</v>
      </c>
      <c r="F27">
        <f t="shared" si="13"/>
        <v>188.98836920700592</v>
      </c>
      <c r="G27">
        <f t="shared" si="13"/>
        <v>173.68349939402856</v>
      </c>
      <c r="H27">
        <f t="shared" si="13"/>
        <v>189.74409027668992</v>
      </c>
      <c r="I27">
        <f t="shared" si="13"/>
        <v>169.8058415675402</v>
      </c>
      <c r="J27">
        <f t="shared" si="13"/>
        <v>155.40782777785364</v>
      </c>
      <c r="K27">
        <f t="shared" si="13"/>
        <v>133.79455644637798</v>
      </c>
      <c r="L27">
        <f t="shared" si="13"/>
        <v>113.33091437494409</v>
      </c>
      <c r="M27">
        <f t="shared" si="13"/>
        <v>127.55725973495103</v>
      </c>
      <c r="N27">
        <f t="shared" si="13"/>
        <v>134.12620701669238</v>
      </c>
    </row>
    <row r="28" spans="1:14" x14ac:dyDescent="0.25">
      <c r="A28" t="s">
        <v>36</v>
      </c>
      <c r="B28" t="s">
        <v>39</v>
      </c>
      <c r="C28">
        <f t="shared" si="12"/>
        <v>157.49408185651933</v>
      </c>
      <c r="D28">
        <f t="shared" si="13"/>
        <v>153.55027810138142</v>
      </c>
      <c r="E28">
        <f t="shared" si="13"/>
        <v>179.36214964833874</v>
      </c>
      <c r="F28">
        <f t="shared" si="13"/>
        <v>188.98836920700592</v>
      </c>
      <c r="G28">
        <f t="shared" si="13"/>
        <v>173.68349939402856</v>
      </c>
      <c r="H28">
        <f t="shared" si="13"/>
        <v>189.74409027668992</v>
      </c>
      <c r="I28">
        <f t="shared" si="13"/>
        <v>169.8058415675402</v>
      </c>
      <c r="J28">
        <f t="shared" si="13"/>
        <v>155.40782777785364</v>
      </c>
      <c r="K28">
        <f t="shared" si="13"/>
        <v>133.79455644637798</v>
      </c>
      <c r="L28">
        <f t="shared" si="13"/>
        <v>113.33091437494409</v>
      </c>
      <c r="M28">
        <f t="shared" si="13"/>
        <v>127.55725973495103</v>
      </c>
      <c r="N28">
        <f t="shared" si="13"/>
        <v>134.12620701669238</v>
      </c>
    </row>
    <row r="29" spans="1:14" x14ac:dyDescent="0.25">
      <c r="A29" t="s">
        <v>39</v>
      </c>
      <c r="B29" t="s">
        <v>40</v>
      </c>
      <c r="C29">
        <f t="shared" si="12"/>
        <v>157.49408185651933</v>
      </c>
      <c r="D29">
        <f t="shared" si="13"/>
        <v>153.55027810138142</v>
      </c>
      <c r="E29">
        <f t="shared" si="13"/>
        <v>179.36214964833874</v>
      </c>
      <c r="F29">
        <f t="shared" si="13"/>
        <v>188.98836920700592</v>
      </c>
      <c r="G29">
        <f t="shared" si="13"/>
        <v>173.68349939402856</v>
      </c>
      <c r="H29">
        <f t="shared" si="13"/>
        <v>189.74409027668992</v>
      </c>
      <c r="I29">
        <f t="shared" si="13"/>
        <v>169.8058415675402</v>
      </c>
      <c r="J29">
        <f t="shared" si="13"/>
        <v>155.40782777785364</v>
      </c>
      <c r="K29">
        <f t="shared" si="13"/>
        <v>133.79455644637798</v>
      </c>
      <c r="L29">
        <f t="shared" si="13"/>
        <v>113.33091437494409</v>
      </c>
      <c r="M29">
        <f t="shared" si="13"/>
        <v>127.55725973495103</v>
      </c>
      <c r="N29">
        <f t="shared" si="13"/>
        <v>134.12620701669238</v>
      </c>
    </row>
    <row r="30" spans="1:14" x14ac:dyDescent="0.25">
      <c r="A30" t="s">
        <v>40</v>
      </c>
      <c r="B30" t="s">
        <v>41</v>
      </c>
      <c r="C30">
        <f t="shared" si="12"/>
        <v>157.49408185651933</v>
      </c>
      <c r="D30">
        <f t="shared" si="13"/>
        <v>153.55027810138142</v>
      </c>
      <c r="E30">
        <f t="shared" si="13"/>
        <v>179.36214964833874</v>
      </c>
      <c r="F30">
        <f t="shared" si="13"/>
        <v>188.98836920700592</v>
      </c>
      <c r="G30">
        <f t="shared" si="13"/>
        <v>173.68349939402856</v>
      </c>
      <c r="H30">
        <f t="shared" si="13"/>
        <v>189.74409027668992</v>
      </c>
      <c r="I30">
        <f t="shared" si="13"/>
        <v>169.8058415675402</v>
      </c>
      <c r="J30">
        <f t="shared" si="13"/>
        <v>155.40782777785364</v>
      </c>
      <c r="K30">
        <f t="shared" si="13"/>
        <v>133.79455644637798</v>
      </c>
      <c r="L30">
        <f t="shared" si="13"/>
        <v>113.33091437494409</v>
      </c>
      <c r="M30">
        <f t="shared" si="13"/>
        <v>127.55725973495103</v>
      </c>
      <c r="N30">
        <f t="shared" si="13"/>
        <v>134.12620701669238</v>
      </c>
    </row>
    <row r="31" spans="1:14" x14ac:dyDescent="0.25">
      <c r="A31" t="s">
        <v>39</v>
      </c>
      <c r="B31" t="s">
        <v>41</v>
      </c>
      <c r="C31">
        <f t="shared" si="12"/>
        <v>157.49408185651933</v>
      </c>
      <c r="D31">
        <f t="shared" si="13"/>
        <v>153.55027810138142</v>
      </c>
      <c r="E31">
        <f t="shared" si="13"/>
        <v>179.36214964833874</v>
      </c>
      <c r="F31">
        <f t="shared" si="13"/>
        <v>188.98836920700592</v>
      </c>
      <c r="G31">
        <f t="shared" si="13"/>
        <v>173.68349939402856</v>
      </c>
      <c r="H31">
        <f t="shared" si="13"/>
        <v>189.74409027668992</v>
      </c>
      <c r="I31">
        <f t="shared" si="13"/>
        <v>169.8058415675402</v>
      </c>
      <c r="J31">
        <f t="shared" si="13"/>
        <v>155.40782777785364</v>
      </c>
      <c r="K31">
        <f t="shared" si="13"/>
        <v>133.79455644637798</v>
      </c>
      <c r="L31">
        <f t="shared" si="13"/>
        <v>113.33091437494409</v>
      </c>
      <c r="M31">
        <f t="shared" si="13"/>
        <v>127.55725973495103</v>
      </c>
      <c r="N31">
        <f t="shared" si="13"/>
        <v>134.12620701669238</v>
      </c>
    </row>
    <row r="32" spans="1:14" x14ac:dyDescent="0.25">
      <c r="A32" t="s">
        <v>42</v>
      </c>
      <c r="B32" t="s">
        <v>41</v>
      </c>
      <c r="C32">
        <f t="shared" si="12"/>
        <v>157.49408185651933</v>
      </c>
      <c r="D32">
        <f t="shared" si="13"/>
        <v>153.55027810138142</v>
      </c>
      <c r="E32">
        <f t="shared" si="13"/>
        <v>179.36214964833874</v>
      </c>
      <c r="F32">
        <f t="shared" si="13"/>
        <v>188.98836920700592</v>
      </c>
      <c r="G32">
        <f t="shared" si="13"/>
        <v>173.68349939402856</v>
      </c>
      <c r="H32">
        <f t="shared" si="13"/>
        <v>189.74409027668992</v>
      </c>
      <c r="I32">
        <f t="shared" si="13"/>
        <v>169.8058415675402</v>
      </c>
      <c r="J32">
        <f t="shared" si="13"/>
        <v>155.40782777785364</v>
      </c>
      <c r="K32">
        <f t="shared" si="13"/>
        <v>133.79455644637798</v>
      </c>
      <c r="L32">
        <f t="shared" si="13"/>
        <v>113.33091437494409</v>
      </c>
      <c r="M32">
        <f t="shared" si="13"/>
        <v>127.55725973495103</v>
      </c>
      <c r="N32">
        <f t="shared" si="13"/>
        <v>134.12620701669238</v>
      </c>
    </row>
    <row r="33" spans="1:14" x14ac:dyDescent="0.25">
      <c r="A33" t="s">
        <v>41</v>
      </c>
      <c r="B33" t="s">
        <v>44</v>
      </c>
      <c r="C33">
        <f t="shared" si="12"/>
        <v>157.49408185651933</v>
      </c>
      <c r="D33">
        <f t="shared" si="13"/>
        <v>153.55027810138142</v>
      </c>
      <c r="E33">
        <f t="shared" si="13"/>
        <v>179.36214964833874</v>
      </c>
      <c r="F33">
        <f t="shared" si="13"/>
        <v>188.98836920700592</v>
      </c>
      <c r="G33">
        <f t="shared" si="13"/>
        <v>173.68349939402856</v>
      </c>
      <c r="H33">
        <f t="shared" si="13"/>
        <v>189.74409027668992</v>
      </c>
      <c r="I33">
        <f t="shared" si="13"/>
        <v>169.8058415675402</v>
      </c>
      <c r="J33">
        <f t="shared" si="13"/>
        <v>155.40782777785364</v>
      </c>
      <c r="K33">
        <f t="shared" si="13"/>
        <v>133.79455644637798</v>
      </c>
      <c r="L33">
        <f t="shared" si="13"/>
        <v>113.33091437494409</v>
      </c>
      <c r="M33">
        <f t="shared" si="13"/>
        <v>127.55725973495103</v>
      </c>
      <c r="N33">
        <f t="shared" si="13"/>
        <v>134.12620701669238</v>
      </c>
    </row>
    <row r="34" spans="1:14" x14ac:dyDescent="0.25">
      <c r="A34" t="s">
        <v>44</v>
      </c>
      <c r="B34" t="s">
        <v>9</v>
      </c>
      <c r="C34">
        <f t="shared" si="12"/>
        <v>157.49408185651933</v>
      </c>
      <c r="D34">
        <f t="shared" si="13"/>
        <v>153.55027810138142</v>
      </c>
      <c r="E34">
        <f t="shared" si="13"/>
        <v>179.36214964833874</v>
      </c>
      <c r="F34">
        <f t="shared" si="13"/>
        <v>188.98836920700592</v>
      </c>
      <c r="G34">
        <f t="shared" si="13"/>
        <v>173.68349939402856</v>
      </c>
      <c r="H34">
        <f t="shared" si="13"/>
        <v>189.74409027668992</v>
      </c>
      <c r="I34">
        <f t="shared" si="13"/>
        <v>169.8058415675402</v>
      </c>
      <c r="J34">
        <f t="shared" si="13"/>
        <v>155.40782777785364</v>
      </c>
      <c r="K34">
        <f t="shared" si="13"/>
        <v>133.79455644637798</v>
      </c>
      <c r="L34">
        <f t="shared" si="13"/>
        <v>113.33091437494409</v>
      </c>
      <c r="M34">
        <f t="shared" si="13"/>
        <v>127.55725973495103</v>
      </c>
      <c r="N34">
        <f t="shared" si="13"/>
        <v>134.12620701669238</v>
      </c>
    </row>
    <row r="35" spans="1:14" x14ac:dyDescent="0.25">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25">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25">
      <c r="A37" t="s">
        <v>9</v>
      </c>
      <c r="B37" t="s">
        <v>46</v>
      </c>
      <c r="C37">
        <f>C$34+C$35+C36</f>
        <v>173.25777573128795</v>
      </c>
      <c r="D37">
        <f t="shared" ref="D37:N37" si="14">D$34+D$35+D36</f>
        <v>163.04685089749279</v>
      </c>
      <c r="E37">
        <f t="shared" si="14"/>
        <v>199.20377914282844</v>
      </c>
      <c r="F37">
        <f t="shared" si="14"/>
        <v>225.86393460457558</v>
      </c>
      <c r="G37">
        <f t="shared" si="14"/>
        <v>227.53113930322132</v>
      </c>
      <c r="H37">
        <f t="shared" si="14"/>
        <v>236.39713312796454</v>
      </c>
      <c r="I37">
        <f t="shared" si="14"/>
        <v>200.22721033972721</v>
      </c>
      <c r="J37">
        <f t="shared" si="14"/>
        <v>175.79298584731148</v>
      </c>
      <c r="K37">
        <f t="shared" si="14"/>
        <v>165.59658614525043</v>
      </c>
      <c r="L37">
        <f t="shared" si="14"/>
        <v>157.74613766526397</v>
      </c>
      <c r="M37">
        <f t="shared" si="14"/>
        <v>147.40986397400127</v>
      </c>
      <c r="N37">
        <f t="shared" si="14"/>
        <v>140.88418312111884</v>
      </c>
    </row>
    <row r="38" spans="1:14" x14ac:dyDescent="0.25">
      <c r="A38" t="s">
        <v>46</v>
      </c>
      <c r="B38" t="s">
        <v>48</v>
      </c>
      <c r="C38">
        <f>C37+C36</f>
        <v>182.28973279822321</v>
      </c>
      <c r="D38">
        <f t="shared" ref="D38:N38" si="15">D37+D36</f>
        <v>169.25946801633145</v>
      </c>
      <c r="E38">
        <f t="shared" si="15"/>
        <v>205.12024510783982</v>
      </c>
      <c r="F38">
        <f t="shared" si="15"/>
        <v>231.15842057513055</v>
      </c>
      <c r="G38">
        <f t="shared" si="15"/>
        <v>234.34598089573765</v>
      </c>
      <c r="H38">
        <f t="shared" si="15"/>
        <v>245.09479709701944</v>
      </c>
      <c r="I38">
        <f t="shared" si="15"/>
        <v>206.35028574470155</v>
      </c>
      <c r="J38">
        <f t="shared" si="15"/>
        <v>180.74131825013376</v>
      </c>
      <c r="K38">
        <f t="shared" si="15"/>
        <v>174.71623717525074</v>
      </c>
      <c r="L38">
        <f t="shared" si="15"/>
        <v>167.35589874340121</v>
      </c>
      <c r="M38">
        <f t="shared" si="15"/>
        <v>153.7096352592277</v>
      </c>
      <c r="N38">
        <f t="shared" si="15"/>
        <v>146.41346832588545</v>
      </c>
    </row>
    <row r="39" spans="1:14" x14ac:dyDescent="0.25">
      <c r="A39" t="s">
        <v>34</v>
      </c>
      <c r="B39" t="s">
        <v>43</v>
      </c>
      <c r="C39">
        <f t="shared" ref="C39:N39" si="16">C10+C18+C44</f>
        <v>157.49408185651933</v>
      </c>
      <c r="D39">
        <f t="shared" si="16"/>
        <v>153.55027810138142</v>
      </c>
      <c r="E39">
        <f t="shared" si="16"/>
        <v>179.36214964833874</v>
      </c>
      <c r="F39">
        <f t="shared" si="16"/>
        <v>188.98836920700592</v>
      </c>
      <c r="G39">
        <f t="shared" si="16"/>
        <v>173.68349939402856</v>
      </c>
      <c r="H39">
        <f t="shared" si="16"/>
        <v>189.74409027668992</v>
      </c>
      <c r="I39">
        <f t="shared" si="16"/>
        <v>169.8058415675402</v>
      </c>
      <c r="J39">
        <f t="shared" si="16"/>
        <v>155.40782777785364</v>
      </c>
      <c r="K39">
        <f t="shared" si="16"/>
        <v>133.79455644637798</v>
      </c>
      <c r="L39">
        <f t="shared" si="16"/>
        <v>113.33091437494409</v>
      </c>
      <c r="M39">
        <f t="shared" si="16"/>
        <v>127.55725973495103</v>
      </c>
      <c r="N39">
        <f t="shared" si="16"/>
        <v>134.12620701669238</v>
      </c>
    </row>
    <row r="40" spans="1:14" x14ac:dyDescent="0.25">
      <c r="A40" t="s">
        <v>57</v>
      </c>
      <c r="B40" t="s">
        <v>62</v>
      </c>
      <c r="C40">
        <f t="shared" ref="C40:N40" si="17">C11</f>
        <v>39.442198290377952</v>
      </c>
      <c r="D40">
        <f t="shared" si="17"/>
        <v>39.794238872881245</v>
      </c>
      <c r="E40">
        <f t="shared" si="17"/>
        <v>41.073421011979462</v>
      </c>
      <c r="F40">
        <f t="shared" si="17"/>
        <v>46.164543539397862</v>
      </c>
      <c r="G40">
        <f t="shared" si="17"/>
        <v>41.505091727598874</v>
      </c>
      <c r="H40">
        <f t="shared" si="17"/>
        <v>40.035242714443065</v>
      </c>
      <c r="I40">
        <f t="shared" si="17"/>
        <v>39.490150751684872</v>
      </c>
      <c r="J40">
        <f t="shared" si="17"/>
        <v>39.399862588865943</v>
      </c>
      <c r="K40">
        <f t="shared" si="17"/>
        <v>39.357601066751869</v>
      </c>
      <c r="L40">
        <f t="shared" si="17"/>
        <v>39.317350561239252</v>
      </c>
      <c r="M40">
        <f t="shared" si="17"/>
        <v>39.355207860214762</v>
      </c>
      <c r="N40">
        <f t="shared" si="17"/>
        <v>39.144140206905462</v>
      </c>
    </row>
    <row r="41" spans="1:14" x14ac:dyDescent="0.25">
      <c r="A41" t="s">
        <v>62</v>
      </c>
      <c r="B41" t="s">
        <v>54</v>
      </c>
      <c r="C41">
        <f>C40</f>
        <v>39.442198290377952</v>
      </c>
      <c r="D41">
        <f t="shared" ref="D41:N41" si="18">D40</f>
        <v>39.794238872881245</v>
      </c>
      <c r="E41">
        <f t="shared" si="18"/>
        <v>41.073421011979462</v>
      </c>
      <c r="F41">
        <f t="shared" si="18"/>
        <v>46.164543539397862</v>
      </c>
      <c r="G41">
        <f t="shared" si="18"/>
        <v>41.505091727598874</v>
      </c>
      <c r="H41">
        <f t="shared" si="18"/>
        <v>40.035242714443065</v>
      </c>
      <c r="I41">
        <f t="shared" si="18"/>
        <v>39.490150751684872</v>
      </c>
      <c r="J41">
        <f t="shared" si="18"/>
        <v>39.399862588865943</v>
      </c>
      <c r="K41">
        <f t="shared" si="18"/>
        <v>39.357601066751869</v>
      </c>
      <c r="L41">
        <f t="shared" si="18"/>
        <v>39.317350561239252</v>
      </c>
      <c r="M41">
        <f t="shared" si="18"/>
        <v>39.355207860214762</v>
      </c>
      <c r="N41">
        <f t="shared" si="18"/>
        <v>39.144140206905462</v>
      </c>
    </row>
    <row r="42" spans="1:14" x14ac:dyDescent="0.25">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25">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25">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25">
      <c r="A45" t="s">
        <v>455</v>
      </c>
      <c r="B45" t="s">
        <v>56</v>
      </c>
      <c r="C45">
        <f>C12</f>
        <v>40.416065087817643</v>
      </c>
      <c r="D45">
        <f t="shared" ref="D45:N45" si="21">D12</f>
        <v>40.499225722422494</v>
      </c>
      <c r="E45">
        <f t="shared" si="21"/>
        <v>42.913654851935178</v>
      </c>
      <c r="F45">
        <f t="shared" si="21"/>
        <v>45.240753955201164</v>
      </c>
      <c r="G45">
        <f t="shared" si="21"/>
        <v>48.055051723266793</v>
      </c>
      <c r="H45">
        <f t="shared" si="21"/>
        <v>44.270303392671892</v>
      </c>
      <c r="I45">
        <f t="shared" si="21"/>
        <v>41.036435628823433</v>
      </c>
      <c r="J45">
        <f t="shared" si="21"/>
        <v>40.857236525960047</v>
      </c>
      <c r="K45">
        <f t="shared" si="21"/>
        <v>40.714268683384987</v>
      </c>
      <c r="L45">
        <f t="shared" si="21"/>
        <v>40.29893847014219</v>
      </c>
      <c r="M45">
        <f t="shared" si="21"/>
        <v>40.367327195117674</v>
      </c>
      <c r="N45">
        <f t="shared" si="21"/>
        <v>40.251497853563656</v>
      </c>
    </row>
    <row r="46" spans="1:14" x14ac:dyDescent="0.25">
      <c r="A46" t="s">
        <v>44</v>
      </c>
      <c r="B46" t="s">
        <v>43</v>
      </c>
      <c r="C46">
        <f>C33</f>
        <v>157.49408185651933</v>
      </c>
      <c r="D46">
        <f t="shared" ref="D46:N46" si="22">D33</f>
        <v>153.55027810138142</v>
      </c>
      <c r="E46">
        <f t="shared" si="22"/>
        <v>179.36214964833874</v>
      </c>
      <c r="F46">
        <f t="shared" si="22"/>
        <v>188.98836920700592</v>
      </c>
      <c r="G46">
        <f t="shared" si="22"/>
        <v>173.68349939402856</v>
      </c>
      <c r="H46">
        <f t="shared" si="22"/>
        <v>189.74409027668992</v>
      </c>
      <c r="I46">
        <f t="shared" si="22"/>
        <v>169.8058415675402</v>
      </c>
      <c r="J46">
        <f t="shared" si="22"/>
        <v>155.40782777785364</v>
      </c>
      <c r="K46">
        <f t="shared" si="22"/>
        <v>133.79455644637798</v>
      </c>
      <c r="L46">
        <f t="shared" si="22"/>
        <v>113.33091437494409</v>
      </c>
      <c r="M46">
        <f t="shared" si="22"/>
        <v>127.55725973495103</v>
      </c>
      <c r="N46">
        <f t="shared" si="22"/>
        <v>134.12620701669238</v>
      </c>
    </row>
    <row r="47" spans="1:14" x14ac:dyDescent="0.25">
      <c r="A47" t="s">
        <v>458</v>
      </c>
      <c r="B47" t="s">
        <v>461</v>
      </c>
      <c r="C47">
        <f>C11</f>
        <v>39.442198290377952</v>
      </c>
      <c r="D47">
        <f t="shared" ref="D47:N47" si="23">D11</f>
        <v>39.794238872881245</v>
      </c>
      <c r="E47">
        <f t="shared" si="23"/>
        <v>41.073421011979462</v>
      </c>
      <c r="F47">
        <f t="shared" si="23"/>
        <v>46.164543539397862</v>
      </c>
      <c r="G47">
        <f t="shared" si="23"/>
        <v>41.505091727598874</v>
      </c>
      <c r="H47">
        <f t="shared" si="23"/>
        <v>40.035242714443065</v>
      </c>
      <c r="I47">
        <f t="shared" si="23"/>
        <v>39.490150751684872</v>
      </c>
      <c r="J47">
        <f t="shared" si="23"/>
        <v>39.399862588865943</v>
      </c>
      <c r="K47">
        <f t="shared" si="23"/>
        <v>39.357601066751869</v>
      </c>
      <c r="L47">
        <f t="shared" si="23"/>
        <v>39.317350561239252</v>
      </c>
      <c r="M47">
        <f t="shared" si="23"/>
        <v>39.355207860214762</v>
      </c>
      <c r="N47">
        <f t="shared" si="23"/>
        <v>39.144140206905462</v>
      </c>
    </row>
    <row r="48" spans="1:14" x14ac:dyDescent="0.25">
      <c r="A48" t="s">
        <v>455</v>
      </c>
      <c r="B48" t="s">
        <v>461</v>
      </c>
      <c r="C48">
        <f>C12</f>
        <v>40.416065087817643</v>
      </c>
      <c r="D48">
        <f t="shared" ref="D48:N48" si="24">D12</f>
        <v>40.499225722422494</v>
      </c>
      <c r="E48">
        <f t="shared" si="24"/>
        <v>42.913654851935178</v>
      </c>
      <c r="F48">
        <f t="shared" si="24"/>
        <v>45.240753955201164</v>
      </c>
      <c r="G48">
        <f t="shared" si="24"/>
        <v>48.055051723266793</v>
      </c>
      <c r="H48">
        <f t="shared" si="24"/>
        <v>44.270303392671892</v>
      </c>
      <c r="I48">
        <f t="shared" si="24"/>
        <v>41.036435628823433</v>
      </c>
      <c r="J48">
        <f t="shared" si="24"/>
        <v>40.857236525960047</v>
      </c>
      <c r="K48">
        <f t="shared" si="24"/>
        <v>40.714268683384987</v>
      </c>
      <c r="L48">
        <f t="shared" si="24"/>
        <v>40.29893847014219</v>
      </c>
      <c r="M48">
        <f t="shared" si="24"/>
        <v>40.367327195117674</v>
      </c>
      <c r="N48">
        <f t="shared" si="24"/>
        <v>40.251497853563656</v>
      </c>
    </row>
    <row r="49" spans="1:14" x14ac:dyDescent="0.25">
      <c r="A49" t="s">
        <v>458</v>
      </c>
      <c r="B49" t="s">
        <v>456</v>
      </c>
      <c r="C49">
        <f>C11</f>
        <v>39.442198290377952</v>
      </c>
      <c r="D49">
        <f t="shared" ref="D49:N49" si="25">D11</f>
        <v>39.794238872881245</v>
      </c>
      <c r="E49">
        <f t="shared" si="25"/>
        <v>41.073421011979462</v>
      </c>
      <c r="F49">
        <f t="shared" si="25"/>
        <v>46.164543539397862</v>
      </c>
      <c r="G49">
        <f t="shared" si="25"/>
        <v>41.505091727598874</v>
      </c>
      <c r="H49">
        <f t="shared" si="25"/>
        <v>40.035242714443065</v>
      </c>
      <c r="I49">
        <f t="shared" si="25"/>
        <v>39.490150751684872</v>
      </c>
      <c r="J49">
        <f t="shared" si="25"/>
        <v>39.399862588865943</v>
      </c>
      <c r="K49">
        <f t="shared" si="25"/>
        <v>39.357601066751869</v>
      </c>
      <c r="L49">
        <f t="shared" si="25"/>
        <v>39.317350561239252</v>
      </c>
      <c r="M49">
        <f t="shared" si="25"/>
        <v>39.355207860214762</v>
      </c>
      <c r="N49">
        <f t="shared" si="25"/>
        <v>39.144140206905462</v>
      </c>
    </row>
    <row r="50" spans="1:14" x14ac:dyDescent="0.25">
      <c r="A50" t="s">
        <v>456</v>
      </c>
      <c r="B50" t="s">
        <v>10</v>
      </c>
      <c r="C50">
        <f>C11</f>
        <v>39.442198290377952</v>
      </c>
      <c r="D50">
        <f t="shared" ref="D50:N50" si="26">D11</f>
        <v>39.794238872881245</v>
      </c>
      <c r="E50">
        <f t="shared" si="26"/>
        <v>41.073421011979462</v>
      </c>
      <c r="F50">
        <f t="shared" si="26"/>
        <v>46.164543539397862</v>
      </c>
      <c r="G50">
        <f t="shared" si="26"/>
        <v>41.505091727598874</v>
      </c>
      <c r="H50">
        <f t="shared" si="26"/>
        <v>40.035242714443065</v>
      </c>
      <c r="I50">
        <f t="shared" si="26"/>
        <v>39.490150751684872</v>
      </c>
      <c r="J50">
        <f t="shared" si="26"/>
        <v>39.399862588865943</v>
      </c>
      <c r="K50">
        <f t="shared" si="26"/>
        <v>39.357601066751869</v>
      </c>
      <c r="L50">
        <f t="shared" si="26"/>
        <v>39.317350561239252</v>
      </c>
      <c r="M50">
        <f t="shared" si="26"/>
        <v>39.355207860214762</v>
      </c>
      <c r="N50">
        <f t="shared" si="26"/>
        <v>39.144140206905462</v>
      </c>
    </row>
    <row r="51" spans="1:14" x14ac:dyDescent="0.25">
      <c r="A51" t="s">
        <v>457</v>
      </c>
      <c r="B51" t="s">
        <v>10</v>
      </c>
      <c r="C51">
        <f>C11</f>
        <v>39.442198290377952</v>
      </c>
      <c r="D51">
        <f t="shared" ref="D51:N51" si="27">D11</f>
        <v>39.794238872881245</v>
      </c>
      <c r="E51">
        <f t="shared" si="27"/>
        <v>41.073421011979462</v>
      </c>
      <c r="F51">
        <f t="shared" si="27"/>
        <v>46.164543539397862</v>
      </c>
      <c r="G51">
        <f t="shared" si="27"/>
        <v>41.505091727598874</v>
      </c>
      <c r="H51">
        <f t="shared" si="27"/>
        <v>40.035242714443065</v>
      </c>
      <c r="I51">
        <f t="shared" si="27"/>
        <v>39.490150751684872</v>
      </c>
      <c r="J51">
        <f t="shared" si="27"/>
        <v>39.399862588865943</v>
      </c>
      <c r="K51">
        <f t="shared" si="27"/>
        <v>39.357601066751869</v>
      </c>
      <c r="L51">
        <f t="shared" si="27"/>
        <v>39.317350561239252</v>
      </c>
      <c r="M51">
        <f t="shared" si="27"/>
        <v>39.355207860214762</v>
      </c>
      <c r="N51">
        <f t="shared" si="27"/>
        <v>39.144140206905462</v>
      </c>
    </row>
    <row r="52" spans="1:14" x14ac:dyDescent="0.25">
      <c r="A52" t="s">
        <v>10</v>
      </c>
      <c r="B52" t="s">
        <v>459</v>
      </c>
      <c r="C52">
        <f>C14</f>
        <v>40.776683378195585</v>
      </c>
      <c r="D52">
        <f t="shared" ref="D52:N52" si="28">D14</f>
        <v>41.211884595303736</v>
      </c>
      <c r="E52">
        <f t="shared" si="28"/>
        <v>44.905495863914638</v>
      </c>
      <c r="F52">
        <f t="shared" si="28"/>
        <v>52.323717494599023</v>
      </c>
      <c r="G52">
        <f t="shared" si="28"/>
        <v>50.478563450865664</v>
      </c>
      <c r="H52">
        <f t="shared" si="28"/>
        <v>45.223966107114954</v>
      </c>
      <c r="I52">
        <f t="shared" si="28"/>
        <v>41.445006380508303</v>
      </c>
      <c r="J52">
        <f t="shared" si="28"/>
        <v>41.175519114825988</v>
      </c>
      <c r="K52">
        <f t="shared" si="28"/>
        <v>40.990289750136853</v>
      </c>
      <c r="L52">
        <f t="shared" si="28"/>
        <v>40.534709031381432</v>
      </c>
      <c r="M52">
        <f t="shared" si="28"/>
        <v>40.640955055332434</v>
      </c>
      <c r="N52">
        <f t="shared" si="28"/>
        <v>40.314058060469115</v>
      </c>
    </row>
    <row r="53" spans="1:14" x14ac:dyDescent="0.25">
      <c r="A53" t="s">
        <v>459</v>
      </c>
      <c r="B53" t="s">
        <v>49</v>
      </c>
      <c r="C53">
        <f>C12</f>
        <v>40.416065087817643</v>
      </c>
      <c r="D53">
        <f t="shared" ref="D53:N53" si="29">D12</f>
        <v>40.499225722422494</v>
      </c>
      <c r="E53">
        <f t="shared" si="29"/>
        <v>42.913654851935178</v>
      </c>
      <c r="F53">
        <f t="shared" si="29"/>
        <v>45.240753955201164</v>
      </c>
      <c r="G53">
        <f t="shared" si="29"/>
        <v>48.055051723266793</v>
      </c>
      <c r="H53">
        <f t="shared" si="29"/>
        <v>44.270303392671892</v>
      </c>
      <c r="I53">
        <f t="shared" si="29"/>
        <v>41.036435628823433</v>
      </c>
      <c r="J53">
        <f t="shared" si="29"/>
        <v>40.857236525960047</v>
      </c>
      <c r="K53">
        <f t="shared" si="29"/>
        <v>40.714268683384987</v>
      </c>
      <c r="L53">
        <f t="shared" si="29"/>
        <v>40.29893847014219</v>
      </c>
      <c r="M53">
        <f t="shared" si="29"/>
        <v>40.367327195117674</v>
      </c>
      <c r="N53">
        <f t="shared" si="29"/>
        <v>40.251497853563656</v>
      </c>
    </row>
    <row r="54" spans="1:14" x14ac:dyDescent="0.25">
      <c r="A54" t="s">
        <v>39</v>
      </c>
      <c r="B54" t="s">
        <v>42</v>
      </c>
      <c r="C54">
        <f>C28</f>
        <v>157.49408185651933</v>
      </c>
      <c r="D54">
        <f t="shared" ref="D54:N54" si="30">D28</f>
        <v>153.55027810138142</v>
      </c>
      <c r="E54">
        <f t="shared" si="30"/>
        <v>179.36214964833874</v>
      </c>
      <c r="F54">
        <f t="shared" si="30"/>
        <v>188.98836920700592</v>
      </c>
      <c r="G54">
        <f t="shared" si="30"/>
        <v>173.68349939402856</v>
      </c>
      <c r="H54">
        <f t="shared" si="30"/>
        <v>189.74409027668992</v>
      </c>
      <c r="I54">
        <f t="shared" si="30"/>
        <v>169.8058415675402</v>
      </c>
      <c r="J54">
        <f t="shared" si="30"/>
        <v>155.40782777785364</v>
      </c>
      <c r="K54">
        <f t="shared" si="30"/>
        <v>133.79455644637798</v>
      </c>
      <c r="L54">
        <f t="shared" si="30"/>
        <v>113.33091437494409</v>
      </c>
      <c r="M54">
        <f t="shared" si="30"/>
        <v>127.55725973495103</v>
      </c>
      <c r="N54">
        <f t="shared" si="30"/>
        <v>134.12620701669238</v>
      </c>
    </row>
    <row r="55" spans="1:14" x14ac:dyDescent="0.25">
      <c r="A55" t="s">
        <v>10</v>
      </c>
      <c r="B55" t="s">
        <v>52</v>
      </c>
      <c r="C55">
        <f>C15</f>
        <v>40.776683378195585</v>
      </c>
      <c r="D55">
        <f t="shared" ref="D55:N55" si="31">D15</f>
        <v>41.211884595303736</v>
      </c>
      <c r="E55">
        <f t="shared" si="31"/>
        <v>44.905495863914638</v>
      </c>
      <c r="F55">
        <f t="shared" si="31"/>
        <v>52.323717494599023</v>
      </c>
      <c r="G55">
        <f t="shared" si="31"/>
        <v>50.478563450865664</v>
      </c>
      <c r="H55">
        <f t="shared" si="31"/>
        <v>45.223966107114954</v>
      </c>
      <c r="I55">
        <f t="shared" si="31"/>
        <v>41.445006380508303</v>
      </c>
      <c r="J55">
        <f t="shared" si="31"/>
        <v>41.175519114825988</v>
      </c>
      <c r="K55">
        <f t="shared" si="31"/>
        <v>40.990289750136853</v>
      </c>
      <c r="L55">
        <f t="shared" si="31"/>
        <v>40.534709031381432</v>
      </c>
      <c r="M55">
        <f t="shared" si="31"/>
        <v>40.640955055332434</v>
      </c>
      <c r="N55">
        <f t="shared" si="31"/>
        <v>40.314058060469115</v>
      </c>
    </row>
    <row r="56" spans="1:14" x14ac:dyDescent="0.25">
      <c r="A56" t="s">
        <v>461</v>
      </c>
      <c r="B56" t="s">
        <v>56</v>
      </c>
      <c r="C56">
        <f>C47+C48</f>
        <v>79.858263378195602</v>
      </c>
      <c r="D56">
        <f t="shared" ref="D56:N56" si="32">D47+D48</f>
        <v>80.293464595303732</v>
      </c>
      <c r="E56">
        <f t="shared" si="32"/>
        <v>83.98707586391464</v>
      </c>
      <c r="F56">
        <f t="shared" si="32"/>
        <v>91.405297494599026</v>
      </c>
      <c r="G56">
        <f t="shared" si="32"/>
        <v>89.560143450865667</v>
      </c>
      <c r="H56">
        <f t="shared" si="32"/>
        <v>84.305546107114964</v>
      </c>
      <c r="I56">
        <f t="shared" si="32"/>
        <v>80.526586380508306</v>
      </c>
      <c r="J56">
        <f t="shared" si="32"/>
        <v>80.257099114825991</v>
      </c>
      <c r="K56">
        <f t="shared" si="32"/>
        <v>80.071869750136855</v>
      </c>
      <c r="L56">
        <f t="shared" si="32"/>
        <v>79.616289031381442</v>
      </c>
      <c r="M56">
        <f t="shared" si="32"/>
        <v>79.722535055332429</v>
      </c>
      <c r="N56">
        <f t="shared" si="32"/>
        <v>79.395638060469111</v>
      </c>
    </row>
    <row r="57" spans="1:14" x14ac:dyDescent="0.25">
      <c r="A57" t="s">
        <v>461</v>
      </c>
      <c r="B57" t="s">
        <v>457</v>
      </c>
      <c r="C57">
        <f>C56</f>
        <v>79.858263378195602</v>
      </c>
      <c r="D57">
        <f t="shared" ref="D57:N57" si="33">D56</f>
        <v>80.293464595303732</v>
      </c>
      <c r="E57">
        <f t="shared" si="33"/>
        <v>83.98707586391464</v>
      </c>
      <c r="F57">
        <f t="shared" si="33"/>
        <v>91.405297494599026</v>
      </c>
      <c r="G57">
        <f t="shared" si="33"/>
        <v>89.560143450865667</v>
      </c>
      <c r="H57">
        <f t="shared" si="33"/>
        <v>84.305546107114964</v>
      </c>
      <c r="I57">
        <f t="shared" si="33"/>
        <v>80.526586380508306</v>
      </c>
      <c r="J57">
        <f t="shared" si="33"/>
        <v>80.257099114825991</v>
      </c>
      <c r="K57">
        <f t="shared" si="33"/>
        <v>80.071869750136855</v>
      </c>
      <c r="L57">
        <f t="shared" si="33"/>
        <v>79.616289031381442</v>
      </c>
      <c r="M57">
        <f t="shared" si="33"/>
        <v>79.722535055332429</v>
      </c>
      <c r="N57">
        <f t="shared" si="33"/>
        <v>79.395638060469111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2</v>
      </c>
      <c r="D2">
        <v>2</v>
      </c>
      <c r="E2">
        <v>2</v>
      </c>
      <c r="F2">
        <v>2</v>
      </c>
      <c r="G2">
        <v>2</v>
      </c>
      <c r="H2">
        <v>2</v>
      </c>
      <c r="I2">
        <v>2</v>
      </c>
      <c r="J2">
        <v>2</v>
      </c>
      <c r="K2">
        <v>2</v>
      </c>
      <c r="L2">
        <v>2</v>
      </c>
      <c r="M2">
        <v>2</v>
      </c>
      <c r="N2">
        <v>2</v>
      </c>
    </row>
    <row r="3" spans="1:14" x14ac:dyDescent="0.25">
      <c r="A3" t="s">
        <v>31</v>
      </c>
      <c r="B3" t="s">
        <v>32</v>
      </c>
      <c r="C3">
        <v>2</v>
      </c>
      <c r="D3">
        <v>2</v>
      </c>
      <c r="E3">
        <v>2</v>
      </c>
      <c r="F3">
        <v>2</v>
      </c>
      <c r="G3">
        <v>2</v>
      </c>
      <c r="H3">
        <v>2</v>
      </c>
      <c r="I3">
        <v>2</v>
      </c>
      <c r="J3">
        <v>2</v>
      </c>
      <c r="K3">
        <v>2</v>
      </c>
      <c r="L3">
        <v>2</v>
      </c>
      <c r="M3">
        <v>2</v>
      </c>
      <c r="N3">
        <v>2</v>
      </c>
    </row>
    <row r="4" spans="1:14" x14ac:dyDescent="0.25">
      <c r="A4" t="s">
        <v>32</v>
      </c>
      <c r="B4" t="s">
        <v>33</v>
      </c>
      <c r="C4">
        <v>2</v>
      </c>
      <c r="D4">
        <v>2</v>
      </c>
      <c r="E4">
        <v>2</v>
      </c>
      <c r="F4">
        <v>2</v>
      </c>
      <c r="G4">
        <v>2</v>
      </c>
      <c r="H4">
        <v>2</v>
      </c>
      <c r="I4">
        <v>2</v>
      </c>
      <c r="J4">
        <v>2</v>
      </c>
      <c r="K4">
        <v>2</v>
      </c>
      <c r="L4">
        <v>2</v>
      </c>
      <c r="M4">
        <v>2</v>
      </c>
      <c r="N4">
        <v>2</v>
      </c>
    </row>
    <row r="5" spans="1:14" x14ac:dyDescent="0.25">
      <c r="A5" t="s">
        <v>7</v>
      </c>
      <c r="B5" t="s">
        <v>33</v>
      </c>
      <c r="C5">
        <v>2</v>
      </c>
      <c r="D5">
        <v>2</v>
      </c>
      <c r="E5">
        <v>2</v>
      </c>
      <c r="F5">
        <v>2</v>
      </c>
      <c r="G5">
        <v>2</v>
      </c>
      <c r="H5">
        <v>2</v>
      </c>
      <c r="I5">
        <v>2</v>
      </c>
      <c r="J5">
        <v>2</v>
      </c>
      <c r="K5">
        <v>2</v>
      </c>
      <c r="L5">
        <v>2</v>
      </c>
      <c r="M5">
        <v>2</v>
      </c>
      <c r="N5">
        <v>2</v>
      </c>
    </row>
    <row r="6" spans="1:14" x14ac:dyDescent="0.25">
      <c r="A6" t="s">
        <v>33</v>
      </c>
      <c r="B6" t="s">
        <v>8</v>
      </c>
      <c r="C6">
        <v>2</v>
      </c>
      <c r="D6">
        <v>2</v>
      </c>
      <c r="E6">
        <v>2</v>
      </c>
      <c r="F6">
        <v>2</v>
      </c>
      <c r="G6">
        <v>2</v>
      </c>
      <c r="H6">
        <v>2</v>
      </c>
      <c r="I6">
        <v>2</v>
      </c>
      <c r="J6">
        <v>2</v>
      </c>
      <c r="K6">
        <v>2</v>
      </c>
      <c r="L6">
        <v>2</v>
      </c>
      <c r="M6">
        <v>2</v>
      </c>
      <c r="N6">
        <v>2</v>
      </c>
    </row>
    <row r="7" spans="1:14" x14ac:dyDescent="0.25">
      <c r="A7" t="s">
        <v>5</v>
      </c>
      <c r="B7" t="s">
        <v>6</v>
      </c>
      <c r="C7">
        <v>2</v>
      </c>
      <c r="D7">
        <v>2</v>
      </c>
      <c r="E7">
        <v>2</v>
      </c>
      <c r="F7">
        <v>2</v>
      </c>
      <c r="G7">
        <v>2</v>
      </c>
      <c r="H7">
        <v>2</v>
      </c>
      <c r="I7">
        <v>2</v>
      </c>
      <c r="J7">
        <v>2</v>
      </c>
      <c r="K7">
        <v>2</v>
      </c>
      <c r="L7">
        <v>2</v>
      </c>
      <c r="M7">
        <v>2</v>
      </c>
      <c r="N7">
        <v>2</v>
      </c>
    </row>
    <row r="8" spans="1:14" x14ac:dyDescent="0.25">
      <c r="A8" t="s">
        <v>32</v>
      </c>
      <c r="B8" t="s">
        <v>6</v>
      </c>
      <c r="C8">
        <v>2</v>
      </c>
      <c r="D8">
        <v>2</v>
      </c>
      <c r="E8">
        <v>2</v>
      </c>
      <c r="F8">
        <v>2</v>
      </c>
      <c r="G8">
        <v>2</v>
      </c>
      <c r="H8">
        <v>2</v>
      </c>
      <c r="I8">
        <v>2</v>
      </c>
      <c r="J8">
        <v>2</v>
      </c>
      <c r="K8">
        <v>2</v>
      </c>
      <c r="L8">
        <v>2</v>
      </c>
      <c r="M8">
        <v>2</v>
      </c>
      <c r="N8">
        <v>2</v>
      </c>
    </row>
    <row r="9" spans="1:14" x14ac:dyDescent="0.25">
      <c r="A9" t="s">
        <v>6</v>
      </c>
      <c r="B9" t="s">
        <v>8</v>
      </c>
      <c r="C9">
        <v>2</v>
      </c>
      <c r="D9">
        <v>2</v>
      </c>
      <c r="E9">
        <v>2</v>
      </c>
      <c r="F9">
        <v>2</v>
      </c>
      <c r="G9">
        <v>2</v>
      </c>
      <c r="H9">
        <v>2</v>
      </c>
      <c r="I9">
        <v>2</v>
      </c>
      <c r="J9">
        <v>2</v>
      </c>
      <c r="K9">
        <v>2</v>
      </c>
      <c r="L9">
        <v>2</v>
      </c>
      <c r="M9">
        <v>2</v>
      </c>
      <c r="N9">
        <v>2</v>
      </c>
    </row>
    <row r="10" spans="1:14" x14ac:dyDescent="0.25">
      <c r="A10" t="s">
        <v>8</v>
      </c>
      <c r="B10" t="s">
        <v>34</v>
      </c>
      <c r="C10">
        <v>2</v>
      </c>
      <c r="D10">
        <v>2</v>
      </c>
      <c r="E10">
        <v>2</v>
      </c>
      <c r="F10">
        <v>2</v>
      </c>
      <c r="G10">
        <v>2</v>
      </c>
      <c r="H10">
        <v>2</v>
      </c>
      <c r="I10">
        <v>2</v>
      </c>
      <c r="J10">
        <v>2</v>
      </c>
      <c r="K10">
        <v>2</v>
      </c>
      <c r="L10">
        <v>2</v>
      </c>
      <c r="M10">
        <v>2</v>
      </c>
      <c r="N10">
        <v>2</v>
      </c>
    </row>
    <row r="11" spans="1:14" x14ac:dyDescent="0.25">
      <c r="A11" t="s">
        <v>58</v>
      </c>
      <c r="B11" t="s">
        <v>57</v>
      </c>
      <c r="C11">
        <v>2</v>
      </c>
      <c r="D11">
        <v>2</v>
      </c>
      <c r="E11">
        <v>2</v>
      </c>
      <c r="F11">
        <v>2</v>
      </c>
      <c r="G11">
        <v>2</v>
      </c>
      <c r="H11">
        <v>2</v>
      </c>
      <c r="I11">
        <v>2</v>
      </c>
      <c r="J11">
        <v>2</v>
      </c>
      <c r="K11">
        <v>2</v>
      </c>
      <c r="L11">
        <v>2</v>
      </c>
      <c r="M11">
        <v>2</v>
      </c>
      <c r="N11">
        <v>2</v>
      </c>
    </row>
    <row r="12" spans="1:14" x14ac:dyDescent="0.25">
      <c r="A12" t="s">
        <v>59</v>
      </c>
      <c r="B12" t="s">
        <v>56</v>
      </c>
      <c r="C12">
        <v>2</v>
      </c>
      <c r="D12">
        <v>2</v>
      </c>
      <c r="E12">
        <v>2</v>
      </c>
      <c r="F12">
        <v>2</v>
      </c>
      <c r="G12">
        <v>2</v>
      </c>
      <c r="H12">
        <v>2</v>
      </c>
      <c r="I12">
        <v>2</v>
      </c>
      <c r="J12">
        <v>2</v>
      </c>
      <c r="K12">
        <v>2</v>
      </c>
      <c r="L12">
        <v>2</v>
      </c>
      <c r="M12">
        <v>2</v>
      </c>
      <c r="N12">
        <v>2</v>
      </c>
    </row>
    <row r="13" spans="1:14" x14ac:dyDescent="0.25">
      <c r="A13" t="s">
        <v>57</v>
      </c>
      <c r="B13" t="s">
        <v>56</v>
      </c>
      <c r="C13">
        <v>2</v>
      </c>
      <c r="D13">
        <v>2</v>
      </c>
      <c r="E13">
        <v>2</v>
      </c>
      <c r="F13">
        <v>2</v>
      </c>
      <c r="G13">
        <v>2</v>
      </c>
      <c r="H13">
        <v>2</v>
      </c>
      <c r="I13">
        <v>2</v>
      </c>
      <c r="J13">
        <v>2</v>
      </c>
      <c r="K13">
        <v>2</v>
      </c>
      <c r="L13">
        <v>2</v>
      </c>
      <c r="M13">
        <v>2</v>
      </c>
      <c r="N13">
        <v>2</v>
      </c>
    </row>
    <row r="14" spans="1:14" x14ac:dyDescent="0.25">
      <c r="A14" t="s">
        <v>56</v>
      </c>
      <c r="B14" t="s">
        <v>10</v>
      </c>
      <c r="C14">
        <v>2</v>
      </c>
      <c r="D14">
        <v>2</v>
      </c>
      <c r="E14">
        <v>2</v>
      </c>
      <c r="F14">
        <v>2</v>
      </c>
      <c r="G14">
        <v>2</v>
      </c>
      <c r="H14">
        <v>2</v>
      </c>
      <c r="I14">
        <v>2</v>
      </c>
      <c r="J14">
        <v>2</v>
      </c>
      <c r="K14">
        <v>2</v>
      </c>
      <c r="L14">
        <v>2</v>
      </c>
      <c r="M14">
        <v>2</v>
      </c>
      <c r="N14">
        <v>2</v>
      </c>
    </row>
    <row r="15" spans="1:14" x14ac:dyDescent="0.25">
      <c r="A15" t="s">
        <v>10</v>
      </c>
      <c r="B15" t="s">
        <v>53</v>
      </c>
      <c r="C15">
        <v>2</v>
      </c>
      <c r="D15">
        <v>2</v>
      </c>
      <c r="E15">
        <v>2</v>
      </c>
      <c r="F15">
        <v>2</v>
      </c>
      <c r="G15">
        <v>2</v>
      </c>
      <c r="H15">
        <v>2</v>
      </c>
      <c r="I15">
        <v>2</v>
      </c>
      <c r="J15">
        <v>2</v>
      </c>
      <c r="K15">
        <v>2</v>
      </c>
      <c r="L15">
        <v>2</v>
      </c>
      <c r="M15">
        <v>2</v>
      </c>
      <c r="N15">
        <v>2</v>
      </c>
    </row>
    <row r="16" spans="1:14" x14ac:dyDescent="0.25">
      <c r="A16" t="s">
        <v>10</v>
      </c>
      <c r="B16" t="s">
        <v>49</v>
      </c>
      <c r="C16">
        <v>2</v>
      </c>
      <c r="D16">
        <v>2</v>
      </c>
      <c r="E16">
        <v>2</v>
      </c>
      <c r="F16">
        <v>2</v>
      </c>
      <c r="G16">
        <v>2</v>
      </c>
      <c r="H16">
        <v>2</v>
      </c>
      <c r="I16">
        <v>2</v>
      </c>
      <c r="J16">
        <v>2</v>
      </c>
      <c r="K16">
        <v>2</v>
      </c>
      <c r="L16">
        <v>2</v>
      </c>
      <c r="M16">
        <v>2</v>
      </c>
      <c r="N16">
        <v>2</v>
      </c>
    </row>
    <row r="17" spans="1:14" x14ac:dyDescent="0.25">
      <c r="A17" t="s">
        <v>53</v>
      </c>
      <c r="B17" t="s">
        <v>49</v>
      </c>
      <c r="C17">
        <v>2</v>
      </c>
      <c r="D17">
        <v>2</v>
      </c>
      <c r="E17">
        <v>2</v>
      </c>
      <c r="F17">
        <v>2</v>
      </c>
      <c r="G17">
        <v>2</v>
      </c>
      <c r="H17">
        <v>2</v>
      </c>
      <c r="I17">
        <v>2</v>
      </c>
      <c r="J17">
        <v>2</v>
      </c>
      <c r="K17">
        <v>2</v>
      </c>
      <c r="L17">
        <v>2</v>
      </c>
      <c r="M17">
        <v>2</v>
      </c>
      <c r="N17">
        <v>2</v>
      </c>
    </row>
    <row r="18" spans="1:14" x14ac:dyDescent="0.25">
      <c r="A18" t="s">
        <v>49</v>
      </c>
      <c r="B18" t="s">
        <v>34</v>
      </c>
      <c r="C18">
        <v>2</v>
      </c>
      <c r="D18">
        <v>2</v>
      </c>
      <c r="E18">
        <v>2</v>
      </c>
      <c r="F18">
        <v>2</v>
      </c>
      <c r="G18">
        <v>2</v>
      </c>
      <c r="H18">
        <v>2</v>
      </c>
      <c r="I18">
        <v>2</v>
      </c>
      <c r="J18">
        <v>2</v>
      </c>
      <c r="K18">
        <v>2</v>
      </c>
      <c r="L18">
        <v>2</v>
      </c>
      <c r="M18">
        <v>2</v>
      </c>
      <c r="N18">
        <v>2</v>
      </c>
    </row>
    <row r="19" spans="1:14" x14ac:dyDescent="0.25">
      <c r="A19" t="s">
        <v>55</v>
      </c>
      <c r="B19" t="s">
        <v>54</v>
      </c>
      <c r="C19">
        <v>2</v>
      </c>
      <c r="D19">
        <v>2</v>
      </c>
      <c r="E19">
        <v>2</v>
      </c>
      <c r="F19">
        <v>2</v>
      </c>
      <c r="G19">
        <v>2</v>
      </c>
      <c r="H19">
        <v>2</v>
      </c>
      <c r="I19">
        <v>2</v>
      </c>
      <c r="J19">
        <v>2</v>
      </c>
      <c r="K19">
        <v>2</v>
      </c>
      <c r="L19">
        <v>2</v>
      </c>
      <c r="M19">
        <v>2</v>
      </c>
      <c r="N19">
        <v>2</v>
      </c>
    </row>
    <row r="20" spans="1:14" x14ac:dyDescent="0.25">
      <c r="A20" t="s">
        <v>54</v>
      </c>
      <c r="B20" t="s">
        <v>52</v>
      </c>
      <c r="C20">
        <v>2</v>
      </c>
      <c r="D20">
        <v>2</v>
      </c>
      <c r="E20">
        <v>2</v>
      </c>
      <c r="F20">
        <v>2</v>
      </c>
      <c r="G20">
        <v>2</v>
      </c>
      <c r="H20">
        <v>2</v>
      </c>
      <c r="I20">
        <v>2</v>
      </c>
      <c r="J20">
        <v>2</v>
      </c>
      <c r="K20">
        <v>2</v>
      </c>
      <c r="L20">
        <v>2</v>
      </c>
      <c r="M20">
        <v>2</v>
      </c>
      <c r="N20">
        <v>2</v>
      </c>
    </row>
    <row r="21" spans="1:14" x14ac:dyDescent="0.25">
      <c r="A21" t="s">
        <v>52</v>
      </c>
      <c r="B21" t="s">
        <v>50</v>
      </c>
      <c r="C21">
        <v>2</v>
      </c>
      <c r="D21">
        <v>2</v>
      </c>
      <c r="E21">
        <v>2</v>
      </c>
      <c r="F21">
        <v>2</v>
      </c>
      <c r="G21">
        <v>2</v>
      </c>
      <c r="H21">
        <v>2</v>
      </c>
      <c r="I21">
        <v>2</v>
      </c>
      <c r="J21">
        <v>2</v>
      </c>
      <c r="K21">
        <v>2</v>
      </c>
      <c r="L21">
        <v>2</v>
      </c>
      <c r="M21">
        <v>2</v>
      </c>
      <c r="N21">
        <v>2</v>
      </c>
    </row>
    <row r="22" spans="1:14" x14ac:dyDescent="0.25">
      <c r="A22" t="s">
        <v>54</v>
      </c>
      <c r="B22" t="s">
        <v>50</v>
      </c>
      <c r="C22">
        <v>2</v>
      </c>
      <c r="D22">
        <v>2</v>
      </c>
      <c r="E22">
        <v>2</v>
      </c>
      <c r="F22">
        <v>2</v>
      </c>
      <c r="G22">
        <v>2</v>
      </c>
      <c r="H22">
        <v>2</v>
      </c>
      <c r="I22">
        <v>2</v>
      </c>
      <c r="J22">
        <v>2</v>
      </c>
      <c r="K22">
        <v>2</v>
      </c>
      <c r="L22">
        <v>2</v>
      </c>
      <c r="M22">
        <v>2</v>
      </c>
      <c r="N22">
        <v>2</v>
      </c>
    </row>
    <row r="23" spans="1:14" x14ac:dyDescent="0.25">
      <c r="A23" t="s">
        <v>51</v>
      </c>
      <c r="B23" t="s">
        <v>50</v>
      </c>
      <c r="C23">
        <v>2</v>
      </c>
      <c r="D23">
        <v>2</v>
      </c>
      <c r="E23">
        <v>2</v>
      </c>
      <c r="F23">
        <v>2</v>
      </c>
      <c r="G23">
        <v>2</v>
      </c>
      <c r="H23">
        <v>2</v>
      </c>
      <c r="I23">
        <v>2</v>
      </c>
      <c r="J23">
        <v>2</v>
      </c>
      <c r="K23">
        <v>2</v>
      </c>
      <c r="L23">
        <v>2</v>
      </c>
      <c r="M23">
        <v>2</v>
      </c>
      <c r="N23">
        <v>2</v>
      </c>
    </row>
    <row r="24" spans="1:14" x14ac:dyDescent="0.25">
      <c r="A24" t="s">
        <v>50</v>
      </c>
      <c r="B24" t="s">
        <v>49</v>
      </c>
      <c r="C24">
        <v>2</v>
      </c>
      <c r="D24">
        <v>2</v>
      </c>
      <c r="E24">
        <v>2</v>
      </c>
      <c r="F24">
        <v>2</v>
      </c>
      <c r="G24">
        <v>2</v>
      </c>
      <c r="H24">
        <v>2</v>
      </c>
      <c r="I24">
        <v>2</v>
      </c>
      <c r="J24">
        <v>2</v>
      </c>
      <c r="K24">
        <v>2</v>
      </c>
      <c r="L24">
        <v>2</v>
      </c>
      <c r="M24">
        <v>2</v>
      </c>
      <c r="N24">
        <v>2</v>
      </c>
    </row>
    <row r="25" spans="1:14" x14ac:dyDescent="0.25">
      <c r="A25" t="s">
        <v>34</v>
      </c>
      <c r="B25" t="s">
        <v>35</v>
      </c>
      <c r="C25">
        <v>2</v>
      </c>
      <c r="D25">
        <v>2</v>
      </c>
      <c r="E25">
        <v>2</v>
      </c>
      <c r="F25">
        <v>2</v>
      </c>
      <c r="G25">
        <v>2</v>
      </c>
      <c r="H25">
        <v>2</v>
      </c>
      <c r="I25">
        <v>2</v>
      </c>
      <c r="J25">
        <v>2</v>
      </c>
      <c r="K25">
        <v>2</v>
      </c>
      <c r="L25">
        <v>2</v>
      </c>
      <c r="M25">
        <v>2</v>
      </c>
      <c r="N25">
        <v>2</v>
      </c>
    </row>
    <row r="26" spans="1:14" x14ac:dyDescent="0.25">
      <c r="A26" t="s">
        <v>34</v>
      </c>
      <c r="B26" t="s">
        <v>36</v>
      </c>
      <c r="C26">
        <v>2</v>
      </c>
      <c r="D26">
        <v>2</v>
      </c>
      <c r="E26">
        <v>2</v>
      </c>
      <c r="F26">
        <v>2</v>
      </c>
      <c r="G26">
        <v>2</v>
      </c>
      <c r="H26">
        <v>2</v>
      </c>
      <c r="I26">
        <v>2</v>
      </c>
      <c r="J26">
        <v>2</v>
      </c>
      <c r="K26">
        <v>2</v>
      </c>
      <c r="L26">
        <v>2</v>
      </c>
      <c r="M26">
        <v>2</v>
      </c>
      <c r="N26">
        <v>2</v>
      </c>
    </row>
    <row r="27" spans="1:14" x14ac:dyDescent="0.25">
      <c r="A27" t="s">
        <v>35</v>
      </c>
      <c r="B27" t="s">
        <v>36</v>
      </c>
      <c r="C27">
        <v>2</v>
      </c>
      <c r="D27">
        <v>2</v>
      </c>
      <c r="E27">
        <v>2</v>
      </c>
      <c r="F27">
        <v>2</v>
      </c>
      <c r="G27">
        <v>2</v>
      </c>
      <c r="H27">
        <v>2</v>
      </c>
      <c r="I27">
        <v>2</v>
      </c>
      <c r="J27">
        <v>2</v>
      </c>
      <c r="K27">
        <v>2</v>
      </c>
      <c r="L27">
        <v>2</v>
      </c>
      <c r="M27">
        <v>2</v>
      </c>
      <c r="N27">
        <v>2</v>
      </c>
    </row>
    <row r="28" spans="1:14" x14ac:dyDescent="0.25">
      <c r="A28" t="s">
        <v>36</v>
      </c>
      <c r="B28" t="s">
        <v>39</v>
      </c>
      <c r="C28">
        <v>2</v>
      </c>
      <c r="D28">
        <v>2</v>
      </c>
      <c r="E28">
        <v>2</v>
      </c>
      <c r="F28">
        <v>2</v>
      </c>
      <c r="G28">
        <v>2</v>
      </c>
      <c r="H28">
        <v>2</v>
      </c>
      <c r="I28">
        <v>2</v>
      </c>
      <c r="J28">
        <v>2</v>
      </c>
      <c r="K28">
        <v>2</v>
      </c>
      <c r="L28">
        <v>2</v>
      </c>
      <c r="M28">
        <v>2</v>
      </c>
      <c r="N28">
        <v>2</v>
      </c>
    </row>
    <row r="29" spans="1:14" x14ac:dyDescent="0.25">
      <c r="A29" t="s">
        <v>39</v>
      </c>
      <c r="B29" t="s">
        <v>40</v>
      </c>
      <c r="C29">
        <v>2</v>
      </c>
      <c r="D29">
        <v>2</v>
      </c>
      <c r="E29">
        <v>2</v>
      </c>
      <c r="F29">
        <v>2</v>
      </c>
      <c r="G29">
        <v>2</v>
      </c>
      <c r="H29">
        <v>2</v>
      </c>
      <c r="I29">
        <v>2</v>
      </c>
      <c r="J29">
        <v>2</v>
      </c>
      <c r="K29">
        <v>2</v>
      </c>
      <c r="L29">
        <v>2</v>
      </c>
      <c r="M29">
        <v>2</v>
      </c>
      <c r="N29">
        <v>2</v>
      </c>
    </row>
    <row r="30" spans="1:14" x14ac:dyDescent="0.25">
      <c r="A30" t="s">
        <v>40</v>
      </c>
      <c r="B30" t="s">
        <v>41</v>
      </c>
      <c r="C30">
        <v>2</v>
      </c>
      <c r="D30">
        <v>2</v>
      </c>
      <c r="E30">
        <v>2</v>
      </c>
      <c r="F30">
        <v>2</v>
      </c>
      <c r="G30">
        <v>2</v>
      </c>
      <c r="H30">
        <v>2</v>
      </c>
      <c r="I30">
        <v>2</v>
      </c>
      <c r="J30">
        <v>2</v>
      </c>
      <c r="K30">
        <v>2</v>
      </c>
      <c r="L30">
        <v>2</v>
      </c>
      <c r="M30">
        <v>2</v>
      </c>
      <c r="N30">
        <v>2</v>
      </c>
    </row>
    <row r="31" spans="1:14" x14ac:dyDescent="0.25">
      <c r="A31" t="s">
        <v>39</v>
      </c>
      <c r="B31" t="s">
        <v>41</v>
      </c>
      <c r="C31">
        <v>2</v>
      </c>
      <c r="D31">
        <v>2</v>
      </c>
      <c r="E31">
        <v>2</v>
      </c>
      <c r="F31">
        <v>2</v>
      </c>
      <c r="G31">
        <v>2</v>
      </c>
      <c r="H31">
        <v>2</v>
      </c>
      <c r="I31">
        <v>2</v>
      </c>
      <c r="J31">
        <v>2</v>
      </c>
      <c r="K31">
        <v>2</v>
      </c>
      <c r="L31">
        <v>2</v>
      </c>
      <c r="M31">
        <v>2</v>
      </c>
      <c r="N31">
        <v>2</v>
      </c>
    </row>
    <row r="32" spans="1:14" x14ac:dyDescent="0.25">
      <c r="A32" t="s">
        <v>42</v>
      </c>
      <c r="B32" t="s">
        <v>41</v>
      </c>
      <c r="C32">
        <v>2</v>
      </c>
      <c r="D32">
        <v>2</v>
      </c>
      <c r="E32">
        <v>2</v>
      </c>
      <c r="F32">
        <v>2</v>
      </c>
      <c r="G32">
        <v>2</v>
      </c>
      <c r="H32">
        <v>2</v>
      </c>
      <c r="I32">
        <v>2</v>
      </c>
      <c r="J32">
        <v>2</v>
      </c>
      <c r="K32">
        <v>2</v>
      </c>
      <c r="L32">
        <v>2</v>
      </c>
      <c r="M32">
        <v>2</v>
      </c>
      <c r="N32">
        <v>2</v>
      </c>
    </row>
    <row r="33" spans="1:14" x14ac:dyDescent="0.25">
      <c r="A33" t="s">
        <v>41</v>
      </c>
      <c r="B33" t="s">
        <v>44</v>
      </c>
      <c r="C33">
        <v>2</v>
      </c>
      <c r="D33">
        <v>2</v>
      </c>
      <c r="E33">
        <v>2</v>
      </c>
      <c r="F33">
        <v>2</v>
      </c>
      <c r="G33">
        <v>2</v>
      </c>
      <c r="H33">
        <v>2</v>
      </c>
      <c r="I33">
        <v>2</v>
      </c>
      <c r="J33">
        <v>2</v>
      </c>
      <c r="K33">
        <v>2</v>
      </c>
      <c r="L33">
        <v>2</v>
      </c>
      <c r="M33">
        <v>2</v>
      </c>
      <c r="N33">
        <v>2</v>
      </c>
    </row>
    <row r="34" spans="1:14" x14ac:dyDescent="0.25">
      <c r="A34" t="s">
        <v>44</v>
      </c>
      <c r="B34" t="s">
        <v>9</v>
      </c>
      <c r="C34">
        <v>2</v>
      </c>
      <c r="D34">
        <v>2</v>
      </c>
      <c r="E34">
        <v>2</v>
      </c>
      <c r="F34">
        <v>2</v>
      </c>
      <c r="G34">
        <v>2</v>
      </c>
      <c r="H34">
        <v>2</v>
      </c>
      <c r="I34">
        <v>2</v>
      </c>
      <c r="J34">
        <v>2</v>
      </c>
      <c r="K34">
        <v>2</v>
      </c>
      <c r="L34">
        <v>2</v>
      </c>
      <c r="M34">
        <v>2</v>
      </c>
      <c r="N34">
        <v>2</v>
      </c>
    </row>
    <row r="35" spans="1:14" x14ac:dyDescent="0.25">
      <c r="A35" t="s">
        <v>45</v>
      </c>
      <c r="B35" t="s">
        <v>9</v>
      </c>
      <c r="C35">
        <v>2</v>
      </c>
      <c r="D35">
        <v>2</v>
      </c>
      <c r="E35">
        <v>2</v>
      </c>
      <c r="F35">
        <v>2</v>
      </c>
      <c r="G35">
        <v>2</v>
      </c>
      <c r="H35">
        <v>2</v>
      </c>
      <c r="I35">
        <v>2</v>
      </c>
      <c r="J35">
        <v>2</v>
      </c>
      <c r="K35">
        <v>2</v>
      </c>
      <c r="L35">
        <v>2</v>
      </c>
      <c r="M35">
        <v>2</v>
      </c>
      <c r="N35">
        <v>2</v>
      </c>
    </row>
    <row r="36" spans="1:14" x14ac:dyDescent="0.25">
      <c r="A36" t="s">
        <v>47</v>
      </c>
      <c r="B36" t="s">
        <v>9</v>
      </c>
      <c r="C36">
        <v>2</v>
      </c>
      <c r="D36">
        <v>2</v>
      </c>
      <c r="E36">
        <v>2</v>
      </c>
      <c r="F36">
        <v>2</v>
      </c>
      <c r="G36">
        <v>2</v>
      </c>
      <c r="H36">
        <v>2</v>
      </c>
      <c r="I36">
        <v>2</v>
      </c>
      <c r="J36">
        <v>2</v>
      </c>
      <c r="K36">
        <v>2</v>
      </c>
      <c r="L36">
        <v>2</v>
      </c>
      <c r="M36">
        <v>2</v>
      </c>
      <c r="N36">
        <v>2</v>
      </c>
    </row>
    <row r="37" spans="1:14" x14ac:dyDescent="0.25">
      <c r="A37" t="s">
        <v>9</v>
      </c>
      <c r="B37" t="s">
        <v>46</v>
      </c>
      <c r="C37">
        <v>2</v>
      </c>
      <c r="D37">
        <v>2</v>
      </c>
      <c r="E37">
        <v>2</v>
      </c>
      <c r="F37">
        <v>2</v>
      </c>
      <c r="G37">
        <v>2</v>
      </c>
      <c r="H37">
        <v>2</v>
      </c>
      <c r="I37">
        <v>2</v>
      </c>
      <c r="J37">
        <v>2</v>
      </c>
      <c r="K37">
        <v>2</v>
      </c>
      <c r="L37">
        <v>2</v>
      </c>
      <c r="M37">
        <v>2</v>
      </c>
      <c r="N37">
        <v>2</v>
      </c>
    </row>
    <row r="38" spans="1:14" x14ac:dyDescent="0.25">
      <c r="A38" t="s">
        <v>46</v>
      </c>
      <c r="B38" t="s">
        <v>48</v>
      </c>
      <c r="C38">
        <v>2</v>
      </c>
      <c r="D38">
        <v>2</v>
      </c>
      <c r="E38">
        <v>2</v>
      </c>
      <c r="F38">
        <v>2</v>
      </c>
      <c r="G38">
        <v>2</v>
      </c>
      <c r="H38">
        <v>2</v>
      </c>
      <c r="I38">
        <v>2</v>
      </c>
      <c r="J38">
        <v>2</v>
      </c>
      <c r="K38">
        <v>2</v>
      </c>
      <c r="L38">
        <v>2</v>
      </c>
      <c r="M38">
        <v>2</v>
      </c>
      <c r="N38">
        <v>2</v>
      </c>
    </row>
    <row r="39" spans="1:14" x14ac:dyDescent="0.25">
      <c r="A39" t="s">
        <v>34</v>
      </c>
      <c r="B39" t="s">
        <v>43</v>
      </c>
      <c r="C39">
        <v>2</v>
      </c>
      <c r="D39">
        <v>2</v>
      </c>
      <c r="E39">
        <v>2</v>
      </c>
      <c r="F39">
        <v>2</v>
      </c>
      <c r="G39">
        <v>2</v>
      </c>
      <c r="H39">
        <v>2</v>
      </c>
      <c r="I39">
        <v>2</v>
      </c>
      <c r="J39">
        <v>2</v>
      </c>
      <c r="K39">
        <v>2</v>
      </c>
      <c r="L39">
        <v>2</v>
      </c>
      <c r="M39">
        <v>2</v>
      </c>
      <c r="N39">
        <v>2</v>
      </c>
    </row>
    <row r="40" spans="1:14" x14ac:dyDescent="0.25">
      <c r="A40" t="s">
        <v>57</v>
      </c>
      <c r="B40" t="s">
        <v>62</v>
      </c>
      <c r="C40">
        <v>2</v>
      </c>
      <c r="D40">
        <v>2</v>
      </c>
      <c r="E40">
        <v>2</v>
      </c>
      <c r="F40">
        <v>2</v>
      </c>
      <c r="G40">
        <v>2</v>
      </c>
      <c r="H40">
        <v>2</v>
      </c>
      <c r="I40">
        <v>2</v>
      </c>
      <c r="J40">
        <v>2</v>
      </c>
      <c r="K40">
        <v>2</v>
      </c>
      <c r="L40">
        <v>2</v>
      </c>
      <c r="M40">
        <v>2</v>
      </c>
      <c r="N40">
        <v>2</v>
      </c>
    </row>
    <row r="41" spans="1:14" x14ac:dyDescent="0.25">
      <c r="A41" t="s">
        <v>62</v>
      </c>
      <c r="B41" t="s">
        <v>54</v>
      </c>
      <c r="C41">
        <v>2</v>
      </c>
      <c r="D41">
        <v>2</v>
      </c>
      <c r="E41">
        <v>2</v>
      </c>
      <c r="F41">
        <v>2</v>
      </c>
      <c r="G41">
        <v>2</v>
      </c>
      <c r="H41">
        <v>2</v>
      </c>
      <c r="I41">
        <v>2</v>
      </c>
      <c r="J41">
        <v>2</v>
      </c>
      <c r="K41">
        <v>2</v>
      </c>
      <c r="L41">
        <v>2</v>
      </c>
      <c r="M41">
        <v>2</v>
      </c>
      <c r="N41">
        <v>2</v>
      </c>
    </row>
    <row r="42" spans="1:14" x14ac:dyDescent="0.25">
      <c r="A42" t="s">
        <v>62</v>
      </c>
      <c r="B42" t="s">
        <v>53</v>
      </c>
      <c r="C42">
        <v>2</v>
      </c>
      <c r="D42">
        <v>2</v>
      </c>
      <c r="E42">
        <v>2</v>
      </c>
      <c r="F42">
        <v>2</v>
      </c>
      <c r="G42">
        <v>2</v>
      </c>
      <c r="H42">
        <v>2</v>
      </c>
      <c r="I42">
        <v>2</v>
      </c>
      <c r="J42">
        <v>2</v>
      </c>
      <c r="K42">
        <v>2</v>
      </c>
      <c r="L42">
        <v>2</v>
      </c>
      <c r="M42">
        <v>2</v>
      </c>
      <c r="N42">
        <v>2</v>
      </c>
    </row>
    <row r="43" spans="1:14" x14ac:dyDescent="0.25">
      <c r="A43" t="s">
        <v>32</v>
      </c>
      <c r="B43" t="s">
        <v>63</v>
      </c>
      <c r="C43">
        <v>2</v>
      </c>
      <c r="D43">
        <v>2</v>
      </c>
      <c r="E43">
        <v>2</v>
      </c>
      <c r="F43">
        <v>2</v>
      </c>
      <c r="G43">
        <v>2</v>
      </c>
      <c r="H43">
        <v>2</v>
      </c>
      <c r="I43">
        <v>2</v>
      </c>
      <c r="J43">
        <v>2</v>
      </c>
      <c r="K43">
        <v>2</v>
      </c>
      <c r="L43">
        <v>2</v>
      </c>
      <c r="M43">
        <v>2</v>
      </c>
      <c r="N43">
        <v>2</v>
      </c>
    </row>
    <row r="44" spans="1:14" x14ac:dyDescent="0.25">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40625" defaultRowHeight="15" x14ac:dyDescent="0.25"/>
  <cols>
    <col min="23" max="23" width="14" customWidth="1"/>
  </cols>
  <sheetData>
    <row r="1" spans="1:23" x14ac:dyDescent="0.25">
      <c r="C1" t="s">
        <v>19</v>
      </c>
      <c r="D1" t="s">
        <v>20</v>
      </c>
      <c r="E1" t="s">
        <v>21</v>
      </c>
      <c r="F1" t="s">
        <v>22</v>
      </c>
      <c r="G1" t="s">
        <v>23</v>
      </c>
      <c r="H1" t="s">
        <v>24</v>
      </c>
      <c r="I1" t="s">
        <v>25</v>
      </c>
      <c r="J1" t="s">
        <v>26</v>
      </c>
      <c r="K1" t="s">
        <v>27</v>
      </c>
      <c r="L1" t="s">
        <v>28</v>
      </c>
      <c r="M1" t="s">
        <v>29</v>
      </c>
      <c r="N1" t="s">
        <v>30</v>
      </c>
    </row>
    <row r="2" spans="1:23" x14ac:dyDescent="0.25">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25">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25">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25">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25">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25">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25">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25">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25">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25">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25">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40625" defaultRowHeight="15" x14ac:dyDescent="0.25"/>
  <cols>
    <col min="15" max="15" width="8.85546875" customWidth="1"/>
  </cols>
  <sheetData>
    <row r="1" spans="1:21" x14ac:dyDescent="0.25">
      <c r="C1" t="s">
        <v>19</v>
      </c>
      <c r="D1" t="s">
        <v>20</v>
      </c>
      <c r="E1" t="s">
        <v>21</v>
      </c>
      <c r="F1" t="s">
        <v>22</v>
      </c>
      <c r="G1" t="s">
        <v>23</v>
      </c>
      <c r="H1" t="s">
        <v>24</v>
      </c>
      <c r="I1" t="s">
        <v>25</v>
      </c>
      <c r="J1" t="s">
        <v>26</v>
      </c>
      <c r="K1" t="s">
        <v>27</v>
      </c>
      <c r="L1" t="s">
        <v>28</v>
      </c>
      <c r="M1" t="s">
        <v>29</v>
      </c>
      <c r="N1" t="s">
        <v>30</v>
      </c>
    </row>
    <row r="2" spans="1:21" x14ac:dyDescent="0.25">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25">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25">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25">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25">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25">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25">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25">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25">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25">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25">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25">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25">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25">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25">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25">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25">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25">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25">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25">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25">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25">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25">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25">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40625" defaultRowHeight="15" x14ac:dyDescent="0.25"/>
  <cols>
    <col min="1" max="1" width="12.42578125" bestFit="1"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0</v>
      </c>
      <c r="F2">
        <v>0</v>
      </c>
      <c r="G2">
        <v>0</v>
      </c>
      <c r="H2">
        <v>0</v>
      </c>
      <c r="I2">
        <v>0</v>
      </c>
      <c r="J2">
        <v>0</v>
      </c>
      <c r="K2">
        <v>0</v>
      </c>
      <c r="L2">
        <v>0</v>
      </c>
      <c r="M2">
        <v>0</v>
      </c>
    </row>
    <row r="3" spans="1:13" x14ac:dyDescent="0.25">
      <c r="A3" t="s">
        <v>5</v>
      </c>
      <c r="B3">
        <v>0</v>
      </c>
      <c r="C3">
        <v>0</v>
      </c>
      <c r="D3">
        <v>0</v>
      </c>
      <c r="E3">
        <v>0</v>
      </c>
      <c r="F3">
        <v>0</v>
      </c>
      <c r="G3">
        <v>0</v>
      </c>
      <c r="H3">
        <v>0</v>
      </c>
      <c r="I3">
        <v>0</v>
      </c>
      <c r="J3">
        <v>0</v>
      </c>
      <c r="K3">
        <v>0</v>
      </c>
      <c r="L3">
        <v>0</v>
      </c>
      <c r="M3">
        <v>0</v>
      </c>
    </row>
    <row r="4" spans="1:13" x14ac:dyDescent="0.25">
      <c r="A4" t="s">
        <v>6</v>
      </c>
      <c r="B4">
        <v>0</v>
      </c>
      <c r="C4">
        <v>0</v>
      </c>
      <c r="D4">
        <v>0</v>
      </c>
      <c r="E4">
        <v>0</v>
      </c>
      <c r="F4">
        <v>0</v>
      </c>
      <c r="G4">
        <v>0</v>
      </c>
      <c r="H4">
        <v>0</v>
      </c>
      <c r="I4">
        <v>0</v>
      </c>
      <c r="J4">
        <v>0</v>
      </c>
      <c r="K4">
        <v>0</v>
      </c>
      <c r="L4">
        <v>0</v>
      </c>
      <c r="M4">
        <v>0</v>
      </c>
    </row>
    <row r="5" spans="1:13" x14ac:dyDescent="0.25">
      <c r="A5" t="s">
        <v>32</v>
      </c>
      <c r="B5">
        <v>0</v>
      </c>
      <c r="C5">
        <v>0</v>
      </c>
      <c r="D5">
        <v>0</v>
      </c>
      <c r="E5">
        <v>0</v>
      </c>
      <c r="F5">
        <v>0</v>
      </c>
      <c r="G5">
        <v>0</v>
      </c>
      <c r="H5">
        <v>0</v>
      </c>
      <c r="I5">
        <v>0</v>
      </c>
      <c r="J5">
        <v>0</v>
      </c>
      <c r="K5">
        <v>0</v>
      </c>
      <c r="L5">
        <v>0</v>
      </c>
      <c r="M5">
        <v>0</v>
      </c>
    </row>
    <row r="6" spans="1:13" x14ac:dyDescent="0.25">
      <c r="A6" t="s">
        <v>33</v>
      </c>
      <c r="B6">
        <v>0</v>
      </c>
      <c r="C6">
        <v>0</v>
      </c>
      <c r="D6">
        <v>0</v>
      </c>
      <c r="E6">
        <v>0</v>
      </c>
      <c r="F6">
        <v>0</v>
      </c>
      <c r="G6">
        <v>0</v>
      </c>
      <c r="H6">
        <v>0</v>
      </c>
      <c r="I6">
        <v>0</v>
      </c>
      <c r="J6">
        <v>0</v>
      </c>
      <c r="K6">
        <v>0</v>
      </c>
      <c r="L6">
        <v>0</v>
      </c>
      <c r="M6">
        <v>0</v>
      </c>
    </row>
    <row r="7" spans="1:13" x14ac:dyDescent="0.25">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25">
      <c r="A8" t="s">
        <v>34</v>
      </c>
      <c r="B8">
        <v>0</v>
      </c>
      <c r="C8">
        <v>0</v>
      </c>
      <c r="D8">
        <v>0</v>
      </c>
      <c r="E8">
        <v>0</v>
      </c>
      <c r="F8">
        <v>0</v>
      </c>
      <c r="G8">
        <v>0</v>
      </c>
      <c r="H8">
        <v>0</v>
      </c>
      <c r="I8">
        <v>0</v>
      </c>
      <c r="J8">
        <v>0</v>
      </c>
      <c r="K8">
        <v>0</v>
      </c>
      <c r="L8">
        <v>0</v>
      </c>
      <c r="M8">
        <v>0</v>
      </c>
    </row>
    <row r="9" spans="1:13" x14ac:dyDescent="0.25">
      <c r="A9" t="s">
        <v>35</v>
      </c>
      <c r="B9">
        <v>0</v>
      </c>
      <c r="C9">
        <v>0</v>
      </c>
      <c r="D9">
        <v>0</v>
      </c>
      <c r="E9">
        <v>0</v>
      </c>
      <c r="F9">
        <v>0</v>
      </c>
      <c r="G9">
        <v>0</v>
      </c>
      <c r="H9">
        <v>0</v>
      </c>
      <c r="I9">
        <v>0</v>
      </c>
      <c r="J9">
        <v>0</v>
      </c>
      <c r="K9">
        <v>0</v>
      </c>
      <c r="L9">
        <v>0</v>
      </c>
      <c r="M9">
        <v>0</v>
      </c>
    </row>
    <row r="10" spans="1:13" x14ac:dyDescent="0.25">
      <c r="A10" t="s">
        <v>36</v>
      </c>
      <c r="B10">
        <v>0</v>
      </c>
      <c r="C10">
        <v>0</v>
      </c>
      <c r="D10">
        <v>0</v>
      </c>
      <c r="E10">
        <v>0</v>
      </c>
      <c r="F10">
        <v>0</v>
      </c>
      <c r="G10">
        <v>0</v>
      </c>
      <c r="H10">
        <v>0</v>
      </c>
      <c r="I10">
        <v>0</v>
      </c>
      <c r="J10">
        <v>0</v>
      </c>
      <c r="K10">
        <v>0</v>
      </c>
      <c r="L10">
        <v>0</v>
      </c>
      <c r="M10">
        <v>0</v>
      </c>
    </row>
    <row r="11" spans="1:13" x14ac:dyDescent="0.25">
      <c r="A11" t="s">
        <v>39</v>
      </c>
      <c r="B11">
        <v>0</v>
      </c>
      <c r="C11">
        <v>0</v>
      </c>
      <c r="D11">
        <v>0</v>
      </c>
      <c r="E11">
        <v>0</v>
      </c>
      <c r="F11">
        <v>0</v>
      </c>
      <c r="G11">
        <v>0</v>
      </c>
      <c r="H11">
        <v>0</v>
      </c>
      <c r="I11">
        <v>0</v>
      </c>
      <c r="J11">
        <v>0</v>
      </c>
      <c r="K11">
        <v>0</v>
      </c>
      <c r="L11">
        <v>0</v>
      </c>
      <c r="M11">
        <v>0</v>
      </c>
    </row>
    <row r="12" spans="1:13" x14ac:dyDescent="0.25">
      <c r="A12" t="s">
        <v>40</v>
      </c>
      <c r="B12">
        <v>0</v>
      </c>
      <c r="C12">
        <v>0</v>
      </c>
      <c r="D12">
        <v>0</v>
      </c>
      <c r="E12">
        <v>0</v>
      </c>
      <c r="F12">
        <v>0</v>
      </c>
      <c r="G12">
        <v>0</v>
      </c>
      <c r="H12">
        <v>0</v>
      </c>
      <c r="I12">
        <v>0</v>
      </c>
      <c r="J12">
        <v>0</v>
      </c>
      <c r="K12">
        <v>0</v>
      </c>
      <c r="L12">
        <v>0</v>
      </c>
      <c r="M12">
        <v>0</v>
      </c>
    </row>
    <row r="13" spans="1:13" x14ac:dyDescent="0.25">
      <c r="A13" t="s">
        <v>41</v>
      </c>
      <c r="B13">
        <v>0</v>
      </c>
      <c r="C13">
        <v>0</v>
      </c>
      <c r="D13">
        <v>0</v>
      </c>
      <c r="E13">
        <v>0</v>
      </c>
      <c r="F13">
        <v>0</v>
      </c>
      <c r="G13">
        <v>0</v>
      </c>
      <c r="H13">
        <v>0</v>
      </c>
      <c r="I13">
        <v>0</v>
      </c>
      <c r="J13">
        <v>0</v>
      </c>
      <c r="K13">
        <v>0</v>
      </c>
      <c r="L13">
        <v>0</v>
      </c>
      <c r="M13">
        <v>0</v>
      </c>
    </row>
    <row r="14" spans="1:13" x14ac:dyDescent="0.25">
      <c r="A14" t="s">
        <v>42</v>
      </c>
      <c r="B14">
        <v>0</v>
      </c>
      <c r="C14">
        <v>0</v>
      </c>
      <c r="D14">
        <v>0</v>
      </c>
      <c r="E14">
        <v>0</v>
      </c>
      <c r="F14">
        <v>0</v>
      </c>
      <c r="G14">
        <v>0</v>
      </c>
      <c r="H14">
        <v>0</v>
      </c>
      <c r="I14">
        <v>0</v>
      </c>
      <c r="J14">
        <v>0</v>
      </c>
      <c r="K14">
        <v>0</v>
      </c>
      <c r="L14">
        <v>0</v>
      </c>
      <c r="M14">
        <v>0</v>
      </c>
    </row>
    <row r="15" spans="1:13" x14ac:dyDescent="0.25">
      <c r="A15" t="s">
        <v>43</v>
      </c>
      <c r="B15">
        <v>0</v>
      </c>
      <c r="C15">
        <v>0</v>
      </c>
      <c r="D15">
        <v>0</v>
      </c>
      <c r="E15">
        <v>0</v>
      </c>
      <c r="F15">
        <v>0</v>
      </c>
      <c r="G15">
        <v>0</v>
      </c>
      <c r="H15">
        <v>0</v>
      </c>
      <c r="I15">
        <v>0</v>
      </c>
      <c r="J15">
        <v>0</v>
      </c>
      <c r="K15">
        <v>0</v>
      </c>
      <c r="L15">
        <v>0</v>
      </c>
      <c r="M15">
        <v>0</v>
      </c>
    </row>
    <row r="16" spans="1:13" x14ac:dyDescent="0.25">
      <c r="A16" t="s">
        <v>44</v>
      </c>
      <c r="B16">
        <v>0</v>
      </c>
      <c r="C16">
        <v>0</v>
      </c>
      <c r="D16">
        <v>0</v>
      </c>
      <c r="E16">
        <v>0</v>
      </c>
      <c r="F16">
        <v>0</v>
      </c>
      <c r="G16">
        <v>0</v>
      </c>
      <c r="H16">
        <v>0</v>
      </c>
      <c r="I16">
        <v>0</v>
      </c>
      <c r="J16">
        <v>0</v>
      </c>
      <c r="K16">
        <v>0</v>
      </c>
      <c r="L16">
        <v>0</v>
      </c>
      <c r="M16">
        <v>0</v>
      </c>
    </row>
    <row r="17" spans="1:13" x14ac:dyDescent="0.25">
      <c r="A17" t="s">
        <v>8</v>
      </c>
      <c r="B17">
        <v>0</v>
      </c>
      <c r="C17">
        <v>0</v>
      </c>
      <c r="D17">
        <v>0</v>
      </c>
      <c r="E17">
        <v>0</v>
      </c>
      <c r="F17">
        <v>0</v>
      </c>
      <c r="G17">
        <v>0</v>
      </c>
      <c r="H17">
        <v>0</v>
      </c>
      <c r="I17">
        <v>0</v>
      </c>
      <c r="J17">
        <v>0</v>
      </c>
      <c r="K17">
        <v>0</v>
      </c>
      <c r="L17">
        <v>0</v>
      </c>
      <c r="M17">
        <v>0</v>
      </c>
    </row>
    <row r="18" spans="1:13" x14ac:dyDescent="0.25">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25">
      <c r="A19" t="s">
        <v>9</v>
      </c>
      <c r="B19">
        <v>0</v>
      </c>
      <c r="C19">
        <v>0</v>
      </c>
      <c r="D19">
        <v>0</v>
      </c>
      <c r="E19">
        <v>0</v>
      </c>
      <c r="F19">
        <v>0</v>
      </c>
      <c r="G19">
        <v>0</v>
      </c>
      <c r="H19">
        <v>0</v>
      </c>
      <c r="I19">
        <v>0</v>
      </c>
      <c r="J19">
        <v>0</v>
      </c>
      <c r="K19">
        <v>0</v>
      </c>
      <c r="L19">
        <v>0</v>
      </c>
      <c r="M19">
        <v>0</v>
      </c>
    </row>
    <row r="20" spans="1:13" x14ac:dyDescent="0.25">
      <c r="A20" t="s">
        <v>46</v>
      </c>
      <c r="B20">
        <v>0</v>
      </c>
      <c r="C20">
        <v>0</v>
      </c>
      <c r="D20">
        <v>0</v>
      </c>
      <c r="E20">
        <v>0</v>
      </c>
      <c r="F20">
        <v>0</v>
      </c>
      <c r="G20">
        <v>0</v>
      </c>
      <c r="H20">
        <v>0</v>
      </c>
      <c r="I20">
        <v>0</v>
      </c>
      <c r="J20">
        <v>0</v>
      </c>
      <c r="K20">
        <v>0</v>
      </c>
      <c r="L20">
        <v>0</v>
      </c>
      <c r="M20">
        <v>0</v>
      </c>
    </row>
    <row r="21" spans="1:13" x14ac:dyDescent="0.25">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25">
      <c r="A22" t="s">
        <v>48</v>
      </c>
      <c r="B22">
        <v>0</v>
      </c>
      <c r="C22">
        <v>0</v>
      </c>
      <c r="D22">
        <v>0</v>
      </c>
      <c r="E22">
        <v>0</v>
      </c>
      <c r="F22">
        <v>0</v>
      </c>
      <c r="G22">
        <v>0</v>
      </c>
      <c r="H22">
        <v>0</v>
      </c>
      <c r="I22">
        <v>0</v>
      </c>
      <c r="J22">
        <v>0</v>
      </c>
      <c r="K22">
        <v>0</v>
      </c>
      <c r="L22">
        <v>0</v>
      </c>
      <c r="M22">
        <v>0</v>
      </c>
    </row>
    <row r="23" spans="1:13" x14ac:dyDescent="0.25">
      <c r="A23" t="s">
        <v>49</v>
      </c>
      <c r="B23">
        <v>0</v>
      </c>
      <c r="C23">
        <v>0</v>
      </c>
      <c r="D23">
        <v>0</v>
      </c>
      <c r="E23">
        <v>0</v>
      </c>
      <c r="F23">
        <v>0</v>
      </c>
      <c r="G23">
        <v>0</v>
      </c>
      <c r="H23">
        <v>0</v>
      </c>
      <c r="I23">
        <v>0</v>
      </c>
      <c r="J23">
        <v>0</v>
      </c>
      <c r="K23">
        <v>0</v>
      </c>
      <c r="L23">
        <v>0</v>
      </c>
      <c r="M23">
        <v>0</v>
      </c>
    </row>
    <row r="24" spans="1:13" x14ac:dyDescent="0.25">
      <c r="A24" t="s">
        <v>50</v>
      </c>
      <c r="B24">
        <v>0</v>
      </c>
      <c r="C24">
        <v>0</v>
      </c>
      <c r="D24">
        <v>0</v>
      </c>
      <c r="E24">
        <v>0</v>
      </c>
      <c r="F24">
        <v>0</v>
      </c>
      <c r="G24">
        <v>0</v>
      </c>
      <c r="H24">
        <v>0</v>
      </c>
      <c r="I24">
        <v>0</v>
      </c>
      <c r="J24">
        <v>0</v>
      </c>
      <c r="K24">
        <v>0</v>
      </c>
      <c r="L24">
        <v>0</v>
      </c>
      <c r="M24">
        <v>0</v>
      </c>
    </row>
    <row r="25" spans="1:13" x14ac:dyDescent="0.25">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25">
      <c r="A26" t="s">
        <v>52</v>
      </c>
      <c r="B26">
        <v>0</v>
      </c>
      <c r="C26">
        <v>0</v>
      </c>
      <c r="D26">
        <v>0</v>
      </c>
      <c r="E26">
        <v>0</v>
      </c>
      <c r="F26">
        <v>0</v>
      </c>
      <c r="G26">
        <v>0</v>
      </c>
      <c r="H26">
        <v>0</v>
      </c>
      <c r="I26">
        <v>0</v>
      </c>
      <c r="J26">
        <v>0</v>
      </c>
      <c r="K26">
        <v>0</v>
      </c>
      <c r="L26">
        <v>0</v>
      </c>
      <c r="M26">
        <v>0</v>
      </c>
    </row>
    <row r="27" spans="1:13" x14ac:dyDescent="0.25">
      <c r="A27" t="s">
        <v>53</v>
      </c>
      <c r="B27">
        <v>0</v>
      </c>
      <c r="C27">
        <v>0</v>
      </c>
      <c r="D27">
        <v>0</v>
      </c>
      <c r="E27">
        <v>0</v>
      </c>
      <c r="F27">
        <v>0</v>
      </c>
      <c r="G27">
        <v>0</v>
      </c>
      <c r="H27">
        <v>0</v>
      </c>
      <c r="I27">
        <v>0</v>
      </c>
      <c r="J27">
        <v>0</v>
      </c>
      <c r="K27">
        <v>0</v>
      </c>
      <c r="L27">
        <v>0</v>
      </c>
      <c r="M27">
        <v>0</v>
      </c>
    </row>
    <row r="28" spans="1:13" x14ac:dyDescent="0.25">
      <c r="A28" t="s">
        <v>10</v>
      </c>
      <c r="B28">
        <v>0</v>
      </c>
      <c r="C28">
        <v>0</v>
      </c>
      <c r="D28">
        <v>0</v>
      </c>
      <c r="E28">
        <v>0</v>
      </c>
      <c r="F28">
        <v>0</v>
      </c>
      <c r="G28">
        <v>0</v>
      </c>
      <c r="H28">
        <v>0</v>
      </c>
      <c r="I28">
        <v>0</v>
      </c>
      <c r="J28">
        <v>0</v>
      </c>
      <c r="K28">
        <v>0</v>
      </c>
      <c r="L28">
        <v>0</v>
      </c>
      <c r="M28">
        <v>0</v>
      </c>
    </row>
    <row r="29" spans="1:13" x14ac:dyDescent="0.25">
      <c r="A29" t="s">
        <v>54</v>
      </c>
      <c r="B29">
        <v>0</v>
      </c>
      <c r="C29">
        <v>0</v>
      </c>
      <c r="D29">
        <v>0</v>
      </c>
      <c r="E29">
        <v>0</v>
      </c>
      <c r="F29">
        <v>0</v>
      </c>
      <c r="G29">
        <v>0</v>
      </c>
      <c r="H29">
        <v>0</v>
      </c>
      <c r="I29">
        <v>0</v>
      </c>
      <c r="J29">
        <v>0</v>
      </c>
      <c r="K29">
        <v>0</v>
      </c>
      <c r="L29">
        <v>0</v>
      </c>
      <c r="M29">
        <v>0</v>
      </c>
    </row>
    <row r="30" spans="1:13" x14ac:dyDescent="0.25">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25">
      <c r="A31" t="s">
        <v>56</v>
      </c>
      <c r="B31">
        <v>0</v>
      </c>
      <c r="C31">
        <v>0</v>
      </c>
      <c r="D31">
        <v>0</v>
      </c>
      <c r="E31">
        <v>0</v>
      </c>
      <c r="F31">
        <v>0</v>
      </c>
      <c r="G31">
        <v>0</v>
      </c>
      <c r="H31">
        <v>0</v>
      </c>
      <c r="I31">
        <v>0</v>
      </c>
      <c r="J31">
        <v>0</v>
      </c>
      <c r="K31">
        <v>0</v>
      </c>
      <c r="L31">
        <v>0</v>
      </c>
      <c r="M31">
        <v>0</v>
      </c>
    </row>
    <row r="32" spans="1:13" x14ac:dyDescent="0.25">
      <c r="A32" t="s">
        <v>57</v>
      </c>
      <c r="B32">
        <v>0</v>
      </c>
      <c r="C32">
        <v>0</v>
      </c>
      <c r="D32">
        <v>0</v>
      </c>
      <c r="E32">
        <v>0</v>
      </c>
      <c r="F32">
        <v>0</v>
      </c>
      <c r="G32">
        <v>0</v>
      </c>
      <c r="H32">
        <v>0</v>
      </c>
      <c r="I32">
        <v>0</v>
      </c>
      <c r="J32">
        <v>0</v>
      </c>
      <c r="K32">
        <v>0</v>
      </c>
      <c r="L32">
        <v>0</v>
      </c>
      <c r="M32">
        <v>0</v>
      </c>
    </row>
    <row r="33" spans="1:13" x14ac:dyDescent="0.25">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25">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25">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25">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25">
      <c r="A3" t="s">
        <v>5</v>
      </c>
      <c r="B3">
        <v>0</v>
      </c>
      <c r="C3">
        <v>0</v>
      </c>
      <c r="D3">
        <v>0</v>
      </c>
      <c r="E3">
        <v>0</v>
      </c>
      <c r="F3">
        <v>0</v>
      </c>
      <c r="G3">
        <v>0</v>
      </c>
      <c r="H3">
        <v>0</v>
      </c>
      <c r="I3">
        <v>0</v>
      </c>
      <c r="J3">
        <v>0</v>
      </c>
      <c r="K3">
        <v>0</v>
      </c>
      <c r="L3">
        <v>0</v>
      </c>
      <c r="M3">
        <v>0</v>
      </c>
      <c r="R3" t="s">
        <v>334</v>
      </c>
      <c r="T3" s="5" t="s">
        <v>335</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25">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25">
      <c r="A21" t="s">
        <v>47</v>
      </c>
      <c r="B21">
        <v>0</v>
      </c>
      <c r="C21">
        <v>0</v>
      </c>
      <c r="D21">
        <v>0</v>
      </c>
      <c r="E21">
        <v>0</v>
      </c>
      <c r="F21">
        <v>0</v>
      </c>
      <c r="G21">
        <v>0</v>
      </c>
      <c r="H21">
        <v>0</v>
      </c>
      <c r="I21">
        <v>0</v>
      </c>
      <c r="J21">
        <v>0</v>
      </c>
      <c r="K21">
        <v>0</v>
      </c>
      <c r="L21">
        <v>0</v>
      </c>
      <c r="M21">
        <v>0</v>
      </c>
      <c r="R21" t="s">
        <v>339</v>
      </c>
      <c r="T21">
        <v>-6.6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25">
      <c r="A3" t="s">
        <v>5</v>
      </c>
      <c r="B3">
        <v>0</v>
      </c>
      <c r="C3">
        <v>0</v>
      </c>
      <c r="D3">
        <v>0</v>
      </c>
      <c r="E3">
        <v>0</v>
      </c>
      <c r="F3">
        <v>0</v>
      </c>
      <c r="G3">
        <v>0</v>
      </c>
      <c r="H3">
        <v>0</v>
      </c>
      <c r="I3">
        <v>0</v>
      </c>
      <c r="J3">
        <v>0</v>
      </c>
      <c r="K3">
        <v>0</v>
      </c>
      <c r="L3">
        <v>0</v>
      </c>
      <c r="M3">
        <v>0</v>
      </c>
      <c r="R3" t="s">
        <v>334</v>
      </c>
      <c r="T3" s="5" t="s">
        <v>341</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25">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25">
      <c r="A21" t="s">
        <v>47</v>
      </c>
      <c r="B21">
        <v>0</v>
      </c>
      <c r="C21">
        <v>0</v>
      </c>
      <c r="D21">
        <v>0</v>
      </c>
      <c r="E21">
        <v>0</v>
      </c>
      <c r="F21">
        <v>0</v>
      </c>
      <c r="G21">
        <v>0</v>
      </c>
      <c r="H21">
        <v>0</v>
      </c>
      <c r="I21">
        <v>0</v>
      </c>
      <c r="J21">
        <v>0</v>
      </c>
      <c r="K21">
        <v>0</v>
      </c>
      <c r="L21">
        <v>0</v>
      </c>
      <c r="M21">
        <v>0</v>
      </c>
      <c r="R21" t="s">
        <v>339</v>
      </c>
      <c r="T21">
        <v>4.5999999999999996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5" x14ac:dyDescent="0.25"/>
  <cols>
    <col min="1" max="1" width="37.85546875" customWidth="1"/>
  </cols>
  <sheetData>
    <row r="1" spans="1:58" x14ac:dyDescent="0.25">
      <c r="A1" t="s">
        <v>254</v>
      </c>
      <c r="B1" t="s">
        <v>19</v>
      </c>
      <c r="C1" t="s">
        <v>20</v>
      </c>
      <c r="D1" t="s">
        <v>21</v>
      </c>
      <c r="E1" t="s">
        <v>22</v>
      </c>
      <c r="F1" t="s">
        <v>23</v>
      </c>
      <c r="G1" t="s">
        <v>24</v>
      </c>
      <c r="H1" t="s">
        <v>25</v>
      </c>
      <c r="I1" t="s">
        <v>26</v>
      </c>
      <c r="J1" t="s">
        <v>27</v>
      </c>
      <c r="K1" t="s">
        <v>28</v>
      </c>
      <c r="L1" t="s">
        <v>29</v>
      </c>
      <c r="M1" t="s">
        <v>30</v>
      </c>
    </row>
    <row r="2" spans="1:58"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25">
      <c r="A4" t="s">
        <v>83</v>
      </c>
      <c r="B4">
        <v>90.4</v>
      </c>
      <c r="C4">
        <v>44.1</v>
      </c>
      <c r="D4">
        <v>187</v>
      </c>
      <c r="E4">
        <v>424.1</v>
      </c>
      <c r="F4">
        <v>631.6</v>
      </c>
      <c r="G4">
        <v>509.7</v>
      </c>
      <c r="H4">
        <v>326.3</v>
      </c>
      <c r="I4">
        <v>207.3</v>
      </c>
      <c r="J4">
        <v>304.60000000000002</v>
      </c>
      <c r="K4">
        <v>467.4</v>
      </c>
      <c r="L4">
        <v>182</v>
      </c>
      <c r="M4">
        <v>16.5</v>
      </c>
    </row>
    <row r="5" spans="1:58"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25">
      <c r="A6" t="s">
        <v>348</v>
      </c>
      <c r="B6">
        <v>16.8</v>
      </c>
      <c r="C6">
        <v>18.5</v>
      </c>
      <c r="D6">
        <v>31.2</v>
      </c>
      <c r="E6">
        <v>81.2</v>
      </c>
      <c r="F6">
        <v>363.9</v>
      </c>
      <c r="G6">
        <v>418</v>
      </c>
      <c r="H6">
        <v>112.1</v>
      </c>
      <c r="I6">
        <v>54.8</v>
      </c>
      <c r="J6">
        <v>36.1</v>
      </c>
      <c r="K6">
        <v>28.2</v>
      </c>
      <c r="L6">
        <v>23.3</v>
      </c>
      <c r="M6">
        <v>17.2</v>
      </c>
    </row>
    <row r="7" spans="1:58" x14ac:dyDescent="0.25">
      <c r="A7" t="s">
        <v>349</v>
      </c>
      <c r="B7">
        <v>0</v>
      </c>
      <c r="C7">
        <v>0</v>
      </c>
      <c r="D7">
        <v>0</v>
      </c>
      <c r="E7">
        <v>0</v>
      </c>
      <c r="F7">
        <v>0</v>
      </c>
      <c r="G7">
        <v>0</v>
      </c>
      <c r="H7">
        <v>0</v>
      </c>
      <c r="I7">
        <v>0</v>
      </c>
      <c r="J7">
        <v>0</v>
      </c>
      <c r="K7">
        <v>0</v>
      </c>
      <c r="L7">
        <v>0</v>
      </c>
      <c r="M7">
        <v>0</v>
      </c>
    </row>
    <row r="8" spans="1:58"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25">
      <c r="A10" t="s">
        <v>357</v>
      </c>
      <c r="B10">
        <v>1316</v>
      </c>
      <c r="C10">
        <v>1288</v>
      </c>
      <c r="D10">
        <v>2418</v>
      </c>
      <c r="E10">
        <v>3874</v>
      </c>
      <c r="F10">
        <v>5312</v>
      </c>
      <c r="G10">
        <v>5469</v>
      </c>
      <c r="H10">
        <v>2460</v>
      </c>
      <c r="I10">
        <v>1367</v>
      </c>
      <c r="J10">
        <v>1391</v>
      </c>
      <c r="K10">
        <v>1964</v>
      </c>
      <c r="L10">
        <v>2217</v>
      </c>
      <c r="M10">
        <v>1738</v>
      </c>
    </row>
    <row r="11" spans="1:58" x14ac:dyDescent="0.25">
      <c r="A11" t="s">
        <v>379</v>
      </c>
      <c r="B11">
        <v>39.200000000000003</v>
      </c>
      <c r="C11">
        <v>34.6</v>
      </c>
      <c r="D11">
        <v>82.8</v>
      </c>
      <c r="E11">
        <v>367.4</v>
      </c>
      <c r="F11">
        <v>494</v>
      </c>
      <c r="G11">
        <v>202.9</v>
      </c>
      <c r="H11">
        <v>40.4</v>
      </c>
      <c r="I11">
        <v>32.299999999999997</v>
      </c>
      <c r="J11">
        <v>37.1</v>
      </c>
      <c r="K11">
        <v>48.7</v>
      </c>
      <c r="L11">
        <v>52.9</v>
      </c>
      <c r="M11">
        <v>61.7</v>
      </c>
    </row>
    <row r="12" spans="1:58" x14ac:dyDescent="0.25">
      <c r="A12" t="s">
        <v>96</v>
      </c>
      <c r="B12">
        <v>1123</v>
      </c>
      <c r="C12">
        <v>1024</v>
      </c>
      <c r="D12">
        <v>2174</v>
      </c>
      <c r="E12">
        <v>3129</v>
      </c>
      <c r="F12">
        <v>5205</v>
      </c>
      <c r="G12">
        <v>3016</v>
      </c>
      <c r="H12">
        <v>126.7</v>
      </c>
      <c r="I12">
        <v>93</v>
      </c>
      <c r="J12">
        <v>243.4</v>
      </c>
      <c r="K12">
        <v>775.8</v>
      </c>
      <c r="L12">
        <v>979.8</v>
      </c>
      <c r="M12">
        <v>1213</v>
      </c>
    </row>
    <row r="13" spans="1:58"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25">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25">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25">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25">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1240</v>
      </c>
      <c r="C10">
        <v>1016</v>
      </c>
      <c r="D10">
        <v>2232</v>
      </c>
      <c r="E10">
        <v>3114</v>
      </c>
      <c r="F10">
        <v>5862</v>
      </c>
      <c r="G10">
        <v>3241</v>
      </c>
      <c r="H10">
        <v>243.8</v>
      </c>
      <c r="I10">
        <v>171.1</v>
      </c>
      <c r="J10">
        <v>297.10000000000002</v>
      </c>
      <c r="K10">
        <v>775.8</v>
      </c>
      <c r="L10">
        <v>870.9</v>
      </c>
      <c r="M10">
        <v>1189</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25">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25">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25">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25">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25">
      <c r="A10" t="s">
        <v>357</v>
      </c>
      <c r="B10">
        <v>1811</v>
      </c>
      <c r="C10">
        <v>1585</v>
      </c>
      <c r="D10">
        <v>2500</v>
      </c>
      <c r="E10">
        <v>4968</v>
      </c>
      <c r="F10">
        <v>3853</v>
      </c>
      <c r="G10">
        <v>1201</v>
      </c>
      <c r="H10">
        <v>122.6</v>
      </c>
      <c r="I10">
        <v>149.19999999999999</v>
      </c>
      <c r="J10">
        <v>640.1</v>
      </c>
      <c r="K10">
        <v>1111</v>
      </c>
      <c r="L10">
        <v>1297</v>
      </c>
      <c r="M10">
        <v>1414</v>
      </c>
    </row>
    <row r="11" spans="1:13" x14ac:dyDescent="0.25">
      <c r="A11" t="s">
        <v>379</v>
      </c>
    </row>
    <row r="12" spans="1:13" x14ac:dyDescent="0.25">
      <c r="A12" t="s">
        <v>96</v>
      </c>
      <c r="B12" s="140"/>
      <c r="C12" s="140"/>
      <c r="D12" s="140"/>
      <c r="E12" s="140"/>
      <c r="F12" s="140"/>
      <c r="G12" s="140"/>
      <c r="H12" s="141"/>
      <c r="I12" s="141"/>
      <c r="J12" s="141"/>
      <c r="K12" s="140"/>
      <c r="L12" s="140"/>
      <c r="M12" s="140"/>
    </row>
    <row r="13" spans="1:13" x14ac:dyDescent="0.25">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576.6</v>
      </c>
      <c r="C2">
        <v>493.1</v>
      </c>
      <c r="D2">
        <v>785</v>
      </c>
      <c r="E2">
        <v>1777</v>
      </c>
      <c r="F2">
        <v>2035</v>
      </c>
      <c r="G2">
        <v>1702</v>
      </c>
      <c r="H2">
        <v>1006</v>
      </c>
      <c r="I2">
        <v>1231</v>
      </c>
      <c r="J2">
        <v>1249</v>
      </c>
      <c r="K2">
        <v>1297</v>
      </c>
      <c r="L2">
        <v>1475</v>
      </c>
      <c r="M2">
        <v>1242</v>
      </c>
    </row>
    <row r="3" spans="1:13" x14ac:dyDescent="0.25">
      <c r="A3" t="s">
        <v>82</v>
      </c>
      <c r="B3">
        <v>84.3</v>
      </c>
      <c r="C3">
        <v>75.5</v>
      </c>
      <c r="D3">
        <v>130.1</v>
      </c>
      <c r="E3">
        <v>368.8</v>
      </c>
      <c r="F3">
        <v>758.6</v>
      </c>
      <c r="G3">
        <v>527.29999999999995</v>
      </c>
      <c r="H3">
        <v>286.3</v>
      </c>
      <c r="I3">
        <v>226.3</v>
      </c>
      <c r="J3">
        <v>193.3</v>
      </c>
      <c r="K3">
        <v>166.3</v>
      </c>
      <c r="L3">
        <v>147.4</v>
      </c>
      <c r="M3">
        <v>126.5</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59.9</v>
      </c>
      <c r="C5">
        <v>49.4</v>
      </c>
      <c r="D5">
        <v>138.6</v>
      </c>
      <c r="E5">
        <v>354.2</v>
      </c>
      <c r="F5">
        <v>693.5</v>
      </c>
      <c r="G5">
        <v>576.9</v>
      </c>
      <c r="H5">
        <v>123.6</v>
      </c>
      <c r="I5">
        <v>62.2</v>
      </c>
      <c r="J5">
        <v>59.6</v>
      </c>
      <c r="K5">
        <v>65.8</v>
      </c>
      <c r="L5">
        <v>65.900000000000006</v>
      </c>
      <c r="M5">
        <v>58.2</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row>
    <row r="12" spans="1:13" x14ac:dyDescent="0.25">
      <c r="A12" t="s">
        <v>96</v>
      </c>
      <c r="B12" s="141"/>
      <c r="C12" s="141"/>
      <c r="D12" s="141"/>
      <c r="E12" s="141"/>
      <c r="F12" s="141"/>
      <c r="G12" s="141"/>
      <c r="H12" s="141"/>
      <c r="I12" s="141"/>
      <c r="J12" s="141"/>
      <c r="K12" s="141"/>
      <c r="L12" s="141"/>
      <c r="M12" s="141"/>
    </row>
    <row r="13" spans="1:13" x14ac:dyDescent="0.25">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79"/>
  <sheetViews>
    <sheetView topLeftCell="A43" zoomScale="115" zoomScaleNormal="115" workbookViewId="0">
      <selection activeCell="A68" sqref="A68:XFD70"/>
    </sheetView>
  </sheetViews>
  <sheetFormatPr defaultRowHeight="15" x14ac:dyDescent="0.25"/>
  <cols>
    <col min="1" max="1" width="10.140625" bestFit="1" customWidth="1"/>
    <col min="3" max="5" width="11.5703125" bestFit="1" customWidth="1"/>
  </cols>
  <sheetData>
    <row r="1" spans="1:19" x14ac:dyDescent="0.25">
      <c r="D1" t="s">
        <v>19</v>
      </c>
      <c r="E1" t="s">
        <v>20</v>
      </c>
      <c r="F1" t="s">
        <v>21</v>
      </c>
      <c r="G1" t="s">
        <v>22</v>
      </c>
      <c r="H1" t="s">
        <v>23</v>
      </c>
      <c r="I1" t="s">
        <v>24</v>
      </c>
      <c r="J1" t="s">
        <v>25</v>
      </c>
      <c r="K1" t="s">
        <v>26</v>
      </c>
      <c r="L1" t="s">
        <v>27</v>
      </c>
      <c r="M1" t="s">
        <v>28</v>
      </c>
      <c r="N1" t="s">
        <v>29</v>
      </c>
      <c r="O1" t="s">
        <v>30</v>
      </c>
      <c r="P1" s="1"/>
      <c r="Q1" s="1"/>
      <c r="R1" s="1"/>
      <c r="S1" s="1"/>
    </row>
    <row r="2" spans="1:19" x14ac:dyDescent="0.25">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25">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25">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25">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25">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25">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25">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25">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25">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25">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25">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25">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25">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25">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25">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25">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25">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25">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25">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25">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25">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25">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25">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25">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25">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25">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25">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25">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25">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25">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25">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25">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25">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25">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25">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25">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25">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25">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25">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25">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25">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25">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25">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25">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25">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25">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25">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25">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25">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25">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25">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25">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25">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25">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25">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25">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25">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25">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25">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25">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25">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25">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25">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25">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25">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25">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25">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25">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25">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25">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25">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25">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25">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25">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25">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25">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25">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25">
      <c r="A79" s="4" t="s">
        <v>2</v>
      </c>
      <c r="B79" t="s">
        <v>461</v>
      </c>
      <c r="C79" t="s">
        <v>56</v>
      </c>
      <c r="D79" s="1">
        <v>0</v>
      </c>
      <c r="E79" s="1">
        <v>0</v>
      </c>
      <c r="F79" s="1">
        <v>0</v>
      </c>
      <c r="G79" s="1">
        <v>0</v>
      </c>
      <c r="H79" s="1">
        <v>0</v>
      </c>
      <c r="I79" s="1">
        <v>0</v>
      </c>
      <c r="J79" s="1">
        <v>0</v>
      </c>
      <c r="K79" s="1">
        <v>0</v>
      </c>
      <c r="L79" s="1">
        <v>0</v>
      </c>
      <c r="M79" s="1">
        <v>0</v>
      </c>
      <c r="N79" s="1">
        <v>0</v>
      </c>
      <c r="O79" s="1">
        <v>0</v>
      </c>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5" x14ac:dyDescent="0.25"/>
  <cols>
    <col min="1" max="1" width="16.85546875" bestFit="1" customWidth="1"/>
    <col min="4" max="5" width="11" bestFit="1" customWidth="1"/>
  </cols>
  <sheetData>
    <row r="1" spans="1:1" x14ac:dyDescent="0.25">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5" x14ac:dyDescent="0.25"/>
  <cols>
    <col min="1" max="1" width="13.28515625" bestFit="1" customWidth="1"/>
    <col min="4" max="5" width="11" bestFit="1" customWidth="1"/>
  </cols>
  <sheetData>
    <row r="1" spans="1:3" x14ac:dyDescent="0.25">
      <c r="A1" t="s">
        <v>61</v>
      </c>
      <c r="B1" t="s">
        <v>31</v>
      </c>
      <c r="C1">
        <v>7</v>
      </c>
    </row>
    <row r="2" spans="1:3" x14ac:dyDescent="0.25">
      <c r="A2" t="s">
        <v>31</v>
      </c>
      <c r="B2" t="s">
        <v>32</v>
      </c>
      <c r="C2">
        <v>7</v>
      </c>
    </row>
    <row r="3" spans="1:3" x14ac:dyDescent="0.25">
      <c r="A3" t="s">
        <v>32</v>
      </c>
      <c r="B3" t="s">
        <v>33</v>
      </c>
      <c r="C3">
        <v>7</v>
      </c>
    </row>
    <row r="4" spans="1:3" x14ac:dyDescent="0.25">
      <c r="A4" t="s">
        <v>7</v>
      </c>
      <c r="B4" t="s">
        <v>33</v>
      </c>
      <c r="C4">
        <v>7</v>
      </c>
    </row>
    <row r="5" spans="1:3" x14ac:dyDescent="0.25">
      <c r="A5" t="s">
        <v>33</v>
      </c>
      <c r="B5" t="s">
        <v>8</v>
      </c>
      <c r="C5">
        <v>7</v>
      </c>
    </row>
    <row r="6" spans="1:3" x14ac:dyDescent="0.25">
      <c r="A6" t="s">
        <v>8</v>
      </c>
      <c r="B6" t="s">
        <v>34</v>
      </c>
      <c r="C6">
        <v>7</v>
      </c>
    </row>
    <row r="7" spans="1:3" x14ac:dyDescent="0.25">
      <c r="A7" t="s">
        <v>34</v>
      </c>
      <c r="B7" t="s">
        <v>36</v>
      </c>
      <c r="C7">
        <v>7</v>
      </c>
    </row>
    <row r="8" spans="1:3" x14ac:dyDescent="0.25">
      <c r="A8" t="s">
        <v>36</v>
      </c>
      <c r="B8" t="s">
        <v>39</v>
      </c>
      <c r="C8">
        <v>7</v>
      </c>
    </row>
    <row r="9" spans="1:3" x14ac:dyDescent="0.25">
      <c r="A9" t="s">
        <v>39</v>
      </c>
      <c r="B9" t="s">
        <v>41</v>
      </c>
      <c r="C9">
        <v>7</v>
      </c>
    </row>
    <row r="10" spans="1:3" x14ac:dyDescent="0.25">
      <c r="A10" t="s">
        <v>41</v>
      </c>
      <c r="B10" t="s">
        <v>44</v>
      </c>
      <c r="C10">
        <v>7</v>
      </c>
    </row>
    <row r="11" spans="1:3" x14ac:dyDescent="0.25">
      <c r="A11" t="s">
        <v>44</v>
      </c>
      <c r="B11" t="s">
        <v>9</v>
      </c>
      <c r="C11">
        <v>7</v>
      </c>
    </row>
    <row r="12" spans="1:3" x14ac:dyDescent="0.25">
      <c r="A12" t="s">
        <v>45</v>
      </c>
      <c r="B12" t="s">
        <v>9</v>
      </c>
      <c r="C12">
        <v>7</v>
      </c>
    </row>
    <row r="13" spans="1:3" x14ac:dyDescent="0.25">
      <c r="A13" t="s">
        <v>9</v>
      </c>
      <c r="B13" t="s">
        <v>46</v>
      </c>
      <c r="C13">
        <v>7</v>
      </c>
    </row>
    <row r="14" spans="1:3" x14ac:dyDescent="0.25">
      <c r="A14" t="s">
        <v>46</v>
      </c>
      <c r="B14" t="s">
        <v>48</v>
      </c>
      <c r="C14">
        <v>7</v>
      </c>
    </row>
    <row r="15" spans="1:3" x14ac:dyDescent="0.25">
      <c r="A15" t="s">
        <v>455</v>
      </c>
      <c r="B15" t="s">
        <v>56</v>
      </c>
      <c r="C15">
        <v>7</v>
      </c>
    </row>
    <row r="16" spans="1:3" x14ac:dyDescent="0.25">
      <c r="A16" t="s">
        <v>58</v>
      </c>
      <c r="B16" t="s">
        <v>57</v>
      </c>
      <c r="C16">
        <v>7</v>
      </c>
    </row>
    <row r="17" spans="1:3" x14ac:dyDescent="0.25">
      <c r="A17" t="s">
        <v>59</v>
      </c>
      <c r="B17" t="s">
        <v>455</v>
      </c>
      <c r="C17">
        <v>7</v>
      </c>
    </row>
    <row r="18" spans="1:3" x14ac:dyDescent="0.25">
      <c r="A18" t="s">
        <v>55</v>
      </c>
      <c r="B18" t="s">
        <v>54</v>
      </c>
      <c r="C18">
        <v>7</v>
      </c>
    </row>
    <row r="19" spans="1:3" x14ac:dyDescent="0.25">
      <c r="A19" t="s">
        <v>54</v>
      </c>
      <c r="B19" t="s">
        <v>50</v>
      </c>
      <c r="C19">
        <v>7</v>
      </c>
    </row>
    <row r="20" spans="1:3" x14ac:dyDescent="0.25">
      <c r="A20" t="s">
        <v>56</v>
      </c>
      <c r="B20" t="s">
        <v>10</v>
      </c>
      <c r="C20">
        <v>7</v>
      </c>
    </row>
    <row r="21" spans="1:3" x14ac:dyDescent="0.25">
      <c r="A21" t="s">
        <v>57</v>
      </c>
      <c r="B21" t="s">
        <v>458</v>
      </c>
      <c r="C21">
        <v>7</v>
      </c>
    </row>
    <row r="22" spans="1:3" x14ac:dyDescent="0.25">
      <c r="A22" t="s">
        <v>10</v>
      </c>
      <c r="B22" t="s">
        <v>49</v>
      </c>
      <c r="C22">
        <v>7</v>
      </c>
    </row>
    <row r="23" spans="1:3" x14ac:dyDescent="0.25">
      <c r="A23" t="s">
        <v>50</v>
      </c>
      <c r="B23" t="s">
        <v>49</v>
      </c>
      <c r="C23">
        <v>7</v>
      </c>
    </row>
    <row r="24" spans="1:3" x14ac:dyDescent="0.25">
      <c r="A24" t="s">
        <v>49</v>
      </c>
      <c r="B24" t="s">
        <v>34</v>
      </c>
      <c r="C24">
        <v>7</v>
      </c>
    </row>
    <row r="25" spans="1:3" x14ac:dyDescent="0.25">
      <c r="A25" t="s">
        <v>458</v>
      </c>
      <c r="B25" t="s">
        <v>461</v>
      </c>
      <c r="C25">
        <v>7</v>
      </c>
    </row>
    <row r="26" spans="1:3" x14ac:dyDescent="0.25">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5" x14ac:dyDescent="0.25"/>
  <cols>
    <col min="1" max="1" width="13.28515625" bestFit="1" customWidth="1"/>
    <col min="4" max="5" width="11" bestFit="1" customWidth="1"/>
  </cols>
  <sheetData>
    <row r="1" spans="1:13" x14ac:dyDescent="0.25">
      <c r="A1" t="s">
        <v>61</v>
      </c>
      <c r="B1" t="s">
        <v>31</v>
      </c>
      <c r="C1" s="3">
        <v>0</v>
      </c>
      <c r="J1">
        <v>0.5</v>
      </c>
      <c r="L1" t="s">
        <v>489</v>
      </c>
      <c r="M1" s="3">
        <v>8.6592000000000002</v>
      </c>
    </row>
    <row r="2" spans="1:13" x14ac:dyDescent="0.25">
      <c r="A2" t="s">
        <v>31</v>
      </c>
      <c r="B2" t="s">
        <v>32</v>
      </c>
      <c r="C2" s="3">
        <v>0</v>
      </c>
      <c r="J2">
        <v>0.5</v>
      </c>
      <c r="M2" s="3">
        <v>0.470914</v>
      </c>
    </row>
    <row r="3" spans="1:13" x14ac:dyDescent="0.25">
      <c r="A3" t="s">
        <v>32</v>
      </c>
      <c r="B3" t="s">
        <v>33</v>
      </c>
      <c r="C3" s="3">
        <v>0</v>
      </c>
      <c r="J3">
        <v>2</v>
      </c>
      <c r="M3" s="3">
        <v>11.079796999999999</v>
      </c>
    </row>
    <row r="4" spans="1:13" x14ac:dyDescent="0.25">
      <c r="A4" t="s">
        <v>7</v>
      </c>
      <c r="B4" t="s">
        <v>33</v>
      </c>
      <c r="C4" s="3">
        <v>0</v>
      </c>
      <c r="J4">
        <v>0.1</v>
      </c>
      <c r="M4" s="3">
        <v>1.0496970000000001</v>
      </c>
    </row>
    <row r="5" spans="1:13" x14ac:dyDescent="0.25">
      <c r="A5" t="s">
        <v>33</v>
      </c>
      <c r="B5" t="s">
        <v>8</v>
      </c>
      <c r="C5" s="3">
        <v>0</v>
      </c>
      <c r="J5">
        <v>0.3</v>
      </c>
      <c r="M5" s="3">
        <v>0.68312600000000001</v>
      </c>
    </row>
    <row r="6" spans="1:13" x14ac:dyDescent="0.25">
      <c r="A6" t="s">
        <v>8</v>
      </c>
      <c r="B6" t="s">
        <v>34</v>
      </c>
      <c r="C6" s="3">
        <v>0</v>
      </c>
      <c r="J6">
        <v>0.4</v>
      </c>
      <c r="M6" s="3">
        <v>4.4568089999999998</v>
      </c>
    </row>
    <row r="7" spans="1:13" x14ac:dyDescent="0.25">
      <c r="A7" t="s">
        <v>34</v>
      </c>
      <c r="B7" t="s">
        <v>36</v>
      </c>
      <c r="C7" s="3">
        <v>0</v>
      </c>
      <c r="J7">
        <v>0.15</v>
      </c>
      <c r="M7" s="3">
        <v>1.0004580000000001</v>
      </c>
    </row>
    <row r="8" spans="1:13" x14ac:dyDescent="0.25">
      <c r="A8" t="s">
        <v>36</v>
      </c>
      <c r="B8" t="s">
        <v>39</v>
      </c>
      <c r="C8" s="3">
        <v>0</v>
      </c>
      <c r="J8">
        <v>0.1</v>
      </c>
      <c r="M8" s="3">
        <v>1.5411250000000001</v>
      </c>
    </row>
    <row r="9" spans="1:13" x14ac:dyDescent="0.25">
      <c r="A9" t="s">
        <v>39</v>
      </c>
      <c r="B9" t="s">
        <v>41</v>
      </c>
      <c r="C9" s="3">
        <v>0</v>
      </c>
      <c r="J9">
        <v>0.1</v>
      </c>
      <c r="M9" s="3">
        <v>5.9093679999999997</v>
      </c>
    </row>
    <row r="10" spans="1:13" x14ac:dyDescent="0.25">
      <c r="A10" t="s">
        <v>41</v>
      </c>
      <c r="B10" t="s">
        <v>44</v>
      </c>
      <c r="C10" s="3">
        <v>0</v>
      </c>
      <c r="J10">
        <v>0.05</v>
      </c>
      <c r="M10" s="3">
        <v>0.74018600000000001</v>
      </c>
    </row>
    <row r="11" spans="1:13" x14ac:dyDescent="0.25">
      <c r="A11" t="s">
        <v>44</v>
      </c>
      <c r="B11" t="s">
        <v>9</v>
      </c>
      <c r="C11" s="3">
        <v>0</v>
      </c>
      <c r="J11">
        <v>0.2</v>
      </c>
      <c r="M11" s="3">
        <v>2.2245020000000002</v>
      </c>
    </row>
    <row r="12" spans="1:13" x14ac:dyDescent="0.25">
      <c r="A12" t="s">
        <v>45</v>
      </c>
      <c r="B12" t="s">
        <v>9</v>
      </c>
      <c r="C12" s="3">
        <v>0</v>
      </c>
      <c r="J12">
        <v>0.1</v>
      </c>
      <c r="M12" s="3">
        <v>0.47776800000000003</v>
      </c>
    </row>
    <row r="13" spans="1:13" x14ac:dyDescent="0.25">
      <c r="A13" t="s">
        <v>9</v>
      </c>
      <c r="B13" t="s">
        <v>46</v>
      </c>
      <c r="C13" s="3">
        <v>0</v>
      </c>
      <c r="J13">
        <v>0.1</v>
      </c>
      <c r="M13" s="3">
        <v>1.160083</v>
      </c>
    </row>
    <row r="14" spans="1:13" x14ac:dyDescent="0.25">
      <c r="A14" t="s">
        <v>46</v>
      </c>
      <c r="B14" t="s">
        <v>48</v>
      </c>
      <c r="C14" s="3">
        <v>0</v>
      </c>
      <c r="J14">
        <v>0.1</v>
      </c>
      <c r="M14" s="3">
        <v>1.6566050000000001</v>
      </c>
    </row>
    <row r="15" spans="1:13" x14ac:dyDescent="0.25">
      <c r="A15" t="s">
        <v>455</v>
      </c>
      <c r="B15" t="s">
        <v>56</v>
      </c>
      <c r="C15" s="3">
        <v>0</v>
      </c>
      <c r="J15">
        <v>0.1</v>
      </c>
      <c r="M15" s="3">
        <v>5.4212129999999998</v>
      </c>
    </row>
    <row r="16" spans="1:13" x14ac:dyDescent="0.25">
      <c r="A16" t="s">
        <v>58</v>
      </c>
      <c r="B16" t="s">
        <v>57</v>
      </c>
      <c r="C16" s="3">
        <v>0</v>
      </c>
      <c r="J16">
        <v>0.15</v>
      </c>
      <c r="M16" s="3">
        <v>1.1869970000000001</v>
      </c>
    </row>
    <row r="17" spans="1:13" x14ac:dyDescent="0.25">
      <c r="A17" t="s">
        <v>59</v>
      </c>
      <c r="B17" t="s">
        <v>455</v>
      </c>
      <c r="C17" s="3">
        <v>0</v>
      </c>
      <c r="J17">
        <v>0.2</v>
      </c>
      <c r="M17" s="3">
        <v>10.585025999999999</v>
      </c>
    </row>
    <row r="18" spans="1:13" x14ac:dyDescent="0.25">
      <c r="A18" t="s">
        <v>55</v>
      </c>
      <c r="B18" t="s">
        <v>54</v>
      </c>
      <c r="C18" s="3">
        <v>0</v>
      </c>
      <c r="J18">
        <v>0.05</v>
      </c>
      <c r="M18" s="3">
        <v>1.036975</v>
      </c>
    </row>
    <row r="19" spans="1:13" x14ac:dyDescent="0.25">
      <c r="A19" t="s">
        <v>54</v>
      </c>
      <c r="B19" t="s">
        <v>50</v>
      </c>
      <c r="C19" s="3">
        <v>0</v>
      </c>
      <c r="J19">
        <v>0.05</v>
      </c>
      <c r="M19" s="3">
        <v>33.647488000000003</v>
      </c>
    </row>
    <row r="20" spans="1:13" x14ac:dyDescent="0.25">
      <c r="A20" t="s">
        <v>56</v>
      </c>
      <c r="B20" t="s">
        <v>10</v>
      </c>
      <c r="C20" s="3">
        <v>0</v>
      </c>
      <c r="J20">
        <v>0.2</v>
      </c>
      <c r="M20" s="3">
        <v>0.64456000000000002</v>
      </c>
    </row>
    <row r="21" spans="1:13" x14ac:dyDescent="0.25">
      <c r="A21" t="s">
        <v>57</v>
      </c>
      <c r="B21" t="s">
        <v>458</v>
      </c>
      <c r="C21" s="3">
        <v>0</v>
      </c>
      <c r="J21">
        <v>0.1</v>
      </c>
      <c r="M21" s="3">
        <v>0.54898800000000003</v>
      </c>
    </row>
    <row r="22" spans="1:13" x14ac:dyDescent="0.25">
      <c r="A22" t="s">
        <v>10</v>
      </c>
      <c r="B22" t="s">
        <v>49</v>
      </c>
      <c r="C22" s="3">
        <v>0</v>
      </c>
      <c r="J22">
        <v>0.1</v>
      </c>
      <c r="M22" s="3">
        <v>1.493862</v>
      </c>
    </row>
    <row r="23" spans="1:13" x14ac:dyDescent="0.25">
      <c r="A23" t="s">
        <v>50</v>
      </c>
      <c r="B23" t="s">
        <v>49</v>
      </c>
      <c r="C23" s="3">
        <v>0</v>
      </c>
      <c r="J23">
        <v>0.1</v>
      </c>
      <c r="M23" s="3">
        <v>0.22342300000000001</v>
      </c>
    </row>
    <row r="24" spans="1:13" x14ac:dyDescent="0.25">
      <c r="A24" t="s">
        <v>49</v>
      </c>
      <c r="B24" t="s">
        <v>34</v>
      </c>
      <c r="C24" s="3">
        <v>0</v>
      </c>
      <c r="J24">
        <v>0.5</v>
      </c>
      <c r="M24" s="3">
        <v>1.788421</v>
      </c>
    </row>
    <row r="25" spans="1:13" x14ac:dyDescent="0.25">
      <c r="A25" t="s">
        <v>458</v>
      </c>
      <c r="B25" t="s">
        <v>461</v>
      </c>
      <c r="C25" s="3">
        <v>0</v>
      </c>
      <c r="J25">
        <v>0.1</v>
      </c>
      <c r="M25" s="3">
        <v>0.60298399999999996</v>
      </c>
    </row>
    <row r="26" spans="1:13" x14ac:dyDescent="0.25">
      <c r="A26" t="s">
        <v>461</v>
      </c>
      <c r="B26" t="s">
        <v>56</v>
      </c>
      <c r="C26" s="3">
        <v>0</v>
      </c>
      <c r="J26">
        <v>0.1</v>
      </c>
      <c r="M26" s="3">
        <v>0.27528399999999997</v>
      </c>
    </row>
    <row r="27" spans="1:13" x14ac:dyDescent="0.25">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5" x14ac:dyDescent="0.25"/>
  <cols>
    <col min="1" max="1" width="13.28515625" bestFit="1" customWidth="1"/>
    <col min="2" max="2" width="10.5703125" bestFit="1" customWidth="1"/>
  </cols>
  <sheetData>
    <row r="1" spans="1:2" x14ac:dyDescent="0.25">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40625" defaultRowHeight="15" x14ac:dyDescent="0.25"/>
  <sheetData>
    <row r="1" spans="1:1" x14ac:dyDescent="0.25">
      <c r="A1" t="s">
        <v>358</v>
      </c>
    </row>
    <row r="2" spans="1:1" x14ac:dyDescent="0.25">
      <c r="A2" t="s">
        <v>359</v>
      </c>
    </row>
    <row r="3" spans="1:1" x14ac:dyDescent="0.25">
      <c r="A3" t="s">
        <v>360</v>
      </c>
    </row>
    <row r="4" spans="1:1" x14ac:dyDescent="0.25">
      <c r="A4" t="s">
        <v>361</v>
      </c>
    </row>
    <row r="5" spans="1:1" x14ac:dyDescent="0.25">
      <c r="A5" t="s">
        <v>362</v>
      </c>
    </row>
    <row r="6" spans="1:1" x14ac:dyDescent="0.25">
      <c r="A6" t="s">
        <v>363</v>
      </c>
    </row>
    <row r="7" spans="1:1" x14ac:dyDescent="0.25">
      <c r="A7" t="s">
        <v>364</v>
      </c>
    </row>
    <row r="8" spans="1:1" x14ac:dyDescent="0.25">
      <c r="A8" t="s">
        <v>365</v>
      </c>
    </row>
    <row r="9" spans="1:1" x14ac:dyDescent="0.25">
      <c r="A9" t="s">
        <v>366</v>
      </c>
    </row>
    <row r="10" spans="1:1" x14ac:dyDescent="0.25">
      <c r="A10" t="s">
        <v>367</v>
      </c>
    </row>
    <row r="11" spans="1:1" x14ac:dyDescent="0.25">
      <c r="A11" t="s">
        <v>368</v>
      </c>
    </row>
    <row r="12" spans="1:1" x14ac:dyDescent="0.25">
      <c r="A12" t="s">
        <v>369</v>
      </c>
    </row>
    <row r="13" spans="1:1" x14ac:dyDescent="0.25">
      <c r="A13" t="s">
        <v>370</v>
      </c>
    </row>
    <row r="14" spans="1:1" x14ac:dyDescent="0.25">
      <c r="A14" t="s">
        <v>371</v>
      </c>
    </row>
    <row r="15" spans="1:1" x14ac:dyDescent="0.25">
      <c r="A15" t="s">
        <v>372</v>
      </c>
    </row>
    <row r="16" spans="1:1" x14ac:dyDescent="0.25">
      <c r="A16" t="s">
        <v>373</v>
      </c>
    </row>
    <row r="17" spans="1:1" x14ac:dyDescent="0.25">
      <c r="A17" t="s">
        <v>374</v>
      </c>
    </row>
    <row r="18" spans="1:1" x14ac:dyDescent="0.25">
      <c r="A18" t="s">
        <v>375</v>
      </c>
    </row>
    <row r="19" spans="1:1" x14ac:dyDescent="0.25">
      <c r="A19" t="s">
        <v>376</v>
      </c>
    </row>
    <row r="20" spans="1:1" x14ac:dyDescent="0.25">
      <c r="A20" t="s">
        <v>377</v>
      </c>
    </row>
    <row r="21" spans="1:1" x14ac:dyDescent="0.25">
      <c r="A21" t="s">
        <v>410</v>
      </c>
    </row>
    <row r="22" spans="1:1" x14ac:dyDescent="0.25">
      <c r="A22" t="s">
        <v>411</v>
      </c>
    </row>
    <row r="23" spans="1:1" x14ac:dyDescent="0.25">
      <c r="A23" t="s">
        <v>412</v>
      </c>
    </row>
    <row r="24" spans="1:1" x14ac:dyDescent="0.25">
      <c r="A24" t="s">
        <v>413</v>
      </c>
    </row>
    <row r="25" spans="1:1" x14ac:dyDescent="0.25">
      <c r="A25" t="s">
        <v>414</v>
      </c>
    </row>
    <row r="26" spans="1:1" x14ac:dyDescent="0.25">
      <c r="A26" t="s">
        <v>415</v>
      </c>
    </row>
    <row r="27" spans="1:1" x14ac:dyDescent="0.25">
      <c r="A27" t="s">
        <v>416</v>
      </c>
    </row>
    <row r="28" spans="1:1" x14ac:dyDescent="0.25">
      <c r="A28" t="s">
        <v>417</v>
      </c>
    </row>
    <row r="29" spans="1:1" x14ac:dyDescent="0.25">
      <c r="A29" t="s">
        <v>418</v>
      </c>
    </row>
    <row r="30" spans="1:1" x14ac:dyDescent="0.25">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40625" defaultRowHeight="15" x14ac:dyDescent="0.25"/>
  <sheetData>
    <row r="1" spans="1:2" x14ac:dyDescent="0.25">
      <c r="A1" t="s">
        <v>358</v>
      </c>
      <c r="B1">
        <v>0.1</v>
      </c>
    </row>
    <row r="2" spans="1:2" x14ac:dyDescent="0.25">
      <c r="A2" t="s">
        <v>359</v>
      </c>
      <c r="B2">
        <v>0.2</v>
      </c>
    </row>
    <row r="3" spans="1:2" x14ac:dyDescent="0.25">
      <c r="A3" t="s">
        <v>360</v>
      </c>
      <c r="B3">
        <v>0.3</v>
      </c>
    </row>
    <row r="4" spans="1:2" x14ac:dyDescent="0.25">
      <c r="A4" t="s">
        <v>361</v>
      </c>
      <c r="B4">
        <v>0.4</v>
      </c>
    </row>
    <row r="5" spans="1:2" x14ac:dyDescent="0.25">
      <c r="A5" t="s">
        <v>362</v>
      </c>
      <c r="B5">
        <v>0.5</v>
      </c>
    </row>
    <row r="6" spans="1:2" x14ac:dyDescent="0.25">
      <c r="A6" t="s">
        <v>363</v>
      </c>
      <c r="B6">
        <v>0.6</v>
      </c>
    </row>
    <row r="7" spans="1:2" x14ac:dyDescent="0.25">
      <c r="A7" t="s">
        <v>364</v>
      </c>
      <c r="B7">
        <v>0.7</v>
      </c>
    </row>
    <row r="8" spans="1:2" x14ac:dyDescent="0.25">
      <c r="A8" t="s">
        <v>365</v>
      </c>
      <c r="B8">
        <v>0.8</v>
      </c>
    </row>
    <row r="9" spans="1:2" x14ac:dyDescent="0.25">
      <c r="A9" t="s">
        <v>366</v>
      </c>
      <c r="B9">
        <v>0.9</v>
      </c>
    </row>
    <row r="10" spans="1:2" x14ac:dyDescent="0.25">
      <c r="A10" t="s">
        <v>367</v>
      </c>
      <c r="B10">
        <v>1</v>
      </c>
    </row>
    <row r="11" spans="1:2" x14ac:dyDescent="0.25">
      <c r="A11" t="s">
        <v>368</v>
      </c>
      <c r="B11">
        <v>1.1000000000000001</v>
      </c>
    </row>
    <row r="12" spans="1:2" x14ac:dyDescent="0.25">
      <c r="A12" t="s">
        <v>369</v>
      </c>
      <c r="B12">
        <v>1.2</v>
      </c>
    </row>
    <row r="13" spans="1:2" x14ac:dyDescent="0.25">
      <c r="A13" t="s">
        <v>370</v>
      </c>
      <c r="B13">
        <v>1.3</v>
      </c>
    </row>
    <row r="14" spans="1:2" x14ac:dyDescent="0.25">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5" x14ac:dyDescent="0.25"/>
  <sheetData>
    <row r="1" spans="1:1" x14ac:dyDescent="0.25">
      <c r="A1" t="s">
        <v>420</v>
      </c>
    </row>
    <row r="2" spans="1:1" x14ac:dyDescent="0.25">
      <c r="A2" t="s">
        <v>421</v>
      </c>
    </row>
    <row r="3" spans="1:1" x14ac:dyDescent="0.25">
      <c r="A3" t="s">
        <v>422</v>
      </c>
    </row>
    <row r="4" spans="1:1" x14ac:dyDescent="0.25">
      <c r="A4" t="s">
        <v>423</v>
      </c>
    </row>
    <row r="5" spans="1:1" x14ac:dyDescent="0.25">
      <c r="A5" t="s">
        <v>424</v>
      </c>
    </row>
    <row r="6" spans="1:1" x14ac:dyDescent="0.25">
      <c r="A6" t="s">
        <v>425</v>
      </c>
    </row>
    <row r="7" spans="1:1" x14ac:dyDescent="0.25">
      <c r="A7" t="s">
        <v>426</v>
      </c>
    </row>
    <row r="8" spans="1:1" x14ac:dyDescent="0.25">
      <c r="A8" t="s">
        <v>427</v>
      </c>
    </row>
    <row r="9" spans="1:1" x14ac:dyDescent="0.25">
      <c r="A9" t="s">
        <v>428</v>
      </c>
    </row>
    <row r="10" spans="1:1" x14ac:dyDescent="0.25">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40625" defaultRowHeight="15" x14ac:dyDescent="0.25"/>
  <sheetData>
    <row r="1" spans="1:2" x14ac:dyDescent="0.25">
      <c r="A1" t="s">
        <v>420</v>
      </c>
      <c r="B1">
        <v>22.339834539269997</v>
      </c>
    </row>
    <row r="2" spans="1:2" x14ac:dyDescent="0.25">
      <c r="A2" t="s">
        <v>421</v>
      </c>
      <c r="B2">
        <v>26.063140295815</v>
      </c>
    </row>
    <row r="3" spans="1:2" x14ac:dyDescent="0.25">
      <c r="A3" t="s">
        <v>422</v>
      </c>
      <c r="B3">
        <v>29.786446052359999</v>
      </c>
    </row>
    <row r="4" spans="1:2" x14ac:dyDescent="0.25">
      <c r="A4" t="s">
        <v>423</v>
      </c>
      <c r="B4">
        <v>33.509751808905001</v>
      </c>
    </row>
    <row r="5" spans="1:2" x14ac:dyDescent="0.25">
      <c r="A5" t="s">
        <v>424</v>
      </c>
      <c r="B5">
        <v>37.233057565449997</v>
      </c>
    </row>
    <row r="6" spans="1:2" x14ac:dyDescent="0.25">
      <c r="A6" t="s">
        <v>425</v>
      </c>
      <c r="B6">
        <v>40.956363321994999</v>
      </c>
    </row>
    <row r="7" spans="1:2" x14ac:dyDescent="0.25">
      <c r="A7" t="s">
        <v>426</v>
      </c>
      <c r="B7">
        <v>44.679669078539995</v>
      </c>
    </row>
    <row r="8" spans="1:2" x14ac:dyDescent="0.25">
      <c r="A8" t="s">
        <v>427</v>
      </c>
      <c r="B8">
        <v>48.402974835084997</v>
      </c>
    </row>
    <row r="9" spans="1:2" x14ac:dyDescent="0.25">
      <c r="A9" t="s">
        <v>428</v>
      </c>
      <c r="B9">
        <v>52.12628059163</v>
      </c>
    </row>
    <row r="10" spans="1:2" x14ac:dyDescent="0.25">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40625" defaultRowHeight="15" x14ac:dyDescent="0.25"/>
  <cols>
    <col min="1" max="1" width="11.85546875" customWidth="1"/>
    <col min="2" max="2" width="16" customWidth="1"/>
    <col min="3" max="3" width="14.5703125" bestFit="1" customWidth="1"/>
    <col min="4" max="6" width="15.28515625" bestFit="1" customWidth="1"/>
    <col min="7" max="7" width="14.5703125" bestFit="1" customWidth="1"/>
    <col min="8" max="11" width="15.28515625" bestFit="1" customWidth="1"/>
    <col min="12" max="12" width="14.5703125" bestFit="1" customWidth="1"/>
    <col min="24" max="24" width="14.28515625" bestFit="1" customWidth="1"/>
  </cols>
  <sheetData>
    <row r="1" spans="1:24" x14ac:dyDescent="0.25">
      <c r="A1" s="28" t="s">
        <v>232</v>
      </c>
      <c r="B1" s="29"/>
      <c r="C1" s="29"/>
    </row>
    <row r="2" spans="1:24" x14ac:dyDescent="0.25">
      <c r="I2" s="30"/>
    </row>
    <row r="3" spans="1:24" s="8" customFormat="1" x14ac:dyDescent="0.25">
      <c r="B3" s="31">
        <v>1992</v>
      </c>
      <c r="C3" s="32">
        <v>1996</v>
      </c>
      <c r="D3" s="32">
        <v>1997</v>
      </c>
      <c r="E3" s="32">
        <v>2004</v>
      </c>
      <c r="F3" s="23">
        <v>2005</v>
      </c>
      <c r="G3" s="32">
        <v>2006</v>
      </c>
      <c r="H3" s="23">
        <v>2007</v>
      </c>
      <c r="I3" s="23">
        <v>2008</v>
      </c>
      <c r="J3" s="23">
        <v>2009</v>
      </c>
      <c r="K3" s="23">
        <v>2010</v>
      </c>
      <c r="L3" s="24">
        <v>2011</v>
      </c>
    </row>
    <row r="4" spans="1:24" x14ac:dyDescent="0.25">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25">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25">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25">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25">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25">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25">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25">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25">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25">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25">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25">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25">
      <c r="B17" s="9"/>
      <c r="C17" s="45"/>
      <c r="D17" s="45"/>
      <c r="E17" s="45"/>
      <c r="F17" s="45"/>
      <c r="G17" s="45"/>
      <c r="H17" s="45"/>
      <c r="I17" s="46"/>
      <c r="J17" s="45"/>
    </row>
    <row r="18" spans="1:12" x14ac:dyDescent="0.25">
      <c r="A18" s="28" t="s">
        <v>245</v>
      </c>
      <c r="B18" s="29"/>
      <c r="C18" s="29"/>
    </row>
    <row r="19" spans="1:12" x14ac:dyDescent="0.25">
      <c r="I19" s="30"/>
    </row>
    <row r="20" spans="1:12" x14ac:dyDescent="0.25">
      <c r="A20" s="8"/>
      <c r="B20" s="31">
        <v>1992</v>
      </c>
      <c r="C20" s="32">
        <v>1996</v>
      </c>
      <c r="D20" s="32">
        <v>1997</v>
      </c>
      <c r="E20" s="32">
        <v>2004</v>
      </c>
      <c r="F20" s="23">
        <v>2005</v>
      </c>
      <c r="G20" s="32">
        <v>2006</v>
      </c>
      <c r="H20" s="23">
        <v>2007</v>
      </c>
      <c r="I20" s="23">
        <v>2008</v>
      </c>
      <c r="J20" s="23">
        <v>2009</v>
      </c>
      <c r="K20" s="23">
        <v>2010</v>
      </c>
      <c r="L20" s="24">
        <v>2011</v>
      </c>
    </row>
    <row r="21" spans="1:12" x14ac:dyDescent="0.25">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25">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25">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25">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25">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25">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25">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25">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25">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25">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25">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25">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25">
      <c r="B33" s="147"/>
      <c r="C33" s="147"/>
      <c r="D33" s="147"/>
      <c r="E33" s="147"/>
      <c r="F33" s="147"/>
      <c r="G33" s="147"/>
      <c r="H33" s="147"/>
      <c r="I33" s="147"/>
      <c r="J33" s="147"/>
      <c r="K33" s="147"/>
      <c r="L33" s="147"/>
    </row>
    <row r="34" spans="1:12" x14ac:dyDescent="0.25">
      <c r="B34" s="147"/>
      <c r="C34" s="147"/>
      <c r="D34" s="147"/>
      <c r="E34" s="147"/>
      <c r="F34" s="147"/>
      <c r="G34" s="147"/>
      <c r="H34" s="147"/>
      <c r="I34" s="147"/>
      <c r="J34" s="147"/>
      <c r="K34" s="147"/>
      <c r="L34" s="147"/>
    </row>
    <row r="35" spans="1:12" x14ac:dyDescent="0.25">
      <c r="B35" s="147"/>
      <c r="C35" s="147"/>
      <c r="D35" s="147"/>
      <c r="E35" s="147"/>
      <c r="F35" s="147"/>
      <c r="G35" s="147"/>
      <c r="H35" s="147"/>
      <c r="I35" s="147"/>
      <c r="J35" s="147"/>
      <c r="K35" s="147"/>
      <c r="L35" s="147"/>
    </row>
    <row r="36" spans="1:12" x14ac:dyDescent="0.25">
      <c r="A36" t="s">
        <v>486</v>
      </c>
      <c r="B36" s="147"/>
      <c r="C36" s="147"/>
      <c r="D36" s="147"/>
      <c r="E36" s="147"/>
      <c r="F36" s="147"/>
      <c r="G36" s="147"/>
      <c r="H36" s="147"/>
      <c r="I36" s="147"/>
      <c r="J36" s="147"/>
      <c r="K36" s="147"/>
      <c r="L36" s="147"/>
    </row>
    <row r="37" spans="1:12" x14ac:dyDescent="0.25">
      <c r="A37" s="21"/>
      <c r="B37" s="150">
        <v>1992</v>
      </c>
      <c r="C37" s="150">
        <v>1996</v>
      </c>
      <c r="D37" s="150">
        <v>1997</v>
      </c>
      <c r="E37" s="150">
        <v>2004</v>
      </c>
      <c r="F37" s="150">
        <v>2005</v>
      </c>
      <c r="G37" s="150">
        <v>2006</v>
      </c>
      <c r="H37" s="150">
        <v>2007</v>
      </c>
      <c r="I37" s="150">
        <v>2008</v>
      </c>
      <c r="J37" s="150">
        <v>2009</v>
      </c>
      <c r="K37" s="150">
        <v>2010</v>
      </c>
      <c r="L37" s="150">
        <v>2011</v>
      </c>
    </row>
    <row r="38" spans="1:12" x14ac:dyDescent="0.25">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25">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25">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25">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25">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25">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25">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25">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25">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25">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25">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25">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25">
      <c r="B50" s="39"/>
      <c r="C50" s="39"/>
      <c r="D50" s="39"/>
      <c r="E50" s="39"/>
      <c r="F50" s="39"/>
      <c r="G50" s="39"/>
      <c r="H50" s="39"/>
      <c r="I50" s="39"/>
      <c r="J50" s="39"/>
      <c r="K50" s="39"/>
      <c r="L50" s="39"/>
    </row>
    <row r="51" spans="1:12" x14ac:dyDescent="0.25">
      <c r="B51" s="39"/>
      <c r="C51" s="39"/>
      <c r="D51" s="39"/>
      <c r="E51" s="39"/>
      <c r="F51" s="39"/>
      <c r="G51" s="39"/>
      <c r="H51" s="39"/>
      <c r="I51" s="39"/>
      <c r="J51" s="39"/>
      <c r="K51" s="39"/>
      <c r="L51" s="39"/>
    </row>
    <row r="52" spans="1:12" x14ac:dyDescent="0.25">
      <c r="A52" s="28" t="s">
        <v>246</v>
      </c>
    </row>
    <row r="53" spans="1:12" x14ac:dyDescent="0.25">
      <c r="B53" s="31">
        <v>1992</v>
      </c>
      <c r="C53" s="32">
        <v>1996</v>
      </c>
      <c r="D53" s="32">
        <v>1997</v>
      </c>
      <c r="E53" s="32">
        <v>2004</v>
      </c>
      <c r="F53" s="23">
        <v>2005</v>
      </c>
      <c r="G53" s="32">
        <v>2006</v>
      </c>
      <c r="H53" s="23">
        <v>2007</v>
      </c>
      <c r="I53" s="23">
        <v>2008</v>
      </c>
      <c r="J53" s="23">
        <v>2009</v>
      </c>
      <c r="K53" s="23">
        <v>2010</v>
      </c>
      <c r="L53" s="24">
        <v>2011</v>
      </c>
    </row>
    <row r="54" spans="1:12" x14ac:dyDescent="0.25">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25">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25">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25">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25">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25">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25">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25">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25">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25">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25">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25">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25">
      <c r="A74" t="s">
        <v>487</v>
      </c>
    </row>
    <row r="75" spans="1:12" x14ac:dyDescent="0.25">
      <c r="B75">
        <v>1992</v>
      </c>
      <c r="C75">
        <v>1996</v>
      </c>
      <c r="D75">
        <v>1997</v>
      </c>
      <c r="E75">
        <v>2004</v>
      </c>
      <c r="F75">
        <v>2005</v>
      </c>
      <c r="G75">
        <v>2006</v>
      </c>
      <c r="H75">
        <v>2007</v>
      </c>
      <c r="I75">
        <v>2008</v>
      </c>
      <c r="J75">
        <v>2009</v>
      </c>
      <c r="K75">
        <v>2010</v>
      </c>
      <c r="L75">
        <v>2011</v>
      </c>
    </row>
    <row r="76" spans="1:12" x14ac:dyDescent="0.25">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25">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25">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25">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25">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25">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25">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25">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25">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25">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25">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25">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24" customWidth="1"/>
    <col min="6" max="6" width="22.28515625" customWidth="1"/>
    <col min="7" max="7" width="29" customWidth="1"/>
    <col min="8" max="8" width="25.5703125" bestFit="1" customWidth="1"/>
    <col min="9" max="9" width="15.85546875" customWidth="1"/>
    <col min="10" max="10" width="14.5703125" customWidth="1"/>
    <col min="11" max="11" width="12.5703125" customWidth="1"/>
    <col min="12" max="12" width="12.140625" bestFit="1" customWidth="1"/>
    <col min="14" max="14" width="25.140625" bestFit="1" customWidth="1"/>
    <col min="15" max="15" width="10.85546875" bestFit="1" customWidth="1"/>
    <col min="17" max="17" width="16" bestFit="1" customWidth="1"/>
    <col min="18" max="18" width="14.85546875" bestFit="1" customWidth="1"/>
    <col min="44" max="44" width="16" bestFit="1" customWidth="1"/>
  </cols>
  <sheetData>
    <row r="2" spans="1:19" ht="11.25" customHeight="1" x14ac:dyDescent="0.7">
      <c r="A2" s="49"/>
      <c r="B2" s="49"/>
      <c r="C2" s="49"/>
      <c r="D2" s="49"/>
      <c r="E2" s="49"/>
      <c r="F2" s="49"/>
      <c r="G2" s="49"/>
      <c r="H2" s="49"/>
    </row>
    <row r="3" spans="1:19" ht="14.25" hidden="1" customHeight="1" x14ac:dyDescent="0.7">
      <c r="A3" s="49"/>
      <c r="B3" s="49"/>
      <c r="C3" s="49"/>
      <c r="D3" s="49"/>
      <c r="E3" s="49"/>
      <c r="F3" s="49"/>
      <c r="G3" s="49"/>
      <c r="H3" s="49"/>
    </row>
    <row r="4" spans="1:19" ht="37.5" customHeight="1" x14ac:dyDescent="0.7">
      <c r="A4" s="49"/>
      <c r="B4" s="49"/>
      <c r="C4" s="49"/>
      <c r="D4" s="49"/>
      <c r="E4" s="49"/>
      <c r="F4" s="50"/>
      <c r="G4" s="49"/>
      <c r="H4" s="49"/>
    </row>
    <row r="5" spans="1:19" x14ac:dyDescent="0.25">
      <c r="C5" s="52"/>
      <c r="D5" s="52" t="s">
        <v>247</v>
      </c>
      <c r="E5" s="52" t="s">
        <v>248</v>
      </c>
      <c r="F5" s="52" t="s">
        <v>249</v>
      </c>
      <c r="G5" s="52" t="s">
        <v>250</v>
      </c>
      <c r="H5" s="52" t="s">
        <v>251</v>
      </c>
      <c r="I5" s="122" t="s">
        <v>252</v>
      </c>
      <c r="J5" s="52" t="s">
        <v>253</v>
      </c>
      <c r="K5" s="52" t="s">
        <v>254</v>
      </c>
      <c r="L5" s="52" t="s">
        <v>255</v>
      </c>
      <c r="N5" s="52" t="s">
        <v>256</v>
      </c>
    </row>
    <row r="6" spans="1:19" x14ac:dyDescent="0.25">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25">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25">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25">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25">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25">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25">
      <c r="C12" s="52"/>
      <c r="D12" s="63"/>
      <c r="E12" s="54"/>
      <c r="F12" s="30"/>
      <c r="G12" s="59"/>
      <c r="H12" s="60"/>
      <c r="I12" s="30"/>
      <c r="K12" s="64"/>
      <c r="L12" s="57"/>
      <c r="N12" s="61"/>
    </row>
    <row r="13" spans="1:19" x14ac:dyDescent="0.25">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25">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25">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25">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25">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25">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25">
      <c r="C19" s="52"/>
      <c r="D19" s="63"/>
      <c r="E19" s="54"/>
      <c r="F19" s="30"/>
      <c r="G19" s="59"/>
      <c r="H19" s="60"/>
      <c r="I19" s="57"/>
      <c r="L19" s="57"/>
      <c r="N19" s="61"/>
      <c r="Q19">
        <v>62.645907138696799</v>
      </c>
      <c r="R19">
        <f>0.0138*Q19+3.2147</f>
        <v>4.0792135185140159</v>
      </c>
      <c r="S19">
        <f>0.0411*Q19^2-3.6309*Q19+111.54</f>
        <v>45.376323668667951</v>
      </c>
    </row>
    <row r="20" spans="1:19" x14ac:dyDescent="0.25">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25">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25">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25">
      <c r="K24" t="s">
        <v>261</v>
      </c>
    </row>
    <row r="25" spans="1:19" x14ac:dyDescent="0.25">
      <c r="J25" s="8"/>
    </row>
    <row r="26" spans="1:19" x14ac:dyDescent="0.25">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25">
      <c r="C27" t="s">
        <v>270</v>
      </c>
      <c r="E27" t="s">
        <v>271</v>
      </c>
    </row>
    <row r="28" spans="1:19" x14ac:dyDescent="0.25">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25">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25">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25">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25">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25">
      <c r="A33" s="83" t="s">
        <v>257</v>
      </c>
      <c r="B33" s="84">
        <v>41764</v>
      </c>
      <c r="C33" s="85"/>
      <c r="D33" s="86">
        <v>273.39</v>
      </c>
      <c r="E33" s="85">
        <v>23.852426967547331</v>
      </c>
      <c r="F33" s="87"/>
      <c r="G33" s="87"/>
      <c r="H33" s="87"/>
      <c r="I33" s="87">
        <v>10.3</v>
      </c>
      <c r="J33" s="87">
        <v>58.75</v>
      </c>
      <c r="K33" s="88">
        <f>I33+10.05-4.7</f>
        <v>15.650000000000002</v>
      </c>
    </row>
    <row r="34" spans="1:11" x14ac:dyDescent="0.25">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25">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25">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25">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25">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25">
      <c r="A39" s="95" t="s">
        <v>259</v>
      </c>
      <c r="B39" s="96">
        <v>41764</v>
      </c>
      <c r="C39" s="97"/>
      <c r="D39" s="98">
        <v>964.2</v>
      </c>
      <c r="E39" s="87"/>
      <c r="F39" s="98"/>
      <c r="G39" s="98"/>
      <c r="H39" s="98"/>
      <c r="I39" s="87">
        <v>7.52</v>
      </c>
      <c r="J39" s="87">
        <v>217.28</v>
      </c>
      <c r="K39" s="88">
        <f>I39+9.42-4.16</f>
        <v>12.779999999999998</v>
      </c>
    </row>
    <row r="40" spans="1:11" x14ac:dyDescent="0.25">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25">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25">
      <c r="A42" s="103" t="s">
        <v>272</v>
      </c>
      <c r="B42" s="104">
        <v>41764</v>
      </c>
      <c r="C42" s="87"/>
      <c r="D42" s="87">
        <v>693.59</v>
      </c>
      <c r="E42" s="87"/>
      <c r="F42" s="87"/>
      <c r="G42" s="87"/>
      <c r="H42" s="87"/>
      <c r="I42" s="87">
        <v>5.83</v>
      </c>
      <c r="J42" s="87">
        <v>207.2</v>
      </c>
      <c r="K42" s="88">
        <f>I42+10.91-4.71</f>
        <v>12.030000000000001</v>
      </c>
    </row>
    <row r="44" spans="1:11" x14ac:dyDescent="0.25">
      <c r="D44" s="105" t="s">
        <v>273</v>
      </c>
      <c r="E44" t="s">
        <v>274</v>
      </c>
    </row>
    <row r="45" spans="1:11" x14ac:dyDescent="0.25">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25">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25">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25">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25">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12.28515625" customWidth="1"/>
    <col min="6" max="6" width="11.42578125" bestFit="1" customWidth="1"/>
    <col min="7" max="7" width="12.28515625" bestFit="1" customWidth="1"/>
    <col min="8" max="8" width="9.42578125" customWidth="1"/>
    <col min="9" max="10" width="19.140625" customWidth="1"/>
    <col min="11" max="11" width="17.85546875" customWidth="1"/>
    <col min="12" max="12" width="15.85546875" customWidth="1"/>
    <col min="13" max="14" width="14.5703125" customWidth="1"/>
    <col min="15" max="15" width="19.85546875" customWidth="1"/>
    <col min="16" max="16" width="37.28515625" customWidth="1"/>
    <col min="17" max="17" width="14.28515625" customWidth="1"/>
    <col min="18" max="18" width="14.140625" customWidth="1"/>
    <col min="19" max="19" width="10.85546875" bestFit="1" customWidth="1"/>
    <col min="21" max="21" width="16" bestFit="1" customWidth="1"/>
    <col min="22" max="22" width="14.85546875" bestFit="1" customWidth="1"/>
    <col min="48" max="48" width="16" bestFit="1" customWidth="1"/>
  </cols>
  <sheetData>
    <row r="1" spans="1:19" x14ac:dyDescent="0.25">
      <c r="P1" s="21" t="s">
        <v>393</v>
      </c>
      <c r="Q1" s="21" t="s">
        <v>386</v>
      </c>
      <c r="R1" s="21" t="s">
        <v>259</v>
      </c>
      <c r="S1" s="21" t="s">
        <v>257</v>
      </c>
    </row>
    <row r="2" spans="1:19" ht="20.100000000000001" customHeight="1" x14ac:dyDescent="0.7">
      <c r="A2" s="49"/>
      <c r="B2" s="49"/>
      <c r="C2" s="49"/>
      <c r="D2" s="49"/>
      <c r="E2" s="49"/>
      <c r="F2" s="49"/>
      <c r="G2" s="49"/>
      <c r="H2" s="49"/>
      <c r="I2" s="49"/>
      <c r="J2" s="49"/>
      <c r="K2" s="49"/>
      <c r="P2" s="21" t="s">
        <v>391</v>
      </c>
      <c r="Q2" s="21">
        <v>3.35</v>
      </c>
      <c r="R2" s="21">
        <v>4.05</v>
      </c>
      <c r="S2" s="21">
        <v>4.28</v>
      </c>
    </row>
    <row r="3" spans="1:19" ht="20.100000000000001" customHeight="1" x14ac:dyDescent="0.7">
      <c r="A3" s="49"/>
      <c r="B3" s="49"/>
      <c r="C3" s="49"/>
      <c r="D3" s="49"/>
      <c r="E3" s="49"/>
      <c r="F3" s="49"/>
      <c r="G3" s="49"/>
      <c r="H3" s="49"/>
      <c r="I3" s="49"/>
      <c r="J3" s="49"/>
      <c r="K3" s="49"/>
      <c r="P3" s="21" t="s">
        <v>392</v>
      </c>
      <c r="Q3" s="21">
        <v>20</v>
      </c>
      <c r="R3" s="21">
        <v>20</v>
      </c>
      <c r="S3" s="21">
        <v>20</v>
      </c>
    </row>
    <row r="4" spans="1:19" ht="20.100000000000001" customHeight="1" x14ac:dyDescent="0.7">
      <c r="A4" s="49"/>
      <c r="B4" s="49"/>
      <c r="C4" s="49"/>
      <c r="D4" s="49"/>
      <c r="E4" s="49"/>
      <c r="F4" s="49"/>
      <c r="G4" s="49"/>
      <c r="H4" s="49"/>
      <c r="I4" s="49"/>
      <c r="J4" s="49"/>
      <c r="K4" s="49"/>
      <c r="P4" s="21" t="s">
        <v>398</v>
      </c>
      <c r="Q4" s="21">
        <v>14.44</v>
      </c>
      <c r="R4" s="21">
        <v>13.19</v>
      </c>
      <c r="S4" s="21">
        <v>11.16</v>
      </c>
    </row>
    <row r="5" spans="1:19" ht="20.100000000000001" customHeight="1" x14ac:dyDescent="0.7">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7">
      <c r="A6" s="49"/>
      <c r="B6" s="49"/>
      <c r="C6" s="49"/>
      <c r="D6" s="49"/>
      <c r="E6" s="49"/>
      <c r="F6" s="49"/>
      <c r="G6" s="49"/>
      <c r="H6" s="49"/>
      <c r="I6" s="49"/>
      <c r="J6" s="49"/>
      <c r="K6" s="49"/>
      <c r="P6" s="21" t="s">
        <v>400</v>
      </c>
      <c r="Q6" s="21">
        <v>11.52</v>
      </c>
      <c r="R6" s="21">
        <v>12.99</v>
      </c>
      <c r="S6" s="21">
        <v>13.99</v>
      </c>
    </row>
    <row r="7" spans="1:19" ht="20.100000000000001" customHeight="1" x14ac:dyDescent="0.7">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0.7">
      <c r="A8" s="49"/>
      <c r="B8" s="49"/>
      <c r="C8" s="49"/>
      <c r="D8" s="49"/>
      <c r="E8" s="49"/>
      <c r="F8" s="49"/>
      <c r="G8" s="49"/>
      <c r="H8" s="49"/>
      <c r="I8" s="49"/>
      <c r="J8" s="49"/>
      <c r="K8" s="135"/>
      <c r="P8" s="21" t="s">
        <v>396</v>
      </c>
      <c r="Q8" s="21">
        <v>9.452</v>
      </c>
      <c r="R8" s="21">
        <v>6.73</v>
      </c>
      <c r="S8" s="21">
        <v>7.13</v>
      </c>
    </row>
    <row r="9" spans="1:19" ht="40.9" customHeight="1" x14ac:dyDescent="0.7">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0.7">
      <c r="A10" s="49"/>
      <c r="B10" s="49"/>
      <c r="C10" s="49"/>
      <c r="D10" s="49"/>
      <c r="E10" s="49"/>
      <c r="F10" s="49"/>
      <c r="G10" s="49"/>
      <c r="H10" s="49"/>
      <c r="I10" s="49"/>
      <c r="J10" s="49"/>
      <c r="K10" s="49"/>
    </row>
    <row r="11" spans="1:19" ht="37.5" customHeight="1" x14ac:dyDescent="0.7">
      <c r="A11" s="49"/>
      <c r="B11" s="49"/>
      <c r="C11" s="49"/>
      <c r="D11" s="49"/>
      <c r="E11" s="49"/>
      <c r="F11" s="50" t="s">
        <v>389</v>
      </c>
      <c r="G11" s="50" t="s">
        <v>390</v>
      </c>
      <c r="H11" s="49"/>
      <c r="I11" s="49"/>
      <c r="J11" s="49"/>
      <c r="K11" s="49"/>
    </row>
    <row r="12" spans="1:19" ht="40.5" customHeight="1" x14ac:dyDescent="0.25">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25">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25">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25">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25">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25">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25">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25">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25">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25">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25">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25">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25">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25">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25">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25">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25">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25">
      <c r="C29" s="183"/>
      <c r="D29" s="62">
        <v>41764</v>
      </c>
      <c r="E29" s="129"/>
      <c r="F29" s="129"/>
      <c r="G29" s="129"/>
      <c r="H29" s="129"/>
      <c r="I29" s="129"/>
      <c r="J29" s="129"/>
      <c r="K29" s="130"/>
      <c r="L29" s="130">
        <f t="shared" si="4"/>
        <v>0</v>
      </c>
      <c r="M29" s="130"/>
      <c r="N29" s="130"/>
      <c r="O29" s="130"/>
      <c r="P29" s="130"/>
      <c r="Q29" s="130"/>
      <c r="R29" s="123">
        <v>13.55</v>
      </c>
    </row>
    <row r="30" spans="3:18" x14ac:dyDescent="0.25">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25">
      <c r="M32" s="8"/>
      <c r="N32" s="8"/>
    </row>
    <row r="33" spans="1:15" x14ac:dyDescent="0.25">
      <c r="A33" s="66"/>
      <c r="B33" s="67"/>
      <c r="C33" s="66"/>
      <c r="D33" s="66"/>
      <c r="E33" s="66"/>
      <c r="F33" s="66"/>
      <c r="G33" s="66"/>
      <c r="H33" s="66"/>
      <c r="I33" s="66"/>
      <c r="J33" s="66"/>
      <c r="K33" s="66"/>
      <c r="L33" s="66"/>
      <c r="M33" s="66"/>
      <c r="N33" s="66"/>
      <c r="O33" s="121"/>
    </row>
    <row r="36" spans="1:15" x14ac:dyDescent="0.25">
      <c r="C36" s="94"/>
    </row>
    <row r="39" spans="1:15" x14ac:dyDescent="0.25">
      <c r="A39" s="80"/>
      <c r="B39" s="79"/>
      <c r="D39" s="80"/>
      <c r="L39" s="81"/>
      <c r="O39" s="125"/>
    </row>
    <row r="40" spans="1:15" x14ac:dyDescent="0.25">
      <c r="A40" s="80"/>
      <c r="B40" s="79"/>
      <c r="D40" s="80"/>
    </row>
    <row r="44" spans="1:15" x14ac:dyDescent="0.25">
      <c r="A44" s="94"/>
      <c r="B44" s="126"/>
      <c r="D44" s="94"/>
      <c r="F44" s="94"/>
      <c r="G44" s="94"/>
      <c r="H44" s="94"/>
      <c r="I44" s="94"/>
      <c r="J44" s="94"/>
      <c r="K44" s="94"/>
    </row>
    <row r="45" spans="1:15" x14ac:dyDescent="0.25">
      <c r="A45" s="94"/>
      <c r="B45" s="126"/>
      <c r="D45" s="94"/>
      <c r="F45" s="94"/>
      <c r="G45" s="94"/>
      <c r="H45" s="94"/>
      <c r="I45" s="94"/>
      <c r="J45" s="94"/>
      <c r="K45" s="94"/>
    </row>
    <row r="46" spans="1:15" x14ac:dyDescent="0.25">
      <c r="A46" s="94"/>
      <c r="B46" s="126"/>
      <c r="D46" s="94"/>
      <c r="F46" s="94"/>
      <c r="G46" s="94"/>
      <c r="H46" s="94"/>
      <c r="I46" s="94"/>
      <c r="J46" s="94"/>
      <c r="K46" s="94"/>
    </row>
    <row r="47" spans="1:15" x14ac:dyDescent="0.25">
      <c r="A47" s="94"/>
      <c r="B47" s="126"/>
      <c r="D47" s="94"/>
      <c r="F47" s="94"/>
      <c r="G47" s="94"/>
      <c r="H47" s="94"/>
      <c r="I47" s="94"/>
      <c r="J47" s="94"/>
      <c r="K47" s="94"/>
    </row>
    <row r="48" spans="1:15" x14ac:dyDescent="0.25">
      <c r="K48" s="94"/>
    </row>
    <row r="51" spans="1:11" x14ac:dyDescent="0.25">
      <c r="D51" s="105"/>
    </row>
    <row r="52" spans="1:11" x14ac:dyDescent="0.25">
      <c r="A52" s="80"/>
      <c r="B52" s="79"/>
      <c r="C52" s="80"/>
      <c r="D52" s="80"/>
      <c r="F52" s="80"/>
      <c r="G52" s="80"/>
      <c r="H52" s="80"/>
      <c r="I52" s="80"/>
      <c r="J52" s="80"/>
      <c r="K52" s="80"/>
    </row>
    <row r="53" spans="1:11" x14ac:dyDescent="0.25">
      <c r="A53" s="80"/>
      <c r="B53" s="79"/>
      <c r="C53" s="80"/>
      <c r="D53" s="80"/>
      <c r="F53" s="80"/>
      <c r="G53" s="80"/>
      <c r="H53" s="80"/>
      <c r="I53" s="80"/>
      <c r="J53" s="80"/>
      <c r="K53" s="80"/>
    </row>
    <row r="54" spans="1:11" x14ac:dyDescent="0.25">
      <c r="A54" s="80"/>
      <c r="B54" s="79"/>
      <c r="C54" s="80"/>
      <c r="D54" s="80"/>
      <c r="F54" s="80"/>
      <c r="G54" s="80"/>
      <c r="H54" s="80"/>
      <c r="I54" s="80"/>
      <c r="J54" s="80"/>
      <c r="K54" s="80"/>
    </row>
    <row r="55" spans="1:11" x14ac:dyDescent="0.25">
      <c r="A55" s="80"/>
      <c r="B55" s="79"/>
      <c r="C55" s="80"/>
      <c r="D55" s="80"/>
      <c r="F55" s="80"/>
      <c r="G55" s="80"/>
      <c r="H55" s="80"/>
      <c r="I55" s="80"/>
      <c r="J55" s="80"/>
      <c r="K55" s="80"/>
    </row>
    <row r="56" spans="1:11" x14ac:dyDescent="0.25">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11" t="s">
        <v>289</v>
      </c>
      <c r="C33" s="112" t="s">
        <v>290</v>
      </c>
      <c r="D33" s="113" t="s">
        <v>291</v>
      </c>
      <c r="J33" t="s">
        <v>292</v>
      </c>
    </row>
    <row r="34" spans="1:49" x14ac:dyDescent="0.25">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25">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25">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25">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25">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25">
      <c r="F40" s="106">
        <v>0.25</v>
      </c>
      <c r="G40" s="114" t="e">
        <f t="shared" ca="1" si="0"/>
        <v>#NAME?</v>
      </c>
      <c r="Z40" s="112">
        <v>0.2</v>
      </c>
      <c r="AA40" s="114" t="e">
        <f t="shared" ca="1" si="1"/>
        <v>#NAME?</v>
      </c>
      <c r="AO40" s="113">
        <v>0.15</v>
      </c>
      <c r="AP40" s="114" t="e">
        <f t="shared" ca="1" si="2"/>
        <v>#NAME?</v>
      </c>
    </row>
    <row r="41" spans="1:49" x14ac:dyDescent="0.25">
      <c r="F41" s="106">
        <v>0.3</v>
      </c>
      <c r="G41" s="114" t="e">
        <f t="shared" ca="1" si="0"/>
        <v>#NAME?</v>
      </c>
      <c r="J41" s="21" t="s">
        <v>300</v>
      </c>
      <c r="K41" s="21">
        <v>10000</v>
      </c>
      <c r="Z41" s="112">
        <v>0.25</v>
      </c>
      <c r="AA41" s="114" t="e">
        <f t="shared" ca="1" si="1"/>
        <v>#NAME?</v>
      </c>
      <c r="AO41" s="113">
        <v>0.2</v>
      </c>
      <c r="AP41" s="114" t="e">
        <f t="shared" ca="1" si="2"/>
        <v>#NAME?</v>
      </c>
    </row>
    <row r="42" spans="1:49" x14ac:dyDescent="0.25">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25">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25">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25">
      <c r="F45" s="106">
        <v>0.5</v>
      </c>
      <c r="G45" s="114" t="e">
        <f t="shared" ca="1" si="0"/>
        <v>#NAME?</v>
      </c>
      <c r="Z45" s="112">
        <v>0.45</v>
      </c>
      <c r="AA45" s="114" t="e">
        <f t="shared" ca="1" si="1"/>
        <v>#NAME?</v>
      </c>
      <c r="AO45" s="113">
        <v>0.4</v>
      </c>
      <c r="AP45" s="114" t="e">
        <f t="shared" ca="1" si="2"/>
        <v>#NAME?</v>
      </c>
    </row>
    <row r="46" spans="1:49" x14ac:dyDescent="0.25">
      <c r="F46" s="106">
        <v>0.55000000000000004</v>
      </c>
      <c r="G46" s="114" t="e">
        <f t="shared" ca="1" si="0"/>
        <v>#NAME?</v>
      </c>
      <c r="J46" t="s">
        <v>301</v>
      </c>
      <c r="Z46" s="112">
        <v>0.5</v>
      </c>
      <c r="AA46" s="114" t="e">
        <f t="shared" ca="1" si="1"/>
        <v>#NAME?</v>
      </c>
      <c r="AO46" s="113">
        <v>0.45</v>
      </c>
      <c r="AP46" s="114" t="e">
        <f t="shared" ca="1" si="2"/>
        <v>#NAME?</v>
      </c>
    </row>
    <row r="47" spans="1:49" x14ac:dyDescent="0.25">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25">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25">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25">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25">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25">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25">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25">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25">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25">
      <c r="F56" s="106">
        <v>1.05</v>
      </c>
      <c r="G56" s="114" t="e">
        <f t="shared" ca="1" si="0"/>
        <v>#NAME?</v>
      </c>
      <c r="Z56" s="112">
        <v>1</v>
      </c>
      <c r="AA56" s="114" t="e">
        <f t="shared" ca="1" si="1"/>
        <v>#NAME?</v>
      </c>
      <c r="AO56" s="113">
        <v>0.95</v>
      </c>
      <c r="AP56" s="114" t="e">
        <f t="shared" ca="1" si="2"/>
        <v>#NAME?</v>
      </c>
    </row>
    <row r="57" spans="6:46" x14ac:dyDescent="0.25">
      <c r="F57" s="106">
        <v>1.1000000000000001</v>
      </c>
      <c r="G57" s="114" t="e">
        <f t="shared" ca="1" si="0"/>
        <v>#NAME?</v>
      </c>
      <c r="Z57" s="112">
        <v>1.05</v>
      </c>
      <c r="AA57" s="114" t="e">
        <f t="shared" ca="1" si="1"/>
        <v>#NAME?</v>
      </c>
      <c r="AD57" t="s">
        <v>300</v>
      </c>
      <c r="AE57">
        <v>10</v>
      </c>
      <c r="AO57" s="113">
        <v>1</v>
      </c>
      <c r="AP57" s="114" t="e">
        <f t="shared" ca="1" si="2"/>
        <v>#NAME?</v>
      </c>
    </row>
    <row r="58" spans="6:46" x14ac:dyDescent="0.25">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25">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25">
      <c r="F60" s="106">
        <v>1.25</v>
      </c>
      <c r="G60" s="114" t="e">
        <f t="shared" ca="1" si="0"/>
        <v>#NAME?</v>
      </c>
      <c r="Z60" s="112">
        <v>1.2</v>
      </c>
      <c r="AA60" s="114" t="e">
        <f t="shared" ca="1" si="1"/>
        <v>#NAME?</v>
      </c>
      <c r="AO60" s="113">
        <v>1.1499999999999999</v>
      </c>
      <c r="AP60" s="114" t="e">
        <f t="shared" ca="1" si="2"/>
        <v>#NAME?</v>
      </c>
    </row>
    <row r="61" spans="6:46" x14ac:dyDescent="0.25">
      <c r="F61" s="106">
        <v>1.3</v>
      </c>
      <c r="G61" s="114" t="e">
        <f t="shared" ca="1" si="0"/>
        <v>#NAME?</v>
      </c>
      <c r="Z61" s="112">
        <v>1.25</v>
      </c>
      <c r="AA61" s="114" t="e">
        <f t="shared" ca="1" si="1"/>
        <v>#NAME?</v>
      </c>
      <c r="AO61" s="113">
        <v>1.2</v>
      </c>
      <c r="AP61" s="114" t="e">
        <f t="shared" ca="1" si="2"/>
        <v>#NAME?</v>
      </c>
    </row>
    <row r="62" spans="6:46" x14ac:dyDescent="0.25">
      <c r="F62" s="106">
        <v>1.35</v>
      </c>
      <c r="G62" s="114" t="e">
        <f t="shared" ca="1" si="0"/>
        <v>#NAME?</v>
      </c>
      <c r="Z62" s="112">
        <v>1.3</v>
      </c>
      <c r="AA62" s="114" t="e">
        <f t="shared" ca="1" si="1"/>
        <v>#NAME?</v>
      </c>
      <c r="AO62" s="113">
        <v>1.25</v>
      </c>
      <c r="AP62" s="114" t="e">
        <f t="shared" ca="1" si="2"/>
        <v>#NAME?</v>
      </c>
    </row>
    <row r="63" spans="6:46" x14ac:dyDescent="0.25">
      <c r="F63" s="106">
        <v>1.4</v>
      </c>
      <c r="G63" s="114" t="e">
        <f t="shared" ca="1" si="0"/>
        <v>#NAME?</v>
      </c>
      <c r="Z63" s="112">
        <v>1.35</v>
      </c>
      <c r="AA63" s="114" t="e">
        <f t="shared" ca="1" si="1"/>
        <v>#NAME?</v>
      </c>
      <c r="AO63" s="113">
        <v>1.3</v>
      </c>
      <c r="AP63" s="114" t="e">
        <f t="shared" ca="1" si="2"/>
        <v>#NAME?</v>
      </c>
    </row>
    <row r="64" spans="6:46" x14ac:dyDescent="0.25">
      <c r="F64" s="106">
        <v>1.45</v>
      </c>
      <c r="G64" s="114" t="e">
        <f t="shared" ca="1" si="0"/>
        <v>#NAME?</v>
      </c>
      <c r="Z64" s="112">
        <v>1.4</v>
      </c>
      <c r="AA64" s="114" t="e">
        <f t="shared" ca="1" si="1"/>
        <v>#NAME?</v>
      </c>
      <c r="AO64" s="113">
        <v>1.35</v>
      </c>
      <c r="AP64" s="114" t="e">
        <f t="shared" ca="1" si="2"/>
        <v>#NAME?</v>
      </c>
    </row>
    <row r="65" spans="6:42" x14ac:dyDescent="0.25">
      <c r="F65" s="106">
        <v>1.5</v>
      </c>
      <c r="G65" s="114" t="e">
        <f t="shared" ca="1" si="0"/>
        <v>#NAME?</v>
      </c>
      <c r="Z65" s="112">
        <v>1.45</v>
      </c>
      <c r="AA65" s="114" t="e">
        <f t="shared" ca="1" si="1"/>
        <v>#NAME?</v>
      </c>
      <c r="AO65" s="113">
        <v>1.4</v>
      </c>
      <c r="AP65" s="114" t="e">
        <f t="shared" ca="1" si="2"/>
        <v>#NAME?</v>
      </c>
    </row>
    <row r="66" spans="6:42" x14ac:dyDescent="0.25">
      <c r="F66" s="106">
        <v>1.55</v>
      </c>
      <c r="G66" s="114" t="e">
        <f t="shared" ca="1" si="0"/>
        <v>#NAME?</v>
      </c>
      <c r="Z66" s="112">
        <v>1.5</v>
      </c>
      <c r="AA66" s="114" t="e">
        <f t="shared" ca="1" si="1"/>
        <v>#NAME?</v>
      </c>
      <c r="AO66" s="113">
        <v>1.45</v>
      </c>
      <c r="AP66" s="114" t="e">
        <f t="shared" ca="1" si="2"/>
        <v>#NAME?</v>
      </c>
    </row>
    <row r="67" spans="6:42" x14ac:dyDescent="0.25">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25">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25">
      <c r="F69" s="106">
        <v>1.7</v>
      </c>
      <c r="G69" s="114" t="e">
        <f t="shared" ca="1" si="0"/>
        <v>#NAME?</v>
      </c>
      <c r="Z69" s="112">
        <v>4.5</v>
      </c>
      <c r="AA69" s="114" t="e">
        <f t="shared" ca="1" si="3"/>
        <v>#NAME?</v>
      </c>
      <c r="AO69" s="113">
        <v>3.5</v>
      </c>
      <c r="AP69" s="114" t="e">
        <f t="shared" ca="1" si="4"/>
        <v>#NAME?</v>
      </c>
    </row>
    <row r="70" spans="6:42" x14ac:dyDescent="0.25">
      <c r="F70" s="106">
        <v>1.75</v>
      </c>
      <c r="G70" s="114" t="e">
        <f t="shared" ca="1" si="0"/>
        <v>#NAME?</v>
      </c>
      <c r="Z70" s="112">
        <v>5.5</v>
      </c>
      <c r="AA70" s="114" t="e">
        <f t="shared" ca="1" si="3"/>
        <v>#NAME?</v>
      </c>
      <c r="AO70" s="113">
        <v>4.5</v>
      </c>
      <c r="AP70" s="114" t="e">
        <f t="shared" ca="1" si="4"/>
        <v>#NAME?</v>
      </c>
    </row>
    <row r="71" spans="6:42" x14ac:dyDescent="0.25">
      <c r="F71" s="106">
        <v>1.8</v>
      </c>
      <c r="G71" s="114" t="e">
        <f t="shared" ca="1" si="0"/>
        <v>#NAME?</v>
      </c>
      <c r="Z71" s="112">
        <v>6.5</v>
      </c>
      <c r="AA71" s="114" t="e">
        <f t="shared" ca="1" si="3"/>
        <v>#NAME?</v>
      </c>
      <c r="AO71" s="113">
        <v>5.5</v>
      </c>
      <c r="AP71" s="114" t="e">
        <f t="shared" ca="1" si="4"/>
        <v>#NAME?</v>
      </c>
    </row>
    <row r="72" spans="6:42" x14ac:dyDescent="0.25">
      <c r="F72" s="106">
        <v>1.85</v>
      </c>
      <c r="G72" s="114" t="e">
        <f t="shared" ca="1" si="0"/>
        <v>#NAME?</v>
      </c>
      <c r="Z72" s="112">
        <v>7.5</v>
      </c>
      <c r="AA72" s="114" t="e">
        <f t="shared" ca="1" si="3"/>
        <v>#NAME?</v>
      </c>
      <c r="AO72" s="113">
        <v>6.5</v>
      </c>
      <c r="AP72" s="114" t="e">
        <f t="shared" ca="1" si="4"/>
        <v>#NAME?</v>
      </c>
    </row>
    <row r="73" spans="6:42" x14ac:dyDescent="0.25">
      <c r="F73" s="106">
        <v>1.9</v>
      </c>
      <c r="G73" s="114" t="e">
        <f t="shared" ca="1" si="0"/>
        <v>#NAME?</v>
      </c>
      <c r="Z73" s="112">
        <v>8.5</v>
      </c>
      <c r="AA73" s="114" t="e">
        <f t="shared" ca="1" si="3"/>
        <v>#NAME?</v>
      </c>
      <c r="AO73" s="113">
        <v>7.5</v>
      </c>
      <c r="AP73" s="114" t="e">
        <f t="shared" ca="1" si="4"/>
        <v>#NAME?</v>
      </c>
    </row>
    <row r="74" spans="6:42" x14ac:dyDescent="0.25">
      <c r="F74" s="106">
        <v>1.95</v>
      </c>
      <c r="G74" s="114" t="e">
        <f t="shared" ca="1" si="0"/>
        <v>#NAME?</v>
      </c>
      <c r="Z74" s="112">
        <v>9.5</v>
      </c>
      <c r="AA74" s="114" t="e">
        <f t="shared" ca="1" si="3"/>
        <v>#NAME?</v>
      </c>
      <c r="AO74" s="113">
        <v>8.5</v>
      </c>
      <c r="AP74" s="114" t="e">
        <f t="shared" ca="1" si="4"/>
        <v>#NAME?</v>
      </c>
    </row>
    <row r="75" spans="6:42" x14ac:dyDescent="0.25">
      <c r="F75" s="106">
        <v>2</v>
      </c>
      <c r="G75" s="114" t="e">
        <f t="shared" ca="1" si="0"/>
        <v>#NAME?</v>
      </c>
      <c r="Z75" s="112">
        <v>10.5</v>
      </c>
      <c r="AA75" s="114" t="e">
        <f t="shared" ca="1" si="3"/>
        <v>#NAME?</v>
      </c>
      <c r="AO75" s="113">
        <v>9.5</v>
      </c>
      <c r="AP75" s="114" t="e">
        <f t="shared" ca="1" si="4"/>
        <v>#NAME?</v>
      </c>
    </row>
    <row r="76" spans="6:42" x14ac:dyDescent="0.25">
      <c r="F76" s="106">
        <v>3</v>
      </c>
      <c r="G76" s="114" t="e">
        <f t="shared" ca="1" si="0"/>
        <v>#NAME?</v>
      </c>
      <c r="Z76" s="112">
        <v>11.5</v>
      </c>
      <c r="AA76" s="114" t="e">
        <f t="shared" ca="1" si="3"/>
        <v>#NAME?</v>
      </c>
      <c r="AO76" s="113">
        <v>10.5</v>
      </c>
      <c r="AP76" s="114" t="e">
        <f t="shared" ca="1" si="4"/>
        <v>#NAME?</v>
      </c>
    </row>
    <row r="77" spans="6:42" x14ac:dyDescent="0.25">
      <c r="F77" s="106">
        <v>4</v>
      </c>
      <c r="G77" s="114" t="e">
        <f t="shared" ca="1" si="0"/>
        <v>#NAME?</v>
      </c>
      <c r="Z77" s="112">
        <v>12.5</v>
      </c>
      <c r="AA77" s="114" t="e">
        <f t="shared" ca="1" si="3"/>
        <v>#NAME?</v>
      </c>
    </row>
    <row r="78" spans="6:42" x14ac:dyDescent="0.25">
      <c r="F78" s="106">
        <v>5</v>
      </c>
      <c r="G78" s="114" t="e">
        <f t="shared" ca="1" si="0"/>
        <v>#NAME?</v>
      </c>
      <c r="Z78" s="112">
        <v>13.5</v>
      </c>
      <c r="AA78" s="114" t="e">
        <f t="shared" ca="1" si="3"/>
        <v>#NAME?</v>
      </c>
    </row>
    <row r="79" spans="6:42" x14ac:dyDescent="0.25">
      <c r="F79" s="106">
        <v>6</v>
      </c>
      <c r="G79" s="114" t="e">
        <f t="shared" ca="1" si="0"/>
        <v>#NAME?</v>
      </c>
      <c r="Z79" s="112">
        <v>14.5</v>
      </c>
      <c r="AA79" s="114" t="e">
        <f t="shared" ca="1" si="3"/>
        <v>#NAME?</v>
      </c>
    </row>
    <row r="80" spans="6:42" x14ac:dyDescent="0.25">
      <c r="F80" s="106">
        <v>7</v>
      </c>
      <c r="G80" s="114" t="e">
        <f t="shared" ca="1" si="0"/>
        <v>#NAME?</v>
      </c>
      <c r="Z80" s="112">
        <v>15.5</v>
      </c>
      <c r="AA80" s="114" t="e">
        <f t="shared" ca="1" si="3"/>
        <v>#NAME?</v>
      </c>
    </row>
    <row r="81" spans="6:27" x14ac:dyDescent="0.25">
      <c r="F81" s="106">
        <v>8</v>
      </c>
      <c r="G81" s="114" t="e">
        <f t="shared" ca="1" si="0"/>
        <v>#NAME?</v>
      </c>
      <c r="Z81" s="112">
        <v>16.5</v>
      </c>
      <c r="AA81" s="114" t="e">
        <f t="shared" ca="1" si="3"/>
        <v>#NAME?</v>
      </c>
    </row>
    <row r="82" spans="6:27" x14ac:dyDescent="0.25">
      <c r="F82" s="106">
        <v>9</v>
      </c>
      <c r="G82" s="114" t="e">
        <f t="shared" ca="1" si="0"/>
        <v>#NAME?</v>
      </c>
      <c r="Z82" s="112">
        <v>17.5</v>
      </c>
      <c r="AA82" s="114" t="e">
        <f t="shared" ca="1" si="3"/>
        <v>#NAME?</v>
      </c>
    </row>
    <row r="83" spans="6:27" x14ac:dyDescent="0.25">
      <c r="F83" s="106">
        <v>10</v>
      </c>
      <c r="G83" s="114" t="e">
        <f t="shared" ca="1" si="0"/>
        <v>#NAME?</v>
      </c>
      <c r="Z83" s="112">
        <v>18.5</v>
      </c>
      <c r="AA83" s="114" t="e">
        <f t="shared" ca="1" si="3"/>
        <v>#NAME?</v>
      </c>
    </row>
    <row r="84" spans="6:27" x14ac:dyDescent="0.25">
      <c r="F84" s="106">
        <v>11</v>
      </c>
      <c r="G84" s="114" t="e">
        <f t="shared" ca="1" si="0"/>
        <v>#NAME?</v>
      </c>
      <c r="Z84" s="112">
        <v>19.5</v>
      </c>
      <c r="AA84" s="114" t="e">
        <f t="shared" ca="1" si="3"/>
        <v>#NAME?</v>
      </c>
    </row>
    <row r="85" spans="6:27" x14ac:dyDescent="0.25">
      <c r="F85" s="106">
        <v>12</v>
      </c>
      <c r="G85" s="114" t="e">
        <f t="shared" ca="1" si="0"/>
        <v>#NAME?</v>
      </c>
    </row>
    <row r="86" spans="6:27" x14ac:dyDescent="0.25">
      <c r="F86" s="106">
        <v>13</v>
      </c>
      <c r="G86" s="114" t="e">
        <f t="shared" ca="1" si="0"/>
        <v>#NAME?</v>
      </c>
    </row>
    <row r="87" spans="6:27" x14ac:dyDescent="0.25">
      <c r="F87" s="106">
        <v>14</v>
      </c>
      <c r="G87" s="114" t="e">
        <f t="shared" ca="1" si="0"/>
        <v>#NAME?</v>
      </c>
    </row>
    <row r="88" spans="6:27" x14ac:dyDescent="0.25">
      <c r="F88" s="106">
        <v>15</v>
      </c>
      <c r="G88" s="114" t="e">
        <f t="shared" ca="1" si="0"/>
        <v>#NAME?</v>
      </c>
    </row>
    <row r="89" spans="6:27" x14ac:dyDescent="0.25">
      <c r="F89" s="106">
        <v>16</v>
      </c>
      <c r="G89" s="114" t="e">
        <f t="shared" ca="1" si="0"/>
        <v>#NAME?</v>
      </c>
    </row>
    <row r="90" spans="6:27" x14ac:dyDescent="0.25">
      <c r="F90" s="106">
        <v>17</v>
      </c>
      <c r="G90" s="114" t="e">
        <f t="shared" ca="1" si="0"/>
        <v>#NAME?</v>
      </c>
    </row>
    <row r="91" spans="6:27" x14ac:dyDescent="0.25">
      <c r="F91" s="106">
        <v>18</v>
      </c>
      <c r="G91" s="114" t="e">
        <f t="shared" ca="1" si="0"/>
        <v>#NAME?</v>
      </c>
    </row>
    <row r="92" spans="6:27" x14ac:dyDescent="0.25">
      <c r="F92" s="106">
        <v>19</v>
      </c>
      <c r="G92" s="114" t="e">
        <f t="shared" ca="1" si="0"/>
        <v>#NAME?</v>
      </c>
    </row>
    <row r="93" spans="6:27" x14ac:dyDescent="0.25">
      <c r="F93" s="106">
        <v>20</v>
      </c>
      <c r="G93" s="114" t="e">
        <f t="shared" ca="1" si="0"/>
        <v>#NAME?</v>
      </c>
    </row>
    <row r="94" spans="6:27" x14ac:dyDescent="0.25">
      <c r="F94" s="106">
        <v>21</v>
      </c>
      <c r="G94" s="114" t="e">
        <f t="shared" ca="1" si="0"/>
        <v>#NAME?</v>
      </c>
    </row>
    <row r="95" spans="6:27" x14ac:dyDescent="0.25">
      <c r="F95" s="106">
        <v>22</v>
      </c>
      <c r="G95" s="114" t="e">
        <f t="shared" ca="1" si="0"/>
        <v>#NAME?</v>
      </c>
    </row>
    <row r="96" spans="6:27" x14ac:dyDescent="0.25">
      <c r="F96" s="106">
        <v>23</v>
      </c>
      <c r="G96" s="114" t="e">
        <f t="shared" ca="1" si="0"/>
        <v>#NAME?</v>
      </c>
    </row>
    <row r="97" spans="6:7" x14ac:dyDescent="0.25">
      <c r="F97" s="106">
        <v>24</v>
      </c>
      <c r="G97" s="114" t="e">
        <f t="shared" ca="1" si="0"/>
        <v>#NAME?</v>
      </c>
    </row>
    <row r="98" spans="6:7" x14ac:dyDescent="0.25">
      <c r="F98" s="106">
        <v>25</v>
      </c>
      <c r="G98" s="114" t="e">
        <f t="shared" ca="1" si="0"/>
        <v>#NAME?</v>
      </c>
    </row>
    <row r="99" spans="6:7" x14ac:dyDescent="0.25">
      <c r="F99" s="106">
        <v>26</v>
      </c>
      <c r="G99" s="114" t="e">
        <f t="shared" ca="1" si="0"/>
        <v>#NAME?</v>
      </c>
    </row>
    <row r="100" spans="6:7" x14ac:dyDescent="0.25">
      <c r="F100" s="106">
        <v>27</v>
      </c>
      <c r="G100" s="114" t="e">
        <f t="shared" ref="G100:G113" ca="1" si="5">PieceWiseLinInt(F100, $B$34:$B$35, $A$34:$A$35, FALSE, FALSE)</f>
        <v>#NAME?</v>
      </c>
    </row>
    <row r="101" spans="6:7" x14ac:dyDescent="0.25">
      <c r="F101" s="106">
        <v>28</v>
      </c>
      <c r="G101" s="114" t="e">
        <f t="shared" ca="1" si="5"/>
        <v>#NAME?</v>
      </c>
    </row>
    <row r="102" spans="6:7" x14ac:dyDescent="0.25">
      <c r="F102" s="106">
        <v>29</v>
      </c>
      <c r="G102" s="114" t="e">
        <f t="shared" ca="1" si="5"/>
        <v>#NAME?</v>
      </c>
    </row>
    <row r="103" spans="6:7" x14ac:dyDescent="0.25">
      <c r="F103" s="106">
        <v>30</v>
      </c>
      <c r="G103" s="114" t="e">
        <f t="shared" ca="1" si="5"/>
        <v>#NAME?</v>
      </c>
    </row>
    <row r="104" spans="6:7" x14ac:dyDescent="0.25">
      <c r="F104" s="106">
        <v>31</v>
      </c>
      <c r="G104" s="114" t="e">
        <f t="shared" ca="1" si="5"/>
        <v>#NAME?</v>
      </c>
    </row>
    <row r="105" spans="6:7" x14ac:dyDescent="0.25">
      <c r="F105" s="106">
        <v>32</v>
      </c>
      <c r="G105" s="114" t="e">
        <f t="shared" ca="1" si="5"/>
        <v>#NAME?</v>
      </c>
    </row>
    <row r="106" spans="6:7" x14ac:dyDescent="0.25">
      <c r="F106" s="106">
        <v>33</v>
      </c>
      <c r="G106" s="114" t="e">
        <f t="shared" ca="1" si="5"/>
        <v>#NAME?</v>
      </c>
    </row>
    <row r="107" spans="6:7" x14ac:dyDescent="0.25">
      <c r="F107" s="106">
        <v>34</v>
      </c>
      <c r="G107" s="114" t="e">
        <f t="shared" ca="1" si="5"/>
        <v>#NAME?</v>
      </c>
    </row>
    <row r="108" spans="6:7" x14ac:dyDescent="0.25">
      <c r="F108" s="106">
        <v>35</v>
      </c>
      <c r="G108" s="114" t="e">
        <f t="shared" ca="1" si="5"/>
        <v>#NAME?</v>
      </c>
    </row>
    <row r="109" spans="6:7" x14ac:dyDescent="0.25">
      <c r="F109" s="106">
        <v>36</v>
      </c>
      <c r="G109" s="114" t="e">
        <f t="shared" ca="1" si="5"/>
        <v>#NAME?</v>
      </c>
    </row>
    <row r="110" spans="6:7" x14ac:dyDescent="0.25">
      <c r="F110" s="106">
        <v>37</v>
      </c>
      <c r="G110" s="114" t="e">
        <f t="shared" ca="1" si="5"/>
        <v>#NAME?</v>
      </c>
    </row>
    <row r="111" spans="6:7" x14ac:dyDescent="0.25">
      <c r="F111" s="106">
        <v>38</v>
      </c>
      <c r="G111" s="114" t="e">
        <f t="shared" ca="1" si="5"/>
        <v>#NAME?</v>
      </c>
    </row>
    <row r="112" spans="6:7" x14ac:dyDescent="0.25">
      <c r="F112" s="106">
        <v>39</v>
      </c>
      <c r="G112" s="114" t="e">
        <f t="shared" ca="1" si="5"/>
        <v>#NAME?</v>
      </c>
    </row>
    <row r="113" spans="6:7" x14ac:dyDescent="0.25">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06" t="s">
        <v>275</v>
      </c>
      <c r="C33" s="107" t="s">
        <v>276</v>
      </c>
      <c r="D33" s="108" t="s">
        <v>277</v>
      </c>
      <c r="J33" t="s">
        <v>292</v>
      </c>
    </row>
    <row r="34" spans="1:49" x14ac:dyDescent="0.25">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25">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25">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25">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25">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25">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25">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25">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25">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25">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25">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25">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25">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25">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25">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25">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25">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25">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25">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25">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25">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25">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25">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25">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25">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25">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25">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25">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25">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25">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25">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25">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25">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25">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25">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25">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25">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25">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25">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25">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25">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25">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25">
      <c r="F77" s="106">
        <f>'[3]RSI curves'!F77+6.5</f>
        <v>10.5</v>
      </c>
      <c r="G77" s="114" t="e">
        <f t="shared" ca="1" si="0"/>
        <v>#NAME?</v>
      </c>
      <c r="H77">
        <v>1</v>
      </c>
      <c r="Z77" s="112">
        <f>'[3]RSI curves'!Z77+6.5</f>
        <v>19</v>
      </c>
      <c r="AA77" s="114" t="e">
        <f t="shared" ca="1" si="1"/>
        <v>#NAME?</v>
      </c>
      <c r="AB77">
        <v>1</v>
      </c>
    </row>
    <row r="78" spans="6:45" x14ac:dyDescent="0.25">
      <c r="F78" s="106">
        <f>'[3]RSI curves'!F78+6.5</f>
        <v>11.5</v>
      </c>
      <c r="G78" s="114" t="e">
        <f t="shared" ca="1" si="0"/>
        <v>#NAME?</v>
      </c>
      <c r="H78">
        <v>1</v>
      </c>
      <c r="Z78" s="112">
        <f>'[3]RSI curves'!Z78+6.5</f>
        <v>20</v>
      </c>
      <c r="AA78" s="114" t="e">
        <f t="shared" ca="1" si="1"/>
        <v>#NAME?</v>
      </c>
      <c r="AB78">
        <v>1</v>
      </c>
    </row>
    <row r="79" spans="6:45" x14ac:dyDescent="0.25">
      <c r="F79" s="106">
        <f>'[3]RSI curves'!F79+6.5</f>
        <v>12.5</v>
      </c>
      <c r="G79" s="114" t="e">
        <f t="shared" ca="1" si="0"/>
        <v>#NAME?</v>
      </c>
      <c r="H79">
        <v>1</v>
      </c>
      <c r="Z79" s="112">
        <f>'[3]RSI curves'!Z79+6.5</f>
        <v>21</v>
      </c>
      <c r="AA79" s="114" t="e">
        <f t="shared" ca="1" si="1"/>
        <v>#NAME?</v>
      </c>
      <c r="AB79">
        <v>1</v>
      </c>
    </row>
    <row r="80" spans="6:45" x14ac:dyDescent="0.25">
      <c r="F80" s="106">
        <f>'[3]RSI curves'!F80+6.5</f>
        <v>13.5</v>
      </c>
      <c r="G80" s="114" t="e">
        <f t="shared" ca="1" si="0"/>
        <v>#NAME?</v>
      </c>
      <c r="H80">
        <v>1</v>
      </c>
      <c r="Z80" s="112">
        <f>'[3]RSI curves'!Z80+6.5</f>
        <v>22</v>
      </c>
      <c r="AA80" s="114" t="e">
        <f t="shared" ca="1" si="1"/>
        <v>#NAME?</v>
      </c>
      <c r="AB80">
        <v>1</v>
      </c>
    </row>
    <row r="81" spans="6:28" x14ac:dyDescent="0.25">
      <c r="F81" s="106">
        <f>'[3]RSI curves'!F81+6.5</f>
        <v>14.5</v>
      </c>
      <c r="G81" s="114" t="e">
        <f t="shared" ca="1" si="0"/>
        <v>#NAME?</v>
      </c>
      <c r="H81">
        <v>1</v>
      </c>
      <c r="Z81" s="112">
        <f>'[3]RSI curves'!Z81+6.5</f>
        <v>23</v>
      </c>
      <c r="AA81" s="114" t="e">
        <f t="shared" ca="1" si="1"/>
        <v>#NAME?</v>
      </c>
      <c r="AB81">
        <v>1</v>
      </c>
    </row>
    <row r="82" spans="6:28" x14ac:dyDescent="0.25">
      <c r="F82" s="106">
        <f>'[3]RSI curves'!F82+6.5</f>
        <v>15.5</v>
      </c>
      <c r="G82" s="114" t="e">
        <f t="shared" ca="1" si="0"/>
        <v>#NAME?</v>
      </c>
      <c r="H82">
        <v>1</v>
      </c>
      <c r="Z82" s="112">
        <f>'[3]RSI curves'!Z82+6.5</f>
        <v>24</v>
      </c>
      <c r="AA82" s="114" t="e">
        <f t="shared" ca="1" si="1"/>
        <v>#NAME?</v>
      </c>
      <c r="AB82">
        <v>1</v>
      </c>
    </row>
    <row r="83" spans="6:28" x14ac:dyDescent="0.25">
      <c r="F83" s="106">
        <f>'[3]RSI curves'!F83+6.5</f>
        <v>16.5</v>
      </c>
      <c r="G83" s="114" t="e">
        <f t="shared" ca="1" si="0"/>
        <v>#NAME?</v>
      </c>
      <c r="H83">
        <v>1</v>
      </c>
      <c r="Z83" s="112">
        <f>'[3]RSI curves'!Z83+6.5</f>
        <v>25</v>
      </c>
      <c r="AA83" s="114" t="e">
        <f t="shared" ca="1" si="1"/>
        <v>#NAME?</v>
      </c>
      <c r="AB83">
        <v>1</v>
      </c>
    </row>
    <row r="84" spans="6:28" x14ac:dyDescent="0.25">
      <c r="F84" s="106">
        <f>'[3]RSI curves'!F84+6.5</f>
        <v>17.5</v>
      </c>
      <c r="G84" s="114" t="e">
        <f t="shared" ca="1" si="0"/>
        <v>#NAME?</v>
      </c>
      <c r="H84">
        <v>1</v>
      </c>
      <c r="Z84" s="112">
        <f>'[3]RSI curves'!Z84+6.5</f>
        <v>26</v>
      </c>
      <c r="AA84" s="114" t="e">
        <f t="shared" ca="1" si="1"/>
        <v>#NAME?</v>
      </c>
      <c r="AB84">
        <v>1</v>
      </c>
    </row>
    <row r="85" spans="6:28" x14ac:dyDescent="0.25">
      <c r="F85" s="106">
        <f>'[3]RSI curves'!F85+6.5</f>
        <v>18.5</v>
      </c>
      <c r="G85" s="114" t="e">
        <f t="shared" ca="1" si="0"/>
        <v>#NAME?</v>
      </c>
      <c r="H85">
        <v>1</v>
      </c>
    </row>
    <row r="86" spans="6:28" x14ac:dyDescent="0.25">
      <c r="F86" s="106">
        <f>'[3]RSI curves'!F86+6.5</f>
        <v>19.5</v>
      </c>
      <c r="G86" s="114" t="e">
        <f t="shared" ca="1" si="0"/>
        <v>#NAME?</v>
      </c>
      <c r="H86">
        <v>1</v>
      </c>
    </row>
    <row r="87" spans="6:28" x14ac:dyDescent="0.25">
      <c r="F87" s="106">
        <f>'[3]RSI curves'!F87+6.5</f>
        <v>20.5</v>
      </c>
      <c r="G87" s="114" t="e">
        <f t="shared" ca="1" si="0"/>
        <v>#NAME?</v>
      </c>
      <c r="H87">
        <v>1</v>
      </c>
    </row>
    <row r="88" spans="6:28" x14ac:dyDescent="0.25">
      <c r="F88" s="106">
        <f>'[3]RSI curves'!F88+6.5</f>
        <v>21.5</v>
      </c>
      <c r="G88" s="114" t="e">
        <f t="shared" ca="1" si="0"/>
        <v>#NAME?</v>
      </c>
      <c r="H88">
        <v>1</v>
      </c>
    </row>
    <row r="89" spans="6:28" x14ac:dyDescent="0.25">
      <c r="F89" s="106">
        <f>'[3]RSI curves'!F89+6.5</f>
        <v>22.5</v>
      </c>
      <c r="G89" s="114" t="e">
        <f t="shared" ca="1" si="0"/>
        <v>#NAME?</v>
      </c>
      <c r="H89">
        <v>1</v>
      </c>
    </row>
    <row r="90" spans="6:28" x14ac:dyDescent="0.25">
      <c r="F90" s="106">
        <f>'[3]RSI curves'!F90+6.5</f>
        <v>23.5</v>
      </c>
      <c r="G90" s="114" t="e">
        <f t="shared" ca="1" si="0"/>
        <v>#NAME?</v>
      </c>
      <c r="H90">
        <v>1</v>
      </c>
    </row>
    <row r="91" spans="6:28" x14ac:dyDescent="0.25">
      <c r="F91" s="106">
        <f>'[3]RSI curves'!F91+6.5</f>
        <v>24.5</v>
      </c>
      <c r="G91" s="114" t="e">
        <f t="shared" ca="1" si="0"/>
        <v>#NAME?</v>
      </c>
      <c r="H91">
        <v>1</v>
      </c>
    </row>
    <row r="92" spans="6:28" x14ac:dyDescent="0.25">
      <c r="F92" s="106">
        <f>'[3]RSI curves'!F92+6.5</f>
        <v>25.5</v>
      </c>
      <c r="G92" s="114" t="e">
        <f t="shared" ca="1" si="0"/>
        <v>#NAME?</v>
      </c>
      <c r="H92">
        <v>1</v>
      </c>
    </row>
    <row r="93" spans="6:28" x14ac:dyDescent="0.25">
      <c r="F93" s="106">
        <f>'[3]RSI curves'!F93+6.5</f>
        <v>26.5</v>
      </c>
      <c r="G93" s="114" t="e">
        <f t="shared" ca="1" si="0"/>
        <v>#NAME?</v>
      </c>
      <c r="H93">
        <v>1</v>
      </c>
    </row>
    <row r="94" spans="6:28" x14ac:dyDescent="0.25">
      <c r="F94" s="106">
        <f>'[3]RSI curves'!F94+6.5</f>
        <v>27.5</v>
      </c>
      <c r="G94" s="114" t="e">
        <f t="shared" ca="1" si="0"/>
        <v>#NAME?</v>
      </c>
      <c r="H94">
        <v>1</v>
      </c>
    </row>
    <row r="95" spans="6:28" x14ac:dyDescent="0.25">
      <c r="F95" s="106">
        <f>'[3]RSI curves'!F95+6.5</f>
        <v>28.5</v>
      </c>
      <c r="G95" s="114" t="e">
        <f t="shared" ca="1" si="0"/>
        <v>#NAME?</v>
      </c>
      <c r="H95">
        <v>1</v>
      </c>
    </row>
    <row r="96" spans="6:28" x14ac:dyDescent="0.25">
      <c r="F96" s="106">
        <f>'[3]RSI curves'!F96+6.5</f>
        <v>29.5</v>
      </c>
      <c r="G96" s="114" t="e">
        <f t="shared" ca="1" si="0"/>
        <v>#NAME?</v>
      </c>
      <c r="H96">
        <v>1</v>
      </c>
    </row>
    <row r="97" spans="6:8" x14ac:dyDescent="0.25">
      <c r="F97" s="106">
        <f>'[3]RSI curves'!F97+6.5</f>
        <v>30.5</v>
      </c>
      <c r="G97" s="114" t="e">
        <f t="shared" ca="1" si="0"/>
        <v>#NAME?</v>
      </c>
      <c r="H97">
        <v>1</v>
      </c>
    </row>
    <row r="98" spans="6:8" x14ac:dyDescent="0.25">
      <c r="F98" s="106">
        <f>'[3]RSI curves'!F98+6.5</f>
        <v>31.5</v>
      </c>
      <c r="G98" s="114" t="e">
        <f t="shared" ca="1" si="0"/>
        <v>#NAME?</v>
      </c>
      <c r="H98">
        <v>1</v>
      </c>
    </row>
    <row r="99" spans="6:8" x14ac:dyDescent="0.25">
      <c r="F99" s="106">
        <f>'[3]RSI curves'!F99+6.5</f>
        <v>32.5</v>
      </c>
      <c r="G99" s="114" t="e">
        <f t="shared" ca="1" si="0"/>
        <v>#NAME?</v>
      </c>
      <c r="H99">
        <v>1</v>
      </c>
    </row>
    <row r="100" spans="6:8" x14ac:dyDescent="0.25">
      <c r="F100" s="106">
        <f>'[3]RSI curves'!F100+6.5</f>
        <v>33.5</v>
      </c>
      <c r="G100" s="114" t="e">
        <f t="shared" ref="G100:G113" ca="1" si="3">PieceWiseLinInt(F100, $B$34:$B$35, $A$34:$A$35, FALSE, FALSE)</f>
        <v>#NAME?</v>
      </c>
      <c r="H100">
        <v>1</v>
      </c>
    </row>
    <row r="101" spans="6:8" x14ac:dyDescent="0.25">
      <c r="F101" s="106">
        <f>'[3]RSI curves'!F101+6.5</f>
        <v>34.5</v>
      </c>
      <c r="G101" s="114" t="e">
        <f t="shared" ca="1" si="3"/>
        <v>#NAME?</v>
      </c>
      <c r="H101">
        <v>1</v>
      </c>
    </row>
    <row r="102" spans="6:8" x14ac:dyDescent="0.25">
      <c r="F102" s="106">
        <f>'[3]RSI curves'!F102+6.5</f>
        <v>35.5</v>
      </c>
      <c r="G102" s="114" t="e">
        <f t="shared" ca="1" si="3"/>
        <v>#NAME?</v>
      </c>
      <c r="H102">
        <v>1</v>
      </c>
    </row>
    <row r="103" spans="6:8" x14ac:dyDescent="0.25">
      <c r="F103" s="106">
        <f>'[3]RSI curves'!F103+6.5</f>
        <v>36.5</v>
      </c>
      <c r="G103" s="114" t="e">
        <f t="shared" ca="1" si="3"/>
        <v>#NAME?</v>
      </c>
      <c r="H103">
        <v>1</v>
      </c>
    </row>
    <row r="104" spans="6:8" x14ac:dyDescent="0.25">
      <c r="F104" s="106">
        <f>'[3]RSI curves'!F104+6.5</f>
        <v>37.5</v>
      </c>
      <c r="G104" s="114" t="e">
        <f t="shared" ca="1" si="3"/>
        <v>#NAME?</v>
      </c>
      <c r="H104">
        <v>1</v>
      </c>
    </row>
    <row r="105" spans="6:8" x14ac:dyDescent="0.25">
      <c r="F105" s="106">
        <f>'[3]RSI curves'!F105+6.5</f>
        <v>38.5</v>
      </c>
      <c r="G105" s="114" t="e">
        <f t="shared" ca="1" si="3"/>
        <v>#NAME?</v>
      </c>
      <c r="H105">
        <v>1</v>
      </c>
    </row>
    <row r="106" spans="6:8" x14ac:dyDescent="0.25">
      <c r="F106" s="106">
        <f>'[3]RSI curves'!F106+6.5</f>
        <v>39.5</v>
      </c>
      <c r="G106" s="114" t="e">
        <f t="shared" ca="1" si="3"/>
        <v>#NAME?</v>
      </c>
      <c r="H106">
        <v>1</v>
      </c>
    </row>
    <row r="107" spans="6:8" x14ac:dyDescent="0.25">
      <c r="F107" s="106">
        <f>'[3]RSI curves'!F107+6.5</f>
        <v>40.5</v>
      </c>
      <c r="G107" s="114" t="e">
        <f t="shared" ca="1" si="3"/>
        <v>#NAME?</v>
      </c>
      <c r="H107">
        <v>1</v>
      </c>
    </row>
    <row r="108" spans="6:8" x14ac:dyDescent="0.25">
      <c r="F108" s="106">
        <f>'[3]RSI curves'!F108+6.5</f>
        <v>41.5</v>
      </c>
      <c r="G108" s="114" t="e">
        <f t="shared" ca="1" si="3"/>
        <v>#NAME?</v>
      </c>
      <c r="H108">
        <v>1</v>
      </c>
    </row>
    <row r="109" spans="6:8" x14ac:dyDescent="0.25">
      <c r="F109" s="106">
        <f>'[3]RSI curves'!F109+6.5</f>
        <v>42.5</v>
      </c>
      <c r="G109" s="114" t="e">
        <f t="shared" ca="1" si="3"/>
        <v>#NAME?</v>
      </c>
      <c r="H109">
        <v>1</v>
      </c>
    </row>
    <row r="110" spans="6:8" x14ac:dyDescent="0.25">
      <c r="F110" s="106">
        <f>'[3]RSI curves'!F110+6.5</f>
        <v>43.5</v>
      </c>
      <c r="G110" s="114" t="e">
        <f t="shared" ca="1" si="3"/>
        <v>#NAME?</v>
      </c>
      <c r="H110">
        <v>1</v>
      </c>
    </row>
    <row r="111" spans="6:8" x14ac:dyDescent="0.25">
      <c r="F111" s="106">
        <f>'[3]RSI curves'!F111+6.5</f>
        <v>44.5</v>
      </c>
      <c r="G111" s="114" t="e">
        <f t="shared" ca="1" si="3"/>
        <v>#NAME?</v>
      </c>
      <c r="H111">
        <v>1</v>
      </c>
    </row>
    <row r="112" spans="6:8" x14ac:dyDescent="0.25">
      <c r="F112" s="106">
        <f>'[3]RSI curves'!F112+6.5</f>
        <v>45.5</v>
      </c>
      <c r="G112" s="114" t="e">
        <f t="shared" ca="1" si="3"/>
        <v>#NAME?</v>
      </c>
      <c r="H112">
        <v>1</v>
      </c>
    </row>
    <row r="113" spans="6:8" x14ac:dyDescent="0.25">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40625" defaultRowHeight="15" x14ac:dyDescent="0.25"/>
  <cols>
    <col min="7" max="7" width="30.5703125" bestFit="1" customWidth="1"/>
  </cols>
  <sheetData>
    <row r="1" spans="1:14" x14ac:dyDescent="0.25">
      <c r="A1" s="115" t="s">
        <v>302</v>
      </c>
      <c r="B1" s="115"/>
    </row>
    <row r="2" spans="1:14" x14ac:dyDescent="0.25">
      <c r="A2" s="115" t="s">
        <v>303</v>
      </c>
      <c r="B2" s="115" t="s">
        <v>304</v>
      </c>
      <c r="E2" s="116" t="s">
        <v>305</v>
      </c>
      <c r="F2" s="116">
        <v>150</v>
      </c>
    </row>
    <row r="3" spans="1:14" x14ac:dyDescent="0.25">
      <c r="A3" s="117">
        <v>0</v>
      </c>
      <c r="B3" s="117">
        <v>0.2</v>
      </c>
    </row>
    <row r="4" spans="1:14" x14ac:dyDescent="0.25">
      <c r="A4" s="117">
        <v>10</v>
      </c>
      <c r="B4" s="117">
        <v>0.2</v>
      </c>
    </row>
    <row r="5" spans="1:14" x14ac:dyDescent="0.25">
      <c r="A5" s="117">
        <v>50</v>
      </c>
      <c r="B5" s="117">
        <v>0.2</v>
      </c>
    </row>
    <row r="6" spans="1:14" x14ac:dyDescent="0.25">
      <c r="A6" s="117">
        <v>100</v>
      </c>
      <c r="B6" s="117">
        <v>0.2</v>
      </c>
    </row>
    <row r="7" spans="1:14" x14ac:dyDescent="0.25">
      <c r="A7" s="117">
        <v>149</v>
      </c>
      <c r="B7" s="117">
        <v>0.2</v>
      </c>
    </row>
    <row r="8" spans="1:14" x14ac:dyDescent="0.25">
      <c r="A8" s="117">
        <v>150</v>
      </c>
      <c r="B8" s="117">
        <v>1</v>
      </c>
    </row>
    <row r="9" spans="1:14" x14ac:dyDescent="0.25">
      <c r="A9" s="117">
        <v>160</v>
      </c>
      <c r="B9" s="117">
        <v>1</v>
      </c>
    </row>
    <row r="10" spans="1:14" x14ac:dyDescent="0.25">
      <c r="A10" s="117">
        <v>200</v>
      </c>
      <c r="B10" s="117">
        <v>1</v>
      </c>
    </row>
    <row r="16" spans="1:14" x14ac:dyDescent="0.25">
      <c r="J16" t="s">
        <v>292</v>
      </c>
      <c r="N16" t="s">
        <v>301</v>
      </c>
    </row>
    <row r="17" spans="4:15" x14ac:dyDescent="0.25">
      <c r="G17" t="s">
        <v>306</v>
      </c>
      <c r="J17" s="21" t="s">
        <v>294</v>
      </c>
      <c r="K17" s="21" t="e">
        <f ca="1">[2]!xf4_ParameterValue(D18,1)</f>
        <v>#NAME?</v>
      </c>
      <c r="N17" t="s">
        <v>294</v>
      </c>
      <c r="O17">
        <v>0.1999999999999994</v>
      </c>
    </row>
    <row r="18" spans="4:15" x14ac:dyDescent="0.25">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25">
      <c r="G19" s="21" t="s">
        <v>285</v>
      </c>
      <c r="J19" s="21" t="s">
        <v>297</v>
      </c>
      <c r="K19" s="21" t="e">
        <f ca="1">[2]!xf4_ParameterValue(D18,3)</f>
        <v>#NAME?</v>
      </c>
      <c r="N19" t="s">
        <v>297</v>
      </c>
      <c r="O19">
        <v>131.97032606719478</v>
      </c>
    </row>
    <row r="20" spans="4:15" x14ac:dyDescent="0.25">
      <c r="G20" s="21" t="s">
        <v>286</v>
      </c>
      <c r="J20" s="21" t="s">
        <v>299</v>
      </c>
      <c r="K20" s="21" t="e">
        <f ca="1">[2]!xf4_ParameterValue(D18,4)</f>
        <v>#NAME?</v>
      </c>
      <c r="N20" t="s">
        <v>299</v>
      </c>
      <c r="O20">
        <v>1.2425192819433315</v>
      </c>
    </row>
    <row r="21" spans="4:15" x14ac:dyDescent="0.25">
      <c r="D21" t="e">
        <f ca="1">[2]!xf4_Chart2D([2]!xf_Init()&amp;[2]!xf_ScaleX(,,,,FALSE)&amp;[2]!xf_ScaleY(,,,,FALSE),[2]!xf4_C2DFit(D18))</f>
        <v>#NAME?</v>
      </c>
      <c r="G21" s="21" t="s">
        <v>287</v>
      </c>
    </row>
    <row r="25" spans="4:15" x14ac:dyDescent="0.25">
      <c r="J25" s="21" t="s">
        <v>303</v>
      </c>
      <c r="K25" s="21">
        <v>200</v>
      </c>
      <c r="N25" t="s">
        <v>303</v>
      </c>
      <c r="O25">
        <v>20</v>
      </c>
    </row>
    <row r="26" spans="4:15" x14ac:dyDescent="0.25">
      <c r="J26" s="21" t="s">
        <v>304</v>
      </c>
      <c r="K26" s="21" t="e">
        <f ca="1">(K17+((K18-K17)/(1+EXP((K19-K25)/K20))))</f>
        <v>#NAME?</v>
      </c>
      <c r="N26" t="s">
        <v>304</v>
      </c>
      <c r="O26" s="21">
        <f>(O17+((O18-O17)/(1+EXP((O19-O25)/O20))))</f>
        <v>0.1999999999999994</v>
      </c>
    </row>
    <row r="35" spans="1:15" x14ac:dyDescent="0.25">
      <c r="A35" s="115" t="s">
        <v>307</v>
      </c>
      <c r="B35" s="115"/>
      <c r="J35" t="s">
        <v>292</v>
      </c>
      <c r="N35" t="s">
        <v>301</v>
      </c>
    </row>
    <row r="36" spans="1:15" x14ac:dyDescent="0.25">
      <c r="A36" s="115" t="s">
        <v>303</v>
      </c>
      <c r="B36" s="115" t="s">
        <v>304</v>
      </c>
      <c r="E36" s="116" t="s">
        <v>305</v>
      </c>
      <c r="F36" s="116">
        <v>60</v>
      </c>
      <c r="G36" t="s">
        <v>306</v>
      </c>
      <c r="J36" s="21" t="s">
        <v>294</v>
      </c>
      <c r="K36" s="21" t="e">
        <f ca="1">[2]!xf4_ParameterValue(D39,1)</f>
        <v>#NAME?</v>
      </c>
      <c r="N36" t="s">
        <v>294</v>
      </c>
      <c r="O36">
        <v>0.20000019939102634</v>
      </c>
    </row>
    <row r="37" spans="1:15" x14ac:dyDescent="0.25">
      <c r="A37" s="117">
        <v>0</v>
      </c>
      <c r="B37" s="117">
        <v>0.2</v>
      </c>
      <c r="J37" s="21" t="s">
        <v>295</v>
      </c>
      <c r="K37" s="21" t="e">
        <f ca="1">[2]!xf4_ParameterValue(D39,2)</f>
        <v>#NAME?</v>
      </c>
      <c r="N37" t="s">
        <v>295</v>
      </c>
      <c r="O37">
        <v>1.0000000909093745</v>
      </c>
    </row>
    <row r="38" spans="1:15" x14ac:dyDescent="0.25">
      <c r="A38" s="117">
        <v>10</v>
      </c>
      <c r="B38" s="117">
        <v>0.2</v>
      </c>
      <c r="G38" s="21" t="s">
        <v>285</v>
      </c>
      <c r="J38" s="21" t="s">
        <v>297</v>
      </c>
      <c r="K38" s="21" t="e">
        <f ca="1">[2]!xf4_ParameterValue(D39,3)</f>
        <v>#NAME?</v>
      </c>
      <c r="N38" t="s">
        <v>297</v>
      </c>
      <c r="O38">
        <v>71.48348247148283</v>
      </c>
    </row>
    <row r="39" spans="1:15" x14ac:dyDescent="0.25">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25">
      <c r="A40" s="117">
        <v>50</v>
      </c>
      <c r="B40" s="117">
        <v>0.2</v>
      </c>
      <c r="G40" s="21" t="s">
        <v>287</v>
      </c>
    </row>
    <row r="41" spans="1:15" x14ac:dyDescent="0.25">
      <c r="A41" s="117">
        <v>59</v>
      </c>
      <c r="B41" s="117">
        <v>0.2</v>
      </c>
    </row>
    <row r="42" spans="1:15" x14ac:dyDescent="0.25">
      <c r="A42" s="117">
        <v>60</v>
      </c>
      <c r="B42" s="117">
        <v>1</v>
      </c>
      <c r="D42" t="e">
        <f ca="1">[2]!xf4_Chart2D([2]!xf_Init()&amp;[2]!xf_ScaleX(,,,,FALSE)&amp;[2]!xf_ScaleY(,,,,FALSE),[2]!xf4_C2DFit(D39))</f>
        <v>#NAME?</v>
      </c>
    </row>
    <row r="43" spans="1:15" x14ac:dyDescent="0.25">
      <c r="A43" s="117">
        <v>70</v>
      </c>
      <c r="B43" s="117">
        <v>1</v>
      </c>
    </row>
    <row r="44" spans="1:15" x14ac:dyDescent="0.25">
      <c r="A44" s="117">
        <v>80</v>
      </c>
      <c r="B44" s="117">
        <v>1</v>
      </c>
      <c r="J44" s="21" t="s">
        <v>303</v>
      </c>
      <c r="K44" s="21">
        <v>1000</v>
      </c>
      <c r="N44" s="21" t="s">
        <v>303</v>
      </c>
      <c r="O44" s="21">
        <v>1000</v>
      </c>
    </row>
    <row r="45" spans="1:15" x14ac:dyDescent="0.25">
      <c r="A45" s="117">
        <v>100</v>
      </c>
      <c r="B45" s="117">
        <v>1</v>
      </c>
      <c r="J45" s="21" t="s">
        <v>304</v>
      </c>
      <c r="K45" s="21" t="e">
        <f ca="1">(K36+((K37-K36)/(1+EXP((K38-K44)/K39))))</f>
        <v>#NAME?</v>
      </c>
      <c r="N45" s="21" t="s">
        <v>304</v>
      </c>
      <c r="O45" s="21">
        <f>(O36+((O37-O36)/(1+EXP((O38-O44)/O39))))</f>
        <v>1.0000000909093745</v>
      </c>
    </row>
    <row r="46" spans="1:15" x14ac:dyDescent="0.25">
      <c r="A46" s="117">
        <v>150</v>
      </c>
      <c r="B46" s="117">
        <v>1</v>
      </c>
    </row>
    <row r="53" spans="1:15" x14ac:dyDescent="0.25">
      <c r="A53" s="115" t="s">
        <v>308</v>
      </c>
      <c r="B53" s="115"/>
      <c r="J53" t="s">
        <v>292</v>
      </c>
      <c r="N53" t="s">
        <v>301</v>
      </c>
    </row>
    <row r="54" spans="1:15" x14ac:dyDescent="0.25">
      <c r="A54" s="115" t="s">
        <v>303</v>
      </c>
      <c r="B54" s="115" t="s">
        <v>304</v>
      </c>
      <c r="E54" s="116" t="s">
        <v>305</v>
      </c>
      <c r="F54" s="116">
        <v>100</v>
      </c>
      <c r="G54" t="s">
        <v>306</v>
      </c>
      <c r="J54" s="21" t="s">
        <v>294</v>
      </c>
      <c r="K54" s="21" t="e">
        <f ca="1">[2]!xf4_ParameterValue(D58,1)</f>
        <v>#NAME?</v>
      </c>
      <c r="N54" t="s">
        <v>294</v>
      </c>
      <c r="O54">
        <v>0.20264683457205479</v>
      </c>
    </row>
    <row r="55" spans="1:15" x14ac:dyDescent="0.25">
      <c r="A55" s="117">
        <v>0</v>
      </c>
      <c r="B55" s="117">
        <v>0.2</v>
      </c>
      <c r="J55" s="21" t="s">
        <v>295</v>
      </c>
      <c r="K55" s="21" t="e">
        <f ca="1">[2]!xf4_ParameterValue(D58,2)</f>
        <v>#NAME?</v>
      </c>
      <c r="N55" t="s">
        <v>295</v>
      </c>
      <c r="O55">
        <v>1.0008475069565785</v>
      </c>
    </row>
    <row r="56" spans="1:15" x14ac:dyDescent="0.25">
      <c r="A56" s="117">
        <v>10</v>
      </c>
      <c r="B56" s="117">
        <v>0.2</v>
      </c>
      <c r="G56" s="21" t="s">
        <v>285</v>
      </c>
      <c r="J56" s="21" t="s">
        <v>297</v>
      </c>
      <c r="K56" s="21" t="e">
        <f ca="1">[2]!xf4_ParameterValue(D58,3)</f>
        <v>#NAME?</v>
      </c>
      <c r="N56" t="s">
        <v>297</v>
      </c>
      <c r="O56">
        <v>94.700729977107599</v>
      </c>
    </row>
    <row r="57" spans="1:15" x14ac:dyDescent="0.25">
      <c r="A57" s="117">
        <v>20</v>
      </c>
      <c r="B57" s="117">
        <v>0.2</v>
      </c>
      <c r="G57" s="21" t="s">
        <v>286</v>
      </c>
      <c r="J57" s="21" t="s">
        <v>299</v>
      </c>
      <c r="K57" s="21" t="e">
        <f ca="1">[2]!xf4_ParameterValue(D58,4)</f>
        <v>#NAME?</v>
      </c>
      <c r="N57" t="s">
        <v>299</v>
      </c>
      <c r="O57">
        <v>0.16853558798897253</v>
      </c>
    </row>
    <row r="58" spans="1:15" x14ac:dyDescent="0.25">
      <c r="A58" s="117">
        <v>50</v>
      </c>
      <c r="B58" s="117">
        <v>0.2</v>
      </c>
      <c r="D58" t="e">
        <f ca="1">[2]!xf4_FitData("",[2]!xf4_SetModel("600"),[2]!xf4_SetParameters(0,FALSE,TRUE,100,FALSE,TRUE,100,FALSE,TRUE,1,FALSE,TRUE),[2]!xf4_SetData(,$A$55:$A$65,,$B$55:$B$65))</f>
        <v>#NAME?</v>
      </c>
      <c r="G58" s="21" t="s">
        <v>287</v>
      </c>
    </row>
    <row r="59" spans="1:15" x14ac:dyDescent="0.25">
      <c r="A59" s="117">
        <v>60</v>
      </c>
      <c r="B59" s="117">
        <v>0.2</v>
      </c>
    </row>
    <row r="60" spans="1:15" x14ac:dyDescent="0.25">
      <c r="A60" s="117">
        <v>80</v>
      </c>
      <c r="B60" s="117">
        <v>0.2</v>
      </c>
    </row>
    <row r="61" spans="1:15" x14ac:dyDescent="0.25">
      <c r="A61" s="117">
        <v>90</v>
      </c>
      <c r="B61" s="117">
        <v>0.2</v>
      </c>
      <c r="D61" t="e">
        <f ca="1">[2]!xf4_Chart2D([2]!xf_Init()&amp;[2]!xf_ScaleX(,,,,FALSE)&amp;[2]!xf_ScaleY(,,,,FALSE),[2]!xf4_C2DFit(D58))</f>
        <v>#NAME?</v>
      </c>
    </row>
    <row r="62" spans="1:15" x14ac:dyDescent="0.25">
      <c r="A62" s="117">
        <v>100</v>
      </c>
      <c r="B62" s="117">
        <v>1</v>
      </c>
      <c r="J62" s="21" t="s">
        <v>303</v>
      </c>
      <c r="K62" s="21">
        <v>100</v>
      </c>
      <c r="N62" s="21" t="s">
        <v>303</v>
      </c>
      <c r="O62" s="21">
        <v>0.3</v>
      </c>
    </row>
    <row r="63" spans="1:15" x14ac:dyDescent="0.25">
      <c r="A63" s="117">
        <v>120</v>
      </c>
      <c r="B63" s="117">
        <v>1</v>
      </c>
      <c r="J63" s="21" t="s">
        <v>304</v>
      </c>
      <c r="K63" s="21" t="e">
        <f ca="1" xml:space="preserve"> (K54+((K55-K54)/(1+EXP((K56-K62)/K57))))</f>
        <v>#NAME?</v>
      </c>
      <c r="N63" s="21" t="s">
        <v>304</v>
      </c>
      <c r="O63" s="21">
        <f xml:space="preserve"> (O54+((O55-O54)/(1+EXP((O56-O62)/O57))))</f>
        <v>0.20264683457205479</v>
      </c>
    </row>
    <row r="64" spans="1:15" x14ac:dyDescent="0.25">
      <c r="A64" s="117">
        <v>150</v>
      </c>
      <c r="B64" s="117">
        <v>1</v>
      </c>
    </row>
    <row r="65" spans="1:2" x14ac:dyDescent="0.25">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Ty Gilbert</cp:lastModifiedBy>
  <dcterms:created xsi:type="dcterms:W3CDTF">2015-05-24T22:43:37Z</dcterms:created>
  <dcterms:modified xsi:type="dcterms:W3CDTF">2025-10-31T04:11:45Z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