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liesaputra\Downloads\"/>
    </mc:Choice>
  </mc:AlternateContent>
  <bookViews>
    <workbookView xWindow="120" yWindow="130" windowWidth="21070" windowHeight="9530"/>
  </bookViews>
  <sheets>
    <sheet name="Sheet1" sheetId="1" r:id="rId1"/>
    <sheet name="Sheet2" sheetId="2" r:id="rId2"/>
    <sheet name="Sheet3" sheetId="3" r:id="rId3"/>
  </sheets>
  <definedNames>
    <definedName name="energy_consumption_data" localSheetId="0">Sheet1!$B$3:$D$74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F8" i="1"/>
  <c r="F9" i="1"/>
  <c r="F12" i="1"/>
  <c r="G12" i="1" s="1"/>
  <c r="H12" i="1" s="1"/>
  <c r="F13" i="1"/>
  <c r="F16" i="1"/>
  <c r="G16" i="1" s="1"/>
  <c r="H16" i="1" s="1"/>
  <c r="F17" i="1"/>
  <c r="F20" i="1"/>
  <c r="G8" i="1" s="1"/>
  <c r="H8" i="1" s="1"/>
  <c r="F21" i="1"/>
  <c r="F24" i="1"/>
  <c r="F25" i="1"/>
  <c r="F28" i="1"/>
  <c r="F29" i="1"/>
  <c r="F32" i="1"/>
  <c r="F33" i="1"/>
  <c r="F36" i="1"/>
  <c r="F37" i="1"/>
  <c r="F40" i="1"/>
  <c r="F41" i="1"/>
  <c r="F44" i="1"/>
  <c r="F48" i="1"/>
  <c r="F52" i="1"/>
  <c r="F56" i="1"/>
  <c r="F60" i="1"/>
  <c r="F64" i="1"/>
  <c r="F68" i="1"/>
  <c r="F6" i="1"/>
  <c r="E7" i="1"/>
  <c r="F7" i="1" s="1"/>
  <c r="E8" i="1"/>
  <c r="E9" i="1"/>
  <c r="E10" i="1"/>
  <c r="E11" i="1"/>
  <c r="F11" i="1" s="1"/>
  <c r="E12" i="1"/>
  <c r="E13" i="1"/>
  <c r="E14" i="1"/>
  <c r="E15" i="1"/>
  <c r="F15" i="1" s="1"/>
  <c r="E16" i="1"/>
  <c r="E17" i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6" i="1"/>
  <c r="F71" i="1" l="1"/>
  <c r="F67" i="1"/>
  <c r="F63" i="1"/>
  <c r="G15" i="1" s="1"/>
  <c r="F59" i="1"/>
  <c r="F55" i="1"/>
  <c r="F51" i="1"/>
  <c r="F47" i="1"/>
  <c r="F43" i="1"/>
  <c r="F39" i="1"/>
  <c r="F35" i="1"/>
  <c r="F31" i="1"/>
  <c r="F27" i="1"/>
  <c r="F23" i="1"/>
  <c r="G11" i="1" s="1"/>
  <c r="F19" i="1"/>
  <c r="G7" i="1" s="1"/>
  <c r="J16" i="1"/>
  <c r="J12" i="1"/>
  <c r="J8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G6" i="1" s="1"/>
  <c r="F14" i="1"/>
  <c r="G14" i="1" s="1"/>
  <c r="H14" i="1" s="1"/>
  <c r="F10" i="1"/>
  <c r="F69" i="1"/>
  <c r="F65" i="1"/>
  <c r="F61" i="1"/>
  <c r="G13" i="1" s="1"/>
  <c r="F57" i="1"/>
  <c r="G9" i="1" s="1"/>
  <c r="F53" i="1"/>
  <c r="G17" i="1" s="1"/>
  <c r="F49" i="1"/>
  <c r="F45" i="1"/>
  <c r="A4" i="1"/>
  <c r="A5" i="1" s="1"/>
  <c r="A6" i="1" s="1"/>
  <c r="H9" i="1" l="1"/>
  <c r="J9" i="1"/>
  <c r="H13" i="1"/>
  <c r="J13" i="1"/>
  <c r="H6" i="1"/>
  <c r="J6" i="1"/>
  <c r="H15" i="1"/>
  <c r="J15" i="1"/>
  <c r="H11" i="1"/>
  <c r="J11" i="1"/>
  <c r="H17" i="1"/>
  <c r="J17" i="1"/>
  <c r="H7" i="1"/>
  <c r="J7" i="1"/>
  <c r="A7" i="1"/>
  <c r="I6" i="1"/>
  <c r="K6" i="1" s="1"/>
  <c r="L6" i="1" s="1"/>
  <c r="J14" i="1"/>
  <c r="G10" i="1"/>
  <c r="A8" i="1" l="1"/>
  <c r="I7" i="1"/>
  <c r="K7" i="1" s="1"/>
  <c r="L7" i="1" s="1"/>
  <c r="H10" i="1"/>
  <c r="J10" i="1"/>
  <c r="A9" i="1" l="1"/>
  <c r="I8" i="1"/>
  <c r="K8" i="1" s="1"/>
  <c r="L8" i="1" s="1"/>
  <c r="A10" i="1" l="1"/>
  <c r="I9" i="1"/>
  <c r="K9" i="1" s="1"/>
  <c r="L9" i="1" s="1"/>
  <c r="A11" i="1" l="1"/>
  <c r="I10" i="1"/>
  <c r="K10" i="1" s="1"/>
  <c r="L10" i="1" s="1"/>
  <c r="A12" i="1" l="1"/>
  <c r="I11" i="1"/>
  <c r="K11" i="1" s="1"/>
  <c r="L11" i="1" s="1"/>
  <c r="A13" i="1" l="1"/>
  <c r="I12" i="1"/>
  <c r="K12" i="1" s="1"/>
  <c r="L12" i="1" s="1"/>
  <c r="A14" i="1" l="1"/>
  <c r="I13" i="1"/>
  <c r="K13" i="1" s="1"/>
  <c r="L13" i="1" s="1"/>
  <c r="A15" i="1" l="1"/>
  <c r="I14" i="1"/>
  <c r="K14" i="1" s="1"/>
  <c r="L14" i="1" s="1"/>
  <c r="A16" i="1" l="1"/>
  <c r="I15" i="1"/>
  <c r="K15" i="1" s="1"/>
  <c r="L15" i="1" s="1"/>
  <c r="A17" i="1" l="1"/>
  <c r="I16" i="1"/>
  <c r="K16" i="1" s="1"/>
  <c r="L16" i="1" s="1"/>
  <c r="A18" i="1" l="1"/>
  <c r="I17" i="1"/>
  <c r="K17" i="1" s="1"/>
  <c r="L17" i="1" s="1"/>
  <c r="A19" i="1" l="1"/>
  <c r="I18" i="1"/>
  <c r="K18" i="1" s="1"/>
  <c r="L18" i="1" s="1"/>
  <c r="A20" i="1" l="1"/>
  <c r="I19" i="1"/>
  <c r="K19" i="1" s="1"/>
  <c r="L19" i="1" s="1"/>
  <c r="A21" i="1" l="1"/>
  <c r="I20" i="1"/>
  <c r="K20" i="1" s="1"/>
  <c r="L20" i="1" s="1"/>
  <c r="A22" i="1" l="1"/>
  <c r="I21" i="1"/>
  <c r="K21" i="1" s="1"/>
  <c r="L21" i="1" s="1"/>
  <c r="A23" i="1" l="1"/>
  <c r="I22" i="1"/>
  <c r="K22" i="1" s="1"/>
  <c r="L22" i="1" s="1"/>
  <c r="A24" i="1" l="1"/>
  <c r="I23" i="1"/>
  <c r="K23" i="1" s="1"/>
  <c r="L23" i="1" s="1"/>
  <c r="A25" i="1" l="1"/>
  <c r="I24" i="1"/>
  <c r="K24" i="1" s="1"/>
  <c r="L24" i="1" s="1"/>
  <c r="A26" i="1" l="1"/>
  <c r="I25" i="1"/>
  <c r="K25" i="1" s="1"/>
  <c r="L25" i="1" s="1"/>
  <c r="A27" i="1" l="1"/>
  <c r="I26" i="1"/>
  <c r="K26" i="1" s="1"/>
  <c r="L26" i="1" s="1"/>
  <c r="A28" i="1" l="1"/>
  <c r="I27" i="1"/>
  <c r="K27" i="1" s="1"/>
  <c r="L27" i="1" s="1"/>
  <c r="A29" i="1" l="1"/>
  <c r="I28" i="1"/>
  <c r="K28" i="1" s="1"/>
  <c r="L28" i="1" s="1"/>
  <c r="A30" i="1" l="1"/>
  <c r="I29" i="1"/>
  <c r="K29" i="1" s="1"/>
  <c r="L29" i="1" s="1"/>
  <c r="A31" i="1" l="1"/>
  <c r="I30" i="1"/>
  <c r="K30" i="1" s="1"/>
  <c r="L30" i="1" s="1"/>
  <c r="A32" i="1" l="1"/>
  <c r="I31" i="1"/>
  <c r="K31" i="1" s="1"/>
  <c r="L31" i="1" s="1"/>
  <c r="A33" i="1" l="1"/>
  <c r="I32" i="1"/>
  <c r="K32" i="1" s="1"/>
  <c r="L32" i="1" s="1"/>
  <c r="A34" i="1" l="1"/>
  <c r="I33" i="1"/>
  <c r="K33" i="1" s="1"/>
  <c r="L33" i="1" s="1"/>
  <c r="A35" i="1" l="1"/>
  <c r="I34" i="1"/>
  <c r="K34" i="1" s="1"/>
  <c r="L34" i="1" s="1"/>
  <c r="A36" i="1" l="1"/>
  <c r="I35" i="1"/>
  <c r="K35" i="1" s="1"/>
  <c r="L35" i="1" s="1"/>
  <c r="A37" i="1" l="1"/>
  <c r="I36" i="1"/>
  <c r="K36" i="1" s="1"/>
  <c r="L36" i="1" s="1"/>
  <c r="A38" i="1" l="1"/>
  <c r="I37" i="1"/>
  <c r="K37" i="1" s="1"/>
  <c r="L37" i="1" s="1"/>
  <c r="A39" i="1" l="1"/>
  <c r="I38" i="1"/>
  <c r="K38" i="1" s="1"/>
  <c r="L38" i="1" s="1"/>
  <c r="A40" i="1" l="1"/>
  <c r="I39" i="1"/>
  <c r="K39" i="1" s="1"/>
  <c r="L39" i="1" s="1"/>
  <c r="A41" i="1" l="1"/>
  <c r="I40" i="1"/>
  <c r="K40" i="1" s="1"/>
  <c r="L40" i="1" s="1"/>
  <c r="A42" i="1" l="1"/>
  <c r="I41" i="1"/>
  <c r="K41" i="1" s="1"/>
  <c r="L41" i="1" s="1"/>
  <c r="A43" i="1" l="1"/>
  <c r="I42" i="1"/>
  <c r="K42" i="1" s="1"/>
  <c r="L42" i="1" s="1"/>
  <c r="A44" i="1" l="1"/>
  <c r="I43" i="1"/>
  <c r="K43" i="1" s="1"/>
  <c r="L43" i="1" s="1"/>
  <c r="A45" i="1" l="1"/>
  <c r="I44" i="1"/>
  <c r="K44" i="1" s="1"/>
  <c r="L44" i="1" s="1"/>
  <c r="A46" i="1" l="1"/>
  <c r="I45" i="1"/>
  <c r="K45" i="1" s="1"/>
  <c r="L45" i="1" s="1"/>
  <c r="A47" i="1" l="1"/>
  <c r="I46" i="1"/>
  <c r="K46" i="1" s="1"/>
  <c r="L46" i="1" s="1"/>
  <c r="A48" i="1" l="1"/>
  <c r="I47" i="1"/>
  <c r="K47" i="1" s="1"/>
  <c r="L47" i="1" s="1"/>
  <c r="A49" i="1" l="1"/>
  <c r="I48" i="1"/>
  <c r="K48" i="1" s="1"/>
  <c r="L48" i="1" s="1"/>
  <c r="A50" i="1" l="1"/>
  <c r="I49" i="1"/>
  <c r="K49" i="1" s="1"/>
  <c r="L49" i="1" s="1"/>
  <c r="A51" i="1" l="1"/>
  <c r="I50" i="1"/>
  <c r="K50" i="1" s="1"/>
  <c r="L50" i="1" s="1"/>
  <c r="A52" i="1" l="1"/>
  <c r="I51" i="1"/>
  <c r="K51" i="1" s="1"/>
  <c r="L51" i="1" s="1"/>
  <c r="A53" i="1" l="1"/>
  <c r="I52" i="1"/>
  <c r="K52" i="1" s="1"/>
  <c r="L52" i="1" s="1"/>
  <c r="A54" i="1" l="1"/>
  <c r="I53" i="1"/>
  <c r="K53" i="1" s="1"/>
  <c r="L53" i="1" s="1"/>
  <c r="A55" i="1" l="1"/>
  <c r="I54" i="1"/>
  <c r="K54" i="1" s="1"/>
  <c r="L54" i="1" s="1"/>
  <c r="A56" i="1" l="1"/>
  <c r="I55" i="1"/>
  <c r="K55" i="1" s="1"/>
  <c r="L55" i="1" s="1"/>
  <c r="A57" i="1" l="1"/>
  <c r="I56" i="1"/>
  <c r="K56" i="1" s="1"/>
  <c r="L56" i="1" s="1"/>
  <c r="A58" i="1" l="1"/>
  <c r="I57" i="1"/>
  <c r="K57" i="1" s="1"/>
  <c r="L57" i="1" s="1"/>
  <c r="A59" i="1" l="1"/>
  <c r="I58" i="1"/>
  <c r="K58" i="1" s="1"/>
  <c r="L58" i="1" s="1"/>
  <c r="A60" i="1" l="1"/>
  <c r="I59" i="1"/>
  <c r="K59" i="1" s="1"/>
  <c r="L59" i="1" s="1"/>
  <c r="A61" i="1" l="1"/>
  <c r="I60" i="1"/>
  <c r="K60" i="1" s="1"/>
  <c r="L60" i="1" s="1"/>
  <c r="A62" i="1" l="1"/>
  <c r="I61" i="1"/>
  <c r="K61" i="1" s="1"/>
  <c r="L61" i="1" s="1"/>
  <c r="A63" i="1" l="1"/>
  <c r="I62" i="1"/>
  <c r="K62" i="1" s="1"/>
  <c r="L62" i="1" s="1"/>
  <c r="A64" i="1" l="1"/>
  <c r="I63" i="1"/>
  <c r="K63" i="1" s="1"/>
  <c r="L63" i="1" s="1"/>
  <c r="A65" i="1" l="1"/>
  <c r="I64" i="1"/>
  <c r="K64" i="1" s="1"/>
  <c r="L64" i="1" s="1"/>
  <c r="A66" i="1" l="1"/>
  <c r="I65" i="1"/>
  <c r="K65" i="1" s="1"/>
  <c r="L65" i="1" s="1"/>
  <c r="A67" i="1" l="1"/>
  <c r="I66" i="1"/>
  <c r="K66" i="1" s="1"/>
  <c r="L66" i="1" s="1"/>
  <c r="A68" i="1" l="1"/>
  <c r="I67" i="1"/>
  <c r="K67" i="1" s="1"/>
  <c r="L67" i="1" s="1"/>
  <c r="A69" i="1" l="1"/>
  <c r="I68" i="1"/>
  <c r="K68" i="1" s="1"/>
  <c r="L68" i="1" s="1"/>
  <c r="A70" i="1" l="1"/>
  <c r="I69" i="1"/>
  <c r="K69" i="1" s="1"/>
  <c r="L69" i="1" s="1"/>
  <c r="A71" i="1" l="1"/>
  <c r="I70" i="1"/>
  <c r="K70" i="1" s="1"/>
  <c r="L70" i="1" s="1"/>
  <c r="A72" i="1" l="1"/>
  <c r="A73" i="1" s="1"/>
  <c r="A74" i="1" s="1"/>
  <c r="I71" i="1"/>
  <c r="K71" i="1" s="1"/>
  <c r="L71" i="1" s="1"/>
</calcChain>
</file>

<file path=xl/connections.xml><?xml version="1.0" encoding="utf-8"?>
<connections xmlns="http://schemas.openxmlformats.org/spreadsheetml/2006/main">
  <connection id="1" name="energy-consumption-data" type="6" refreshedVersion="4" background="1" saveData="1">
    <textPr codePage="850" sourceFile="D:\Dropbox\Unitec 2013\ABI\Teaching Material\Week 2A Time Series Analysis\energy-consumption-dat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<sst xmlns="http://schemas.openxmlformats.org/spreadsheetml/2006/main" count="31" uniqueCount="26">
  <si>
    <t>Year</t>
  </si>
  <si>
    <t>Exercise 1</t>
  </si>
  <si>
    <t>Exercise 2</t>
  </si>
  <si>
    <t>Exercise 3</t>
  </si>
  <si>
    <t>Exercise 4</t>
  </si>
  <si>
    <t>Ct</t>
  </si>
  <si>
    <r>
      <t>Month (</t>
    </r>
    <r>
      <rPr>
        <b/>
        <sz val="11"/>
        <color rgb="FFFF0000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</si>
  <si>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Qt (on m)</t>
  </si>
  <si>
    <t>Exercise 5</t>
  </si>
  <si>
    <t>Exercise 6</t>
  </si>
  <si>
    <r>
      <rPr>
        <b/>
        <sz val="14"/>
        <color rgb="FFFF0000"/>
        <rFont val="Symbol"/>
        <family val="1"/>
        <charset val="2"/>
      </rPr>
      <t>e</t>
    </r>
    <r>
      <rPr>
        <sz val="11"/>
        <color rgb="FFFF0000"/>
        <rFont val="Calibri"/>
        <family val="2"/>
      </rPr>
      <t>t</t>
    </r>
  </si>
  <si>
    <r>
      <t>Time Index (</t>
    </r>
    <r>
      <rPr>
        <b/>
        <sz val="11"/>
        <color rgb="FFFF0000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</si>
  <si>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>Exercise 7</t>
  </si>
  <si>
    <r>
      <t>e</t>
    </r>
    <r>
      <rPr>
        <i/>
        <sz val="10"/>
        <color rgb="FFFF0000"/>
        <rFont val="Calibri"/>
        <family val="2"/>
      </rPr>
      <t>t</t>
    </r>
  </si>
  <si>
    <r>
      <t>e</t>
    </r>
    <r>
      <rPr>
        <i/>
        <sz val="12"/>
        <color rgb="FFFF0000"/>
        <rFont val="Calibri"/>
        <family val="2"/>
      </rPr>
      <t>t (%)</t>
    </r>
  </si>
  <si>
    <r>
      <t>Consumption rate (</t>
    </r>
    <r>
      <rPr>
        <b/>
        <sz val="11"/>
        <color rgb="FFFF0000"/>
        <rFont val="Calibri"/>
        <family val="2"/>
        <scheme val="minor"/>
      </rPr>
      <t>Yt</t>
    </r>
    <r>
      <rPr>
        <b/>
        <sz val="11"/>
        <color theme="1"/>
        <rFont val="Calibri"/>
        <family val="2"/>
        <scheme val="minor"/>
      </rPr>
      <t>)</t>
    </r>
  </si>
  <si>
    <t>Energy consumption in Italy 2000-2005</t>
  </si>
  <si>
    <t>Mt(6)</t>
  </si>
  <si>
    <t>Bt = Yt/Mt(6)</t>
  </si>
  <si>
    <t>Draw Graphs on the right hand side ==&gt;</t>
  </si>
  <si>
    <t>na</t>
  </si>
  <si>
    <t>ft</t>
  </si>
  <si>
    <t>=yt/(mt*qt)</t>
  </si>
  <si>
    <t>=yt-ft</t>
  </si>
  <si>
    <t>Ft = (Linear R of Ct)</t>
  </si>
  <si>
    <t>=et/yt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</si>
</sst>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4"/>
      <color rgb="FFFF0000"/>
      <name val="Symbol"/>
      <family val="1"/>
      <charset val="2"/>
    </font>
    <font>
      <i/>
      <sz val="15"/>
      <color rgb="FFFF0000"/>
      <name val="Calibri"/>
      <family val="2"/>
    </font>
    <font>
      <i/>
      <sz val="10"/>
      <color rgb="FFFF0000"/>
      <name val="Calibri"/>
      <family val="2"/>
    </font>
    <font>
      <i/>
      <sz val="12"/>
      <color rgb="FFFF000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0" fillId="4" borderId="0" xfId="0" applyFont="1" applyFill="1"/>
    <xf numFmtId="0" fontId="9" fillId="4" borderId="0" xfId="0" applyFont="1" applyFill="1"/>
    <xf numFmtId="164" fontId="2" fillId="2" borderId="5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99693788276468E-2"/>
                  <c:y val="-0.201378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Sheet1!$H$6:$H$71</c:f>
              <c:numCache>
                <c:formatCode>General</c:formatCode>
                <c:ptCount val="66"/>
                <c:pt idx="0">
                  <c:v>71.440881752214935</c:v>
                </c:pt>
                <c:pt idx="1">
                  <c:v>72.35251059604677</c:v>
                </c:pt>
                <c:pt idx="2">
                  <c:v>72.809207877773233</c:v>
                </c:pt>
                <c:pt idx="3">
                  <c:v>73.27793648837168</c:v>
                </c:pt>
                <c:pt idx="4">
                  <c:v>73.150640515220758</c:v>
                </c:pt>
                <c:pt idx="5">
                  <c:v>73.053058747115173</c:v>
                </c:pt>
                <c:pt idx="6">
                  <c:v>72.52550232470108</c:v>
                </c:pt>
                <c:pt idx="7">
                  <c:v>71.532489694100988</c:v>
                </c:pt>
                <c:pt idx="8">
                  <c:v>71.242010634808551</c:v>
                </c:pt>
                <c:pt idx="9">
                  <c:v>70.727043067176254</c:v>
                </c:pt>
                <c:pt idx="10">
                  <c:v>72.924071500801404</c:v>
                </c:pt>
                <c:pt idx="11">
                  <c:v>74.292086032374385</c:v>
                </c:pt>
                <c:pt idx="12">
                  <c:v>76.402054096118746</c:v>
                </c:pt>
                <c:pt idx="13">
                  <c:v>78.299292288872536</c:v>
                </c:pt>
                <c:pt idx="14">
                  <c:v>80.680473594289268</c:v>
                </c:pt>
                <c:pt idx="15">
                  <c:v>81.094249713797993</c:v>
                </c:pt>
                <c:pt idx="16">
                  <c:v>80.070295699092981</c:v>
                </c:pt>
                <c:pt idx="17">
                  <c:v>78.056692907876496</c:v>
                </c:pt>
                <c:pt idx="18">
                  <c:v>77.561995541694202</c:v>
                </c:pt>
                <c:pt idx="19">
                  <c:v>76.569988968333448</c:v>
                </c:pt>
                <c:pt idx="20">
                  <c:v>76.330725680152028</c:v>
                </c:pt>
                <c:pt idx="21">
                  <c:v>74.827161505853141</c:v>
                </c:pt>
                <c:pt idx="22">
                  <c:v>75.962574480001464</c:v>
                </c:pt>
                <c:pt idx="23">
                  <c:v>79.311821575102385</c:v>
                </c:pt>
                <c:pt idx="24">
                  <c:v>82.355460908803337</c:v>
                </c:pt>
                <c:pt idx="25">
                  <c:v>84.246073981698288</c:v>
                </c:pt>
                <c:pt idx="26">
                  <c:v>85.600014667111779</c:v>
                </c:pt>
                <c:pt idx="27">
                  <c:v>86.956484632867728</c:v>
                </c:pt>
                <c:pt idx="28">
                  <c:v>86.00142871384061</c:v>
                </c:pt>
                <c:pt idx="29">
                  <c:v>85.061780732942324</c:v>
                </c:pt>
                <c:pt idx="30">
                  <c:v>84.613086045484593</c:v>
                </c:pt>
                <c:pt idx="31">
                  <c:v>83.622487952258908</c:v>
                </c:pt>
                <c:pt idx="32">
                  <c:v>83.454926743632882</c:v>
                </c:pt>
                <c:pt idx="33">
                  <c:v>86.102487212214584</c:v>
                </c:pt>
                <c:pt idx="34">
                  <c:v>86.090917744001658</c:v>
                </c:pt>
                <c:pt idx="35">
                  <c:v>87.34339844346718</c:v>
                </c:pt>
                <c:pt idx="36">
                  <c:v>87.316633252707149</c:v>
                </c:pt>
                <c:pt idx="37">
                  <c:v>88.210595110248804</c:v>
                </c:pt>
                <c:pt idx="38">
                  <c:v>89.535647525369797</c:v>
                </c:pt>
                <c:pt idx="39">
                  <c:v>86.956484632867728</c:v>
                </c:pt>
                <c:pt idx="40">
                  <c:v>86.00142871384061</c:v>
                </c:pt>
                <c:pt idx="41">
                  <c:v>86.062507565094592</c:v>
                </c:pt>
                <c:pt idx="42">
                  <c:v>85.62038468888322</c:v>
                </c:pt>
                <c:pt idx="43">
                  <c:v>85.637487661951894</c:v>
                </c:pt>
                <c:pt idx="44">
                  <c:v>85.490412761770273</c:v>
                </c:pt>
                <c:pt idx="45">
                  <c:v>88.15254643155302</c:v>
                </c:pt>
                <c:pt idx="46">
                  <c:v>89.129420723201719</c:v>
                </c:pt>
                <c:pt idx="47">
                  <c:v>90.355239769103974</c:v>
                </c:pt>
                <c:pt idx="48">
                  <c:v>93.270040065391726</c:v>
                </c:pt>
                <c:pt idx="49">
                  <c:v>94.15737680307457</c:v>
                </c:pt>
                <c:pt idx="50">
                  <c:v>95.439096812756816</c:v>
                </c:pt>
                <c:pt idx="51">
                  <c:v>95.749837011472337</c:v>
                </c:pt>
                <c:pt idx="52">
                  <c:v>97.86369474333587</c:v>
                </c:pt>
                <c:pt idx="53">
                  <c:v>97.070502718769475</c:v>
                </c:pt>
                <c:pt idx="54">
                  <c:v>93.678773836072224</c:v>
                </c:pt>
                <c:pt idx="55">
                  <c:v>92.68998664587734</c:v>
                </c:pt>
                <c:pt idx="56">
                  <c:v>92.614613825251126</c:v>
                </c:pt>
                <c:pt idx="57">
                  <c:v>92.252664870229907</c:v>
                </c:pt>
                <c:pt idx="58">
                  <c:v>93.18075802880179</c:v>
                </c:pt>
                <c:pt idx="59">
                  <c:v>93.367081094740769</c:v>
                </c:pt>
                <c:pt idx="60">
                  <c:v>94.262274534172491</c:v>
                </c:pt>
                <c:pt idx="61">
                  <c:v>97.130767649487439</c:v>
                </c:pt>
                <c:pt idx="62">
                  <c:v>95.439096812756816</c:v>
                </c:pt>
                <c:pt idx="63">
                  <c:v>96.726876164650619</c:v>
                </c:pt>
                <c:pt idx="64">
                  <c:v>95.886650405086669</c:v>
                </c:pt>
                <c:pt idx="65">
                  <c:v>95.069049054464955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9-49C7-BC2E-723112BA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57800"/>
        <c:axId val="420657144"/>
      </c:lineChart>
      <c:catAx>
        <c:axId val="42065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7144"/>
        <c:crosses val="autoZero"/>
        <c:auto val="1"/>
        <c:lblAlgn val="ctr"/>
        <c:lblOffset val="100"/>
        <c:noMultiLvlLbl val="0"/>
      </c:catAx>
      <c:valAx>
        <c:axId val="4206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Sheet1!$J$6:$J$71</c:f>
              <c:numCache>
                <c:formatCode>General</c:formatCode>
                <c:ptCount val="66"/>
                <c:pt idx="0">
                  <c:v>1.0003390677089605</c:v>
                </c:pt>
                <c:pt idx="1">
                  <c:v>0.99567675132174449</c:v>
                </c:pt>
                <c:pt idx="2">
                  <c:v>0.99285283469690777</c:v>
                </c:pt>
                <c:pt idx="3">
                  <c:v>0.99697872773294804</c:v>
                </c:pt>
                <c:pt idx="4">
                  <c:v>0.99750873429846476</c:v>
                </c:pt>
                <c:pt idx="5">
                  <c:v>1.0030168249031832</c:v>
                </c:pt>
                <c:pt idx="6">
                  <c:v>1.0072986433986262</c:v>
                </c:pt>
                <c:pt idx="7">
                  <c:v>1.0027919115995465</c:v>
                </c:pt>
                <c:pt idx="8">
                  <c:v>0.99988786855871647</c:v>
                </c:pt>
                <c:pt idx="9">
                  <c:v>0.98574276051813614</c:v>
                </c:pt>
                <c:pt idx="10">
                  <c:v>1.0012458329629483</c:v>
                </c:pt>
                <c:pt idx="11">
                  <c:v>0.99720920848824668</c:v>
                </c:pt>
                <c:pt idx="12">
                  <c:v>0.99654853168850543</c:v>
                </c:pt>
                <c:pt idx="13">
                  <c:v>0.99638547981598125</c:v>
                </c:pt>
                <c:pt idx="14">
                  <c:v>1.012725609970158</c:v>
                </c:pt>
                <c:pt idx="15">
                  <c:v>1.0136781214224748</c:v>
                </c:pt>
                <c:pt idx="16">
                  <c:v>1.0040162470105702</c:v>
                </c:pt>
                <c:pt idx="17">
                  <c:v>0.98910276124025109</c:v>
                </c:pt>
                <c:pt idx="18">
                  <c:v>1.0007999424734737</c:v>
                </c:pt>
                <c:pt idx="19">
                  <c:v>1.0052952599781197</c:v>
                </c:pt>
                <c:pt idx="20">
                  <c:v>1.0076663456125681</c:v>
                </c:pt>
                <c:pt idx="21">
                  <c:v>0.98026849134305438</c:v>
                </c:pt>
                <c:pt idx="22">
                  <c:v>0.97910944549948176</c:v>
                </c:pt>
                <c:pt idx="23">
                  <c:v>0.99972884338364354</c:v>
                </c:pt>
                <c:pt idx="24">
                  <c:v>1.0084342152098367</c:v>
                </c:pt>
                <c:pt idx="25">
                  <c:v>1.0029294521630749</c:v>
                </c:pt>
                <c:pt idx="26">
                  <c:v>1.0011697621884419</c:v>
                </c:pt>
                <c:pt idx="27">
                  <c:v>1.010143093508628</c:v>
                </c:pt>
                <c:pt idx="28">
                  <c:v>1.000016612951635</c:v>
                </c:pt>
                <c:pt idx="29">
                  <c:v>0.99584523784908086</c:v>
                </c:pt>
                <c:pt idx="30">
                  <c:v>1.0003517562027735</c:v>
                </c:pt>
                <c:pt idx="31">
                  <c:v>0.99550580895546303</c:v>
                </c:pt>
                <c:pt idx="32">
                  <c:v>0.99351103266229612</c:v>
                </c:pt>
                <c:pt idx="33">
                  <c:v>1.0189643457066813</c:v>
                </c:pt>
                <c:pt idx="34">
                  <c:v>1.0088779423125196</c:v>
                </c:pt>
                <c:pt idx="35">
                  <c:v>1.0087784228311898</c:v>
                </c:pt>
                <c:pt idx="36">
                  <c:v>0.99506134760919829</c:v>
                </c:pt>
                <c:pt idx="37">
                  <c:v>0.99861051068206197</c:v>
                </c:pt>
                <c:pt idx="38">
                  <c:v>1.0126557684301956</c:v>
                </c:pt>
                <c:pt idx="39">
                  <c:v>0.98720701569953895</c:v>
                </c:pt>
                <c:pt idx="40">
                  <c:v>0.9828734710153213</c:v>
                </c:pt>
                <c:pt idx="41">
                  <c:v>0.99398468795104433</c:v>
                </c:pt>
                <c:pt idx="42">
                  <c:v>0.99848845118231155</c:v>
                </c:pt>
                <c:pt idx="43">
                  <c:v>1.0006327672282598</c:v>
                </c:pt>
                <c:pt idx="44">
                  <c:v>0.99407456699732866</c:v>
                </c:pt>
                <c:pt idx="45">
                  <c:v>1.0122780451470204</c:v>
                </c:pt>
                <c:pt idx="46">
                  <c:v>1.0052190307128013</c:v>
                </c:pt>
                <c:pt idx="47">
                  <c:v>0.99748194777299692</c:v>
                </c:pt>
                <c:pt idx="48">
                  <c:v>1.0065112237272489</c:v>
                </c:pt>
                <c:pt idx="49">
                  <c:v>0.9954964948342685</c:v>
                </c:pt>
                <c:pt idx="50">
                  <c:v>0.99329502320301977</c:v>
                </c:pt>
                <c:pt idx="51">
                  <c:v>0.99137018476071448</c:v>
                </c:pt>
                <c:pt idx="52">
                  <c:v>1.0167656596710219</c:v>
                </c:pt>
                <c:pt idx="53">
                  <c:v>1.0164450546468009</c:v>
                </c:pt>
                <c:pt idx="54">
                  <c:v>0.99306120674281517</c:v>
                </c:pt>
                <c:pt idx="55">
                  <c:v>0.9957742522386106</c:v>
                </c:pt>
                <c:pt idx="56">
                  <c:v>1.0048601861690898</c:v>
                </c:pt>
                <c:pt idx="57">
                  <c:v>1.0027463572851076</c:v>
                </c:pt>
                <c:pt idx="58">
                  <c:v>1.0055477485122495</c:v>
                </c:pt>
                <c:pt idx="59">
                  <c:v>0.99680157752392284</c:v>
                </c:pt>
                <c:pt idx="60">
                  <c:v>0.99310561405625086</c:v>
                </c:pt>
                <c:pt idx="61">
                  <c:v>1.0109013111828702</c:v>
                </c:pt>
                <c:pt idx="62">
                  <c:v>0.9873010015112772</c:v>
                </c:pt>
                <c:pt idx="63">
                  <c:v>1.0006228568756961</c:v>
                </c:pt>
                <c:pt idx="64">
                  <c:v>0.99881927505298596</c:v>
                </c:pt>
                <c:pt idx="65">
                  <c:v>1.0016054334096396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8-4038-93C5-D379F25C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67608"/>
        <c:axId val="424865640"/>
      </c:lineChart>
      <c:catAx>
        <c:axId val="42486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65640"/>
        <c:crosses val="autoZero"/>
        <c:auto val="1"/>
        <c:lblAlgn val="ctr"/>
        <c:lblOffset val="100"/>
        <c:noMultiLvlLbl val="0"/>
      </c:catAx>
      <c:valAx>
        <c:axId val="4248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7</xdr:row>
      <xdr:rowOff>73025</xdr:rowOff>
    </xdr:from>
    <xdr:to>
      <xdr:col>20</xdr:col>
      <xdr:colOff>396875</xdr:colOff>
      <xdr:row>22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62</xdr:row>
      <xdr:rowOff>28575</xdr:rowOff>
    </xdr:from>
    <xdr:to>
      <xdr:col>17</xdr:col>
      <xdr:colOff>574675</xdr:colOff>
      <xdr:row>77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ergy-consumption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N6" sqref="N6"/>
    </sheetView>
  </sheetViews>
  <sheetFormatPr defaultColWidth="8.90625" defaultRowHeight="14.5" x14ac:dyDescent="0.35"/>
  <cols>
    <col min="1" max="1" width="12.6328125" bestFit="1" customWidth="1"/>
    <col min="2" max="2" width="10.1796875" style="1" bestFit="1" customWidth="1"/>
    <col min="3" max="3" width="7.90625" style="1" customWidth="1"/>
    <col min="4" max="4" width="20.08984375" style="1" bestFit="1" customWidth="1"/>
    <col min="5" max="5" width="10.90625" customWidth="1"/>
    <col min="6" max="6" width="13.08984375" bestFit="1" customWidth="1"/>
    <col min="7" max="8" width="11.90625" customWidth="1"/>
    <col min="9" max="9" width="17.453125" bestFit="1" customWidth="1"/>
    <col min="10" max="11" width="12.08984375" bestFit="1" customWidth="1"/>
    <col min="12" max="12" width="12.08984375" customWidth="1"/>
    <col min="13" max="13" width="1.90625" customWidth="1"/>
  </cols>
  <sheetData>
    <row r="1" spans="1:17" ht="19.25" customHeight="1" thickBot="1" x14ac:dyDescent="0.4">
      <c r="A1" s="18" t="s">
        <v>16</v>
      </c>
      <c r="B1" s="18"/>
      <c r="C1" s="18"/>
      <c r="D1" s="19"/>
      <c r="E1" s="4" t="s">
        <v>1</v>
      </c>
      <c r="F1" s="4" t="s">
        <v>2</v>
      </c>
      <c r="G1" s="4" t="s">
        <v>3</v>
      </c>
      <c r="H1" s="4" t="s">
        <v>4</v>
      </c>
      <c r="I1" s="4" t="s">
        <v>8</v>
      </c>
      <c r="J1" s="4" t="s">
        <v>9</v>
      </c>
      <c r="K1" s="16" t="s">
        <v>12</v>
      </c>
      <c r="L1" s="17"/>
    </row>
    <row r="2" spans="1:17" ht="20" thickBot="1" x14ac:dyDescent="0.5">
      <c r="A2" s="5" t="s">
        <v>11</v>
      </c>
      <c r="B2" s="6" t="s">
        <v>6</v>
      </c>
      <c r="C2" s="6" t="s">
        <v>0</v>
      </c>
      <c r="D2" s="9" t="s">
        <v>15</v>
      </c>
      <c r="E2" s="11" t="s">
        <v>17</v>
      </c>
      <c r="F2" s="11" t="s">
        <v>18</v>
      </c>
      <c r="G2" s="11" t="s">
        <v>7</v>
      </c>
      <c r="H2" s="11" t="s">
        <v>5</v>
      </c>
      <c r="I2" s="11" t="s">
        <v>24</v>
      </c>
      <c r="J2" s="12" t="s">
        <v>10</v>
      </c>
      <c r="K2" s="13" t="s">
        <v>13</v>
      </c>
      <c r="L2" s="13" t="s">
        <v>14</v>
      </c>
      <c r="N2" s="15" t="s">
        <v>19</v>
      </c>
      <c r="O2" s="14"/>
      <c r="P2" s="14"/>
      <c r="Q2" s="14"/>
    </row>
    <row r="3" spans="1:17" x14ac:dyDescent="0.35">
      <c r="A3" s="7">
        <v>1</v>
      </c>
      <c r="B3" s="8">
        <v>1</v>
      </c>
      <c r="C3" s="8">
        <v>2000</v>
      </c>
      <c r="D3" s="10">
        <v>66</v>
      </c>
      <c r="E3" s="2" t="s">
        <v>20</v>
      </c>
      <c r="F3" s="2"/>
      <c r="G3" s="2"/>
      <c r="H3" s="2"/>
      <c r="I3" s="2"/>
      <c r="J3" s="2"/>
      <c r="K3" s="2"/>
      <c r="L3" s="2"/>
    </row>
    <row r="4" spans="1:17" x14ac:dyDescent="0.35">
      <c r="A4" s="7">
        <f>A3+1</f>
        <v>2</v>
      </c>
      <c r="B4" s="8">
        <v>2</v>
      </c>
      <c r="C4" s="8">
        <v>2000</v>
      </c>
      <c r="D4" s="10">
        <v>68</v>
      </c>
      <c r="E4" s="2" t="s">
        <v>20</v>
      </c>
      <c r="F4" s="2"/>
      <c r="G4" s="2"/>
      <c r="H4" s="2"/>
      <c r="I4" s="2"/>
      <c r="J4" s="2"/>
      <c r="K4" s="2"/>
      <c r="L4" s="2"/>
    </row>
    <row r="5" spans="1:17" x14ac:dyDescent="0.35">
      <c r="A5" s="7">
        <f t="shared" ref="A5:A68" si="0">A4+1</f>
        <v>3</v>
      </c>
      <c r="B5" s="8">
        <v>3</v>
      </c>
      <c r="C5" s="8">
        <v>2000</v>
      </c>
      <c r="D5" s="10">
        <v>71</v>
      </c>
      <c r="E5" s="2" t="s">
        <v>20</v>
      </c>
      <c r="F5" s="2"/>
      <c r="G5" s="2"/>
      <c r="H5" s="2"/>
      <c r="I5" s="2" t="s">
        <v>21</v>
      </c>
      <c r="J5" s="20" t="s">
        <v>22</v>
      </c>
      <c r="K5" s="20" t="s">
        <v>23</v>
      </c>
      <c r="L5" s="20" t="s">
        <v>25</v>
      </c>
    </row>
    <row r="6" spans="1:17" x14ac:dyDescent="0.35">
      <c r="A6" s="7">
        <f t="shared" si="0"/>
        <v>4</v>
      </c>
      <c r="B6" s="8">
        <v>4</v>
      </c>
      <c r="C6" s="8">
        <v>2000</v>
      </c>
      <c r="D6" s="10">
        <v>72</v>
      </c>
      <c r="E6" s="2">
        <f>(D3+(2*SUM(D4:D8))+D9)/(2*6)</f>
        <v>71.416666666666671</v>
      </c>
      <c r="F6" s="2">
        <f>D6/E6</f>
        <v>1.0081680280046674</v>
      </c>
      <c r="G6" s="2">
        <f>AVERAGE(F6,F18,F30,F42,F54,F66)</f>
        <v>1.0078263066478421</v>
      </c>
      <c r="H6" s="2">
        <f>D6/G6</f>
        <v>71.440881752214935</v>
      </c>
      <c r="I6" s="2">
        <f>(0.4109*A6)+70.785</f>
        <v>72.428600000000003</v>
      </c>
      <c r="J6" s="2">
        <f>D6/(E6*G6)</f>
        <v>1.0003390677089605</v>
      </c>
      <c r="K6" s="2">
        <f>D6-I6</f>
        <v>-0.42860000000000298</v>
      </c>
      <c r="L6" s="2">
        <f>K6/D6*100</f>
        <v>-0.5952777777777819</v>
      </c>
    </row>
    <row r="7" spans="1:17" x14ac:dyDescent="0.35">
      <c r="A7" s="7">
        <f t="shared" si="0"/>
        <v>5</v>
      </c>
      <c r="B7" s="8">
        <v>5</v>
      </c>
      <c r="C7" s="8">
        <v>2000</v>
      </c>
      <c r="D7" s="10">
        <v>73</v>
      </c>
      <c r="E7" s="2">
        <f t="shared" ref="E7:E70" si="1">(D4+(2*SUM(D5:D9))+D10)/(2*6)</f>
        <v>72.666666666666671</v>
      </c>
      <c r="F7" s="2">
        <f t="shared" ref="F7:F70" si="2">D7/E7</f>
        <v>1.0045871559633026</v>
      </c>
      <c r="G7" s="2">
        <f>AVERAGE(F7,F19,F31,F43,F55,F67)</f>
        <v>1.0089490937994985</v>
      </c>
      <c r="H7" s="2">
        <f t="shared" ref="H7:H70" si="3">D7/G7</f>
        <v>72.35251059604677</v>
      </c>
      <c r="I7" s="2">
        <f t="shared" ref="I7:I70" si="4">(0.4109*A7)+70.785</f>
        <v>72.839500000000001</v>
      </c>
      <c r="J7" s="2">
        <f t="shared" ref="J7:J70" si="5">D7/(E7*G7)</f>
        <v>0.99567675132174449</v>
      </c>
      <c r="K7" s="2">
        <f t="shared" ref="K7:K70" si="6">D7-I7</f>
        <v>0.16049999999999898</v>
      </c>
      <c r="L7" s="2">
        <f t="shared" ref="L7:L70" si="7">K7/D7*100</f>
        <v>0.21986301369862873</v>
      </c>
    </row>
    <row r="8" spans="1:17" x14ac:dyDescent="0.35">
      <c r="A8" s="7">
        <f t="shared" si="0"/>
        <v>6</v>
      </c>
      <c r="B8" s="8">
        <v>6</v>
      </c>
      <c r="C8" s="8">
        <v>2000</v>
      </c>
      <c r="D8" s="10">
        <v>74</v>
      </c>
      <c r="E8" s="2">
        <f t="shared" si="1"/>
        <v>73.333333333333329</v>
      </c>
      <c r="F8" s="2">
        <f t="shared" si="2"/>
        <v>1.0090909090909093</v>
      </c>
      <c r="G8" s="2">
        <f>AVERAGE(F8,F20,F32,F44,F56,F68)</f>
        <v>1.0163549660398143</v>
      </c>
      <c r="H8" s="2">
        <f t="shared" si="3"/>
        <v>72.809207877773233</v>
      </c>
      <c r="I8" s="2">
        <f t="shared" si="4"/>
        <v>73.250399999999999</v>
      </c>
      <c r="J8" s="2">
        <f t="shared" si="5"/>
        <v>0.99285283469690777</v>
      </c>
      <c r="K8" s="2">
        <f t="shared" si="6"/>
        <v>0.74960000000000093</v>
      </c>
      <c r="L8" s="2">
        <f t="shared" si="7"/>
        <v>1.0129729729729742</v>
      </c>
    </row>
    <row r="9" spans="1:17" x14ac:dyDescent="0.35">
      <c r="A9" s="7">
        <f t="shared" si="0"/>
        <v>7</v>
      </c>
      <c r="B9" s="8">
        <v>7</v>
      </c>
      <c r="C9" s="8">
        <v>2000</v>
      </c>
      <c r="D9" s="10">
        <v>75</v>
      </c>
      <c r="E9" s="2">
        <f t="shared" si="1"/>
        <v>73.5</v>
      </c>
      <c r="F9" s="2">
        <f t="shared" si="2"/>
        <v>1.0204081632653061</v>
      </c>
      <c r="G9" s="2">
        <f>AVERAGE(F9,F21,F33,F45,F57,F69)</f>
        <v>1.023500436750175</v>
      </c>
      <c r="H9" s="2">
        <f t="shared" si="3"/>
        <v>73.27793648837168</v>
      </c>
      <c r="I9" s="2">
        <f t="shared" si="4"/>
        <v>73.661299999999997</v>
      </c>
      <c r="J9" s="2">
        <f t="shared" si="5"/>
        <v>0.99697872773294804</v>
      </c>
      <c r="K9" s="2">
        <f t="shared" si="6"/>
        <v>1.3387000000000029</v>
      </c>
      <c r="L9" s="2">
        <f t="shared" si="7"/>
        <v>1.7849333333333373</v>
      </c>
    </row>
    <row r="10" spans="1:17" x14ac:dyDescent="0.35">
      <c r="A10" s="7">
        <f t="shared" si="0"/>
        <v>8</v>
      </c>
      <c r="B10" s="8">
        <v>8</v>
      </c>
      <c r="C10" s="8">
        <v>2000</v>
      </c>
      <c r="D10" s="10">
        <v>74</v>
      </c>
      <c r="E10" s="2">
        <f t="shared" si="1"/>
        <v>73.333333333333329</v>
      </c>
      <c r="F10" s="2">
        <f t="shared" si="2"/>
        <v>1.0090909090909093</v>
      </c>
      <c r="G10" s="2">
        <f>AVERAGE(F10,F22,F34,F46,F58,F70)</f>
        <v>1.0116111011304476</v>
      </c>
      <c r="H10" s="2">
        <f t="shared" si="3"/>
        <v>73.150640515220758</v>
      </c>
      <c r="I10" s="2">
        <f t="shared" si="4"/>
        <v>74.072199999999995</v>
      </c>
      <c r="J10" s="2">
        <f t="shared" si="5"/>
        <v>0.99750873429846476</v>
      </c>
      <c r="K10" s="2">
        <f t="shared" si="6"/>
        <v>-7.2199999999995157E-2</v>
      </c>
      <c r="L10" s="2">
        <f t="shared" si="7"/>
        <v>-9.756756756756102E-2</v>
      </c>
    </row>
    <row r="11" spans="1:17" x14ac:dyDescent="0.35">
      <c r="A11" s="7">
        <f t="shared" si="0"/>
        <v>9</v>
      </c>
      <c r="B11" s="8">
        <v>9</v>
      </c>
      <c r="C11" s="8">
        <v>2000</v>
      </c>
      <c r="D11" s="10">
        <v>73</v>
      </c>
      <c r="E11" s="2">
        <f t="shared" si="1"/>
        <v>72.833333333333329</v>
      </c>
      <c r="F11" s="2">
        <f t="shared" si="2"/>
        <v>1.0022883295194509</v>
      </c>
      <c r="G11" s="2">
        <f>AVERAGE(F11,F23,F35,F47,F59,F71)</f>
        <v>0.99927369574901925</v>
      </c>
      <c r="H11" s="2">
        <f t="shared" si="3"/>
        <v>73.053058747115173</v>
      </c>
      <c r="I11" s="2">
        <f t="shared" si="4"/>
        <v>74.483099999999993</v>
      </c>
      <c r="J11" s="2">
        <f t="shared" si="5"/>
        <v>1.0030168249031832</v>
      </c>
      <c r="K11" s="2">
        <f t="shared" si="6"/>
        <v>-1.4830999999999932</v>
      </c>
      <c r="L11" s="2">
        <f t="shared" si="7"/>
        <v>-2.0316438356164293</v>
      </c>
    </row>
    <row r="12" spans="1:17" x14ac:dyDescent="0.35">
      <c r="A12" s="7">
        <f t="shared" si="0"/>
        <v>10</v>
      </c>
      <c r="B12" s="8">
        <v>10</v>
      </c>
      <c r="C12" s="8">
        <v>2000</v>
      </c>
      <c r="D12" s="10">
        <v>72</v>
      </c>
      <c r="E12" s="2">
        <f t="shared" si="1"/>
        <v>72</v>
      </c>
      <c r="F12" s="2">
        <f t="shared" si="2"/>
        <v>1</v>
      </c>
      <c r="G12" s="2">
        <f>AVERAGE(F12,F24,F36,F48,F60)</f>
        <v>0.99275424081382613</v>
      </c>
      <c r="H12" s="2">
        <f t="shared" si="3"/>
        <v>72.52550232470108</v>
      </c>
      <c r="I12" s="2">
        <f t="shared" si="4"/>
        <v>74.893999999999991</v>
      </c>
      <c r="J12" s="2">
        <f t="shared" si="5"/>
        <v>1.0072986433986262</v>
      </c>
      <c r="K12" s="2">
        <f t="shared" si="6"/>
        <v>-2.8939999999999912</v>
      </c>
      <c r="L12" s="2">
        <f t="shared" si="7"/>
        <v>-4.0194444444444324</v>
      </c>
    </row>
    <row r="13" spans="1:17" x14ac:dyDescent="0.35">
      <c r="A13" s="7">
        <f t="shared" si="0"/>
        <v>11</v>
      </c>
      <c r="B13" s="8">
        <v>11</v>
      </c>
      <c r="C13" s="8">
        <v>2000</v>
      </c>
      <c r="D13" s="10">
        <v>71</v>
      </c>
      <c r="E13" s="2">
        <f t="shared" si="1"/>
        <v>71.333333333333329</v>
      </c>
      <c r="F13" s="2">
        <f t="shared" si="2"/>
        <v>0.99532710280373837</v>
      </c>
      <c r="G13" s="2">
        <f>AVERAGE(F13,F25,F37,F49,F61)</f>
        <v>0.99255597426598585</v>
      </c>
      <c r="H13" s="2">
        <f t="shared" si="3"/>
        <v>71.532489694100988</v>
      </c>
      <c r="I13" s="2">
        <f t="shared" si="4"/>
        <v>75.304900000000004</v>
      </c>
      <c r="J13" s="2">
        <f t="shared" si="5"/>
        <v>1.0027919115995465</v>
      </c>
      <c r="K13" s="2">
        <f t="shared" si="6"/>
        <v>-4.3049000000000035</v>
      </c>
      <c r="L13" s="2">
        <f t="shared" si="7"/>
        <v>-6.0632394366197229</v>
      </c>
    </row>
    <row r="14" spans="1:17" x14ac:dyDescent="0.35">
      <c r="A14" s="7">
        <f t="shared" si="0"/>
        <v>12</v>
      </c>
      <c r="B14" s="8">
        <v>12</v>
      </c>
      <c r="C14" s="8">
        <v>2000</v>
      </c>
      <c r="D14" s="10">
        <v>70</v>
      </c>
      <c r="E14" s="2">
        <f t="shared" si="1"/>
        <v>71.25</v>
      </c>
      <c r="F14" s="2">
        <f t="shared" si="2"/>
        <v>0.98245614035087714</v>
      </c>
      <c r="G14" s="2">
        <f>AVERAGE(F14,F26,F38,F50,F62)</f>
        <v>0.98256631692815088</v>
      </c>
      <c r="H14" s="2">
        <f t="shared" si="3"/>
        <v>71.242010634808551</v>
      </c>
      <c r="I14" s="2">
        <f t="shared" si="4"/>
        <v>75.715800000000002</v>
      </c>
      <c r="J14" s="2">
        <f t="shared" si="5"/>
        <v>0.99988786855871647</v>
      </c>
      <c r="K14" s="2">
        <f t="shared" si="6"/>
        <v>-5.7158000000000015</v>
      </c>
      <c r="L14" s="2">
        <f t="shared" si="7"/>
        <v>-8.1654285714285741</v>
      </c>
    </row>
    <row r="15" spans="1:17" x14ac:dyDescent="0.35">
      <c r="A15" s="7">
        <f t="shared" si="0"/>
        <v>13</v>
      </c>
      <c r="B15" s="8">
        <v>1</v>
      </c>
      <c r="C15" s="8">
        <v>2001</v>
      </c>
      <c r="D15" s="10">
        <v>69</v>
      </c>
      <c r="E15" s="2">
        <f t="shared" si="1"/>
        <v>71.75</v>
      </c>
      <c r="F15" s="2">
        <f t="shared" si="2"/>
        <v>0.9616724738675958</v>
      </c>
      <c r="G15" s="2">
        <f>AVERAGE(F15,F27,F39,F51,F63)</f>
        <v>0.97558157400223955</v>
      </c>
      <c r="H15" s="2">
        <f t="shared" si="3"/>
        <v>70.727043067176254</v>
      </c>
      <c r="I15" s="2">
        <f t="shared" si="4"/>
        <v>76.1267</v>
      </c>
      <c r="J15" s="2">
        <f t="shared" si="5"/>
        <v>0.98574276051813614</v>
      </c>
      <c r="K15" s="2">
        <f t="shared" si="6"/>
        <v>-7.1266999999999996</v>
      </c>
      <c r="L15" s="2">
        <f t="shared" si="7"/>
        <v>-10.328550724637681</v>
      </c>
    </row>
    <row r="16" spans="1:17" x14ac:dyDescent="0.35">
      <c r="A16" s="7">
        <f t="shared" si="0"/>
        <v>14</v>
      </c>
      <c r="B16" s="8">
        <v>2</v>
      </c>
      <c r="C16" s="8">
        <v>2001</v>
      </c>
      <c r="D16" s="10">
        <v>72</v>
      </c>
      <c r="E16" s="2">
        <f t="shared" si="1"/>
        <v>72.833333333333329</v>
      </c>
      <c r="F16" s="2">
        <f t="shared" si="2"/>
        <v>0.98855835240274603</v>
      </c>
      <c r="G16" s="2">
        <f>AVERAGE(F16,F28,F40,F52,F64)</f>
        <v>0.98732830625356338</v>
      </c>
      <c r="H16" s="2">
        <f t="shared" si="3"/>
        <v>72.924071500801404</v>
      </c>
      <c r="I16" s="2">
        <f t="shared" si="4"/>
        <v>76.537599999999998</v>
      </c>
      <c r="J16" s="2">
        <f t="shared" si="5"/>
        <v>1.0012458329629483</v>
      </c>
      <c r="K16" s="2">
        <f t="shared" si="6"/>
        <v>-4.5375999999999976</v>
      </c>
      <c r="L16" s="2">
        <f t="shared" si="7"/>
        <v>-6.3022222222222188</v>
      </c>
    </row>
    <row r="17" spans="1:12" x14ac:dyDescent="0.35">
      <c r="A17" s="7">
        <f t="shared" si="0"/>
        <v>15</v>
      </c>
      <c r="B17" s="8">
        <v>3</v>
      </c>
      <c r="C17" s="8">
        <v>2001</v>
      </c>
      <c r="D17" s="10">
        <v>74</v>
      </c>
      <c r="E17" s="2">
        <f t="shared" si="1"/>
        <v>74.5</v>
      </c>
      <c r="F17" s="2">
        <f t="shared" si="2"/>
        <v>0.99328859060402686</v>
      </c>
      <c r="G17" s="2">
        <f>AVERAGE(F17,F29,F41,F53,F65)</f>
        <v>0.99606840986741041</v>
      </c>
      <c r="H17" s="2">
        <f t="shared" si="3"/>
        <v>74.292086032374385</v>
      </c>
      <c r="I17" s="2">
        <f t="shared" si="4"/>
        <v>76.948499999999996</v>
      </c>
      <c r="J17" s="2">
        <f t="shared" si="5"/>
        <v>0.99720920848824668</v>
      </c>
      <c r="K17" s="2">
        <f t="shared" si="6"/>
        <v>-2.9484999999999957</v>
      </c>
      <c r="L17" s="2">
        <f t="shared" si="7"/>
        <v>-3.9844594594594538</v>
      </c>
    </row>
    <row r="18" spans="1:12" x14ac:dyDescent="0.35">
      <c r="A18" s="7">
        <f t="shared" si="0"/>
        <v>16</v>
      </c>
      <c r="B18" s="8">
        <v>4</v>
      </c>
      <c r="C18" s="8">
        <v>2001</v>
      </c>
      <c r="D18" s="10">
        <v>77</v>
      </c>
      <c r="E18" s="2">
        <f t="shared" si="1"/>
        <v>76.666666666666671</v>
      </c>
      <c r="F18" s="2">
        <f t="shared" si="2"/>
        <v>1.0043478260869565</v>
      </c>
      <c r="G18" s="2">
        <v>1.0078263066478421</v>
      </c>
      <c r="H18" s="2">
        <f t="shared" si="3"/>
        <v>76.402054096118746</v>
      </c>
      <c r="I18" s="2">
        <f t="shared" si="4"/>
        <v>77.359399999999994</v>
      </c>
      <c r="J18" s="2">
        <f t="shared" si="5"/>
        <v>0.99654853168850543</v>
      </c>
      <c r="K18" s="2">
        <f t="shared" si="6"/>
        <v>-0.35939999999999372</v>
      </c>
      <c r="L18" s="2">
        <f t="shared" si="7"/>
        <v>-0.46675324675323865</v>
      </c>
    </row>
    <row r="19" spans="1:12" x14ac:dyDescent="0.35">
      <c r="A19" s="7">
        <f t="shared" si="0"/>
        <v>17</v>
      </c>
      <c r="B19" s="8">
        <v>5</v>
      </c>
      <c r="C19" s="8">
        <v>2001</v>
      </c>
      <c r="D19" s="10">
        <v>79</v>
      </c>
      <c r="E19" s="2">
        <f t="shared" si="1"/>
        <v>78.583333333333329</v>
      </c>
      <c r="F19" s="2">
        <f t="shared" si="2"/>
        <v>1.0053022269353129</v>
      </c>
      <c r="G19" s="2">
        <v>1.0089490937994985</v>
      </c>
      <c r="H19" s="2">
        <f t="shared" si="3"/>
        <v>78.299292288872536</v>
      </c>
      <c r="I19" s="2">
        <f t="shared" si="4"/>
        <v>77.770299999999992</v>
      </c>
      <c r="J19" s="2">
        <f t="shared" si="5"/>
        <v>0.99638547981598125</v>
      </c>
      <c r="K19" s="2">
        <f t="shared" si="6"/>
        <v>1.2297000000000082</v>
      </c>
      <c r="L19" s="2">
        <f t="shared" si="7"/>
        <v>1.556582278481023</v>
      </c>
    </row>
    <row r="20" spans="1:12" x14ac:dyDescent="0.35">
      <c r="A20" s="7">
        <f t="shared" si="0"/>
        <v>18</v>
      </c>
      <c r="B20" s="8">
        <v>6</v>
      </c>
      <c r="C20" s="8">
        <v>2001</v>
      </c>
      <c r="D20" s="10">
        <v>82</v>
      </c>
      <c r="E20" s="2">
        <f t="shared" si="1"/>
        <v>79.666666666666671</v>
      </c>
      <c r="F20" s="2">
        <f t="shared" si="2"/>
        <v>1.0292887029288702</v>
      </c>
      <c r="G20" s="2">
        <v>1.0163549660398143</v>
      </c>
      <c r="H20" s="2">
        <f t="shared" si="3"/>
        <v>80.680473594289268</v>
      </c>
      <c r="I20" s="2">
        <f t="shared" si="4"/>
        <v>78.18119999999999</v>
      </c>
      <c r="J20" s="2">
        <f t="shared" si="5"/>
        <v>1.012725609970158</v>
      </c>
      <c r="K20" s="2">
        <f t="shared" si="6"/>
        <v>3.8188000000000102</v>
      </c>
      <c r="L20" s="2">
        <f t="shared" si="7"/>
        <v>4.6570731707317199</v>
      </c>
    </row>
    <row r="21" spans="1:12" x14ac:dyDescent="0.35">
      <c r="A21" s="7">
        <f t="shared" si="0"/>
        <v>19</v>
      </c>
      <c r="B21" s="8">
        <v>7</v>
      </c>
      <c r="C21" s="8">
        <v>2001</v>
      </c>
      <c r="D21" s="10">
        <v>83</v>
      </c>
      <c r="E21" s="2">
        <f t="shared" si="1"/>
        <v>80</v>
      </c>
      <c r="F21" s="2">
        <f t="shared" si="2"/>
        <v>1.0375000000000001</v>
      </c>
      <c r="G21" s="2">
        <v>1.023500436750175</v>
      </c>
      <c r="H21" s="2">
        <f t="shared" si="3"/>
        <v>81.094249713797993</v>
      </c>
      <c r="I21" s="2">
        <f t="shared" si="4"/>
        <v>78.592100000000002</v>
      </c>
      <c r="J21" s="2">
        <f t="shared" si="5"/>
        <v>1.0136781214224748</v>
      </c>
      <c r="K21" s="2">
        <f t="shared" si="6"/>
        <v>4.4078999999999979</v>
      </c>
      <c r="L21" s="2">
        <f t="shared" si="7"/>
        <v>5.3107228915662628</v>
      </c>
    </row>
    <row r="22" spans="1:12" x14ac:dyDescent="0.35">
      <c r="A22" s="7">
        <f t="shared" si="0"/>
        <v>20</v>
      </c>
      <c r="B22" s="8">
        <v>8</v>
      </c>
      <c r="C22" s="8">
        <v>2001</v>
      </c>
      <c r="D22" s="10">
        <v>81</v>
      </c>
      <c r="E22" s="2">
        <f t="shared" si="1"/>
        <v>79.75</v>
      </c>
      <c r="F22" s="2">
        <f t="shared" si="2"/>
        <v>1.0156739811912225</v>
      </c>
      <c r="G22" s="2">
        <v>1.0116111011304476</v>
      </c>
      <c r="H22" s="2">
        <f t="shared" si="3"/>
        <v>80.070295699092981</v>
      </c>
      <c r="I22" s="2">
        <f t="shared" si="4"/>
        <v>79.003</v>
      </c>
      <c r="J22" s="2">
        <f t="shared" si="5"/>
        <v>1.0040162470105702</v>
      </c>
      <c r="K22" s="2">
        <f t="shared" si="6"/>
        <v>1.9969999999999999</v>
      </c>
      <c r="L22" s="2">
        <f t="shared" si="7"/>
        <v>2.4654320987654321</v>
      </c>
    </row>
    <row r="23" spans="1:12" x14ac:dyDescent="0.35">
      <c r="A23" s="7">
        <f t="shared" si="0"/>
        <v>21</v>
      </c>
      <c r="B23" s="8">
        <v>9</v>
      </c>
      <c r="C23" s="8">
        <v>2001</v>
      </c>
      <c r="D23" s="10">
        <v>78</v>
      </c>
      <c r="E23" s="2">
        <f t="shared" si="1"/>
        <v>78.916666666666671</v>
      </c>
      <c r="F23" s="2">
        <f t="shared" si="2"/>
        <v>0.98838437170010551</v>
      </c>
      <c r="G23" s="2">
        <v>0.99927369574901925</v>
      </c>
      <c r="H23" s="2">
        <f t="shared" si="3"/>
        <v>78.056692907876496</v>
      </c>
      <c r="I23" s="2">
        <f t="shared" si="4"/>
        <v>79.413899999999998</v>
      </c>
      <c r="J23" s="2">
        <f t="shared" si="5"/>
        <v>0.98910276124025109</v>
      </c>
      <c r="K23" s="2">
        <f t="shared" si="6"/>
        <v>-1.4138999999999982</v>
      </c>
      <c r="L23" s="2">
        <f t="shared" si="7"/>
        <v>-1.8126923076923054</v>
      </c>
    </row>
    <row r="24" spans="1:12" x14ac:dyDescent="0.35">
      <c r="A24" s="7">
        <f t="shared" si="0"/>
        <v>22</v>
      </c>
      <c r="B24" s="8">
        <v>10</v>
      </c>
      <c r="C24" s="8">
        <v>2001</v>
      </c>
      <c r="D24" s="10">
        <v>77</v>
      </c>
      <c r="E24" s="2">
        <f t="shared" si="1"/>
        <v>77.5</v>
      </c>
      <c r="F24" s="2">
        <f t="shared" si="2"/>
        <v>0.99354838709677418</v>
      </c>
      <c r="G24" s="2">
        <v>0.99275424081382613</v>
      </c>
      <c r="H24" s="2">
        <f t="shared" si="3"/>
        <v>77.561995541694202</v>
      </c>
      <c r="I24" s="2">
        <f t="shared" si="4"/>
        <v>79.824799999999996</v>
      </c>
      <c r="J24" s="2">
        <f t="shared" si="5"/>
        <v>1.0007999424734737</v>
      </c>
      <c r="K24" s="2">
        <f t="shared" si="6"/>
        <v>-2.8247999999999962</v>
      </c>
      <c r="L24" s="2">
        <f t="shared" si="7"/>
        <v>-3.6685714285714237</v>
      </c>
    </row>
    <row r="25" spans="1:12" x14ac:dyDescent="0.35">
      <c r="A25" s="7">
        <f t="shared" si="0"/>
        <v>23</v>
      </c>
      <c r="B25" s="8">
        <v>11</v>
      </c>
      <c r="C25" s="8">
        <v>2001</v>
      </c>
      <c r="D25" s="10">
        <v>76</v>
      </c>
      <c r="E25" s="2">
        <f t="shared" si="1"/>
        <v>76.166666666666671</v>
      </c>
      <c r="F25" s="2">
        <f t="shared" si="2"/>
        <v>0.9978118161925601</v>
      </c>
      <c r="G25" s="2">
        <v>0.99255597426598585</v>
      </c>
      <c r="H25" s="2">
        <f t="shared" si="3"/>
        <v>76.569988968333448</v>
      </c>
      <c r="I25" s="2">
        <f t="shared" si="4"/>
        <v>80.235699999999994</v>
      </c>
      <c r="J25" s="2">
        <f t="shared" si="5"/>
        <v>1.0052952599781197</v>
      </c>
      <c r="K25" s="2">
        <f t="shared" si="6"/>
        <v>-4.2356999999999942</v>
      </c>
      <c r="L25" s="2">
        <f t="shared" si="7"/>
        <v>-5.5732894736842029</v>
      </c>
    </row>
    <row r="26" spans="1:12" x14ac:dyDescent="0.35">
      <c r="A26" s="7">
        <f t="shared" si="0"/>
        <v>24</v>
      </c>
      <c r="B26" s="8">
        <v>12</v>
      </c>
      <c r="C26" s="8">
        <v>2001</v>
      </c>
      <c r="D26" s="10">
        <v>75</v>
      </c>
      <c r="E26" s="2">
        <f t="shared" si="1"/>
        <v>75.75</v>
      </c>
      <c r="F26" s="2">
        <f t="shared" si="2"/>
        <v>0.99009900990099009</v>
      </c>
      <c r="G26" s="2">
        <v>0.98256631692815088</v>
      </c>
      <c r="H26" s="2">
        <f t="shared" si="3"/>
        <v>76.330725680152028</v>
      </c>
      <c r="I26" s="2">
        <f t="shared" si="4"/>
        <v>80.646599999999992</v>
      </c>
      <c r="J26" s="2">
        <f t="shared" si="5"/>
        <v>1.0076663456125681</v>
      </c>
      <c r="K26" s="2">
        <f t="shared" si="6"/>
        <v>-5.6465999999999923</v>
      </c>
      <c r="L26" s="2">
        <f t="shared" si="7"/>
        <v>-7.5287999999999897</v>
      </c>
    </row>
    <row r="27" spans="1:12" x14ac:dyDescent="0.35">
      <c r="A27" s="7">
        <f t="shared" si="0"/>
        <v>25</v>
      </c>
      <c r="B27" s="8">
        <v>1</v>
      </c>
      <c r="C27" s="8">
        <v>2002</v>
      </c>
      <c r="D27" s="10">
        <v>73</v>
      </c>
      <c r="E27" s="2">
        <f t="shared" si="1"/>
        <v>76.333333333333329</v>
      </c>
      <c r="F27" s="2">
        <f t="shared" si="2"/>
        <v>0.95633187772925765</v>
      </c>
      <c r="G27" s="2">
        <v>0.97558157400223955</v>
      </c>
      <c r="H27" s="2">
        <f t="shared" si="3"/>
        <v>74.827161505853141</v>
      </c>
      <c r="I27" s="2">
        <f t="shared" si="4"/>
        <v>81.05749999999999</v>
      </c>
      <c r="J27" s="2">
        <f t="shared" si="5"/>
        <v>0.98026849134305438</v>
      </c>
      <c r="K27" s="2">
        <f t="shared" si="6"/>
        <v>-8.0574999999999903</v>
      </c>
      <c r="L27" s="2">
        <f t="shared" si="7"/>
        <v>-11.037671232876699</v>
      </c>
    </row>
    <row r="28" spans="1:12" x14ac:dyDescent="0.35">
      <c r="A28" s="7">
        <f t="shared" si="0"/>
        <v>26</v>
      </c>
      <c r="B28" s="8">
        <v>2</v>
      </c>
      <c r="C28" s="8">
        <v>2002</v>
      </c>
      <c r="D28" s="10">
        <v>75</v>
      </c>
      <c r="E28" s="2">
        <f t="shared" si="1"/>
        <v>77.583333333333329</v>
      </c>
      <c r="F28" s="2">
        <f t="shared" si="2"/>
        <v>0.96670247046186897</v>
      </c>
      <c r="G28" s="2">
        <v>0.98732830625356338</v>
      </c>
      <c r="H28" s="2">
        <f t="shared" si="3"/>
        <v>75.962574480001464</v>
      </c>
      <c r="I28" s="2">
        <f t="shared" si="4"/>
        <v>81.468400000000003</v>
      </c>
      <c r="J28" s="2">
        <f t="shared" si="5"/>
        <v>0.97910944549948176</v>
      </c>
      <c r="K28" s="2">
        <f t="shared" si="6"/>
        <v>-6.4684000000000026</v>
      </c>
      <c r="L28" s="2">
        <f t="shared" si="7"/>
        <v>-8.6245333333333374</v>
      </c>
    </row>
    <row r="29" spans="1:12" x14ac:dyDescent="0.35">
      <c r="A29" s="7">
        <f t="shared" si="0"/>
        <v>27</v>
      </c>
      <c r="B29" s="8">
        <v>3</v>
      </c>
      <c r="C29" s="8">
        <v>2002</v>
      </c>
      <c r="D29" s="10">
        <v>79</v>
      </c>
      <c r="E29" s="2">
        <f t="shared" si="1"/>
        <v>79.333333333333329</v>
      </c>
      <c r="F29" s="2">
        <f t="shared" si="2"/>
        <v>0.99579831932773111</v>
      </c>
      <c r="G29" s="2">
        <v>0.99606840986741041</v>
      </c>
      <c r="H29" s="2">
        <f t="shared" si="3"/>
        <v>79.311821575102385</v>
      </c>
      <c r="I29" s="2">
        <f t="shared" si="4"/>
        <v>81.879300000000001</v>
      </c>
      <c r="J29" s="2">
        <f t="shared" si="5"/>
        <v>0.99972884338364354</v>
      </c>
      <c r="K29" s="2">
        <f t="shared" si="6"/>
        <v>-2.8793000000000006</v>
      </c>
      <c r="L29" s="2">
        <f t="shared" si="7"/>
        <v>-3.6446835443037986</v>
      </c>
    </row>
    <row r="30" spans="1:12" x14ac:dyDescent="0.35">
      <c r="A30" s="7">
        <f t="shared" si="0"/>
        <v>28</v>
      </c>
      <c r="B30" s="8">
        <v>4</v>
      </c>
      <c r="C30" s="8">
        <v>2002</v>
      </c>
      <c r="D30" s="10">
        <v>83</v>
      </c>
      <c r="E30" s="2">
        <f t="shared" si="1"/>
        <v>81.666666666666671</v>
      </c>
      <c r="F30" s="2">
        <f t="shared" si="2"/>
        <v>1.0163265306122449</v>
      </c>
      <c r="G30" s="2">
        <v>1.0078263066478421</v>
      </c>
      <c r="H30" s="2">
        <f t="shared" si="3"/>
        <v>82.355460908803337</v>
      </c>
      <c r="I30" s="2">
        <f t="shared" si="4"/>
        <v>82.290199999999999</v>
      </c>
      <c r="J30" s="2">
        <f t="shared" si="5"/>
        <v>1.0084342152098367</v>
      </c>
      <c r="K30" s="2">
        <f t="shared" si="6"/>
        <v>0.70980000000000132</v>
      </c>
      <c r="L30" s="2">
        <f t="shared" si="7"/>
        <v>0.85518072289156777</v>
      </c>
    </row>
    <row r="31" spans="1:12" x14ac:dyDescent="0.35">
      <c r="A31" s="7">
        <f t="shared" si="0"/>
        <v>29</v>
      </c>
      <c r="B31" s="8">
        <v>5</v>
      </c>
      <c r="C31" s="8">
        <v>2002</v>
      </c>
      <c r="D31" s="10">
        <v>85</v>
      </c>
      <c r="E31" s="2">
        <f t="shared" si="1"/>
        <v>84</v>
      </c>
      <c r="F31" s="2">
        <f t="shared" si="2"/>
        <v>1.0119047619047619</v>
      </c>
      <c r="G31" s="2">
        <v>1.0089490937994985</v>
      </c>
      <c r="H31" s="2">
        <f t="shared" si="3"/>
        <v>84.246073981698288</v>
      </c>
      <c r="I31" s="2">
        <f t="shared" si="4"/>
        <v>82.701099999999997</v>
      </c>
      <c r="J31" s="2">
        <f t="shared" si="5"/>
        <v>1.0029294521630749</v>
      </c>
      <c r="K31" s="2">
        <f t="shared" si="6"/>
        <v>2.2989000000000033</v>
      </c>
      <c r="L31" s="2">
        <f t="shared" si="7"/>
        <v>2.7045882352941213</v>
      </c>
    </row>
    <row r="32" spans="1:12" x14ac:dyDescent="0.35">
      <c r="A32" s="7">
        <f t="shared" si="0"/>
        <v>30</v>
      </c>
      <c r="B32" s="8">
        <v>6</v>
      </c>
      <c r="C32" s="8">
        <v>2002</v>
      </c>
      <c r="D32" s="10">
        <v>87</v>
      </c>
      <c r="E32" s="2">
        <f t="shared" si="1"/>
        <v>85.5</v>
      </c>
      <c r="F32" s="2">
        <f t="shared" si="2"/>
        <v>1.0175438596491229</v>
      </c>
      <c r="G32" s="2">
        <v>1.0163549660398143</v>
      </c>
      <c r="H32" s="2">
        <f t="shared" si="3"/>
        <v>85.600014667111779</v>
      </c>
      <c r="I32" s="2">
        <f t="shared" si="4"/>
        <v>83.111999999999995</v>
      </c>
      <c r="J32" s="2">
        <f t="shared" si="5"/>
        <v>1.0011697621884419</v>
      </c>
      <c r="K32" s="2">
        <f t="shared" si="6"/>
        <v>3.8880000000000052</v>
      </c>
      <c r="L32" s="2">
        <f t="shared" si="7"/>
        <v>4.4689655172413856</v>
      </c>
    </row>
    <row r="33" spans="1:12" x14ac:dyDescent="0.35">
      <c r="A33" s="7">
        <f t="shared" si="0"/>
        <v>31</v>
      </c>
      <c r="B33" s="8">
        <v>7</v>
      </c>
      <c r="C33" s="8">
        <v>2002</v>
      </c>
      <c r="D33" s="10">
        <v>89</v>
      </c>
      <c r="E33" s="2">
        <f t="shared" si="1"/>
        <v>86.083333333333329</v>
      </c>
      <c r="F33" s="2">
        <f t="shared" si="2"/>
        <v>1.0338818973862536</v>
      </c>
      <c r="G33" s="2">
        <v>1.023500436750175</v>
      </c>
      <c r="H33" s="2">
        <f t="shared" si="3"/>
        <v>86.956484632867728</v>
      </c>
      <c r="I33" s="2">
        <f t="shared" si="4"/>
        <v>83.522899999999993</v>
      </c>
      <c r="J33" s="2">
        <f t="shared" si="5"/>
        <v>1.010143093508628</v>
      </c>
      <c r="K33" s="2">
        <f t="shared" si="6"/>
        <v>5.4771000000000072</v>
      </c>
      <c r="L33" s="2">
        <f t="shared" si="7"/>
        <v>6.1540449438202325</v>
      </c>
    </row>
    <row r="34" spans="1:12" x14ac:dyDescent="0.35">
      <c r="A34" s="7">
        <f t="shared" si="0"/>
        <v>32</v>
      </c>
      <c r="B34" s="8">
        <v>8</v>
      </c>
      <c r="C34" s="8">
        <v>2002</v>
      </c>
      <c r="D34" s="10">
        <v>87</v>
      </c>
      <c r="E34" s="2">
        <f t="shared" si="1"/>
        <v>86</v>
      </c>
      <c r="F34" s="2">
        <f t="shared" si="2"/>
        <v>1.0116279069767442</v>
      </c>
      <c r="G34" s="2">
        <v>1.0116111011304476</v>
      </c>
      <c r="H34" s="2">
        <f t="shared" si="3"/>
        <v>86.00142871384061</v>
      </c>
      <c r="I34" s="2">
        <f t="shared" si="4"/>
        <v>83.933799999999991</v>
      </c>
      <c r="J34" s="2">
        <f t="shared" si="5"/>
        <v>1.000016612951635</v>
      </c>
      <c r="K34" s="2">
        <f t="shared" si="6"/>
        <v>3.0662000000000091</v>
      </c>
      <c r="L34" s="2">
        <f t="shared" si="7"/>
        <v>3.5243678160919645</v>
      </c>
    </row>
    <row r="35" spans="1:12" x14ac:dyDescent="0.35">
      <c r="A35" s="7">
        <f t="shared" si="0"/>
        <v>33</v>
      </c>
      <c r="B35" s="8">
        <v>9</v>
      </c>
      <c r="C35" s="8">
        <v>2002</v>
      </c>
      <c r="D35" s="10">
        <v>85</v>
      </c>
      <c r="E35" s="2">
        <f t="shared" si="1"/>
        <v>85.416666666666671</v>
      </c>
      <c r="F35" s="2">
        <f t="shared" si="2"/>
        <v>0.99512195121951219</v>
      </c>
      <c r="G35" s="2">
        <v>0.99927369574901925</v>
      </c>
      <c r="H35" s="2">
        <f t="shared" si="3"/>
        <v>85.061780732942324</v>
      </c>
      <c r="I35" s="2">
        <f t="shared" si="4"/>
        <v>84.344699999999989</v>
      </c>
      <c r="J35" s="2">
        <f t="shared" si="5"/>
        <v>0.99584523784908086</v>
      </c>
      <c r="K35" s="2">
        <f t="shared" si="6"/>
        <v>0.6553000000000111</v>
      </c>
      <c r="L35" s="2">
        <f t="shared" si="7"/>
        <v>0.77094117647060134</v>
      </c>
    </row>
    <row r="36" spans="1:12" x14ac:dyDescent="0.35">
      <c r="A36" s="7">
        <f t="shared" si="0"/>
        <v>34</v>
      </c>
      <c r="B36" s="8">
        <v>10</v>
      </c>
      <c r="C36" s="8">
        <v>2002</v>
      </c>
      <c r="D36" s="10">
        <v>84</v>
      </c>
      <c r="E36" s="2">
        <f t="shared" si="1"/>
        <v>84.583333333333329</v>
      </c>
      <c r="F36" s="2">
        <f t="shared" si="2"/>
        <v>0.99310344827586217</v>
      </c>
      <c r="G36" s="2">
        <v>0.99275424081382613</v>
      </c>
      <c r="H36" s="2">
        <f t="shared" si="3"/>
        <v>84.613086045484593</v>
      </c>
      <c r="I36" s="2">
        <f t="shared" si="4"/>
        <v>84.755600000000001</v>
      </c>
      <c r="J36" s="2">
        <f t="shared" si="5"/>
        <v>1.0003517562027735</v>
      </c>
      <c r="K36" s="2">
        <f t="shared" si="6"/>
        <v>-0.75560000000000116</v>
      </c>
      <c r="L36" s="2">
        <f t="shared" si="7"/>
        <v>-0.89952380952381084</v>
      </c>
    </row>
    <row r="37" spans="1:12" x14ac:dyDescent="0.35">
      <c r="A37" s="7">
        <f t="shared" si="0"/>
        <v>35</v>
      </c>
      <c r="B37" s="8">
        <v>11</v>
      </c>
      <c r="C37" s="8">
        <v>2002</v>
      </c>
      <c r="D37" s="10">
        <v>83</v>
      </c>
      <c r="E37" s="2">
        <f t="shared" si="1"/>
        <v>84</v>
      </c>
      <c r="F37" s="2">
        <f t="shared" si="2"/>
        <v>0.98809523809523814</v>
      </c>
      <c r="G37" s="2">
        <v>0.99255597426598585</v>
      </c>
      <c r="H37" s="2">
        <f t="shared" si="3"/>
        <v>83.622487952258908</v>
      </c>
      <c r="I37" s="2">
        <f t="shared" si="4"/>
        <v>85.166499999999999</v>
      </c>
      <c r="J37" s="2">
        <f t="shared" si="5"/>
        <v>0.99550580895546303</v>
      </c>
      <c r="K37" s="2">
        <f t="shared" si="6"/>
        <v>-2.1664999999999992</v>
      </c>
      <c r="L37" s="2">
        <f t="shared" si="7"/>
        <v>-2.6102409638554205</v>
      </c>
    </row>
    <row r="38" spans="1:12" x14ac:dyDescent="0.35">
      <c r="A38" s="7">
        <f t="shared" si="0"/>
        <v>36</v>
      </c>
      <c r="B38" s="8">
        <v>12</v>
      </c>
      <c r="C38" s="8">
        <v>2002</v>
      </c>
      <c r="D38" s="10">
        <v>82</v>
      </c>
      <c r="E38" s="2">
        <f t="shared" si="1"/>
        <v>84</v>
      </c>
      <c r="F38" s="2">
        <f t="shared" si="2"/>
        <v>0.97619047619047616</v>
      </c>
      <c r="G38" s="2">
        <v>0.98256631692815088</v>
      </c>
      <c r="H38" s="2">
        <f t="shared" si="3"/>
        <v>83.454926743632882</v>
      </c>
      <c r="I38" s="2">
        <f t="shared" si="4"/>
        <v>85.577399999999997</v>
      </c>
      <c r="J38" s="2">
        <f t="shared" si="5"/>
        <v>0.99351103266229612</v>
      </c>
      <c r="K38" s="2">
        <f t="shared" si="6"/>
        <v>-3.5773999999999972</v>
      </c>
      <c r="L38" s="2">
        <f t="shared" si="7"/>
        <v>-4.3626829268292653</v>
      </c>
    </row>
    <row r="39" spans="1:12" x14ac:dyDescent="0.35">
      <c r="A39" s="7">
        <f t="shared" si="0"/>
        <v>37</v>
      </c>
      <c r="B39" s="8">
        <v>1</v>
      </c>
      <c r="C39" s="8">
        <v>2003</v>
      </c>
      <c r="D39" s="10">
        <v>84</v>
      </c>
      <c r="E39" s="2">
        <f t="shared" si="1"/>
        <v>84.5</v>
      </c>
      <c r="F39" s="2">
        <f t="shared" si="2"/>
        <v>0.99408284023668636</v>
      </c>
      <c r="G39" s="2">
        <v>0.97558157400223955</v>
      </c>
      <c r="H39" s="2">
        <f t="shared" si="3"/>
        <v>86.102487212214584</v>
      </c>
      <c r="I39" s="2">
        <f t="shared" si="4"/>
        <v>85.988299999999995</v>
      </c>
      <c r="J39" s="2">
        <f t="shared" si="5"/>
        <v>1.0189643457066813</v>
      </c>
      <c r="K39" s="2">
        <f t="shared" si="6"/>
        <v>-1.9882999999999953</v>
      </c>
      <c r="L39" s="2">
        <f t="shared" si="7"/>
        <v>-2.3670238095238041</v>
      </c>
    </row>
    <row r="40" spans="1:12" x14ac:dyDescent="0.35">
      <c r="A40" s="7">
        <f t="shared" si="0"/>
        <v>38</v>
      </c>
      <c r="B40" s="8">
        <v>2</v>
      </c>
      <c r="C40" s="8">
        <v>2003</v>
      </c>
      <c r="D40" s="10">
        <v>85</v>
      </c>
      <c r="E40" s="2">
        <f t="shared" si="1"/>
        <v>85.333333333333329</v>
      </c>
      <c r="F40" s="2">
        <f t="shared" si="2"/>
        <v>0.99609375</v>
      </c>
      <c r="G40" s="2">
        <v>0.98732830625356338</v>
      </c>
      <c r="H40" s="2">
        <f t="shared" si="3"/>
        <v>86.090917744001658</v>
      </c>
      <c r="I40" s="2">
        <f t="shared" si="4"/>
        <v>86.399199999999993</v>
      </c>
      <c r="J40" s="2">
        <f t="shared" si="5"/>
        <v>1.0088779423125196</v>
      </c>
      <c r="K40" s="2">
        <f t="shared" si="6"/>
        <v>-1.3991999999999933</v>
      </c>
      <c r="L40" s="2">
        <f t="shared" si="7"/>
        <v>-1.6461176470588157</v>
      </c>
    </row>
    <row r="41" spans="1:12" x14ac:dyDescent="0.35">
      <c r="A41" s="7">
        <f t="shared" si="0"/>
        <v>39</v>
      </c>
      <c r="B41" s="8">
        <v>3</v>
      </c>
      <c r="C41" s="8">
        <v>2003</v>
      </c>
      <c r="D41" s="10">
        <v>87</v>
      </c>
      <c r="E41" s="2">
        <f t="shared" si="1"/>
        <v>86.583333333333329</v>
      </c>
      <c r="F41" s="2">
        <f t="shared" si="2"/>
        <v>1.0048123195380174</v>
      </c>
      <c r="G41" s="2">
        <v>0.99606840986741041</v>
      </c>
      <c r="H41" s="2">
        <f t="shared" si="3"/>
        <v>87.34339844346718</v>
      </c>
      <c r="I41" s="2">
        <f t="shared" si="4"/>
        <v>86.810099999999991</v>
      </c>
      <c r="J41" s="2">
        <f t="shared" si="5"/>
        <v>1.0087784228311898</v>
      </c>
      <c r="K41" s="2">
        <f t="shared" si="6"/>
        <v>0.18990000000000862</v>
      </c>
      <c r="L41" s="2">
        <f t="shared" si="7"/>
        <v>0.21827586206897542</v>
      </c>
    </row>
    <row r="42" spans="1:12" x14ac:dyDescent="0.35">
      <c r="A42" s="7">
        <f>A41+1</f>
        <v>40</v>
      </c>
      <c r="B42" s="8">
        <v>4</v>
      </c>
      <c r="C42" s="8">
        <v>2003</v>
      </c>
      <c r="D42" s="10">
        <v>88</v>
      </c>
      <c r="E42" s="2">
        <f t="shared" si="1"/>
        <v>87.75</v>
      </c>
      <c r="F42" s="2">
        <f t="shared" si="2"/>
        <v>1.0028490028490029</v>
      </c>
      <c r="G42" s="2">
        <v>1.0078263066478421</v>
      </c>
      <c r="H42" s="2">
        <f t="shared" si="3"/>
        <v>87.316633252707149</v>
      </c>
      <c r="I42" s="2">
        <f t="shared" si="4"/>
        <v>87.221000000000004</v>
      </c>
      <c r="J42" s="2">
        <f t="shared" si="5"/>
        <v>0.99506134760919829</v>
      </c>
      <c r="K42" s="2">
        <f t="shared" si="6"/>
        <v>0.77899999999999636</v>
      </c>
      <c r="L42" s="2">
        <f t="shared" si="7"/>
        <v>0.88522727272726864</v>
      </c>
    </row>
    <row r="43" spans="1:12" x14ac:dyDescent="0.35">
      <c r="A43" s="7">
        <f t="shared" si="0"/>
        <v>41</v>
      </c>
      <c r="B43" s="8">
        <v>5</v>
      </c>
      <c r="C43" s="8">
        <v>2003</v>
      </c>
      <c r="D43" s="10">
        <v>89</v>
      </c>
      <c r="E43" s="2">
        <f t="shared" si="1"/>
        <v>88.333333333333329</v>
      </c>
      <c r="F43" s="2">
        <f t="shared" si="2"/>
        <v>1.0075471698113208</v>
      </c>
      <c r="G43" s="2">
        <v>1.0089490937994985</v>
      </c>
      <c r="H43" s="2">
        <f t="shared" si="3"/>
        <v>88.210595110248804</v>
      </c>
      <c r="I43" s="2">
        <f t="shared" si="4"/>
        <v>87.631900000000002</v>
      </c>
      <c r="J43" s="2">
        <f t="shared" si="5"/>
        <v>0.99861051068206197</v>
      </c>
      <c r="K43" s="2">
        <f t="shared" si="6"/>
        <v>1.3680999999999983</v>
      </c>
      <c r="L43" s="2">
        <f t="shared" si="7"/>
        <v>1.5371910112359533</v>
      </c>
    </row>
    <row r="44" spans="1:12" x14ac:dyDescent="0.35">
      <c r="A44" s="7">
        <f t="shared" si="0"/>
        <v>42</v>
      </c>
      <c r="B44" s="8">
        <v>6</v>
      </c>
      <c r="C44" s="8">
        <v>2003</v>
      </c>
      <c r="D44" s="10">
        <v>91</v>
      </c>
      <c r="E44" s="2">
        <f t="shared" si="1"/>
        <v>88.416666666666671</v>
      </c>
      <c r="F44" s="2">
        <f t="shared" si="2"/>
        <v>1.0292177191328935</v>
      </c>
      <c r="G44" s="2">
        <v>1.0163549660398143</v>
      </c>
      <c r="H44" s="2">
        <f t="shared" si="3"/>
        <v>89.535647525369797</v>
      </c>
      <c r="I44" s="2">
        <f t="shared" si="4"/>
        <v>88.0428</v>
      </c>
      <c r="J44" s="2">
        <f t="shared" si="5"/>
        <v>1.0126557684301956</v>
      </c>
      <c r="K44" s="2">
        <f t="shared" si="6"/>
        <v>2.9572000000000003</v>
      </c>
      <c r="L44" s="2">
        <f t="shared" si="7"/>
        <v>3.2496703296703302</v>
      </c>
    </row>
    <row r="45" spans="1:12" x14ac:dyDescent="0.35">
      <c r="A45" s="7">
        <f t="shared" si="0"/>
        <v>43</v>
      </c>
      <c r="B45" s="8">
        <v>7</v>
      </c>
      <c r="C45" s="8">
        <v>2003</v>
      </c>
      <c r="D45" s="10">
        <v>89</v>
      </c>
      <c r="E45" s="2">
        <f t="shared" si="1"/>
        <v>88.083333333333329</v>
      </c>
      <c r="F45" s="2">
        <f t="shared" si="2"/>
        <v>1.0104068117313152</v>
      </c>
      <c r="G45" s="2">
        <v>1.023500436750175</v>
      </c>
      <c r="H45" s="2">
        <f t="shared" si="3"/>
        <v>86.956484632867728</v>
      </c>
      <c r="I45" s="2">
        <f t="shared" si="4"/>
        <v>88.453699999999998</v>
      </c>
      <c r="J45" s="2">
        <f t="shared" si="5"/>
        <v>0.98720701569953895</v>
      </c>
      <c r="K45" s="2">
        <f t="shared" si="6"/>
        <v>0.54630000000000223</v>
      </c>
      <c r="L45" s="2">
        <f t="shared" si="7"/>
        <v>0.61382022471910369</v>
      </c>
    </row>
    <row r="46" spans="1:12" x14ac:dyDescent="0.35">
      <c r="A46" s="7">
        <f t="shared" si="0"/>
        <v>44</v>
      </c>
      <c r="B46" s="8">
        <v>8</v>
      </c>
      <c r="C46" s="8">
        <v>2003</v>
      </c>
      <c r="D46" s="10">
        <v>87</v>
      </c>
      <c r="E46" s="2">
        <f t="shared" si="1"/>
        <v>87.5</v>
      </c>
      <c r="F46" s="2">
        <f t="shared" si="2"/>
        <v>0.99428571428571433</v>
      </c>
      <c r="G46" s="2">
        <v>1.0116111011304476</v>
      </c>
      <c r="H46" s="2">
        <f t="shared" si="3"/>
        <v>86.00142871384061</v>
      </c>
      <c r="I46" s="2">
        <f t="shared" si="4"/>
        <v>88.864599999999996</v>
      </c>
      <c r="J46" s="2">
        <f t="shared" si="5"/>
        <v>0.9828734710153213</v>
      </c>
      <c r="K46" s="2">
        <f t="shared" si="6"/>
        <v>-1.8645999999999958</v>
      </c>
      <c r="L46" s="2">
        <f t="shared" si="7"/>
        <v>-2.1432183908045932</v>
      </c>
    </row>
    <row r="47" spans="1:12" x14ac:dyDescent="0.35">
      <c r="A47" s="7">
        <f t="shared" si="0"/>
        <v>45</v>
      </c>
      <c r="B47" s="8">
        <v>9</v>
      </c>
      <c r="C47" s="8">
        <v>2003</v>
      </c>
      <c r="D47" s="10">
        <v>86</v>
      </c>
      <c r="E47" s="2">
        <f t="shared" si="1"/>
        <v>86.583333333333329</v>
      </c>
      <c r="F47" s="2">
        <f t="shared" si="2"/>
        <v>0.99326275264677577</v>
      </c>
      <c r="G47" s="2">
        <v>0.99927369574901925</v>
      </c>
      <c r="H47" s="2">
        <f t="shared" si="3"/>
        <v>86.062507565094592</v>
      </c>
      <c r="I47" s="2">
        <f t="shared" si="4"/>
        <v>89.275499999999994</v>
      </c>
      <c r="J47" s="2">
        <f t="shared" si="5"/>
        <v>0.99398468795104433</v>
      </c>
      <c r="K47" s="2">
        <f t="shared" si="6"/>
        <v>-3.2754999999999939</v>
      </c>
      <c r="L47" s="2">
        <f t="shared" si="7"/>
        <v>-3.8087209302325506</v>
      </c>
    </row>
    <row r="48" spans="1:12" x14ac:dyDescent="0.35">
      <c r="A48" s="7">
        <f t="shared" si="0"/>
        <v>46</v>
      </c>
      <c r="B48" s="8">
        <v>10</v>
      </c>
      <c r="C48" s="8">
        <v>2003</v>
      </c>
      <c r="D48" s="10">
        <v>85</v>
      </c>
      <c r="E48" s="2">
        <f t="shared" si="1"/>
        <v>85.75</v>
      </c>
      <c r="F48" s="2">
        <f t="shared" si="2"/>
        <v>0.99125364431486884</v>
      </c>
      <c r="G48" s="2">
        <v>0.99275424081382613</v>
      </c>
      <c r="H48" s="2">
        <f t="shared" si="3"/>
        <v>85.62038468888322</v>
      </c>
      <c r="I48" s="2">
        <f t="shared" si="4"/>
        <v>89.686399999999992</v>
      </c>
      <c r="J48" s="2">
        <f t="shared" si="5"/>
        <v>0.99848845118231155</v>
      </c>
      <c r="K48" s="2">
        <f t="shared" si="6"/>
        <v>-4.6863999999999919</v>
      </c>
      <c r="L48" s="2">
        <f t="shared" si="7"/>
        <v>-5.5134117647058734</v>
      </c>
    </row>
    <row r="49" spans="1:12" x14ac:dyDescent="0.35">
      <c r="A49" s="7">
        <f t="shared" si="0"/>
        <v>47</v>
      </c>
      <c r="B49" s="8">
        <v>11</v>
      </c>
      <c r="C49" s="8">
        <v>2003</v>
      </c>
      <c r="D49" s="10">
        <v>85</v>
      </c>
      <c r="E49" s="2">
        <f t="shared" si="1"/>
        <v>85.583333333333329</v>
      </c>
      <c r="F49" s="2">
        <f t="shared" si="2"/>
        <v>0.99318403115871479</v>
      </c>
      <c r="G49" s="2">
        <v>0.99255597426598585</v>
      </c>
      <c r="H49" s="2">
        <f t="shared" si="3"/>
        <v>85.637487661951894</v>
      </c>
      <c r="I49" s="2">
        <f t="shared" si="4"/>
        <v>90.09729999999999</v>
      </c>
      <c r="J49" s="2">
        <f t="shared" si="5"/>
        <v>1.0006327672282598</v>
      </c>
      <c r="K49" s="2">
        <f t="shared" si="6"/>
        <v>-5.09729999999999</v>
      </c>
      <c r="L49" s="2">
        <f t="shared" si="7"/>
        <v>-5.9968235294117527</v>
      </c>
    </row>
    <row r="50" spans="1:12" x14ac:dyDescent="0.35">
      <c r="A50" s="7">
        <f t="shared" si="0"/>
        <v>48</v>
      </c>
      <c r="B50" s="8">
        <v>12</v>
      </c>
      <c r="C50" s="8">
        <v>2003</v>
      </c>
      <c r="D50" s="10">
        <v>84</v>
      </c>
      <c r="E50" s="2">
        <f t="shared" si="1"/>
        <v>86</v>
      </c>
      <c r="F50" s="2">
        <f t="shared" si="2"/>
        <v>0.97674418604651159</v>
      </c>
      <c r="G50" s="2">
        <v>0.98256631692815088</v>
      </c>
      <c r="H50" s="2">
        <f t="shared" si="3"/>
        <v>85.490412761770273</v>
      </c>
      <c r="I50" s="2">
        <f t="shared" si="4"/>
        <v>90.508199999999988</v>
      </c>
      <c r="J50" s="2">
        <f t="shared" si="5"/>
        <v>0.99407456699732866</v>
      </c>
      <c r="K50" s="2">
        <f t="shared" si="6"/>
        <v>-6.508199999999988</v>
      </c>
      <c r="L50" s="2">
        <f t="shared" si="7"/>
        <v>-7.7478571428571286</v>
      </c>
    </row>
    <row r="51" spans="1:12" x14ac:dyDescent="0.35">
      <c r="A51" s="7">
        <f t="shared" si="0"/>
        <v>49</v>
      </c>
      <c r="B51" s="8">
        <v>1</v>
      </c>
      <c r="C51" s="8">
        <v>2004</v>
      </c>
      <c r="D51" s="10">
        <v>86</v>
      </c>
      <c r="E51" s="2">
        <f t="shared" si="1"/>
        <v>87.083333333333329</v>
      </c>
      <c r="F51" s="2">
        <f t="shared" si="2"/>
        <v>0.98755980861244019</v>
      </c>
      <c r="G51" s="2">
        <v>0.97558157400223955</v>
      </c>
      <c r="H51" s="2">
        <f t="shared" si="3"/>
        <v>88.15254643155302</v>
      </c>
      <c r="I51" s="2">
        <f t="shared" si="4"/>
        <v>90.9191</v>
      </c>
      <c r="J51" s="2">
        <f t="shared" si="5"/>
        <v>1.0122780451470204</v>
      </c>
      <c r="K51" s="2">
        <f t="shared" si="6"/>
        <v>-4.9191000000000003</v>
      </c>
      <c r="L51" s="2">
        <f t="shared" si="7"/>
        <v>-5.7198837209302331</v>
      </c>
    </row>
    <row r="52" spans="1:12" x14ac:dyDescent="0.35">
      <c r="A52" s="7">
        <f t="shared" si="0"/>
        <v>50</v>
      </c>
      <c r="B52" s="8">
        <v>2</v>
      </c>
      <c r="C52" s="8">
        <v>2004</v>
      </c>
      <c r="D52" s="10">
        <v>88</v>
      </c>
      <c r="E52" s="2">
        <f t="shared" si="1"/>
        <v>88.666666666666671</v>
      </c>
      <c r="F52" s="2">
        <f t="shared" si="2"/>
        <v>0.99248120300751874</v>
      </c>
      <c r="G52" s="2">
        <v>0.98732830625356338</v>
      </c>
      <c r="H52" s="2">
        <f t="shared" si="3"/>
        <v>89.129420723201719</v>
      </c>
      <c r="I52" s="2">
        <f t="shared" si="4"/>
        <v>91.33</v>
      </c>
      <c r="J52" s="2">
        <f t="shared" si="5"/>
        <v>1.0052190307128013</v>
      </c>
      <c r="K52" s="2">
        <f t="shared" si="6"/>
        <v>-3.3299999999999983</v>
      </c>
      <c r="L52" s="2">
        <f t="shared" si="7"/>
        <v>-3.784090909090907</v>
      </c>
    </row>
    <row r="53" spans="1:12" x14ac:dyDescent="0.35">
      <c r="A53" s="7">
        <f>A52+1</f>
        <v>51</v>
      </c>
      <c r="B53" s="8">
        <v>3</v>
      </c>
      <c r="C53" s="8">
        <v>2004</v>
      </c>
      <c r="D53" s="10">
        <v>90</v>
      </c>
      <c r="E53" s="2">
        <f t="shared" si="1"/>
        <v>90.583333333333329</v>
      </c>
      <c r="F53" s="2">
        <f t="shared" si="2"/>
        <v>0.99356025758969646</v>
      </c>
      <c r="G53" s="2">
        <v>0.99606840986741041</v>
      </c>
      <c r="H53" s="2">
        <f t="shared" si="3"/>
        <v>90.355239769103974</v>
      </c>
      <c r="I53" s="2">
        <f t="shared" si="4"/>
        <v>91.740899999999996</v>
      </c>
      <c r="J53" s="2">
        <f t="shared" si="5"/>
        <v>0.99748194777299692</v>
      </c>
      <c r="K53" s="2">
        <f t="shared" si="6"/>
        <v>-1.7408999999999963</v>
      </c>
      <c r="L53" s="2">
        <f t="shared" si="7"/>
        <v>-1.9343333333333292</v>
      </c>
    </row>
    <row r="54" spans="1:12" x14ac:dyDescent="0.35">
      <c r="A54" s="7">
        <f t="shared" si="0"/>
        <v>52</v>
      </c>
      <c r="B54" s="8">
        <v>4</v>
      </c>
      <c r="C54" s="8">
        <v>2004</v>
      </c>
      <c r="D54" s="10">
        <v>94</v>
      </c>
      <c r="E54" s="2">
        <f t="shared" si="1"/>
        <v>92.666666666666671</v>
      </c>
      <c r="F54" s="2">
        <f t="shared" si="2"/>
        <v>1.014388489208633</v>
      </c>
      <c r="G54" s="2">
        <v>1.0078263066478421</v>
      </c>
      <c r="H54" s="2">
        <f t="shared" si="3"/>
        <v>93.270040065391726</v>
      </c>
      <c r="I54" s="2">
        <f t="shared" si="4"/>
        <v>92.151799999999994</v>
      </c>
      <c r="J54" s="2">
        <f t="shared" si="5"/>
        <v>1.0065112237272489</v>
      </c>
      <c r="K54" s="2">
        <f t="shared" si="6"/>
        <v>1.8482000000000056</v>
      </c>
      <c r="L54" s="2">
        <f t="shared" si="7"/>
        <v>1.9661702127659633</v>
      </c>
    </row>
    <row r="55" spans="1:12" x14ac:dyDescent="0.35">
      <c r="A55" s="7">
        <f t="shared" si="0"/>
        <v>53</v>
      </c>
      <c r="B55" s="8">
        <v>5</v>
      </c>
      <c r="C55" s="8">
        <v>2004</v>
      </c>
      <c r="D55" s="10">
        <v>95</v>
      </c>
      <c r="E55" s="2">
        <f t="shared" si="1"/>
        <v>94.583333333333329</v>
      </c>
      <c r="F55" s="2">
        <f t="shared" si="2"/>
        <v>1.0044052863436124</v>
      </c>
      <c r="G55" s="2">
        <v>1.0089490937994985</v>
      </c>
      <c r="H55" s="2">
        <f t="shared" si="3"/>
        <v>94.15737680307457</v>
      </c>
      <c r="I55" s="2">
        <f t="shared" si="4"/>
        <v>92.562699999999992</v>
      </c>
      <c r="J55" s="2">
        <f t="shared" si="5"/>
        <v>0.9954964948342685</v>
      </c>
      <c r="K55" s="2">
        <f t="shared" si="6"/>
        <v>2.4373000000000076</v>
      </c>
      <c r="L55" s="2">
        <f t="shared" si="7"/>
        <v>2.565578947368429</v>
      </c>
    </row>
    <row r="56" spans="1:12" x14ac:dyDescent="0.35">
      <c r="A56" s="7">
        <f t="shared" si="0"/>
        <v>54</v>
      </c>
      <c r="B56" s="8">
        <v>6</v>
      </c>
      <c r="C56" s="8">
        <v>2004</v>
      </c>
      <c r="D56" s="10">
        <v>97</v>
      </c>
      <c r="E56" s="2">
        <f t="shared" si="1"/>
        <v>96.083333333333329</v>
      </c>
      <c r="F56" s="2">
        <f t="shared" si="2"/>
        <v>1.0095403295750218</v>
      </c>
      <c r="G56" s="2">
        <v>1.0163549660398143</v>
      </c>
      <c r="H56" s="2">
        <f t="shared" si="3"/>
        <v>95.439096812756816</v>
      </c>
      <c r="I56" s="2">
        <f t="shared" si="4"/>
        <v>92.973600000000005</v>
      </c>
      <c r="J56" s="2">
        <f t="shared" si="5"/>
        <v>0.99329502320301977</v>
      </c>
      <c r="K56" s="2">
        <f t="shared" si="6"/>
        <v>4.0263999999999953</v>
      </c>
      <c r="L56" s="2">
        <f t="shared" si="7"/>
        <v>4.1509278350515419</v>
      </c>
    </row>
    <row r="57" spans="1:12" x14ac:dyDescent="0.35">
      <c r="A57" s="7">
        <f t="shared" si="0"/>
        <v>55</v>
      </c>
      <c r="B57" s="8">
        <v>7</v>
      </c>
      <c r="C57" s="8">
        <v>2004</v>
      </c>
      <c r="D57" s="10">
        <v>98</v>
      </c>
      <c r="E57" s="2">
        <f t="shared" si="1"/>
        <v>96.583333333333329</v>
      </c>
      <c r="F57" s="2">
        <f t="shared" si="2"/>
        <v>1.0146678170836929</v>
      </c>
      <c r="G57" s="2">
        <v>1.023500436750175</v>
      </c>
      <c r="H57" s="2">
        <f t="shared" si="3"/>
        <v>95.749837011472337</v>
      </c>
      <c r="I57" s="2">
        <f t="shared" si="4"/>
        <v>93.384500000000003</v>
      </c>
      <c r="J57" s="2">
        <f t="shared" si="5"/>
        <v>0.99137018476071448</v>
      </c>
      <c r="K57" s="2">
        <f t="shared" si="6"/>
        <v>4.6154999999999973</v>
      </c>
      <c r="L57" s="2">
        <f t="shared" si="7"/>
        <v>4.7096938775510173</v>
      </c>
    </row>
    <row r="58" spans="1:12" x14ac:dyDescent="0.35">
      <c r="A58" s="7">
        <f t="shared" si="0"/>
        <v>56</v>
      </c>
      <c r="B58" s="8">
        <v>8</v>
      </c>
      <c r="C58" s="8">
        <v>2004</v>
      </c>
      <c r="D58" s="10">
        <v>99</v>
      </c>
      <c r="E58" s="2">
        <f t="shared" si="1"/>
        <v>96.25</v>
      </c>
      <c r="F58" s="2">
        <f t="shared" si="2"/>
        <v>1.0285714285714285</v>
      </c>
      <c r="G58" s="2">
        <v>1.0116111011304476</v>
      </c>
      <c r="H58" s="2">
        <f t="shared" si="3"/>
        <v>97.86369474333587</v>
      </c>
      <c r="I58" s="2">
        <f t="shared" si="4"/>
        <v>93.795400000000001</v>
      </c>
      <c r="J58" s="2">
        <f t="shared" si="5"/>
        <v>1.0167656596710219</v>
      </c>
      <c r="K58" s="2">
        <f t="shared" si="6"/>
        <v>5.2045999999999992</v>
      </c>
      <c r="L58" s="2">
        <f t="shared" si="7"/>
        <v>5.2571717171717163</v>
      </c>
    </row>
    <row r="59" spans="1:12" x14ac:dyDescent="0.35">
      <c r="A59" s="7">
        <f t="shared" si="0"/>
        <v>57</v>
      </c>
      <c r="B59" s="8">
        <v>9</v>
      </c>
      <c r="C59" s="8">
        <v>2004</v>
      </c>
      <c r="D59" s="10">
        <v>97</v>
      </c>
      <c r="E59" s="2">
        <f t="shared" si="1"/>
        <v>95.5</v>
      </c>
      <c r="F59" s="2">
        <f t="shared" si="2"/>
        <v>1.0157068062827226</v>
      </c>
      <c r="G59" s="2">
        <v>0.99927369574901925</v>
      </c>
      <c r="H59" s="2">
        <f t="shared" si="3"/>
        <v>97.070502718769475</v>
      </c>
      <c r="I59" s="2">
        <f t="shared" si="4"/>
        <v>94.206299999999999</v>
      </c>
      <c r="J59" s="2">
        <f t="shared" si="5"/>
        <v>1.0164450546468009</v>
      </c>
      <c r="K59" s="2">
        <f t="shared" si="6"/>
        <v>2.7937000000000012</v>
      </c>
      <c r="L59" s="2">
        <f t="shared" si="7"/>
        <v>2.8801030927835063</v>
      </c>
    </row>
    <row r="60" spans="1:12" x14ac:dyDescent="0.35">
      <c r="A60" s="7">
        <f t="shared" si="0"/>
        <v>58</v>
      </c>
      <c r="B60" s="8">
        <v>10</v>
      </c>
      <c r="C60" s="8">
        <v>2004</v>
      </c>
      <c r="D60" s="10">
        <v>93</v>
      </c>
      <c r="E60" s="2">
        <f t="shared" si="1"/>
        <v>94.333333333333329</v>
      </c>
      <c r="F60" s="2">
        <f t="shared" si="2"/>
        <v>0.98586572438162545</v>
      </c>
      <c r="G60" s="2">
        <v>0.99275424081382613</v>
      </c>
      <c r="H60" s="2">
        <f t="shared" si="3"/>
        <v>93.678773836072224</v>
      </c>
      <c r="I60" s="2">
        <f t="shared" si="4"/>
        <v>94.617199999999997</v>
      </c>
      <c r="J60" s="2">
        <f t="shared" si="5"/>
        <v>0.99306120674281517</v>
      </c>
      <c r="K60" s="2">
        <f t="shared" si="6"/>
        <v>-1.6171999999999969</v>
      </c>
      <c r="L60" s="2">
        <f t="shared" si="7"/>
        <v>-1.7389247311827924</v>
      </c>
    </row>
    <row r="61" spans="1:12" x14ac:dyDescent="0.35">
      <c r="A61" s="7">
        <f t="shared" si="0"/>
        <v>59</v>
      </c>
      <c r="B61" s="8">
        <v>11</v>
      </c>
      <c r="C61" s="8">
        <v>2004</v>
      </c>
      <c r="D61" s="10">
        <v>92</v>
      </c>
      <c r="E61" s="2">
        <f t="shared" si="1"/>
        <v>93.083333333333329</v>
      </c>
      <c r="F61" s="2">
        <f t="shared" si="2"/>
        <v>0.98836168307967776</v>
      </c>
      <c r="G61" s="2">
        <v>0.99255597426598585</v>
      </c>
      <c r="H61" s="2">
        <f t="shared" si="3"/>
        <v>92.68998664587734</v>
      </c>
      <c r="I61" s="2">
        <f t="shared" si="4"/>
        <v>95.028099999999995</v>
      </c>
      <c r="J61" s="2">
        <f t="shared" si="5"/>
        <v>0.9957742522386106</v>
      </c>
      <c r="K61" s="2">
        <f t="shared" si="6"/>
        <v>-3.0280999999999949</v>
      </c>
      <c r="L61" s="2">
        <f t="shared" si="7"/>
        <v>-3.2914130434782551</v>
      </c>
    </row>
    <row r="62" spans="1:12" x14ac:dyDescent="0.35">
      <c r="A62" s="7">
        <f t="shared" si="0"/>
        <v>60</v>
      </c>
      <c r="B62" s="8">
        <v>12</v>
      </c>
      <c r="C62" s="8">
        <v>2004</v>
      </c>
      <c r="D62" s="10">
        <v>91</v>
      </c>
      <c r="E62" s="2">
        <f t="shared" si="1"/>
        <v>92.166666666666671</v>
      </c>
      <c r="F62" s="2">
        <f t="shared" si="2"/>
        <v>0.98734177215189867</v>
      </c>
      <c r="G62" s="2">
        <v>0.98256631692815088</v>
      </c>
      <c r="H62" s="2">
        <f t="shared" si="3"/>
        <v>92.614613825251126</v>
      </c>
      <c r="I62" s="2">
        <f t="shared" si="4"/>
        <v>95.438999999999993</v>
      </c>
      <c r="J62" s="2">
        <f t="shared" si="5"/>
        <v>1.0048601861690898</v>
      </c>
      <c r="K62" s="2">
        <f t="shared" si="6"/>
        <v>-4.438999999999993</v>
      </c>
      <c r="L62" s="2">
        <f t="shared" si="7"/>
        <v>-4.8780219780219705</v>
      </c>
    </row>
    <row r="63" spans="1:12" x14ac:dyDescent="0.35">
      <c r="A63" s="7">
        <f t="shared" si="0"/>
        <v>61</v>
      </c>
      <c r="B63" s="8">
        <v>1</v>
      </c>
      <c r="C63" s="8">
        <v>2005</v>
      </c>
      <c r="D63" s="10">
        <v>90</v>
      </c>
      <c r="E63" s="2">
        <f t="shared" si="1"/>
        <v>92</v>
      </c>
      <c r="F63" s="2">
        <f t="shared" si="2"/>
        <v>0.97826086956521741</v>
      </c>
      <c r="G63" s="2">
        <v>0.97558157400223955</v>
      </c>
      <c r="H63" s="2">
        <f t="shared" si="3"/>
        <v>92.252664870229907</v>
      </c>
      <c r="I63" s="2">
        <f t="shared" si="4"/>
        <v>95.849899999999991</v>
      </c>
      <c r="J63" s="2">
        <f t="shared" si="5"/>
        <v>1.0027463572851076</v>
      </c>
      <c r="K63" s="2">
        <f t="shared" si="6"/>
        <v>-5.849899999999991</v>
      </c>
      <c r="L63" s="2">
        <f t="shared" si="7"/>
        <v>-6.4998888888888784</v>
      </c>
    </row>
    <row r="64" spans="1:12" x14ac:dyDescent="0.35">
      <c r="A64" s="7">
        <f t="shared" si="0"/>
        <v>62</v>
      </c>
      <c r="B64" s="8">
        <v>2</v>
      </c>
      <c r="C64" s="8">
        <v>2005</v>
      </c>
      <c r="D64" s="10">
        <v>92</v>
      </c>
      <c r="E64" s="2">
        <f t="shared" si="1"/>
        <v>92.666666666666671</v>
      </c>
      <c r="F64" s="2">
        <f t="shared" si="2"/>
        <v>0.99280575539568339</v>
      </c>
      <c r="G64" s="2">
        <v>0.98732830625356338</v>
      </c>
      <c r="H64" s="2">
        <f t="shared" si="3"/>
        <v>93.18075802880179</v>
      </c>
      <c r="I64" s="2">
        <f t="shared" si="4"/>
        <v>96.260799999999989</v>
      </c>
      <c r="J64" s="2">
        <f t="shared" si="5"/>
        <v>1.0055477485122495</v>
      </c>
      <c r="K64" s="2">
        <f t="shared" si="6"/>
        <v>-4.260799999999989</v>
      </c>
      <c r="L64" s="2">
        <f t="shared" si="7"/>
        <v>-4.6313043478260747</v>
      </c>
    </row>
    <row r="65" spans="1:12" x14ac:dyDescent="0.35">
      <c r="A65" s="7">
        <f t="shared" si="0"/>
        <v>63</v>
      </c>
      <c r="B65" s="8">
        <v>3</v>
      </c>
      <c r="C65" s="8">
        <v>2005</v>
      </c>
      <c r="D65" s="10">
        <v>93</v>
      </c>
      <c r="E65" s="2">
        <f t="shared" si="1"/>
        <v>93.666666666666671</v>
      </c>
      <c r="F65" s="2">
        <f t="shared" si="2"/>
        <v>0.99288256227757998</v>
      </c>
      <c r="G65" s="2">
        <v>0.99606840986741041</v>
      </c>
      <c r="H65" s="2">
        <f t="shared" si="3"/>
        <v>93.367081094740769</v>
      </c>
      <c r="I65" s="2">
        <f t="shared" si="4"/>
        <v>96.671699999999987</v>
      </c>
      <c r="J65" s="2">
        <f t="shared" si="5"/>
        <v>0.99680157752392284</v>
      </c>
      <c r="K65" s="2">
        <f t="shared" si="6"/>
        <v>-3.6716999999999871</v>
      </c>
      <c r="L65" s="2">
        <f t="shared" si="7"/>
        <v>-3.9480645161290182</v>
      </c>
    </row>
    <row r="66" spans="1:12" x14ac:dyDescent="0.35">
      <c r="A66" s="7">
        <f t="shared" si="0"/>
        <v>64</v>
      </c>
      <c r="B66" s="8">
        <v>4</v>
      </c>
      <c r="C66" s="8">
        <v>2005</v>
      </c>
      <c r="D66" s="10">
        <v>95</v>
      </c>
      <c r="E66" s="2">
        <f t="shared" si="1"/>
        <v>94.916666666666671</v>
      </c>
      <c r="F66" s="2">
        <f t="shared" si="2"/>
        <v>1.0008779631255487</v>
      </c>
      <c r="G66" s="2">
        <v>1.0078263066478421</v>
      </c>
      <c r="H66" s="2">
        <f t="shared" si="3"/>
        <v>94.262274534172491</v>
      </c>
      <c r="I66" s="2">
        <f t="shared" si="4"/>
        <v>97.082599999999999</v>
      </c>
      <c r="J66" s="2">
        <f t="shared" si="5"/>
        <v>0.99310561405625086</v>
      </c>
      <c r="K66" s="2">
        <f t="shared" si="6"/>
        <v>-2.0825999999999993</v>
      </c>
      <c r="L66" s="2">
        <f t="shared" si="7"/>
        <v>-2.1922105263157889</v>
      </c>
    </row>
    <row r="67" spans="1:12" x14ac:dyDescent="0.35">
      <c r="A67" s="7">
        <f t="shared" si="0"/>
        <v>65</v>
      </c>
      <c r="B67" s="8">
        <v>5</v>
      </c>
      <c r="C67" s="8">
        <v>2005</v>
      </c>
      <c r="D67" s="10">
        <v>98</v>
      </c>
      <c r="E67" s="2">
        <f t="shared" si="1"/>
        <v>96.083333333333329</v>
      </c>
      <c r="F67" s="2">
        <f t="shared" si="2"/>
        <v>1.0199479618386817</v>
      </c>
      <c r="G67" s="2">
        <v>1.0089490937994985</v>
      </c>
      <c r="H67" s="2">
        <f t="shared" si="3"/>
        <v>97.130767649487439</v>
      </c>
      <c r="I67" s="2">
        <f t="shared" si="4"/>
        <v>97.493499999999997</v>
      </c>
      <c r="J67" s="2">
        <f t="shared" si="5"/>
        <v>1.0109013111828702</v>
      </c>
      <c r="K67" s="2">
        <f t="shared" si="6"/>
        <v>0.50650000000000261</v>
      </c>
      <c r="L67" s="2">
        <f t="shared" si="7"/>
        <v>0.51683673469388025</v>
      </c>
    </row>
    <row r="68" spans="1:12" x14ac:dyDescent="0.35">
      <c r="A68" s="7">
        <f t="shared" si="0"/>
        <v>66</v>
      </c>
      <c r="B68" s="8">
        <v>6</v>
      </c>
      <c r="C68" s="8">
        <v>2005</v>
      </c>
      <c r="D68" s="10">
        <v>97</v>
      </c>
      <c r="E68" s="2">
        <f t="shared" si="1"/>
        <v>96.666666666666671</v>
      </c>
      <c r="F68" s="2">
        <f t="shared" si="2"/>
        <v>1.0034482758620689</v>
      </c>
      <c r="G68" s="2">
        <v>1.0163549660398143</v>
      </c>
      <c r="H68" s="2">
        <f t="shared" si="3"/>
        <v>95.439096812756816</v>
      </c>
      <c r="I68" s="2">
        <f t="shared" si="4"/>
        <v>97.904399999999995</v>
      </c>
      <c r="J68" s="2">
        <f t="shared" si="5"/>
        <v>0.9873010015112772</v>
      </c>
      <c r="K68" s="2">
        <f t="shared" si="6"/>
        <v>-0.90439999999999543</v>
      </c>
      <c r="L68" s="2">
        <f t="shared" si="7"/>
        <v>-0.93237113402061378</v>
      </c>
    </row>
    <row r="69" spans="1:12" x14ac:dyDescent="0.35">
      <c r="A69" s="7">
        <f t="shared" ref="A69:A74" si="8">A68+1</f>
        <v>67</v>
      </c>
      <c r="B69" s="8">
        <v>7</v>
      </c>
      <c r="C69" s="8">
        <v>2005</v>
      </c>
      <c r="D69" s="10">
        <v>99</v>
      </c>
      <c r="E69" s="2">
        <f t="shared" si="1"/>
        <v>96.666666666666671</v>
      </c>
      <c r="F69" s="2">
        <f t="shared" si="2"/>
        <v>1.0241379310344827</v>
      </c>
      <c r="G69" s="2">
        <v>1.023500436750175</v>
      </c>
      <c r="H69" s="2">
        <f t="shared" si="3"/>
        <v>96.726876164650619</v>
      </c>
      <c r="I69" s="2">
        <f t="shared" si="4"/>
        <v>98.315299999999993</v>
      </c>
      <c r="J69" s="2">
        <f t="shared" si="5"/>
        <v>1.0006228568756961</v>
      </c>
      <c r="K69" s="2">
        <f t="shared" si="6"/>
        <v>0.68470000000000653</v>
      </c>
      <c r="L69" s="2">
        <f t="shared" si="7"/>
        <v>0.69161616161616823</v>
      </c>
    </row>
    <row r="70" spans="1:12" x14ac:dyDescent="0.35">
      <c r="A70" s="7">
        <f t="shared" si="8"/>
        <v>68</v>
      </c>
      <c r="B70" s="8">
        <v>8</v>
      </c>
      <c r="C70" s="8">
        <v>2005</v>
      </c>
      <c r="D70" s="10">
        <v>97</v>
      </c>
      <c r="E70" s="2">
        <f t="shared" si="1"/>
        <v>96</v>
      </c>
      <c r="F70" s="2">
        <f t="shared" si="2"/>
        <v>1.0104166666666667</v>
      </c>
      <c r="G70" s="2">
        <v>1.0116111011304476</v>
      </c>
      <c r="H70" s="2">
        <f t="shared" si="3"/>
        <v>95.886650405086669</v>
      </c>
      <c r="I70" s="2">
        <f t="shared" si="4"/>
        <v>98.726199999999992</v>
      </c>
      <c r="J70" s="2">
        <f t="shared" si="5"/>
        <v>0.99881927505298596</v>
      </c>
      <c r="K70" s="2">
        <f t="shared" si="6"/>
        <v>-1.7261999999999915</v>
      </c>
      <c r="L70" s="2">
        <f t="shared" si="7"/>
        <v>-1.7795876288659707</v>
      </c>
    </row>
    <row r="71" spans="1:12" x14ac:dyDescent="0.35">
      <c r="A71" s="7">
        <f t="shared" si="8"/>
        <v>69</v>
      </c>
      <c r="B71" s="8">
        <v>9</v>
      </c>
      <c r="C71" s="8">
        <v>2005</v>
      </c>
      <c r="D71" s="10">
        <v>95</v>
      </c>
      <c r="E71" s="2">
        <f t="shared" ref="E71" si="9">(D68+(2*SUM(D69:D73))+D74)/(2*6)</f>
        <v>94.916666666666671</v>
      </c>
      <c r="F71" s="2">
        <f t="shared" ref="F71" si="10">D71/E71</f>
        <v>1.0008779631255487</v>
      </c>
      <c r="G71" s="2">
        <v>0.99927369574901925</v>
      </c>
      <c r="H71" s="2">
        <f t="shared" ref="H71" si="11">D71/G71</f>
        <v>95.069049054464955</v>
      </c>
      <c r="I71" s="2">
        <f t="shared" ref="I71" si="12">(0.4109*A71)+70.785</f>
        <v>99.137100000000004</v>
      </c>
      <c r="J71" s="2">
        <f t="shared" ref="J71" si="13">D71/(E71*G71)</f>
        <v>1.0016054334096396</v>
      </c>
      <c r="K71" s="2">
        <f t="shared" ref="K71" si="14">D71-I71</f>
        <v>-4.1371000000000038</v>
      </c>
      <c r="L71" s="2">
        <f t="shared" ref="L71" si="15">K71/D71*100</f>
        <v>-4.3548421052631614</v>
      </c>
    </row>
    <row r="72" spans="1:12" x14ac:dyDescent="0.35">
      <c r="A72" s="7">
        <f t="shared" si="8"/>
        <v>70</v>
      </c>
      <c r="B72" s="8">
        <v>10</v>
      </c>
      <c r="C72" s="8">
        <v>2005</v>
      </c>
      <c r="D72" s="10">
        <v>93</v>
      </c>
      <c r="E72" s="2" t="s">
        <v>20</v>
      </c>
      <c r="F72" s="2"/>
      <c r="G72" s="2"/>
      <c r="H72" s="2"/>
      <c r="I72" s="2"/>
      <c r="J72" s="2"/>
      <c r="K72" s="2"/>
      <c r="L72" s="2"/>
    </row>
    <row r="73" spans="1:12" x14ac:dyDescent="0.35">
      <c r="A73" s="7">
        <f t="shared" si="8"/>
        <v>71</v>
      </c>
      <c r="B73" s="8">
        <v>11</v>
      </c>
      <c r="C73" s="8">
        <v>2005</v>
      </c>
      <c r="D73" s="10">
        <v>92</v>
      </c>
      <c r="E73" s="2" t="s">
        <v>20</v>
      </c>
      <c r="F73" s="2"/>
      <c r="G73" s="2"/>
      <c r="H73" s="2"/>
      <c r="I73" s="2"/>
      <c r="J73" s="2"/>
      <c r="K73" s="2"/>
      <c r="L73" s="2"/>
    </row>
    <row r="74" spans="1:12" ht="15" thickBot="1" x14ac:dyDescent="0.4">
      <c r="A74" s="7">
        <f t="shared" si="8"/>
        <v>72</v>
      </c>
      <c r="B74" s="8">
        <v>12</v>
      </c>
      <c r="C74" s="8">
        <v>2005</v>
      </c>
      <c r="D74" s="10">
        <v>90</v>
      </c>
      <c r="E74" s="3" t="s">
        <v>20</v>
      </c>
      <c r="F74" s="3"/>
      <c r="G74" s="2"/>
      <c r="H74" s="3"/>
      <c r="I74" s="3"/>
      <c r="J74" s="3"/>
      <c r="K74" s="3"/>
      <c r="L74" s="3"/>
    </row>
    <row r="75" spans="1:12" x14ac:dyDescent="0.35">
      <c r="G75" s="2"/>
    </row>
    <row r="76" spans="1:12" x14ac:dyDescent="0.35">
      <c r="G76" s="2"/>
    </row>
    <row r="77" spans="1:12" x14ac:dyDescent="0.35">
      <c r="G77" s="2"/>
    </row>
  </sheetData>
  <mergeCells count="2">
    <mergeCell ref="K1:L1"/>
    <mergeCell ref="A1:D1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9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Sheet1!energy_consumption_data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Tabatabaei Ardekani</dc:creator>
  <cp:lastModifiedBy>Veronica Liesaputra</cp:lastModifiedBy>
  <dcterms:created xsi:type="dcterms:W3CDTF">2013-04-18T00:40:15Z</dcterms:created>
  <dcterms:modified xsi:type="dcterms:W3CDTF">2018-04-29T00:35:14Z</dcterms:modified>
</cp:coreProperties>
</file>