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26"/>
  <workbookPr/>
  <mc:AlternateContent xmlns:mc="http://schemas.openxmlformats.org/markup-compatibility/2006">
    <mc:Choice Requires="x15">
      <x15ac:absPath xmlns:x15ac="http://schemas.microsoft.com/office/spreadsheetml/2010/11/ac" url="/Users/TINA.Y./Downloads/Github Submit/"/>
    </mc:Choice>
  </mc:AlternateContent>
  <bookViews>
    <workbookView xWindow="0" yWindow="460" windowWidth="25520" windowHeight="15540" activeTab="1"/>
  </bookViews>
  <sheets>
    <sheet name="Protein AA" sheetId="1" r:id="rId1"/>
    <sheet name="plo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2" l="1"/>
  <c r="F47" i="2"/>
  <c r="G47" i="2"/>
  <c r="E46" i="2"/>
  <c r="F46" i="2"/>
  <c r="G46" i="2"/>
  <c r="E45" i="2"/>
  <c r="F45" i="2"/>
  <c r="G45" i="2"/>
  <c r="D46" i="2"/>
  <c r="D47" i="2"/>
  <c r="D45" i="2"/>
  <c r="C46" i="2"/>
  <c r="C47" i="2"/>
  <c r="C45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C24" i="1"/>
  <c r="D24" i="1"/>
  <c r="E24" i="1"/>
  <c r="B24" i="1"/>
</calcChain>
</file>

<file path=xl/sharedStrings.xml><?xml version="1.0" encoding="utf-8"?>
<sst xmlns="http://schemas.openxmlformats.org/spreadsheetml/2006/main" count="134" uniqueCount="91">
  <si>
    <t>nsp1</t>
  </si>
  <si>
    <t>Ala</t>
  </si>
  <si>
    <t>A</t>
  </si>
  <si>
    <t>Gly</t>
  </si>
  <si>
    <t>G</t>
  </si>
  <si>
    <t>Ile</t>
  </si>
  <si>
    <t>I</t>
  </si>
  <si>
    <t>Leu</t>
  </si>
  <si>
    <t>L</t>
  </si>
  <si>
    <t>Pro</t>
  </si>
  <si>
    <t>P</t>
  </si>
  <si>
    <t>V</t>
  </si>
  <si>
    <t>Val</t>
  </si>
  <si>
    <t>Phe</t>
  </si>
  <si>
    <t>F</t>
  </si>
  <si>
    <t>Trp</t>
  </si>
  <si>
    <t>W</t>
  </si>
  <si>
    <t>Tyr</t>
  </si>
  <si>
    <t>Y</t>
  </si>
  <si>
    <t>Asp</t>
  </si>
  <si>
    <t>D</t>
  </si>
  <si>
    <t>Glu</t>
  </si>
  <si>
    <t>Arg</t>
  </si>
  <si>
    <t>R</t>
  </si>
  <si>
    <t>His</t>
  </si>
  <si>
    <t>H</t>
  </si>
  <si>
    <t>Lys</t>
  </si>
  <si>
    <t>K</t>
  </si>
  <si>
    <t>Ser</t>
  </si>
  <si>
    <t>S</t>
  </si>
  <si>
    <t>Thr</t>
  </si>
  <si>
    <t>T</t>
  </si>
  <si>
    <t>Cys</t>
  </si>
  <si>
    <t>C</t>
  </si>
  <si>
    <t>Met</t>
  </si>
  <si>
    <t>M</t>
  </si>
  <si>
    <t>Asn</t>
  </si>
  <si>
    <t>N</t>
  </si>
  <si>
    <t>Gln</t>
  </si>
  <si>
    <t>Q</t>
  </si>
  <si>
    <t>E</t>
  </si>
  <si>
    <t>total</t>
  </si>
  <si>
    <t>nsp10</t>
  </si>
  <si>
    <t>RdRp</t>
  </si>
  <si>
    <t>ssrA-GFP</t>
  </si>
  <si>
    <t>Total bp</t>
  </si>
  <si>
    <t>https://docs.google.com/document/d/1x-8KMcbFcph8W2GRot-I038Or9tdCE0TK0UgzU5ZiFo/edit</t>
  </si>
  <si>
    <t>promoter1</t>
  </si>
  <si>
    <t>double</t>
  </si>
  <si>
    <t>RNAP Conc</t>
  </si>
  <si>
    <t>production</t>
  </si>
  <si>
    <t>TX cost</t>
  </si>
  <si>
    <t>with TL cost</t>
  </si>
  <si>
    <t>p1</t>
  </si>
  <si>
    <t>p2</t>
  </si>
  <si>
    <t> 9.405300773680995</t>
  </si>
  <si>
    <t>case3</t>
  </si>
  <si>
    <t>case1</t>
  </si>
  <si>
    <t>case2</t>
  </si>
  <si>
    <t>T7</t>
  </si>
  <si>
    <t>p70a</t>
  </si>
  <si>
    <t>case</t>
  </si>
  <si>
    <t>Efficiency</t>
  </si>
  <si>
    <t>t7</t>
  </si>
  <si>
    <t>case 2</t>
  </si>
  <si>
    <t>500/900</t>
  </si>
  <si>
    <t>TX/TL cost</t>
  </si>
  <si>
    <t>800/1000</t>
  </si>
  <si>
    <t>For Carbon Number</t>
  </si>
  <si>
    <t>RdRP</t>
  </si>
  <si>
    <t>Case 1</t>
  </si>
  <si>
    <t>Productivity</t>
  </si>
  <si>
    <t>Case2</t>
  </si>
  <si>
    <t>Case3</t>
  </si>
  <si>
    <t>Carbon number</t>
  </si>
  <si>
    <t>ER=25</t>
  </si>
  <si>
    <t>ER=20</t>
  </si>
  <si>
    <t>deviation</t>
  </si>
  <si>
    <t>ER=30</t>
  </si>
  <si>
    <t>ER=35</t>
  </si>
  <si>
    <t>ER=15</t>
  </si>
  <si>
    <t>log</t>
  </si>
  <si>
    <t>Elongation Rate with Conc=75</t>
  </si>
  <si>
    <t>Ribosom concentration</t>
  </si>
  <si>
    <t>Use case 3, 75, 25, * ,2</t>
  </si>
  <si>
    <t>with *, ER=25, [Ribo]=0.0016, RR=2</t>
  </si>
  <si>
    <t>Use Case 3, 75, *, 0.0016, 2</t>
  </si>
  <si>
    <t>nM</t>
  </si>
  <si>
    <t>mM</t>
  </si>
  <si>
    <t>Ribosom elongation rate</t>
  </si>
  <si>
    <t>Use case 3, 75, 25, 0.0016 ,*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</si>
</sst>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plot!$F$17:$F$19</c:f>
              <c:numCache>
                <c:formatCode>General</c:formatCode>
                <c:ptCount val="3"/>
                <c:pt idx="0">
                  <c:v>9.40530077368101</c:v>
                </c:pt>
                <c:pt idx="1">
                  <c:v>9.405300773681</c:v>
                </c:pt>
                <c:pt idx="2">
                  <c:v>9.40530077368099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C7D-064D-A6C4-B74CAFA63C8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plot!$G$17:$G$19</c:f>
              <c:numCache>
                <c:formatCode>General</c:formatCode>
                <c:ptCount val="3"/>
                <c:pt idx="0">
                  <c:v>7.078325</c:v>
                </c:pt>
                <c:pt idx="1">
                  <c:v>7.078325</c:v>
                </c:pt>
                <c:pt idx="2">
                  <c:v>7.078325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C7D-064D-A6C4-B74CAFA63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94331120"/>
        <c:axId val="-694328800"/>
      </c:barChart>
      <c:catAx>
        <c:axId val="-69433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4328800"/>
        <c:crosses val="autoZero"/>
        <c:auto val="1"/>
        <c:lblAlgn val="ctr"/>
        <c:lblOffset val="100"/>
        <c:noMultiLvlLbl val="0"/>
      </c:catAx>
      <c:valAx>
        <c:axId val="-6943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43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 b="1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Optimal Productivity Comparison </a:t>
            </a:r>
            <a:endParaRPr lang="en-US" sz="20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AA Uptake &amp; Synthesis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plot!$A$35:$A$37</c:f>
              <c:strCache>
                <c:ptCount val="3"/>
                <c:pt idx="0">
                  <c:v>nsp1</c:v>
                </c:pt>
                <c:pt idx="1">
                  <c:v>RdRP</c:v>
                </c:pt>
                <c:pt idx="2">
                  <c:v>nsp10</c:v>
                </c:pt>
              </c:strCache>
            </c:strRef>
          </c:cat>
          <c:val>
            <c:numRef>
              <c:f>plot!$B$35:$B$37</c:f>
              <c:numCache>
                <c:formatCode>0.00</c:formatCode>
                <c:ptCount val="3"/>
                <c:pt idx="0" formatCode="General">
                  <c:v>11.1758122130826</c:v>
                </c:pt>
                <c:pt idx="1">
                  <c:v>12.3255719954634</c:v>
                </c:pt>
                <c:pt idx="2">
                  <c:v>13.7894803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192-B54B-84BD-7F2C51FD1CD6}"/>
            </c:ext>
          </c:extLst>
        </c:ser>
        <c:ser>
          <c:idx val="1"/>
          <c:order val="1"/>
          <c:tx>
            <c:v>AA Uptake w/o Synthesis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plot!$A$35:$A$37</c:f>
              <c:strCache>
                <c:ptCount val="3"/>
                <c:pt idx="0">
                  <c:v>nsp1</c:v>
                </c:pt>
                <c:pt idx="1">
                  <c:v>RdRP</c:v>
                </c:pt>
                <c:pt idx="2">
                  <c:v>nsp10</c:v>
                </c:pt>
              </c:strCache>
            </c:strRef>
          </c:cat>
          <c:val>
            <c:numRef>
              <c:f>plot!$C$35:$C$37</c:f>
              <c:numCache>
                <c:formatCode>0.00</c:formatCode>
                <c:ptCount val="3"/>
                <c:pt idx="0" formatCode="General">
                  <c:v>11.1758122130826</c:v>
                </c:pt>
                <c:pt idx="1">
                  <c:v>12.3255719954634</c:v>
                </c:pt>
                <c:pt idx="2">
                  <c:v>13.7894803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192-B54B-84BD-7F2C51FD1CD6}"/>
            </c:ext>
          </c:extLst>
        </c:ser>
        <c:ser>
          <c:idx val="2"/>
          <c:order val="2"/>
          <c:tx>
            <c:v>AA Synthesis w/o Uptake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plot!$A$35:$A$37</c:f>
              <c:strCache>
                <c:ptCount val="3"/>
                <c:pt idx="0">
                  <c:v>nsp1</c:v>
                </c:pt>
                <c:pt idx="1">
                  <c:v>RdRP</c:v>
                </c:pt>
                <c:pt idx="2">
                  <c:v>nsp10</c:v>
                </c:pt>
              </c:strCache>
            </c:strRef>
          </c:cat>
          <c:val>
            <c:numRef>
              <c:f>plot!$D$35:$D$37</c:f>
              <c:numCache>
                <c:formatCode>0.00</c:formatCode>
                <c:ptCount val="3"/>
                <c:pt idx="0" formatCode="General">
                  <c:v>11.1758122130826</c:v>
                </c:pt>
                <c:pt idx="1">
                  <c:v>12.3255719954634</c:v>
                </c:pt>
                <c:pt idx="2">
                  <c:v>13.7894803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192-B54B-84BD-7F2C51FD1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axId val="-693211360"/>
        <c:axId val="-693598672"/>
      </c:barChart>
      <c:catAx>
        <c:axId val="-69321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693598672"/>
        <c:crosses val="autoZero"/>
        <c:auto val="1"/>
        <c:lblAlgn val="ctr"/>
        <c:lblOffset val="100"/>
        <c:noMultiLvlLbl val="0"/>
      </c:catAx>
      <c:valAx>
        <c:axId val="-6935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Optimal Proctivity</a:t>
                </a:r>
                <a:r>
                  <a:rPr lang="en-US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(uM/hr)</a:t>
                </a:r>
                <a:endParaRPr 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69321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5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Optimal Productivity vs. RNAP Elongation</a:t>
            </a:r>
            <a:r>
              <a:rPr lang="en-US" sz="15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Rate</a:t>
            </a:r>
            <a:r>
              <a:rPr lang="en-US" sz="15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0271647078597934"/>
                  <c:y val="0.1529583802024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accent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plot!$C$40:$G$40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 formatCode="0.00">
                  <c:v>30.0</c:v>
                </c:pt>
                <c:pt idx="4" formatCode="0.00">
                  <c:v>35.0</c:v>
                </c:pt>
              </c:numCache>
            </c:numRef>
          </c:xVal>
          <c:yVal>
            <c:numRef>
              <c:f>plot!$C$41:$G$41</c:f>
              <c:numCache>
                <c:formatCode>General</c:formatCode>
                <c:ptCount val="5"/>
                <c:pt idx="0">
                  <c:v>6.76525553966222</c:v>
                </c:pt>
                <c:pt idx="1">
                  <c:v>8.980318</c:v>
                </c:pt>
                <c:pt idx="2">
                  <c:v>11.17581</c:v>
                </c:pt>
                <c:pt idx="3">
                  <c:v>13.351995001443</c:v>
                </c:pt>
                <c:pt idx="4">
                  <c:v>15.5091204855985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5E-784A-9450-194CEE988CEA}"/>
            </c:ext>
          </c:extLst>
        </c:ser>
        <c:ser>
          <c:idx val="1"/>
          <c:order val="1"/>
          <c:tx>
            <c:v>RdRp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accent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plot!$C$40:$G$40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 formatCode="0.00">
                  <c:v>30.0</c:v>
                </c:pt>
                <c:pt idx="4" formatCode="0.00">
                  <c:v>35.0</c:v>
                </c:pt>
              </c:numCache>
            </c:numRef>
          </c:xVal>
          <c:yVal>
            <c:numRef>
              <c:f>plot!$C$43:$G$43</c:f>
              <c:numCache>
                <c:formatCode>General</c:formatCode>
                <c:ptCount val="5"/>
                <c:pt idx="0">
                  <c:v>7.4645598995894</c:v>
                </c:pt>
                <c:pt idx="1">
                  <c:v>9.906387</c:v>
                </c:pt>
                <c:pt idx="2">
                  <c:v>12.3255719954635</c:v>
                </c:pt>
                <c:pt idx="3">
                  <c:v>14.7224279888956</c:v>
                </c:pt>
                <c:pt idx="4">
                  <c:v>17.0972628265986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E20-C34C-AAF2-107296ECA7BC}"/>
            </c:ext>
          </c:extLst>
        </c:ser>
        <c:ser>
          <c:idx val="2"/>
          <c:order val="2"/>
          <c:tx>
            <c:v>nsp10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344240590615828"/>
                  <c:y val="-0.0100226155941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plot!$C$40:$G$40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 formatCode="0.00">
                  <c:v>30.0</c:v>
                </c:pt>
                <c:pt idx="4" formatCode="0.00">
                  <c:v>35.0</c:v>
                </c:pt>
              </c:numCache>
            </c:numRef>
          </c:xVal>
          <c:yVal>
            <c:numRef>
              <c:f>plot!$C$42:$G$42</c:f>
              <c:numCache>
                <c:formatCode>General</c:formatCode>
                <c:ptCount val="5"/>
                <c:pt idx="0">
                  <c:v>10.3991628245976</c:v>
                </c:pt>
                <c:pt idx="1">
                  <c:v>13.78948</c:v>
                </c:pt>
                <c:pt idx="2">
                  <c:v>17.1428004537021</c:v>
                </c:pt>
                <c:pt idx="3">
                  <c:v>20.4597255065761</c:v>
                </c:pt>
                <c:pt idx="4">
                  <c:v>23.7408448124146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E20-C34C-AAF2-107296ECA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4272032"/>
        <c:axId val="-661868208"/>
      </c:scatterChart>
      <c:valAx>
        <c:axId val="-694272032"/>
        <c:scaling>
          <c:orientation val="minMax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RNAP Elongation Rate (NT/s)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661868208"/>
        <c:crosses val="autoZero"/>
        <c:crossBetween val="midCat"/>
      </c:valAx>
      <c:valAx>
        <c:axId val="-6618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Optimal Productivity (uM/hr)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69427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Productivity vs.</a:t>
            </a:r>
            <a:r>
              <a:rPr lang="en-US" sz="20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RNAP Elongation Rate</a:t>
            </a:r>
            <a:endParaRPr lang="en-US" sz="20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nsp1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plot!$C$40:$G$40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 formatCode="0.00">
                  <c:v>30.0</c:v>
                </c:pt>
                <c:pt idx="4" formatCode="0.00">
                  <c:v>35.0</c:v>
                </c:pt>
              </c:numCache>
            </c:numRef>
          </c:xVal>
          <c:yVal>
            <c:numRef>
              <c:f>plot!$C$45:$G$45</c:f>
              <c:numCache>
                <c:formatCode>General</c:formatCode>
                <c:ptCount val="5"/>
                <c:pt idx="0">
                  <c:v>0.830284205570627</c:v>
                </c:pt>
                <c:pt idx="1">
                  <c:v>0.953291715642806</c:v>
                </c:pt>
                <c:pt idx="2">
                  <c:v>1.048279009726295</c:v>
                </c:pt>
                <c:pt idx="3">
                  <c:v>1.125546161085351</c:v>
                </c:pt>
                <c:pt idx="4">
                  <c:v>1.190587169890862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E05-5D42-8955-18241C0F7AE6}"/>
            </c:ext>
          </c:extLst>
        </c:ser>
        <c:ser>
          <c:idx val="2"/>
          <c:order val="1"/>
          <c:tx>
            <c:v>RdRp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plot!$C$40:$G$40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 formatCode="0.00">
                  <c:v>30.0</c:v>
                </c:pt>
                <c:pt idx="4" formatCode="0.00">
                  <c:v>35.0</c:v>
                </c:pt>
              </c:numCache>
            </c:numRef>
          </c:xVal>
          <c:yVal>
            <c:numRef>
              <c:f>plot!$C$47:$G$47</c:f>
              <c:numCache>
                <c:formatCode>0.00</c:formatCode>
                <c:ptCount val="5"/>
                <c:pt idx="0">
                  <c:v>0.873004207397391</c:v>
                </c:pt>
                <c:pt idx="1">
                  <c:v>0.995915289998298</c:v>
                </c:pt>
                <c:pt idx="2">
                  <c:v>1.090807082814117</c:v>
                </c:pt>
                <c:pt idx="3">
                  <c:v>1.167979438753176</c:v>
                </c:pt>
                <c:pt idx="4">
                  <c:v>1.232926587909445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E05-5D42-8955-18241C0F7AE6}"/>
            </c:ext>
          </c:extLst>
        </c:ser>
        <c:ser>
          <c:idx val="1"/>
          <c:order val="2"/>
          <c:tx>
            <c:v>nsp10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plot!$C$40:$G$40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 formatCode="0.00">
                  <c:v>30.0</c:v>
                </c:pt>
                <c:pt idx="4" formatCode="0.00">
                  <c:v>35.0</c:v>
                </c:pt>
              </c:numCache>
            </c:numRef>
          </c:xVal>
          <c:yVal>
            <c:numRef>
              <c:f>plot!$C$46:$G$46</c:f>
              <c:numCache>
                <c:formatCode>General</c:formatCode>
                <c:ptCount val="5"/>
                <c:pt idx="0">
                  <c:v>1.016998378212999</c:v>
                </c:pt>
                <c:pt idx="1">
                  <c:v>1.139547889280374</c:v>
                </c:pt>
                <c:pt idx="2">
                  <c:v>1.234081769876739</c:v>
                </c:pt>
                <c:pt idx="3">
                  <c:v>1.310899802798478</c:v>
                </c:pt>
                <c:pt idx="4">
                  <c:v>1.375496169161194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E05-5D42-8955-18241C0F7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1932848"/>
        <c:axId val="-771865472"/>
      </c:scatterChart>
      <c:valAx>
        <c:axId val="-771932848"/>
        <c:scaling>
          <c:orientation val="minMax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RNAP Elongation Rate (NT/s)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71865472"/>
        <c:crosses val="autoZero"/>
        <c:crossBetween val="midCat"/>
      </c:valAx>
      <c:valAx>
        <c:axId val="-7718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Log(Productivity)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7193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75"/>
          <c:y val="0.141696105554373"/>
          <c:w val="0.106286231884058"/>
          <c:h val="0.172541675533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5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Optimal Productivity vs. RNAP Concentration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237738354995"/>
                  <c:y val="0.1245252192313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accent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plot!$A$5:$A$11</c:f>
              <c:numCache>
                <c:formatCode>General</c:formatCode>
                <c:ptCount val="7"/>
                <c:pt idx="0">
                  <c:v>60.0</c:v>
                </c:pt>
                <c:pt idx="1">
                  <c:v>62.0</c:v>
                </c:pt>
                <c:pt idx="2">
                  <c:v>64.0</c:v>
                </c:pt>
                <c:pt idx="3">
                  <c:v>68.0</c:v>
                </c:pt>
                <c:pt idx="4">
                  <c:v>70.0</c:v>
                </c:pt>
                <c:pt idx="5">
                  <c:v>72.0</c:v>
                </c:pt>
                <c:pt idx="6">
                  <c:v>74.0</c:v>
                </c:pt>
              </c:numCache>
            </c:numRef>
          </c:xVal>
          <c:yVal>
            <c:numRef>
              <c:f>plot!$B$5:$B$11</c:f>
              <c:numCache>
                <c:formatCode>General</c:formatCode>
                <c:ptCount val="7"/>
                <c:pt idx="0">
                  <c:v>8.980318</c:v>
                </c:pt>
                <c:pt idx="1">
                  <c:v>9.27417593634775</c:v>
                </c:pt>
                <c:pt idx="2">
                  <c:v>9.56768614498457</c:v>
                </c:pt>
                <c:pt idx="3">
                  <c:v>10.1536672035976</c:v>
                </c:pt>
                <c:pt idx="4">
                  <c:v>10.4461392796859</c:v>
                </c:pt>
                <c:pt idx="5">
                  <c:v>10.7382665352942</c:v>
                </c:pt>
                <c:pt idx="6">
                  <c:v>11.030049579871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5-2240-9851-FA8D4A381A38}"/>
            </c:ext>
          </c:extLst>
        </c:ser>
        <c:ser>
          <c:idx val="1"/>
          <c:order val="1"/>
          <c:tx>
            <c:v>RdRp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8755810644151"/>
                  <c:y val="-0.02645832061689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accent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plot!$A$5:$A$11</c:f>
              <c:numCache>
                <c:formatCode>General</c:formatCode>
                <c:ptCount val="7"/>
                <c:pt idx="0">
                  <c:v>60.0</c:v>
                </c:pt>
                <c:pt idx="1">
                  <c:v>62.0</c:v>
                </c:pt>
                <c:pt idx="2">
                  <c:v>64.0</c:v>
                </c:pt>
                <c:pt idx="3">
                  <c:v>68.0</c:v>
                </c:pt>
                <c:pt idx="4">
                  <c:v>70.0</c:v>
                </c:pt>
                <c:pt idx="5">
                  <c:v>72.0</c:v>
                </c:pt>
                <c:pt idx="6">
                  <c:v>74.0</c:v>
                </c:pt>
              </c:numCache>
            </c:numRef>
          </c:xVal>
          <c:yVal>
            <c:numRef>
              <c:f>plot!$D$5:$D$11</c:f>
              <c:numCache>
                <c:formatCode>General</c:formatCode>
                <c:ptCount val="7"/>
                <c:pt idx="0">
                  <c:v>9.90638712590083</c:v>
                </c:pt>
                <c:pt idx="1">
                  <c:v>10.2302464317174</c:v>
                </c:pt>
                <c:pt idx="2">
                  <c:v>10.5537039643667</c:v>
                </c:pt>
                <c:pt idx="3">
                  <c:v>11.199416697047</c:v>
                </c:pt>
                <c:pt idx="4">
                  <c:v>11.5216733858965</c:v>
                </c:pt>
                <c:pt idx="5">
                  <c:v>11.8435312792272</c:v>
                </c:pt>
                <c:pt idx="6">
                  <c:v>12.1649911168508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B65-2240-9851-FA8D4A381A38}"/>
            </c:ext>
          </c:extLst>
        </c:ser>
        <c:ser>
          <c:idx val="2"/>
          <c:order val="2"/>
          <c:tx>
            <c:v>nsp10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3273882933308"/>
                  <c:y val="-0.013553073307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plot!$A$5:$A$11</c:f>
              <c:numCache>
                <c:formatCode>General</c:formatCode>
                <c:ptCount val="7"/>
                <c:pt idx="0">
                  <c:v>60.0</c:v>
                </c:pt>
                <c:pt idx="1">
                  <c:v>62.0</c:v>
                </c:pt>
                <c:pt idx="2">
                  <c:v>64.0</c:v>
                </c:pt>
                <c:pt idx="3">
                  <c:v>68.0</c:v>
                </c:pt>
                <c:pt idx="4">
                  <c:v>70.0</c:v>
                </c:pt>
                <c:pt idx="5">
                  <c:v>72.0</c:v>
                </c:pt>
                <c:pt idx="6">
                  <c:v>74.0</c:v>
                </c:pt>
              </c:numCache>
            </c:numRef>
          </c:xVal>
          <c:yVal>
            <c:numRef>
              <c:f>plot!$C$5:$C$11</c:f>
              <c:numCache>
                <c:formatCode>General</c:formatCode>
                <c:ptCount val="7"/>
                <c:pt idx="0">
                  <c:v>13.7894803342299</c:v>
                </c:pt>
                <c:pt idx="1">
                  <c:v>14.2387140289263</c:v>
                </c:pt>
                <c:pt idx="2">
                  <c:v>14.6872914529318</c:v>
                </c:pt>
                <c:pt idx="3">
                  <c:v>15.5824832328241</c:v>
                </c:pt>
                <c:pt idx="4">
                  <c:v>16.0291004502221</c:v>
                </c:pt>
                <c:pt idx="5">
                  <c:v>16.4750671199817</c:v>
                </c:pt>
                <c:pt idx="6">
                  <c:v>16.9203846624609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B65-2240-9851-FA8D4A381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4306832"/>
        <c:axId val="-694303712"/>
      </c:scatterChart>
      <c:valAx>
        <c:axId val="-694306832"/>
        <c:scaling>
          <c:orientation val="minMax"/>
          <c:min val="57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RNAP Concentration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694303712"/>
        <c:crosses val="autoZero"/>
        <c:crossBetween val="midCat"/>
      </c:valAx>
      <c:valAx>
        <c:axId val="-6943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Productivity (uM/hr)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69430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5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Optimal Productivity vs. Ribosome Concentration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nsp1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838990414823"/>
                  <c:y val="0.0671533938004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accent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plot!$C$55:$G$55</c:f>
              <c:numCache>
                <c:formatCode>General</c:formatCode>
                <c:ptCount val="5"/>
                <c:pt idx="0">
                  <c:v>1200.0</c:v>
                </c:pt>
                <c:pt idx="1">
                  <c:v>1400.0</c:v>
                </c:pt>
                <c:pt idx="2">
                  <c:v>1600.0</c:v>
                </c:pt>
                <c:pt idx="3">
                  <c:v>1800.0</c:v>
                </c:pt>
                <c:pt idx="4">
                  <c:v>2000.0</c:v>
                </c:pt>
              </c:numCache>
            </c:numRef>
          </c:xVal>
          <c:yVal>
            <c:numRef>
              <c:f>plot!$C$51:$G$51</c:f>
              <c:numCache>
                <c:formatCode>General</c:formatCode>
                <c:ptCount val="5"/>
                <c:pt idx="0">
                  <c:v>8.38185915981197</c:v>
                </c:pt>
                <c:pt idx="1">
                  <c:v>9.77883568644731</c:v>
                </c:pt>
                <c:pt idx="2">
                  <c:v>11.1758122130826</c:v>
                </c:pt>
                <c:pt idx="3">
                  <c:v>12.5727887397179</c:v>
                </c:pt>
                <c:pt idx="4">
                  <c:v>13.9697652663533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7B-C747-B5E8-2E5582242B22}"/>
            </c:ext>
          </c:extLst>
        </c:ser>
        <c:ser>
          <c:idx val="1"/>
          <c:order val="1"/>
          <c:tx>
            <c:v>RdRp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552063419916"/>
                  <c:y val="-0.040860909000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accent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plot!$C$55:$G$55</c:f>
              <c:numCache>
                <c:formatCode>General</c:formatCode>
                <c:ptCount val="5"/>
                <c:pt idx="0">
                  <c:v>1200.0</c:v>
                </c:pt>
                <c:pt idx="1">
                  <c:v>1400.0</c:v>
                </c:pt>
                <c:pt idx="2">
                  <c:v>1600.0</c:v>
                </c:pt>
                <c:pt idx="3">
                  <c:v>1800.0</c:v>
                </c:pt>
                <c:pt idx="4">
                  <c:v>2000.0</c:v>
                </c:pt>
              </c:numCache>
            </c:numRef>
          </c:xVal>
          <c:yVal>
            <c:numRef>
              <c:f>plot!$C$53:$G$53</c:f>
              <c:numCache>
                <c:formatCode>General</c:formatCode>
                <c:ptCount val="5"/>
                <c:pt idx="0">
                  <c:v>9.24417899659762</c:v>
                </c:pt>
                <c:pt idx="1">
                  <c:v>10.7848754960305</c:v>
                </c:pt>
                <c:pt idx="2">
                  <c:v>12.3255719954634</c:v>
                </c:pt>
                <c:pt idx="3">
                  <c:v>13.8662684948964</c:v>
                </c:pt>
                <c:pt idx="4">
                  <c:v>15.4069649943293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77B-C747-B5E8-2E5582242B22}"/>
            </c:ext>
          </c:extLst>
        </c:ser>
        <c:ser>
          <c:idx val="2"/>
          <c:order val="2"/>
          <c:tx>
            <c:v>nsp10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plot!$C$55:$G$55</c:f>
              <c:numCache>
                <c:formatCode>General</c:formatCode>
                <c:ptCount val="5"/>
                <c:pt idx="0">
                  <c:v>1200.0</c:v>
                </c:pt>
                <c:pt idx="1">
                  <c:v>1400.0</c:v>
                </c:pt>
                <c:pt idx="2">
                  <c:v>1600.0</c:v>
                </c:pt>
                <c:pt idx="3">
                  <c:v>1800.0</c:v>
                </c:pt>
                <c:pt idx="4">
                  <c:v>2000.0</c:v>
                </c:pt>
              </c:numCache>
            </c:numRef>
          </c:xVal>
          <c:yVal>
            <c:numRef>
              <c:f>plot!$C$52:$G$52</c:f>
              <c:numCache>
                <c:formatCode>General</c:formatCode>
                <c:ptCount val="5"/>
                <c:pt idx="0">
                  <c:v>12.8571003402766</c:v>
                </c:pt>
                <c:pt idx="1">
                  <c:v>14.9999503969894</c:v>
                </c:pt>
                <c:pt idx="2">
                  <c:v>17.1428004537021</c:v>
                </c:pt>
                <c:pt idx="3">
                  <c:v>19.2856505104149</c:v>
                </c:pt>
                <c:pt idx="4">
                  <c:v>21.4285005671277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77B-C747-B5E8-2E5582242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4283616"/>
        <c:axId val="-694280224"/>
      </c:scatterChart>
      <c:valAx>
        <c:axId val="-694283616"/>
        <c:scaling>
          <c:orientation val="minMax"/>
          <c:min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Ribosome Concentration (nM)</a:t>
                </a:r>
              </a:p>
            </c:rich>
          </c:tx>
          <c:layout>
            <c:manualLayout>
              <c:xMode val="edge"/>
              <c:yMode val="edge"/>
              <c:x val="0.370737800455864"/>
              <c:y val="0.864345970096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694280224"/>
        <c:crosses val="autoZero"/>
        <c:crossBetween val="midCat"/>
      </c:valAx>
      <c:valAx>
        <c:axId val="-6942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Optimal</a:t>
                </a:r>
                <a:r>
                  <a:rPr lang="en-US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Productivity (uM/hr)</a:t>
                </a:r>
                <a:endParaRPr 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69428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5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Optimal Productivity vs. Ribosome</a:t>
            </a:r>
            <a:r>
              <a:rPr lang="en-US" sz="15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Elongation Rate</a:t>
            </a:r>
            <a:endParaRPr lang="en-US" sz="15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28195773166791"/>
          <c:y val="0.03571428571428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nsp1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9420477570597"/>
                  <c:y val="0.2019064406493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accent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plot!$C$58:$G$58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xVal>
          <c:yVal>
            <c:numRef>
              <c:f>plot!$C$59:$G$59</c:f>
              <c:numCache>
                <c:formatCode>General</c:formatCode>
                <c:ptCount val="5"/>
                <c:pt idx="0">
                  <c:v>11.1758122130826</c:v>
                </c:pt>
                <c:pt idx="1">
                  <c:v>16.7637183196239</c:v>
                </c:pt>
                <c:pt idx="2">
                  <c:v>22.3516244261652</c:v>
                </c:pt>
                <c:pt idx="3">
                  <c:v>27.9395305327066</c:v>
                </c:pt>
                <c:pt idx="4">
                  <c:v>33.5274366392478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AC-264D-8BA8-E27D91F2A0B9}"/>
            </c:ext>
          </c:extLst>
        </c:ser>
        <c:ser>
          <c:idx val="1"/>
          <c:order val="1"/>
          <c:tx>
            <c:v>RdRp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587601631229"/>
                  <c:y val="-0.0683044478689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accent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plot!$C$58:$G$58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xVal>
          <c:yVal>
            <c:numRef>
              <c:f>plot!$C$61:$G$61</c:f>
              <c:numCache>
                <c:formatCode>General</c:formatCode>
                <c:ptCount val="5"/>
                <c:pt idx="0">
                  <c:v>12.3255719954634</c:v>
                </c:pt>
                <c:pt idx="1">
                  <c:v>18.4883579931952</c:v>
                </c:pt>
                <c:pt idx="2">
                  <c:v>24.651143990927</c:v>
                </c:pt>
                <c:pt idx="3">
                  <c:v>30.8139299886587</c:v>
                </c:pt>
                <c:pt idx="4">
                  <c:v>36.9767159863904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AC-264D-8BA8-E27D91F2A0B9}"/>
            </c:ext>
          </c:extLst>
        </c:ser>
        <c:ser>
          <c:idx val="2"/>
          <c:order val="2"/>
          <c:tx>
            <c:v>nsp10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8744645925774"/>
                  <c:y val="0.08915349053218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plot!$C$58:$G$58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xVal>
          <c:yVal>
            <c:numRef>
              <c:f>plot!$C$60:$G$60</c:f>
              <c:numCache>
                <c:formatCode>General</c:formatCode>
                <c:ptCount val="5"/>
                <c:pt idx="0">
                  <c:v>17.1428004537021</c:v>
                </c:pt>
                <c:pt idx="1">
                  <c:v>25.7142006805532</c:v>
                </c:pt>
                <c:pt idx="2">
                  <c:v>34.2856009074043</c:v>
                </c:pt>
                <c:pt idx="3">
                  <c:v>42.8570011342554</c:v>
                </c:pt>
                <c:pt idx="4">
                  <c:v>51.4284013611065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CAC-264D-8BA8-E27D91F2A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1769632"/>
        <c:axId val="-661766512"/>
      </c:scatterChart>
      <c:valAx>
        <c:axId val="-661769632"/>
        <c:scaling>
          <c:orientation val="minMax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Ribosome Elongation Rate (AA/sec)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661766512"/>
        <c:crosses val="autoZero"/>
        <c:crossBetween val="midCat"/>
      </c:valAx>
      <c:valAx>
        <c:axId val="-6617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Optimal Productivity (uM/hr)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66176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20</xdr:row>
      <xdr:rowOff>50800</xdr:rowOff>
    </xdr:from>
    <xdr:to>
      <xdr:col>14</xdr:col>
      <xdr:colOff>768350</xdr:colOff>
      <xdr:row>32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22538039-9A8B-D74D-9AAE-C9BC277DE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584200</xdr:colOff>
      <xdr:row>32</xdr:row>
      <xdr:rowOff>139700</xdr:rowOff>
    </xdr:from>
    <xdr:to>
      <xdr:col>17</xdr:col>
      <xdr:colOff>25400</xdr:colOff>
      <xdr:row>51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B3D16B2-D733-DA47-B471-46F06B386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63</xdr:row>
      <xdr:rowOff>177800</xdr:rowOff>
    </xdr:from>
    <xdr:to>
      <xdr:col>9</xdr:col>
      <xdr:colOff>800100</xdr:colOff>
      <xdr:row>86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B7F90B0-C4F8-FF44-B0FD-022285EC1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673100</xdr:colOff>
      <xdr:row>20</xdr:row>
      <xdr:rowOff>177800</xdr:rowOff>
    </xdr:from>
    <xdr:to>
      <xdr:col>29</xdr:col>
      <xdr:colOff>279400</xdr:colOff>
      <xdr:row>37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51DC3671-E2A6-F242-AFA5-C2A7E2FED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381000</xdr:colOff>
      <xdr:row>89</xdr:row>
      <xdr:rowOff>101600</xdr:rowOff>
    </xdr:from>
    <xdr:to>
      <xdr:col>10</xdr:col>
      <xdr:colOff>101600</xdr:colOff>
      <xdr:row>111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862C264C-45DF-EA46-8467-3541554A4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469900</xdr:colOff>
      <xdr:row>51</xdr:row>
      <xdr:rowOff>76200</xdr:rowOff>
    </xdr:from>
    <xdr:to>
      <xdr:col>19</xdr:col>
      <xdr:colOff>762000</xdr:colOff>
      <xdr:row>73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74CBB09A-1048-1349-B355-F38D6C24E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469900</xdr:colOff>
      <xdr:row>120</xdr:row>
      <xdr:rowOff>101600</xdr:rowOff>
    </xdr:from>
    <xdr:to>
      <xdr:col>11</xdr:col>
      <xdr:colOff>190500</xdr:colOff>
      <xdr:row>144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1DAAB227-C32D-FB47-AD83-A02A0861D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x-8KMcbFcph8W2GRot-I038Or9tdCE0TK0UgzU5ZiFo/ed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A25" sqref="A25:E30"/>
    </sheetView>
  </sheetViews>
  <sheetFormatPr baseColWidth="10" defaultRowHeight="16" x14ac:dyDescent="0.2"/>
  <cols>
    <col min="3" max="3" width="9.83203125" customWidth="1"/>
    <col min="6" max="6" width="6.33203125" customWidth="1"/>
  </cols>
  <sheetData>
    <row r="1" spans="1:11" x14ac:dyDescent="0.2">
      <c r="B1" t="s">
        <v>42</v>
      </c>
      <c r="C1" t="s">
        <v>43</v>
      </c>
      <c r="D1" t="s">
        <v>0</v>
      </c>
      <c r="E1" t="s">
        <v>44</v>
      </c>
      <c r="G1" t="s">
        <v>74</v>
      </c>
      <c r="I1" t="s">
        <v>42</v>
      </c>
      <c r="J1" t="s">
        <v>43</v>
      </c>
      <c r="K1" t="s">
        <v>0</v>
      </c>
    </row>
    <row r="2" spans="1:11" x14ac:dyDescent="0.2">
      <c r="A2" t="s">
        <v>1</v>
      </c>
      <c r="B2">
        <v>13</v>
      </c>
      <c r="C2">
        <v>13</v>
      </c>
      <c r="D2">
        <v>7</v>
      </c>
      <c r="E2">
        <v>14</v>
      </c>
      <c r="F2" t="s">
        <v>2</v>
      </c>
      <c r="H2">
        <v>3</v>
      </c>
      <c r="I2">
        <f>B2*H2</f>
        <v>39</v>
      </c>
      <c r="J2">
        <f>C2*H2</f>
        <v>39</v>
      </c>
      <c r="K2">
        <f>D2*H2</f>
        <v>21</v>
      </c>
    </row>
    <row r="3" spans="1:11" x14ac:dyDescent="0.2">
      <c r="A3" t="s">
        <v>22</v>
      </c>
      <c r="B3">
        <v>2</v>
      </c>
      <c r="C3">
        <v>9</v>
      </c>
      <c r="D3">
        <v>10</v>
      </c>
      <c r="E3">
        <v>6</v>
      </c>
      <c r="F3" t="s">
        <v>23</v>
      </c>
      <c r="H3">
        <v>6</v>
      </c>
      <c r="I3">
        <f t="shared" ref="I3:I21" si="0">B3*H3</f>
        <v>12</v>
      </c>
      <c r="J3">
        <f t="shared" ref="J3:J21" si="1">C3*H3</f>
        <v>54</v>
      </c>
      <c r="K3">
        <f t="shared" ref="K3:K21" si="2">D3*H3</f>
        <v>60</v>
      </c>
    </row>
    <row r="4" spans="1:11" x14ac:dyDescent="0.2">
      <c r="A4" t="s">
        <v>36</v>
      </c>
      <c r="B4">
        <v>7</v>
      </c>
      <c r="C4">
        <v>11</v>
      </c>
      <c r="D4">
        <v>6</v>
      </c>
      <c r="E4">
        <v>17</v>
      </c>
      <c r="F4" t="s">
        <v>37</v>
      </c>
      <c r="H4">
        <v>4</v>
      </c>
      <c r="I4">
        <f t="shared" si="0"/>
        <v>28</v>
      </c>
      <c r="J4">
        <f t="shared" si="1"/>
        <v>44</v>
      </c>
      <c r="K4">
        <f t="shared" si="2"/>
        <v>24</v>
      </c>
    </row>
    <row r="5" spans="1:11" x14ac:dyDescent="0.2">
      <c r="A5" t="s">
        <v>19</v>
      </c>
      <c r="B5">
        <v>7</v>
      </c>
      <c r="C5">
        <v>7</v>
      </c>
      <c r="D5">
        <v>9</v>
      </c>
      <c r="E5">
        <v>17</v>
      </c>
      <c r="F5" t="s">
        <v>20</v>
      </c>
      <c r="H5">
        <v>4</v>
      </c>
      <c r="I5">
        <f t="shared" si="0"/>
        <v>28</v>
      </c>
      <c r="J5">
        <f t="shared" si="1"/>
        <v>28</v>
      </c>
      <c r="K5">
        <f t="shared" si="2"/>
        <v>36</v>
      </c>
    </row>
    <row r="6" spans="1:11" x14ac:dyDescent="0.2">
      <c r="A6" t="s">
        <v>32</v>
      </c>
      <c r="B6">
        <v>13</v>
      </c>
      <c r="C6">
        <v>6</v>
      </c>
      <c r="D6">
        <v>1</v>
      </c>
      <c r="E6">
        <v>2</v>
      </c>
      <c r="F6" t="s">
        <v>33</v>
      </c>
      <c r="H6">
        <v>3</v>
      </c>
      <c r="I6">
        <f t="shared" si="0"/>
        <v>39</v>
      </c>
      <c r="J6">
        <f t="shared" si="1"/>
        <v>18</v>
      </c>
      <c r="K6">
        <f t="shared" si="2"/>
        <v>3</v>
      </c>
    </row>
    <row r="7" spans="1:11" x14ac:dyDescent="0.2">
      <c r="A7" t="s">
        <v>21</v>
      </c>
      <c r="B7">
        <v>4</v>
      </c>
      <c r="C7">
        <v>4</v>
      </c>
      <c r="D7">
        <v>18</v>
      </c>
      <c r="E7">
        <v>15</v>
      </c>
      <c r="F7" t="s">
        <v>40</v>
      </c>
      <c r="H7">
        <v>5</v>
      </c>
      <c r="I7">
        <f t="shared" si="0"/>
        <v>20</v>
      </c>
      <c r="J7">
        <f t="shared" si="1"/>
        <v>20</v>
      </c>
      <c r="K7">
        <f t="shared" si="2"/>
        <v>90</v>
      </c>
    </row>
    <row r="8" spans="1:11" x14ac:dyDescent="0.2">
      <c r="A8" t="s">
        <v>38</v>
      </c>
      <c r="B8">
        <v>6</v>
      </c>
      <c r="C8">
        <v>4</v>
      </c>
      <c r="D8">
        <v>7</v>
      </c>
      <c r="E8">
        <v>7</v>
      </c>
      <c r="F8" t="s">
        <v>39</v>
      </c>
      <c r="H8">
        <v>5</v>
      </c>
      <c r="I8">
        <f t="shared" si="0"/>
        <v>30</v>
      </c>
      <c r="J8">
        <f t="shared" si="1"/>
        <v>20</v>
      </c>
      <c r="K8">
        <f t="shared" si="2"/>
        <v>35</v>
      </c>
    </row>
    <row r="9" spans="1:11" x14ac:dyDescent="0.2">
      <c r="A9" t="s">
        <v>3</v>
      </c>
      <c r="B9">
        <v>13</v>
      </c>
      <c r="C9">
        <v>6</v>
      </c>
      <c r="D9">
        <v>22</v>
      </c>
      <c r="E9">
        <v>21</v>
      </c>
      <c r="F9" t="s">
        <v>4</v>
      </c>
      <c r="H9">
        <v>2</v>
      </c>
      <c r="I9">
        <f t="shared" si="0"/>
        <v>26</v>
      </c>
      <c r="J9">
        <f t="shared" si="1"/>
        <v>12</v>
      </c>
      <c r="K9">
        <f t="shared" si="2"/>
        <v>44</v>
      </c>
    </row>
    <row r="10" spans="1:11" x14ac:dyDescent="0.2">
      <c r="A10" t="s">
        <v>24</v>
      </c>
      <c r="B10">
        <v>3</v>
      </c>
      <c r="C10">
        <v>5</v>
      </c>
      <c r="D10">
        <v>7</v>
      </c>
      <c r="E10">
        <v>9</v>
      </c>
      <c r="F10" t="s">
        <v>25</v>
      </c>
      <c r="H10">
        <v>6</v>
      </c>
      <c r="I10">
        <f t="shared" si="0"/>
        <v>18</v>
      </c>
      <c r="J10">
        <f t="shared" si="1"/>
        <v>30</v>
      </c>
      <c r="K10">
        <f t="shared" si="2"/>
        <v>42</v>
      </c>
    </row>
    <row r="11" spans="1:11" x14ac:dyDescent="0.2">
      <c r="A11" t="s">
        <v>5</v>
      </c>
      <c r="B11">
        <v>4</v>
      </c>
      <c r="C11">
        <v>5</v>
      </c>
      <c r="D11">
        <v>3</v>
      </c>
      <c r="E11">
        <v>14</v>
      </c>
      <c r="F11" t="s">
        <v>6</v>
      </c>
      <c r="H11">
        <v>6</v>
      </c>
      <c r="I11">
        <f t="shared" si="0"/>
        <v>24</v>
      </c>
      <c r="J11">
        <f t="shared" si="1"/>
        <v>30</v>
      </c>
      <c r="K11">
        <f t="shared" si="2"/>
        <v>18</v>
      </c>
    </row>
    <row r="12" spans="1:11" x14ac:dyDescent="0.2">
      <c r="A12" t="s">
        <v>7</v>
      </c>
      <c r="B12">
        <v>8</v>
      </c>
      <c r="C12">
        <v>13</v>
      </c>
      <c r="D12">
        <v>21</v>
      </c>
      <c r="E12">
        <v>17</v>
      </c>
      <c r="F12" t="s">
        <v>8</v>
      </c>
      <c r="H12">
        <v>6</v>
      </c>
      <c r="I12">
        <f t="shared" si="0"/>
        <v>48</v>
      </c>
      <c r="J12">
        <f t="shared" si="1"/>
        <v>78</v>
      </c>
      <c r="K12">
        <f t="shared" si="2"/>
        <v>126</v>
      </c>
    </row>
    <row r="13" spans="1:11" x14ac:dyDescent="0.2">
      <c r="A13" t="s">
        <v>26</v>
      </c>
      <c r="B13">
        <v>8</v>
      </c>
      <c r="C13">
        <v>7</v>
      </c>
      <c r="D13">
        <v>9</v>
      </c>
      <c r="E13">
        <v>20</v>
      </c>
      <c r="F13" t="s">
        <v>27</v>
      </c>
      <c r="H13">
        <v>6</v>
      </c>
      <c r="I13">
        <f t="shared" si="0"/>
        <v>48</v>
      </c>
      <c r="J13">
        <f t="shared" si="1"/>
        <v>42</v>
      </c>
      <c r="K13">
        <f t="shared" si="2"/>
        <v>54</v>
      </c>
    </row>
    <row r="14" spans="1:11" x14ac:dyDescent="0.2">
      <c r="A14" t="s">
        <v>34</v>
      </c>
      <c r="B14">
        <v>4</v>
      </c>
      <c r="C14">
        <v>7</v>
      </c>
      <c r="D14">
        <v>3</v>
      </c>
      <c r="E14">
        <v>7</v>
      </c>
      <c r="F14" t="s">
        <v>35</v>
      </c>
      <c r="H14">
        <v>5</v>
      </c>
      <c r="I14">
        <f t="shared" si="0"/>
        <v>20</v>
      </c>
      <c r="J14">
        <f t="shared" si="1"/>
        <v>35</v>
      </c>
      <c r="K14">
        <f t="shared" si="2"/>
        <v>15</v>
      </c>
    </row>
    <row r="15" spans="1:11" x14ac:dyDescent="0.2">
      <c r="A15" t="s">
        <v>13</v>
      </c>
      <c r="B15">
        <v>5</v>
      </c>
      <c r="C15">
        <v>5</v>
      </c>
      <c r="D15">
        <v>5</v>
      </c>
      <c r="E15">
        <v>14</v>
      </c>
      <c r="F15" t="s">
        <v>14</v>
      </c>
      <c r="H15">
        <v>9</v>
      </c>
      <c r="I15">
        <f t="shared" si="0"/>
        <v>45</v>
      </c>
      <c r="J15">
        <f t="shared" si="1"/>
        <v>45</v>
      </c>
      <c r="K15">
        <f t="shared" si="2"/>
        <v>45</v>
      </c>
    </row>
    <row r="16" spans="1:11" x14ac:dyDescent="0.2">
      <c r="A16" t="s">
        <v>9</v>
      </c>
      <c r="B16">
        <v>8</v>
      </c>
      <c r="C16">
        <v>3</v>
      </c>
      <c r="D16">
        <v>8</v>
      </c>
      <c r="E16">
        <v>10</v>
      </c>
      <c r="F16" t="s">
        <v>10</v>
      </c>
      <c r="H16">
        <v>5</v>
      </c>
      <c r="I16">
        <f t="shared" si="0"/>
        <v>40</v>
      </c>
      <c r="J16">
        <f t="shared" si="1"/>
        <v>15</v>
      </c>
      <c r="K16">
        <f t="shared" si="2"/>
        <v>40</v>
      </c>
    </row>
    <row r="17" spans="1:11" x14ac:dyDescent="0.2">
      <c r="A17" t="s">
        <v>28</v>
      </c>
      <c r="B17">
        <v>6</v>
      </c>
      <c r="C17">
        <v>11</v>
      </c>
      <c r="D17">
        <v>10</v>
      </c>
      <c r="E17">
        <v>12</v>
      </c>
      <c r="F17" t="s">
        <v>29</v>
      </c>
      <c r="H17">
        <v>3</v>
      </c>
      <c r="I17">
        <f t="shared" si="0"/>
        <v>18</v>
      </c>
      <c r="J17">
        <f t="shared" si="1"/>
        <v>33</v>
      </c>
      <c r="K17">
        <f t="shared" si="2"/>
        <v>30</v>
      </c>
    </row>
    <row r="18" spans="1:11" x14ac:dyDescent="0.2">
      <c r="A18" t="s">
        <v>30</v>
      </c>
      <c r="B18">
        <v>13</v>
      </c>
      <c r="C18">
        <v>6</v>
      </c>
      <c r="D18">
        <v>7</v>
      </c>
      <c r="E18">
        <v>19</v>
      </c>
      <c r="F18" t="s">
        <v>31</v>
      </c>
      <c r="H18">
        <v>4</v>
      </c>
      <c r="I18">
        <f t="shared" si="0"/>
        <v>52</v>
      </c>
      <c r="J18">
        <f t="shared" si="1"/>
        <v>24</v>
      </c>
      <c r="K18">
        <f t="shared" si="2"/>
        <v>28</v>
      </c>
    </row>
    <row r="19" spans="1:11" x14ac:dyDescent="0.2">
      <c r="A19" t="s">
        <v>15</v>
      </c>
      <c r="B19">
        <v>1</v>
      </c>
      <c r="C19">
        <v>1</v>
      </c>
      <c r="D19">
        <v>1</v>
      </c>
      <c r="E19">
        <v>1</v>
      </c>
      <c r="F19" t="s">
        <v>16</v>
      </c>
      <c r="H19">
        <v>11</v>
      </c>
      <c r="I19">
        <f t="shared" si="0"/>
        <v>11</v>
      </c>
      <c r="J19">
        <f t="shared" si="1"/>
        <v>11</v>
      </c>
      <c r="K19">
        <f t="shared" si="2"/>
        <v>11</v>
      </c>
    </row>
    <row r="20" spans="1:11" x14ac:dyDescent="0.2">
      <c r="A20" t="s">
        <v>17</v>
      </c>
      <c r="B20">
        <v>5</v>
      </c>
      <c r="C20">
        <v>9</v>
      </c>
      <c r="D20">
        <v>5</v>
      </c>
      <c r="E20">
        <v>13</v>
      </c>
      <c r="F20" t="s">
        <v>18</v>
      </c>
      <c r="H20">
        <v>9</v>
      </c>
      <c r="I20">
        <f t="shared" si="0"/>
        <v>45</v>
      </c>
      <c r="J20">
        <f t="shared" si="1"/>
        <v>81</v>
      </c>
      <c r="K20">
        <f t="shared" si="2"/>
        <v>45</v>
      </c>
    </row>
    <row r="21" spans="1:11" x14ac:dyDescent="0.2">
      <c r="A21" t="s">
        <v>12</v>
      </c>
      <c r="B21">
        <v>9</v>
      </c>
      <c r="C21">
        <v>9</v>
      </c>
      <c r="D21">
        <v>21</v>
      </c>
      <c r="E21">
        <v>14</v>
      </c>
      <c r="F21" t="s">
        <v>11</v>
      </c>
      <c r="H21">
        <v>5</v>
      </c>
      <c r="I21">
        <f t="shared" si="0"/>
        <v>45</v>
      </c>
      <c r="J21">
        <f t="shared" si="1"/>
        <v>45</v>
      </c>
      <c r="K21">
        <f t="shared" si="2"/>
        <v>105</v>
      </c>
    </row>
    <row r="22" spans="1:11" x14ac:dyDescent="0.2">
      <c r="H22" t="s">
        <v>41</v>
      </c>
      <c r="I22">
        <f>SUM(I2:I21)</f>
        <v>636</v>
      </c>
      <c r="J22">
        <f t="shared" ref="J22:K22" si="3">SUM(J2:J21)</f>
        <v>704</v>
      </c>
      <c r="K22">
        <f t="shared" si="3"/>
        <v>872</v>
      </c>
    </row>
    <row r="23" spans="1:11" x14ac:dyDescent="0.2">
      <c r="A23" t="s">
        <v>41</v>
      </c>
      <c r="B23">
        <v>139</v>
      </c>
      <c r="C23">
        <v>141</v>
      </c>
      <c r="D23">
        <v>180</v>
      </c>
      <c r="E23">
        <v>249</v>
      </c>
    </row>
    <row r="24" spans="1:11" x14ac:dyDescent="0.2">
      <c r="A24" t="s">
        <v>48</v>
      </c>
      <c r="B24">
        <f>B23*2</f>
        <v>278</v>
      </c>
      <c r="C24">
        <f t="shared" ref="C24:E24" si="4">C23*2</f>
        <v>282</v>
      </c>
      <c r="D24">
        <f t="shared" si="4"/>
        <v>360</v>
      </c>
      <c r="E24">
        <f t="shared" si="4"/>
        <v>498</v>
      </c>
    </row>
    <row r="25" spans="1:11" x14ac:dyDescent="0.2">
      <c r="A25" t="s">
        <v>2</v>
      </c>
      <c r="B25">
        <v>94</v>
      </c>
      <c r="C25">
        <v>105</v>
      </c>
      <c r="D25">
        <v>126</v>
      </c>
      <c r="E25">
        <v>222</v>
      </c>
    </row>
    <row r="26" spans="1:11" x14ac:dyDescent="0.2">
      <c r="A26" t="s">
        <v>31</v>
      </c>
      <c r="B26">
        <v>78</v>
      </c>
      <c r="C26">
        <v>91</v>
      </c>
      <c r="D26">
        <v>94</v>
      </c>
      <c r="E26">
        <v>163</v>
      </c>
    </row>
    <row r="27" spans="1:11" x14ac:dyDescent="0.2">
      <c r="A27" t="s">
        <v>4</v>
      </c>
      <c r="B27">
        <v>130</v>
      </c>
      <c r="C27">
        <v>122</v>
      </c>
      <c r="D27">
        <v>189</v>
      </c>
      <c r="E27">
        <v>193</v>
      </c>
    </row>
    <row r="28" spans="1:11" x14ac:dyDescent="0.2">
      <c r="A28" t="s">
        <v>33</v>
      </c>
      <c r="B28">
        <v>115</v>
      </c>
      <c r="C28">
        <v>105</v>
      </c>
      <c r="D28">
        <v>131</v>
      </c>
      <c r="E28">
        <v>169</v>
      </c>
    </row>
    <row r="30" spans="1:11" x14ac:dyDescent="0.2">
      <c r="A30" t="s">
        <v>45</v>
      </c>
      <c r="B30">
        <v>417</v>
      </c>
      <c r="C30">
        <v>423</v>
      </c>
      <c r="D30">
        <v>540</v>
      </c>
      <c r="E30">
        <v>747</v>
      </c>
    </row>
    <row r="33" spans="1:1" x14ac:dyDescent="0.2">
      <c r="A33" s="2" t="s">
        <v>46</v>
      </c>
    </row>
  </sheetData>
  <hyperlinks>
    <hyperlink ref="A33" r:id="rId1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topLeftCell="A47" workbookViewId="0">
      <selection activeCell="C55" sqref="C55"/>
    </sheetView>
  </sheetViews>
  <sheetFormatPr baseColWidth="10" defaultRowHeight="16" x14ac:dyDescent="0.2"/>
  <sheetData>
    <row r="1" spans="1:14" x14ac:dyDescent="0.2">
      <c r="A1" s="1" t="s">
        <v>47</v>
      </c>
      <c r="D1" t="s">
        <v>52</v>
      </c>
      <c r="E1" t="s">
        <v>51</v>
      </c>
      <c r="G1" t="s">
        <v>53</v>
      </c>
      <c r="L1" t="s">
        <v>54</v>
      </c>
    </row>
    <row r="2" spans="1:14" x14ac:dyDescent="0.2">
      <c r="A2" s="1"/>
      <c r="D2">
        <v>800</v>
      </c>
      <c r="E2">
        <v>1000</v>
      </c>
    </row>
    <row r="3" spans="1:14" x14ac:dyDescent="0.2">
      <c r="A3" t="s">
        <v>85</v>
      </c>
      <c r="B3" s="1" t="s">
        <v>0</v>
      </c>
      <c r="C3" t="s">
        <v>42</v>
      </c>
      <c r="D3" t="s">
        <v>43</v>
      </c>
      <c r="F3" t="s">
        <v>0</v>
      </c>
      <c r="K3" t="s">
        <v>66</v>
      </c>
      <c r="N3" t="s">
        <v>66</v>
      </c>
    </row>
    <row r="4" spans="1:14" x14ac:dyDescent="0.2">
      <c r="A4" s="1" t="s">
        <v>49</v>
      </c>
      <c r="B4" t="s">
        <v>50</v>
      </c>
      <c r="C4" t="s">
        <v>50</v>
      </c>
      <c r="D4" t="s">
        <v>50</v>
      </c>
      <c r="K4" t="s">
        <v>67</v>
      </c>
      <c r="N4" t="s">
        <v>65</v>
      </c>
    </row>
    <row r="5" spans="1:14" x14ac:dyDescent="0.2">
      <c r="A5">
        <v>60</v>
      </c>
      <c r="B5">
        <v>8.9803180000000005</v>
      </c>
      <c r="C5">
        <v>13.7894803342299</v>
      </c>
      <c r="D5">
        <v>9.9063871259008298</v>
      </c>
      <c r="G5" t="s">
        <v>0</v>
      </c>
      <c r="J5" s="4"/>
      <c r="K5" t="s">
        <v>42</v>
      </c>
      <c r="N5" t="s">
        <v>43</v>
      </c>
    </row>
    <row r="6" spans="1:14" x14ac:dyDescent="0.2">
      <c r="A6">
        <v>62</v>
      </c>
      <c r="B6">
        <v>9.2741759363477492</v>
      </c>
      <c r="C6">
        <v>14.238714028926299</v>
      </c>
      <c r="D6">
        <v>10.230246431717401</v>
      </c>
      <c r="G6" t="s">
        <v>59</v>
      </c>
      <c r="I6" t="s">
        <v>60</v>
      </c>
      <c r="K6" t="s">
        <v>59</v>
      </c>
      <c r="L6" s="3"/>
      <c r="N6" t="s">
        <v>59</v>
      </c>
    </row>
    <row r="7" spans="1:14" x14ac:dyDescent="0.2">
      <c r="A7">
        <v>64</v>
      </c>
      <c r="B7">
        <v>9.5676861449845703</v>
      </c>
      <c r="C7">
        <v>14.687291452931801</v>
      </c>
      <c r="D7">
        <v>10.553703964366701</v>
      </c>
      <c r="G7" t="s">
        <v>57</v>
      </c>
      <c r="I7" s="3" t="s">
        <v>57</v>
      </c>
      <c r="K7" t="s">
        <v>57</v>
      </c>
      <c r="N7" t="s">
        <v>57</v>
      </c>
    </row>
    <row r="8" spans="1:14" x14ac:dyDescent="0.2">
      <c r="A8">
        <v>68</v>
      </c>
      <c r="B8">
        <v>10.1536672035976</v>
      </c>
      <c r="C8">
        <v>15.582483232824099</v>
      </c>
      <c r="D8">
        <v>11.199416697047001</v>
      </c>
      <c r="G8" s="4">
        <v>88.093830343865704</v>
      </c>
      <c r="I8" s="4">
        <v>88.114769999999993</v>
      </c>
      <c r="J8" s="4"/>
      <c r="K8" s="4">
        <v>137.89152105312601</v>
      </c>
      <c r="N8" s="4">
        <v>94.035777469162994</v>
      </c>
    </row>
    <row r="9" spans="1:14" x14ac:dyDescent="0.2">
      <c r="A9" s="1">
        <v>70</v>
      </c>
      <c r="B9">
        <v>10.4461392796859</v>
      </c>
      <c r="C9">
        <v>16.029100450222099</v>
      </c>
      <c r="D9">
        <v>11.5216733858965</v>
      </c>
      <c r="G9" s="4">
        <v>9.4053007736810095</v>
      </c>
      <c r="I9" s="4">
        <v>7.0783250000000004</v>
      </c>
      <c r="J9" s="4"/>
      <c r="K9">
        <v>11.175812213082599</v>
      </c>
      <c r="N9" s="4">
        <v>14.437537597754099</v>
      </c>
    </row>
    <row r="10" spans="1:14" x14ac:dyDescent="0.2">
      <c r="A10">
        <v>72</v>
      </c>
      <c r="B10">
        <v>10.738266535294199</v>
      </c>
      <c r="C10">
        <v>16.475067119981698</v>
      </c>
      <c r="D10">
        <v>11.8435312792272</v>
      </c>
      <c r="G10" t="s">
        <v>58</v>
      </c>
      <c r="I10" s="3" t="s">
        <v>58</v>
      </c>
      <c r="K10" t="s">
        <v>64</v>
      </c>
      <c r="N10" t="s">
        <v>58</v>
      </c>
    </row>
    <row r="11" spans="1:14" x14ac:dyDescent="0.2">
      <c r="A11" s="1">
        <v>74</v>
      </c>
      <c r="B11">
        <v>11.030049579870999</v>
      </c>
      <c r="C11">
        <v>16.920384662460901</v>
      </c>
      <c r="D11">
        <v>12.1649911168508</v>
      </c>
      <c r="G11">
        <v>86.275158317030801</v>
      </c>
      <c r="I11" s="3">
        <v>86.2922571</v>
      </c>
      <c r="K11">
        <v>115.835035159173</v>
      </c>
      <c r="N11" s="4">
        <v>79.560153745440601</v>
      </c>
    </row>
    <row r="12" spans="1:14" x14ac:dyDescent="0.2">
      <c r="A12" t="s">
        <v>81</v>
      </c>
      <c r="G12" s="4">
        <v>9.4053007736810006</v>
      </c>
      <c r="I12" s="4">
        <v>7.0783250000000004</v>
      </c>
      <c r="K12" s="4">
        <v>11.175812213082599</v>
      </c>
      <c r="N12" s="4">
        <v>14.437537597754099</v>
      </c>
    </row>
    <row r="13" spans="1:14" x14ac:dyDescent="0.2">
      <c r="A13">
        <v>60</v>
      </c>
      <c r="G13" t="s">
        <v>56</v>
      </c>
      <c r="I13" s="3" t="s">
        <v>56</v>
      </c>
      <c r="K13" t="s">
        <v>56</v>
      </c>
      <c r="N13" t="s">
        <v>56</v>
      </c>
    </row>
    <row r="14" spans="1:14" x14ac:dyDescent="0.2">
      <c r="A14">
        <v>62</v>
      </c>
      <c r="G14" s="4">
        <v>71.686554655385706</v>
      </c>
      <c r="I14" s="3">
        <v>71.669752299999999</v>
      </c>
      <c r="J14" s="4"/>
      <c r="K14" s="4">
        <v>104.020555381484</v>
      </c>
      <c r="N14" s="4">
        <v>67.296011966447097</v>
      </c>
    </row>
    <row r="15" spans="1:14" x14ac:dyDescent="0.2">
      <c r="A15">
        <v>64</v>
      </c>
      <c r="G15" s="4" t="s">
        <v>55</v>
      </c>
      <c r="I15" s="4">
        <v>7.0783250000000004</v>
      </c>
      <c r="K15" s="4">
        <v>11.175812213082599</v>
      </c>
      <c r="N15" s="4">
        <v>14.437537597754099</v>
      </c>
    </row>
    <row r="16" spans="1:14" x14ac:dyDescent="0.2">
      <c r="A16">
        <v>68</v>
      </c>
      <c r="I16" s="4"/>
    </row>
    <row r="17" spans="1:10" x14ac:dyDescent="0.2">
      <c r="A17" s="1">
        <v>70</v>
      </c>
      <c r="F17" s="4">
        <v>9.4053007736810095</v>
      </c>
      <c r="G17" s="4">
        <v>7.0783250000000004</v>
      </c>
      <c r="H17" s="4"/>
      <c r="J17" s="4">
        <v>88.114769999999993</v>
      </c>
    </row>
    <row r="18" spans="1:10" x14ac:dyDescent="0.2">
      <c r="A18">
        <v>72</v>
      </c>
      <c r="F18" s="4">
        <v>9.4053007736810006</v>
      </c>
      <c r="G18" s="4">
        <v>7.0783250000000004</v>
      </c>
      <c r="H18" s="4"/>
      <c r="J18" s="3">
        <v>86.2922571</v>
      </c>
    </row>
    <row r="19" spans="1:10" x14ac:dyDescent="0.2">
      <c r="A19" s="1">
        <v>74</v>
      </c>
      <c r="F19" s="4">
        <v>9.4053007736809899</v>
      </c>
      <c r="G19" s="4">
        <v>7.0783250000000004</v>
      </c>
      <c r="H19" s="4"/>
      <c r="J19" s="3">
        <v>71.669752299999999</v>
      </c>
    </row>
    <row r="21" spans="1:10" x14ac:dyDescent="0.2">
      <c r="A21" s="1"/>
    </row>
    <row r="22" spans="1:10" x14ac:dyDescent="0.2">
      <c r="B22" t="s">
        <v>63</v>
      </c>
    </row>
    <row r="23" spans="1:10" x14ac:dyDescent="0.2">
      <c r="B23" t="s">
        <v>62</v>
      </c>
    </row>
    <row r="24" spans="1:10" x14ac:dyDescent="0.2">
      <c r="A24" t="s">
        <v>61</v>
      </c>
      <c r="B24" t="s">
        <v>0</v>
      </c>
      <c r="C24" t="s">
        <v>42</v>
      </c>
      <c r="D24" t="s">
        <v>43</v>
      </c>
    </row>
    <row r="25" spans="1:10" x14ac:dyDescent="0.2">
      <c r="A25">
        <v>1</v>
      </c>
      <c r="B25" s="4">
        <v>88.093830343865704</v>
      </c>
      <c r="C25" s="4">
        <v>137.89152105312601</v>
      </c>
      <c r="D25" s="4">
        <v>94.035777469162994</v>
      </c>
    </row>
    <row r="26" spans="1:10" x14ac:dyDescent="0.2">
      <c r="A26">
        <v>2</v>
      </c>
      <c r="B26">
        <v>86.275158317030801</v>
      </c>
      <c r="C26">
        <v>115.835035159173</v>
      </c>
      <c r="D26" s="4">
        <v>79.560153745440601</v>
      </c>
    </row>
    <row r="27" spans="1:10" x14ac:dyDescent="0.2">
      <c r="A27">
        <v>3</v>
      </c>
      <c r="B27" s="4">
        <v>71.686554655385706</v>
      </c>
      <c r="C27" s="4">
        <v>104.020555381484</v>
      </c>
      <c r="D27" s="4">
        <v>67.296011966447097</v>
      </c>
    </row>
    <row r="33" spans="1:7" x14ac:dyDescent="0.2">
      <c r="A33" s="7" t="s">
        <v>68</v>
      </c>
      <c r="B33" s="7"/>
    </row>
    <row r="34" spans="1:7" x14ac:dyDescent="0.2">
      <c r="A34" t="s">
        <v>71</v>
      </c>
      <c r="B34" t="s">
        <v>70</v>
      </c>
      <c r="C34" t="s">
        <v>72</v>
      </c>
      <c r="D34" t="s">
        <v>73</v>
      </c>
      <c r="E34" t="s">
        <v>77</v>
      </c>
    </row>
    <row r="35" spans="1:7" x14ac:dyDescent="0.2">
      <c r="A35" t="s">
        <v>0</v>
      </c>
      <c r="B35" s="4">
        <v>11.175812213082599</v>
      </c>
      <c r="C35" s="4">
        <v>11.175812213082599</v>
      </c>
      <c r="D35" s="4">
        <v>11.175812213082599</v>
      </c>
      <c r="E35" s="5">
        <v>0.3</v>
      </c>
      <c r="F35" s="5">
        <v>0.22</v>
      </c>
      <c r="G35" s="5">
        <v>0.26</v>
      </c>
    </row>
    <row r="36" spans="1:7" x14ac:dyDescent="0.2">
      <c r="A36" t="s">
        <v>69</v>
      </c>
      <c r="B36" s="5">
        <v>12.325571995463401</v>
      </c>
      <c r="C36" s="5">
        <v>12.325571995463401</v>
      </c>
      <c r="D36" s="5">
        <v>12.325571995463401</v>
      </c>
      <c r="E36" s="5">
        <v>0.2</v>
      </c>
      <c r="F36" s="5">
        <v>0.21</v>
      </c>
      <c r="G36" s="5">
        <v>0.22</v>
      </c>
    </row>
    <row r="37" spans="1:7" x14ac:dyDescent="0.2">
      <c r="A37" s="3" t="s">
        <v>42</v>
      </c>
      <c r="B37" s="5">
        <v>13.789480299999999</v>
      </c>
      <c r="C37" s="5">
        <v>13.789480299999999</v>
      </c>
      <c r="D37" s="5">
        <v>13.789480299999999</v>
      </c>
      <c r="E37" s="5">
        <v>0.34</v>
      </c>
      <c r="F37" s="5">
        <v>0.25</v>
      </c>
      <c r="G37" s="5">
        <v>0.3</v>
      </c>
    </row>
    <row r="39" spans="1:7" x14ac:dyDescent="0.2">
      <c r="A39" t="s">
        <v>82</v>
      </c>
      <c r="C39" t="s">
        <v>80</v>
      </c>
      <c r="D39" s="3" t="s">
        <v>76</v>
      </c>
      <c r="E39" s="3" t="s">
        <v>75</v>
      </c>
      <c r="F39" s="6" t="s">
        <v>78</v>
      </c>
      <c r="G39" s="6" t="s">
        <v>79</v>
      </c>
    </row>
    <row r="40" spans="1:7" x14ac:dyDescent="0.2">
      <c r="A40" t="s">
        <v>86</v>
      </c>
      <c r="C40">
        <v>15</v>
      </c>
      <c r="D40" s="3">
        <v>20</v>
      </c>
      <c r="E40" s="3">
        <v>25</v>
      </c>
      <c r="F40" s="5">
        <v>30</v>
      </c>
      <c r="G40" s="5">
        <v>35</v>
      </c>
    </row>
    <row r="41" spans="1:7" x14ac:dyDescent="0.2">
      <c r="A41" t="s">
        <v>0</v>
      </c>
      <c r="C41">
        <v>6.7652555396622196</v>
      </c>
      <c r="D41">
        <v>8.9803180000000005</v>
      </c>
      <c r="E41">
        <v>11.17581</v>
      </c>
      <c r="F41" s="4">
        <v>13.351995001443001</v>
      </c>
      <c r="G41" s="4">
        <v>15.509120485598499</v>
      </c>
    </row>
    <row r="42" spans="1:7" x14ac:dyDescent="0.2">
      <c r="A42" t="s">
        <v>42</v>
      </c>
      <c r="C42">
        <v>10.3991628245976</v>
      </c>
      <c r="D42">
        <v>13.789479999999999</v>
      </c>
      <c r="E42">
        <v>17.142800453702101</v>
      </c>
      <c r="F42" s="4">
        <v>20.459725506576099</v>
      </c>
      <c r="G42" s="4">
        <v>23.740844812414601</v>
      </c>
    </row>
    <row r="43" spans="1:7" x14ac:dyDescent="0.2">
      <c r="A43" t="s">
        <v>69</v>
      </c>
      <c r="C43">
        <v>7.4645598995893998</v>
      </c>
      <c r="D43">
        <v>9.9063870000000005</v>
      </c>
      <c r="E43" s="4">
        <v>12.3255719954635</v>
      </c>
      <c r="F43" s="4">
        <v>14.7224279888956</v>
      </c>
      <c r="G43" s="4">
        <v>17.097262826598602</v>
      </c>
    </row>
    <row r="45" spans="1:7" x14ac:dyDescent="0.2">
      <c r="A45" t="s">
        <v>81</v>
      </c>
      <c r="C45">
        <f>LOG(C41)</f>
        <v>0.83028420557062699</v>
      </c>
      <c r="D45">
        <f>LOG(D41)</f>
        <v>0.95329171564280579</v>
      </c>
      <c r="E45">
        <f>LOG(E41)</f>
        <v>1.0482790097262951</v>
      </c>
      <c r="F45">
        <f t="shared" ref="F45:G45" si="0">LOG(F41)</f>
        <v>1.1255461610853508</v>
      </c>
      <c r="G45">
        <f t="shared" si="0"/>
        <v>1.1905871698908626</v>
      </c>
    </row>
    <row r="46" spans="1:7" x14ac:dyDescent="0.2">
      <c r="C46">
        <f t="shared" ref="C46:G47" si="1">LOG(C42)</f>
        <v>1.0169983782129992</v>
      </c>
      <c r="D46">
        <f t="shared" si="1"/>
        <v>1.1395478892803741</v>
      </c>
      <c r="E46">
        <f t="shared" si="1"/>
        <v>1.234081769876739</v>
      </c>
      <c r="F46">
        <f t="shared" si="1"/>
        <v>1.3108998027984777</v>
      </c>
      <c r="G46">
        <f t="shared" si="1"/>
        <v>1.3754961691611944</v>
      </c>
    </row>
    <row r="47" spans="1:7" x14ac:dyDescent="0.2">
      <c r="C47" s="5">
        <f t="shared" si="1"/>
        <v>0.8730042073973906</v>
      </c>
      <c r="D47" s="5">
        <f t="shared" si="1"/>
        <v>0.9959152899982977</v>
      </c>
      <c r="E47" s="5">
        <f t="shared" si="1"/>
        <v>1.0908070828141172</v>
      </c>
      <c r="F47" s="5">
        <f t="shared" si="1"/>
        <v>1.1679794387531761</v>
      </c>
      <c r="G47" s="5">
        <f t="shared" si="1"/>
        <v>1.2329265879094449</v>
      </c>
    </row>
    <row r="48" spans="1:7" x14ac:dyDescent="0.2">
      <c r="C48" s="4"/>
    </row>
    <row r="49" spans="1:7" x14ac:dyDescent="0.2">
      <c r="A49" t="s">
        <v>83</v>
      </c>
      <c r="C49" t="s">
        <v>88</v>
      </c>
    </row>
    <row r="50" spans="1:7" x14ac:dyDescent="0.2">
      <c r="A50" t="s">
        <v>84</v>
      </c>
      <c r="C50">
        <v>1.1999999999999999E-3</v>
      </c>
      <c r="D50">
        <v>1.4E-3</v>
      </c>
      <c r="E50">
        <v>1.6000000000000001E-3</v>
      </c>
      <c r="F50">
        <v>1.8E-3</v>
      </c>
      <c r="G50">
        <v>2E-3</v>
      </c>
    </row>
    <row r="51" spans="1:7" x14ac:dyDescent="0.2">
      <c r="A51" t="s">
        <v>0</v>
      </c>
      <c r="C51">
        <v>8.3818591598119703</v>
      </c>
      <c r="D51">
        <v>9.7788356864473105</v>
      </c>
      <c r="E51">
        <v>11.175812213082599</v>
      </c>
      <c r="F51">
        <v>12.5727887397179</v>
      </c>
      <c r="G51">
        <v>13.969765266353299</v>
      </c>
    </row>
    <row r="52" spans="1:7" x14ac:dyDescent="0.2">
      <c r="A52" t="s">
        <v>42</v>
      </c>
      <c r="C52">
        <v>12.857100340276601</v>
      </c>
      <c r="D52">
        <v>14.9999503969894</v>
      </c>
      <c r="E52">
        <v>17.142800453702101</v>
      </c>
      <c r="F52">
        <v>19.2856505104149</v>
      </c>
      <c r="G52">
        <v>21.428500567127699</v>
      </c>
    </row>
    <row r="53" spans="1:7" x14ac:dyDescent="0.2">
      <c r="A53" t="s">
        <v>69</v>
      </c>
      <c r="C53">
        <v>9.2441789965976202</v>
      </c>
      <c r="D53">
        <v>10.7848754960305</v>
      </c>
      <c r="E53">
        <v>12.325571995463401</v>
      </c>
      <c r="F53">
        <v>13.866268494896399</v>
      </c>
      <c r="G53">
        <v>15.4069649943293</v>
      </c>
    </row>
    <row r="54" spans="1:7" x14ac:dyDescent="0.2">
      <c r="C54" t="s">
        <v>87</v>
      </c>
    </row>
    <row r="55" spans="1:7" x14ac:dyDescent="0.2">
      <c r="C55">
        <v>1200</v>
      </c>
      <c r="D55">
        <v>1400</v>
      </c>
      <c r="E55">
        <v>1600</v>
      </c>
      <c r="F55">
        <v>1800</v>
      </c>
      <c r="G55">
        <v>2000</v>
      </c>
    </row>
    <row r="57" spans="1:7" x14ac:dyDescent="0.2">
      <c r="A57" t="s">
        <v>89</v>
      </c>
    </row>
    <row r="58" spans="1:7" x14ac:dyDescent="0.2">
      <c r="A58" t="s">
        <v>90</v>
      </c>
      <c r="C58">
        <v>2</v>
      </c>
      <c r="D58">
        <v>3</v>
      </c>
      <c r="E58">
        <v>4</v>
      </c>
      <c r="F58">
        <v>5</v>
      </c>
      <c r="G58">
        <v>6</v>
      </c>
    </row>
    <row r="59" spans="1:7" x14ac:dyDescent="0.2">
      <c r="A59" t="s">
        <v>0</v>
      </c>
      <c r="C59">
        <v>11.175812213082599</v>
      </c>
      <c r="D59">
        <v>16.763718319623901</v>
      </c>
      <c r="E59">
        <v>22.351624426165198</v>
      </c>
      <c r="F59">
        <v>27.939530532706598</v>
      </c>
      <c r="G59">
        <v>33.527436639247803</v>
      </c>
    </row>
    <row r="60" spans="1:7" x14ac:dyDescent="0.2">
      <c r="A60" t="s">
        <v>42</v>
      </c>
      <c r="C60">
        <v>17.142800453702101</v>
      </c>
      <c r="D60">
        <v>25.714200680553201</v>
      </c>
      <c r="E60">
        <v>34.285600907404302</v>
      </c>
      <c r="F60">
        <v>42.857001134255398</v>
      </c>
      <c r="G60">
        <v>51.428401361106502</v>
      </c>
    </row>
    <row r="61" spans="1:7" x14ac:dyDescent="0.2">
      <c r="A61" t="s">
        <v>69</v>
      </c>
      <c r="C61">
        <v>12.325571995463401</v>
      </c>
      <c r="D61">
        <v>18.488357993195201</v>
      </c>
      <c r="E61">
        <v>24.651143990927</v>
      </c>
      <c r="F61">
        <v>30.8139299886587</v>
      </c>
      <c r="G61">
        <v>36.976715986390403</v>
      </c>
    </row>
  </sheetData>
  <mergeCells count="1">
    <mergeCell ref="A33:B3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Protein AA</vt:lpstr>
      <vt:lpstr>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2020-05-13T17:43:25Z</dcterms:created>
  <dcterms:modified xsi:type="dcterms:W3CDTF">2020-05-21T10:35:57Z</dcterms:modified>
</cp:coreProperties>
</file>