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 Storage\School Work (Current Year)\11th Grade\Physics C Mechanics\Polarization_Lab\"/>
    </mc:Choice>
  </mc:AlternateContent>
  <xr:revisionPtr revIDLastSave="0" documentId="13_ncr:1_{601F129A-4630-4EFC-8AC7-A5C9A63FCFF6}" xr6:coauthVersionLast="33" xr6:coauthVersionMax="33" xr10:uidLastSave="{00000000-0000-0000-0000-000000000000}"/>
  <bookViews>
    <workbookView xWindow="0" yWindow="465" windowWidth="28800" windowHeight="16560" activeTab="1" xr2:uid="{E84BFA19-DF2A-4658-93B1-E1C0ADF996B3}"/>
  </bookViews>
  <sheets>
    <sheet name="Chart1" sheetId="3" r:id="rId1"/>
    <sheet name="Sheet1" sheetId="1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E53" i="1" l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23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0" i="1"/>
  <c r="B11" i="1"/>
  <c r="B12" i="1"/>
  <c r="B13" i="1"/>
  <c r="B14" i="1"/>
  <c r="B9" i="1"/>
  <c r="D53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L42" i="1" a="1"/>
  <c r="E54" i="1" l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I41" i="2"/>
  <c r="J41" i="2" s="1" a="1"/>
  <c r="J41" i="2" s="1"/>
  <c r="J40" i="2" a="1"/>
  <c r="J40" i="2" s="1"/>
  <c r="I40" i="2"/>
  <c r="I39" i="2"/>
  <c r="J39" i="2" s="1" a="1"/>
  <c r="J39" i="2" s="1"/>
  <c r="J38" i="2" a="1"/>
  <c r="J38" i="2" s="1"/>
  <c r="I38" i="2"/>
  <c r="I37" i="2"/>
  <c r="J37" i="2" s="1" a="1"/>
  <c r="J37" i="2" s="1"/>
  <c r="J36" i="2" a="1"/>
  <c r="J36" i="2" s="1"/>
  <c r="I36" i="2"/>
  <c r="I35" i="2"/>
  <c r="J35" i="2" s="1" a="1"/>
  <c r="J35" i="2" s="1"/>
  <c r="J34" i="2" a="1"/>
  <c r="J34" i="2" s="1"/>
  <c r="I34" i="2"/>
  <c r="I33" i="2"/>
  <c r="J33" i="2" s="1" a="1"/>
  <c r="J33" i="2" s="1"/>
  <c r="J32" i="2" a="1"/>
  <c r="J32" i="2" s="1"/>
  <c r="I32" i="2"/>
  <c r="I31" i="2"/>
  <c r="J31" i="2" s="1" a="1"/>
  <c r="J31" i="2" s="1"/>
  <c r="J30" i="2" a="1"/>
  <c r="J30" i="2" s="1"/>
  <c r="I30" i="2"/>
  <c r="I29" i="2"/>
  <c r="J29" i="2" s="1" a="1"/>
  <c r="J29" i="2" s="1"/>
  <c r="J28" i="2" a="1"/>
  <c r="J28" i="2" s="1"/>
  <c r="I28" i="2"/>
  <c r="I27" i="2"/>
  <c r="J27" i="2" s="1" a="1"/>
  <c r="J27" i="2" s="1"/>
  <c r="J26" i="2" a="1"/>
  <c r="J26" i="2" s="1"/>
  <c r="I26" i="2"/>
  <c r="I25" i="2"/>
  <c r="J25" i="2" s="1" a="1"/>
  <c r="J25" i="2" s="1"/>
  <c r="J24" i="2" a="1"/>
  <c r="J24" i="2" s="1"/>
  <c r="I24" i="2"/>
  <c r="I23" i="2"/>
  <c r="J23" i="2" s="1" a="1"/>
  <c r="J23" i="2" s="1"/>
  <c r="J22" i="2" a="1"/>
  <c r="J22" i="2" s="1"/>
  <c r="I22" i="2"/>
  <c r="I21" i="2"/>
  <c r="J21" i="2" s="1" a="1"/>
  <c r="J21" i="2" s="1"/>
  <c r="J20" i="2" a="1"/>
  <c r="J20" i="2" s="1"/>
  <c r="I20" i="2"/>
  <c r="I19" i="2"/>
  <c r="J19" i="2" s="1" a="1"/>
  <c r="J19" i="2" s="1"/>
  <c r="J18" i="2" a="1"/>
  <c r="J18" i="2" s="1"/>
  <c r="I18" i="2"/>
  <c r="I17" i="2"/>
  <c r="J17" i="2" s="1" a="1"/>
  <c r="J17" i="2" s="1"/>
  <c r="J16" i="2" a="1"/>
  <c r="J16" i="2" s="1"/>
  <c r="I16" i="2"/>
  <c r="I15" i="2"/>
  <c r="J15" i="2" s="1" a="1"/>
  <c r="J15" i="2" s="1"/>
  <c r="J14" i="2" a="1"/>
  <c r="J14" i="2" s="1"/>
  <c r="I14" i="2"/>
  <c r="I13" i="2"/>
  <c r="J13" i="2" s="1" a="1"/>
  <c r="J13" i="2" s="1"/>
  <c r="J12" i="2" a="1"/>
  <c r="J12" i="2" s="1"/>
  <c r="I12" i="2"/>
  <c r="I11" i="2"/>
  <c r="J11" i="2" s="1" a="1"/>
  <c r="J11" i="2" s="1"/>
  <c r="J10" i="2" a="1"/>
  <c r="J10" i="2" s="1"/>
  <c r="I10" i="2"/>
  <c r="I9" i="2"/>
  <c r="J9" i="2" s="1" a="1"/>
  <c r="J9" i="2" s="1"/>
  <c r="J8" i="2" a="1"/>
  <c r="J8" i="2" s="1"/>
  <c r="I8" i="2"/>
  <c r="I7" i="2"/>
  <c r="J7" i="2" s="1" a="1"/>
  <c r="J7" i="2" s="1"/>
  <c r="J6" i="2" a="1"/>
  <c r="J6" i="2" s="1"/>
  <c r="I6" i="2"/>
  <c r="I5" i="2"/>
  <c r="J5" i="2" s="1" a="1"/>
  <c r="J5" i="2" s="1"/>
  <c r="N9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10" i="1"/>
  <c r="W45" i="1" l="1"/>
  <c r="X45" i="1" s="1" a="1"/>
  <c r="X45" i="1" s="1"/>
  <c r="W44" i="1"/>
  <c r="X44" i="1" s="1" a="1"/>
  <c r="X44" i="1" s="1"/>
  <c r="W43" i="1"/>
  <c r="X43" i="1" s="1" a="1"/>
  <c r="X43" i="1" s="1"/>
  <c r="W42" i="1"/>
  <c r="X42" i="1" s="1" a="1"/>
  <c r="X42" i="1" s="1"/>
  <c r="W41" i="1"/>
  <c r="X41" i="1" s="1" a="1"/>
  <c r="X41" i="1" s="1"/>
  <c r="W40" i="1"/>
  <c r="X40" i="1" s="1" a="1"/>
  <c r="X40" i="1" s="1"/>
  <c r="W39" i="1"/>
  <c r="X39" i="1" s="1" a="1"/>
  <c r="X39" i="1" s="1"/>
  <c r="W38" i="1"/>
  <c r="X38" i="1" s="1" a="1"/>
  <c r="X38" i="1" s="1"/>
  <c r="W37" i="1"/>
  <c r="X37" i="1" s="1" a="1"/>
  <c r="X37" i="1" s="1"/>
  <c r="W36" i="1"/>
  <c r="X36" i="1" s="1" a="1"/>
  <c r="X36" i="1" s="1"/>
  <c r="W35" i="1"/>
  <c r="X35" i="1" s="1" a="1"/>
  <c r="X35" i="1" s="1"/>
  <c r="W34" i="1"/>
  <c r="X34" i="1" s="1" a="1"/>
  <c r="X34" i="1" s="1"/>
  <c r="W33" i="1"/>
  <c r="X33" i="1" s="1" a="1"/>
  <c r="X33" i="1" s="1"/>
  <c r="W32" i="1"/>
  <c r="X32" i="1" s="1" a="1"/>
  <c r="X32" i="1" s="1"/>
  <c r="W31" i="1"/>
  <c r="X31" i="1" s="1" a="1"/>
  <c r="X31" i="1" s="1"/>
  <c r="W30" i="1"/>
  <c r="X30" i="1" s="1" a="1"/>
  <c r="X30" i="1" s="1"/>
  <c r="W29" i="1"/>
  <c r="X29" i="1" s="1" a="1"/>
  <c r="X29" i="1" s="1"/>
  <c r="W28" i="1"/>
  <c r="X28" i="1" s="1" a="1"/>
  <c r="X28" i="1" s="1"/>
  <c r="W27" i="1"/>
  <c r="X27" i="1" s="1" a="1"/>
  <c r="X27" i="1" s="1"/>
  <c r="W26" i="1"/>
  <c r="X26" i="1" s="1" a="1"/>
  <c r="X26" i="1" s="1"/>
  <c r="W25" i="1"/>
  <c r="X25" i="1" s="1" a="1"/>
  <c r="X25" i="1" s="1"/>
  <c r="W24" i="1"/>
  <c r="X24" i="1" s="1" a="1"/>
  <c r="X24" i="1" s="1"/>
  <c r="W23" i="1"/>
  <c r="X23" i="1" s="1" a="1"/>
  <c r="X23" i="1" s="1"/>
  <c r="W22" i="1"/>
  <c r="X22" i="1" s="1" a="1"/>
  <c r="X22" i="1" s="1"/>
  <c r="W21" i="1"/>
  <c r="X21" i="1" s="1" a="1"/>
  <c r="X21" i="1" s="1"/>
  <c r="W20" i="1"/>
  <c r="X20" i="1" s="1" a="1"/>
  <c r="X20" i="1" s="1"/>
  <c r="W19" i="1"/>
  <c r="X19" i="1" s="1" a="1"/>
  <c r="X19" i="1" s="1"/>
  <c r="W18" i="1"/>
  <c r="X18" i="1" s="1" a="1"/>
  <c r="X18" i="1" s="1"/>
  <c r="W17" i="1"/>
  <c r="X17" i="1" s="1" a="1"/>
  <c r="X17" i="1" s="1"/>
  <c r="W16" i="1"/>
  <c r="X16" i="1" s="1" a="1"/>
  <c r="X16" i="1" s="1"/>
  <c r="W15" i="1"/>
  <c r="X15" i="1" s="1" a="1"/>
  <c r="X15" i="1" s="1"/>
  <c r="W14" i="1"/>
  <c r="X14" i="1" s="1" a="1"/>
  <c r="X14" i="1" s="1"/>
  <c r="W13" i="1"/>
  <c r="X13" i="1" s="1" a="1"/>
  <c r="X13" i="1" s="1"/>
  <c r="W12" i="1"/>
  <c r="X12" i="1" s="1" a="1"/>
  <c r="X12" i="1" s="1"/>
  <c r="W11" i="1"/>
  <c r="X11" i="1" s="1" a="1"/>
  <c r="X11" i="1" s="1"/>
  <c r="W10" i="1"/>
  <c r="X10" i="1" s="1" a="1"/>
  <c r="X10" i="1" s="1"/>
  <c r="W9" i="1"/>
  <c r="X9" i="1" s="1" a="1"/>
  <c r="X9" i="1" s="1"/>
  <c r="K33" i="1"/>
  <c r="L33" i="1" s="1" a="1"/>
  <c r="L33" i="1" s="1"/>
  <c r="K29" i="1"/>
  <c r="K27" i="1"/>
  <c r="L27" i="1" s="1" a="1"/>
  <c r="L27" i="1" s="1"/>
  <c r="K13" i="1"/>
  <c r="L13" i="1" s="1" a="1"/>
  <c r="L13" i="1" s="1"/>
  <c r="K42" i="1"/>
  <c r="L42" i="1" s="1"/>
  <c r="K41" i="1"/>
  <c r="L41" i="1" s="1" a="1"/>
  <c r="K34" i="1"/>
  <c r="L34" i="1" s="1" a="1"/>
  <c r="L34" i="1" s="1"/>
  <c r="K31" i="1"/>
  <c r="L31" i="1" s="1" a="1"/>
  <c r="L31" i="1" s="1"/>
  <c r="K25" i="1"/>
  <c r="K15" i="1"/>
  <c r="L15" i="1" s="1" a="1"/>
  <c r="K28" i="1"/>
  <c r="L28" i="1" s="1" a="1"/>
  <c r="L28" i="1" s="1"/>
  <c r="K9" i="1"/>
  <c r="K11" i="1"/>
  <c r="L11" i="1" s="1" a="1"/>
  <c r="L11" i="1" s="1"/>
  <c r="K43" i="1"/>
  <c r="L43" i="1" s="1" a="1"/>
  <c r="L25" i="1" a="1"/>
  <c r="K39" i="1"/>
  <c r="L39" i="1" s="1" a="1"/>
  <c r="K12" i="1"/>
  <c r="L12" i="1" s="1" a="1"/>
  <c r="K23" i="1"/>
  <c r="L23" i="1" s="1" a="1"/>
  <c r="L29" i="1" a="1"/>
  <c r="K36" i="1"/>
  <c r="L36" i="1" s="1" a="1"/>
  <c r="L36" i="1" s="1"/>
  <c r="K21" i="1"/>
  <c r="L21" i="1" s="1" a="1"/>
  <c r="K24" i="1"/>
  <c r="L24" i="1" s="1" a="1"/>
  <c r="K35" i="1"/>
  <c r="L35" i="1" s="1" a="1"/>
  <c r="L35" i="1" s="1"/>
  <c r="K10" i="1"/>
  <c r="L10" i="1" s="1" a="1"/>
  <c r="L10" i="1" s="1"/>
  <c r="K19" i="1"/>
  <c r="L19" i="1" s="1" a="1"/>
  <c r="K26" i="1"/>
  <c r="L26" i="1" s="1" a="1"/>
  <c r="L26" i="1" s="1"/>
  <c r="K37" i="1"/>
  <c r="L37" i="1" s="1" a="1"/>
  <c r="K32" i="1"/>
  <c r="L32" i="1" s="1" a="1"/>
  <c r="L32" i="1" s="1"/>
  <c r="K16" i="1"/>
  <c r="L16" i="1" s="1" a="1"/>
  <c r="K20" i="1"/>
  <c r="L20" i="1" s="1" a="1"/>
  <c r="K18" i="1"/>
  <c r="L18" i="1" s="1" a="1"/>
  <c r="K44" i="1"/>
  <c r="L44" i="1" s="1" a="1"/>
  <c r="K40" i="1"/>
  <c r="L40" i="1" s="1" a="1"/>
  <c r="L40" i="1" s="1"/>
  <c r="K17" i="1"/>
  <c r="L17" i="1" s="1" a="1"/>
  <c r="K45" i="1"/>
  <c r="L45" i="1" s="1" a="1"/>
  <c r="L25" i="1" l="1"/>
  <c r="L18" i="1"/>
  <c r="L16" i="1"/>
  <c r="K14" i="1"/>
  <c r="L14" i="1" s="1" a="1"/>
  <c r="L14" i="1" s="1"/>
  <c r="K22" i="1"/>
  <c r="K30" i="1"/>
  <c r="L30" i="1" s="1" a="1"/>
  <c r="L30" i="1" s="1"/>
  <c r="K38" i="1"/>
  <c r="L38" i="1" s="1" a="1"/>
  <c r="L38" i="1" s="1"/>
  <c r="L43" i="1"/>
  <c r="L20" i="1"/>
  <c r="L19" i="1"/>
  <c r="L29" i="1"/>
  <c r="L41" i="1"/>
  <c r="L37" i="1"/>
  <c r="L17" i="1"/>
  <c r="L24" i="1"/>
  <c r="L23" i="1"/>
  <c r="L21" i="1"/>
  <c r="L12" i="1"/>
  <c r="L44" i="1"/>
  <c r="L15" i="1"/>
  <c r="L45" i="1"/>
  <c r="L39" i="1"/>
  <c r="L22" i="1" l="1" a="1"/>
  <c r="L22" i="1" s="1"/>
</calcChain>
</file>

<file path=xl/sharedStrings.xml><?xml version="1.0" encoding="utf-8"?>
<sst xmlns="http://schemas.openxmlformats.org/spreadsheetml/2006/main" count="54" uniqueCount="30">
  <si>
    <t>Manipulated Variable</t>
  </si>
  <si>
    <t>Degrees</t>
  </si>
  <si>
    <t>+-0.5 Degrees</t>
  </si>
  <si>
    <t>Trial 1</t>
  </si>
  <si>
    <t>Trial 2</t>
  </si>
  <si>
    <t>Trial 3</t>
  </si>
  <si>
    <t>Trial 4</t>
  </si>
  <si>
    <t>Trial 5</t>
  </si>
  <si>
    <t>Trial 6</t>
  </si>
  <si>
    <t>Trial 7</t>
  </si>
  <si>
    <t>Light passed through (Lumens)</t>
  </si>
  <si>
    <t>+- 1 Lumen</t>
  </si>
  <si>
    <t>Average</t>
  </si>
  <si>
    <t>Uncertainty</t>
  </si>
  <si>
    <t>Difference in filter orientation</t>
  </si>
  <si>
    <t>Foot Candle</t>
  </si>
  <si>
    <t>Deviation</t>
  </si>
  <si>
    <t>deg</t>
  </si>
  <si>
    <t>radians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</si>
  <si>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 Foot Candle</t>
    </r>
  </si>
  <si>
    <t>±0.5 Degrees</t>
  </si>
  <si>
    <t>Intensity of light passing through two differently orientated polarization filters</t>
  </si>
  <si>
    <t>Intensity of Light That Passed Through Both Filters (Foot Candles)</t>
  </si>
  <si>
    <t xml:space="preserve">   Intensity of light passing through two differently orientated polarization filters</t>
  </si>
  <si>
    <t>-99.8792537644516*COS(2.00690098810658*x + -0.0951631169685261) + 99.7948324912335</t>
  </si>
  <si>
    <t>func all</t>
  </si>
  <si>
    <t>func first</t>
  </si>
  <si>
    <t>func second</t>
  </si>
  <si>
    <t>=-94.441322749378*COS(-1.97060397601328*D53 + 0.0112122475812229) + 92.2376129931347</t>
  </si>
  <si>
    <t>-100.44132*\cos(-2.0000*x+0.11)+98.2371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</si>
</sst>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2" borderId="9" xfId="0" applyNumberFormat="1" applyFont="1" applyFill="1" applyBorder="1"/>
    <xf numFmtId="0" fontId="0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Intensity</a:t>
            </a:r>
            <a:r>
              <a:rPr lang="en-US" baseline="0"/>
              <a:t> of Light Passing Through Two Differently Orientated Polarization Filters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Sinusoidal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Sheet1!$C$53:$C$413</c:f>
              <c:numCache>
                <c:formatCode>0.0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cat>
          <c:val>
            <c:numRef>
              <c:f>Sheet1!$E$53:$E$413</c:f>
              <c:numCache>
                <c:formatCode>General</c:formatCode>
                <c:ptCount val="361"/>
                <c:pt idx="0">
                  <c:v>0.36749172937950902</c:v>
                </c:pt>
                <c:pt idx="1">
                  <c:v>9.6123602662487428E-2</c:v>
                </c:pt>
                <c:pt idx="2">
                  <c:v>-5.2937605043183567E-2</c:v>
                </c:pt>
                <c:pt idx="3">
                  <c:v>-7.9509030616591758E-2</c:v>
                </c:pt>
                <c:pt idx="4">
                  <c:v>1.644192284580015E-2</c:v>
                </c:pt>
                <c:pt idx="5">
                  <c:v>0.2347975460413636</c:v>
                </c:pt>
                <c:pt idx="6">
                  <c:v>0.57528996786308539</c:v>
                </c:pt>
                <c:pt idx="7">
                  <c:v>1.0375014840144132</c:v>
                </c:pt>
                <c:pt idx="8">
                  <c:v>1.6208650694345295</c:v>
                </c:pt>
                <c:pt idx="9">
                  <c:v>2.3246650739049954</c:v>
                </c:pt>
                <c:pt idx="10">
                  <c:v>3.148038099984575</c:v>
                </c:pt>
                <c:pt idx="11">
                  <c:v>4.0899740621953242</c:v>
                </c:pt>
                <c:pt idx="12">
                  <c:v>5.1493174261604651</c:v>
                </c:pt>
                <c:pt idx="13">
                  <c:v>6.3247686261737925</c:v>
                </c:pt>
                <c:pt idx="14">
                  <c:v>7.6148856594619332</c:v>
                </c:pt>
                <c:pt idx="15">
                  <c:v>9.0180858551832443</c:v>
                </c:pt>
                <c:pt idx="16">
                  <c:v>10.532647815993599</c:v>
                </c:pt>
                <c:pt idx="17">
                  <c:v>12.156713529796917</c:v>
                </c:pt>
                <c:pt idx="18">
                  <c:v>13.888290649089981</c:v>
                </c:pt>
                <c:pt idx="19">
                  <c:v>15.725254935105283</c:v>
                </c:pt>
                <c:pt idx="20">
                  <c:v>17.665352863753498</c:v>
                </c:pt>
                <c:pt idx="21">
                  <c:v>19.706204390168637</c:v>
                </c:pt>
                <c:pt idx="22">
                  <c:v>21.845305868464678</c:v>
                </c:pt>
                <c:pt idx="23">
                  <c:v>24.080033123121353</c:v>
                </c:pt>
                <c:pt idx="24">
                  <c:v>26.407644668231853</c:v>
                </c:pt>
                <c:pt idx="25">
                  <c:v>28.825285070662559</c:v>
                </c:pt>
                <c:pt idx="26">
                  <c:v>31.329988452999473</c:v>
                </c:pt>
                <c:pt idx="27">
                  <c:v>33.918682131983743</c:v>
                </c:pt>
                <c:pt idx="28">
                  <c:v>36.588190387972944</c:v>
                </c:pt>
                <c:pt idx="29">
                  <c:v>39.335238360803849</c:v>
                </c:pt>
                <c:pt idx="30">
                  <c:v>42.156456067277276</c:v>
                </c:pt>
                <c:pt idx="31">
                  <c:v>45.048382535336685</c:v>
                </c:pt>
                <c:pt idx="32">
                  <c:v>48.007470049868601</c:v>
                </c:pt>
                <c:pt idx="33">
                  <c:v>51.030088504916584</c:v>
                </c:pt>
                <c:pt idx="34">
                  <c:v>54.11252985696926</c:v>
                </c:pt>
                <c:pt idx="35">
                  <c:v>57.251012673859641</c:v>
                </c:pt>
                <c:pt idx="36">
                  <c:v>60.44168677369484</c:v>
                </c:pt>
                <c:pt idx="37">
                  <c:v>63.680637948125813</c:v>
                </c:pt>
                <c:pt idx="38">
                  <c:v>66.963892764162438</c:v>
                </c:pt>
                <c:pt idx="39">
                  <c:v>70.287423438643245</c:v>
                </c:pt>
                <c:pt idx="40">
                  <c:v>73.647152779380264</c:v>
                </c:pt>
                <c:pt idx="41">
                  <c:v>77.038959186916827</c:v>
                </c:pt>
                <c:pt idx="42">
                  <c:v>80.458681710763159</c:v>
                </c:pt>
                <c:pt idx="43">
                  <c:v>83.902125153905885</c:v>
                </c:pt>
                <c:pt idx="44">
                  <c:v>87.365065219330333</c:v>
                </c:pt>
                <c:pt idx="45">
                  <c:v>90.843253692241703</c:v>
                </c:pt>
                <c:pt idx="46">
                  <c:v>94.33242365162765</c:v>
                </c:pt>
                <c:pt idx="47">
                  <c:v>97.828294704768993</c:v>
                </c:pt>
                <c:pt idx="48">
                  <c:v>101.32657823827705</c:v>
                </c:pt>
                <c:pt idx="49">
                  <c:v>104.82298267921594</c:v>
                </c:pt>
                <c:pt idx="50">
                  <c:v>108.31321875985535</c:v>
                </c:pt>
                <c:pt idx="51">
                  <c:v>111.79300477959548</c:v>
                </c:pt>
                <c:pt idx="52">
                  <c:v>115.25807185760888</c:v>
                </c:pt>
                <c:pt idx="53">
                  <c:v>118.70416916975554</c:v>
                </c:pt>
                <c:pt idx="54">
                  <c:v>122.12706916334633</c:v>
                </c:pt>
                <c:pt idx="55">
                  <c:v>125.52257274335818</c:v>
                </c:pt>
                <c:pt idx="56">
                  <c:v>128.88651442373816</c:v>
                </c:pt>
                <c:pt idx="57">
                  <c:v>132.21476743747758</c:v>
                </c:pt>
                <c:pt idx="58">
                  <c:v>135.50324879918634</c:v>
                </c:pt>
                <c:pt idx="59">
                  <c:v>138.74792431395795</c:v>
                </c:pt>
                <c:pt idx="60">
                  <c:v>141.94481352638007</c:v>
                </c:pt>
                <c:pt idx="61">
                  <c:v>145.08999460361906</c:v>
                </c:pt>
                <c:pt idx="62">
                  <c:v>148.17960914658852</c:v>
                </c:pt>
                <c:pt idx="63">
                  <c:v>151.2098669232995</c:v>
                </c:pt>
                <c:pt idx="64">
                  <c:v>154.17705051858576</c:v>
                </c:pt>
                <c:pt idx="65">
                  <c:v>157.07751989449972</c:v>
                </c:pt>
                <c:pt idx="66">
                  <c:v>159.90771685578477</c:v>
                </c:pt>
                <c:pt idx="67">
                  <c:v>162.66416941494589</c:v>
                </c:pt>
                <c:pt idx="68">
                  <c:v>165.34349605156351</c:v>
                </c:pt>
                <c:pt idx="69">
                  <c:v>167.94240986062553</c:v>
                </c:pt>
                <c:pt idx="70">
                  <c:v>170.45772258478831</c:v>
                </c:pt>
                <c:pt idx="71">
                  <c:v>172.88634852562032</c:v>
                </c:pt>
                <c:pt idx="72">
                  <c:v>175.22530832902996</c:v>
                </c:pt>
                <c:pt idx="73">
                  <c:v>177.47173264023382</c:v>
                </c:pt>
                <c:pt idx="74">
                  <c:v>179.62286562378176</c:v>
                </c:pt>
                <c:pt idx="75">
                  <c:v>181.67606834432013</c:v>
                </c:pt>
                <c:pt idx="76">
                  <c:v>183.62882200394603</c:v>
                </c:pt>
                <c:pt idx="77">
                  <c:v>185.47873103218171</c:v>
                </c:pt>
                <c:pt idx="78">
                  <c:v>187.2235260247769</c:v>
                </c:pt>
                <c:pt idx="79">
                  <c:v>188.86106652773543</c:v>
                </c:pt>
                <c:pt idx="80">
                  <c:v>190.38934366315004</c:v>
                </c:pt>
                <c:pt idx="81">
                  <c:v>191.80648259362397</c:v>
                </c:pt>
                <c:pt idx="82">
                  <c:v>193.11074482225666</c:v>
                </c:pt>
                <c:pt idx="83">
                  <c:v>194.30053032537131</c:v>
                </c:pt>
                <c:pt idx="84">
                  <c:v>195.3743795153685</c:v>
                </c:pt>
                <c:pt idx="85">
                  <c:v>196.33097503129767</c:v>
                </c:pt>
                <c:pt idx="86">
                  <c:v>197.16914335494985</c:v>
                </c:pt>
                <c:pt idx="87">
                  <c:v>197.88785625048905</c:v>
                </c:pt>
                <c:pt idx="88">
                  <c:v>198.4862320258564</c:v>
                </c:pt>
                <c:pt idx="89">
                  <c:v>198.96353661439935</c:v>
                </c:pt>
                <c:pt idx="90">
                  <c:v>199.31918447539923</c:v>
                </c:pt>
                <c:pt idx="91">
                  <c:v>199.55273931239225</c:v>
                </c:pt>
                <c:pt idx="92">
                  <c:v>199.66391460840293</c:v>
                </c:pt>
                <c:pt idx="93">
                  <c:v>199.65257397743312</c:v>
                </c:pt>
                <c:pt idx="94">
                  <c:v>199.5187313317756</c:v>
                </c:pt>
                <c:pt idx="95">
                  <c:v>199.26255086494714</c:v>
                </c:pt>
                <c:pt idx="96">
                  <c:v>198.88434685026135</c:v>
                </c:pt>
                <c:pt idx="97">
                  <c:v>198.38458325528924</c:v>
                </c:pt>
                <c:pt idx="98">
                  <c:v>197.76387317267978</c:v>
                </c:pt>
                <c:pt idx="99">
                  <c:v>197.02297806803927</c:v>
                </c:pt>
                <c:pt idx="100">
                  <c:v>196.16280684579141</c:v>
                </c:pt>
                <c:pt idx="101">
                  <c:v>195.18441473416533</c:v>
                </c:pt>
                <c:pt idx="102">
                  <c:v>194.08900199067779</c:v>
                </c:pt>
                <c:pt idx="103">
                  <c:v>192.87791242969905</c:v>
                </c:pt>
                <c:pt idx="104">
                  <c:v>191.55263177390802</c:v>
                </c:pt>
                <c:pt idx="105">
                  <c:v>190.11478583165905</c:v>
                </c:pt>
                <c:pt idx="106">
                  <c:v>188.56613850249676</c:v>
                </c:pt>
                <c:pt idx="107">
                  <c:v>186.90858961326529</c:v>
                </c:pt>
                <c:pt idx="108">
                  <c:v>185.14417258746641</c:v>
                </c:pt>
                <c:pt idx="109">
                  <c:v>183.27505195072621</c:v>
                </c:pt>
                <c:pt idx="110">
                  <c:v>181.30352067543004</c:v>
                </c:pt>
                <c:pt idx="111">
                  <c:v>179.23199736778366</c:v>
                </c:pt>
                <c:pt idx="112">
                  <c:v>177.06302330075067</c:v>
                </c:pt>
                <c:pt idx="113">
                  <c:v>174.79925929650744</c:v>
                </c:pt>
                <c:pt idx="114">
                  <c:v>172.44348246223828</c:v>
                </c:pt>
                <c:pt idx="115">
                  <c:v>169.99858278327702</c:v>
                </c:pt>
                <c:pt idx="116">
                  <c:v>167.4675595777727</c:v>
                </c:pt>
                <c:pt idx="117">
                  <c:v>164.85351781723071</c:v>
                </c:pt>
                <c:pt idx="118">
                  <c:v>162.15966431744107</c:v>
                </c:pt>
                <c:pt idx="119">
                  <c:v>159.38930380446783</c:v>
                </c:pt>
                <c:pt idx="120">
                  <c:v>156.54583486052601</c:v>
                </c:pt>
                <c:pt idx="121">
                  <c:v>153.63274575471877</c:v>
                </c:pt>
                <c:pt idx="122">
                  <c:v>150.65361016374976</c:v>
                </c:pt>
                <c:pt idx="123">
                  <c:v>147.61208278786049</c:v>
                </c:pt>
                <c:pt idx="124">
                  <c:v>144.51189486737061</c:v>
                </c:pt>
                <c:pt idx="125">
                  <c:v>141.35684960532208</c:v>
                </c:pt>
                <c:pt idx="126">
                  <c:v>138.15081750184103</c:v>
                </c:pt>
                <c:pt idx="127">
                  <c:v>134.89773160594299</c:v>
                </c:pt>
                <c:pt idx="128">
                  <c:v>131.60158269060412</c:v>
                </c:pt>
                <c:pt idx="129">
                  <c:v>128.26641435701984</c:v>
                </c:pt>
                <c:pt idx="130">
                  <c:v>124.89631807405485</c:v>
                </c:pt>
                <c:pt idx="131">
                  <c:v>121.49542815897105</c:v>
                </c:pt>
                <c:pt idx="132">
                  <c:v>118.06791670559024</c:v>
                </c:pt>
                <c:pt idx="133">
                  <c:v>114.61798846611451</c:v>
                </c:pt>
                <c:pt idx="134">
                  <c:v>111.14987569288179</c:v>
                </c:pt>
                <c:pt idx="135">
                  <c:v>107.66783294638566</c:v>
                </c:pt>
                <c:pt idx="136">
                  <c:v>104.17613187592727</c:v>
                </c:pt>
                <c:pt idx="137">
                  <c:v>100.67905597930533</c:v>
                </c:pt>
                <c:pt idx="138">
                  <c:v>97.180895347968672</c:v>
                </c:pt>
                <c:pt idx="139">
                  <c:v>93.685941404081177</c:v>
                </c:pt>
                <c:pt idx="140">
                  <c:v>90.198481635953485</c:v>
                </c:pt>
                <c:pt idx="141">
                  <c:v>86.72279433830154</c:v>
                </c:pt>
                <c:pt idx="142">
                  <c:v>83.263143363782646</c:v>
                </c:pt>
                <c:pt idx="143">
                  <c:v>79.823772892248996</c:v>
                </c:pt>
                <c:pt idx="144">
                  <c:v>76.408902224134721</c:v>
                </c:pt>
                <c:pt idx="145">
                  <c:v>73.022720604364906</c:v>
                </c:pt>
                <c:pt idx="146">
                  <c:v>69.669382083134877</c:v>
                </c:pt>
                <c:pt idx="147">
                  <c:v>66.353000419865396</c:v>
                </c:pt>
                <c:pt idx="148">
                  <c:v>63.077644036585319</c:v>
                </c:pt>
                <c:pt idx="149">
                  <c:v>59.847331026932736</c:v>
                </c:pt>
                <c:pt idx="150">
                  <c:v>56.666024226896788</c:v>
                </c:pt>
                <c:pt idx="151">
                  <c:v>53.537626353347989</c:v>
                </c:pt>
                <c:pt idx="152">
                  <c:v>50.46597521632026</c:v>
                </c:pt>
                <c:pt idx="153">
                  <c:v>47.454839010919137</c:v>
                </c:pt>
                <c:pt idx="154">
                  <c:v>44.507911694630174</c:v>
                </c:pt>
                <c:pt idx="155">
                  <c:v>41.628808455700188</c:v>
                </c:pt>
                <c:pt idx="156">
                  <c:v>38.821061278149884</c:v>
                </c:pt>
                <c:pt idx="157">
                  <c:v>36.088114608858021</c:v>
                </c:pt>
                <c:pt idx="158">
                  <c:v>33.433321132033612</c:v>
                </c:pt>
                <c:pt idx="159">
                  <c:v>30.859937656258907</c:v>
                </c:pt>
                <c:pt idx="160">
                  <c:v>28.37112111914999</c:v>
                </c:pt>
                <c:pt idx="161">
                  <c:v>25.969924714534926</c:v>
                </c:pt>
                <c:pt idx="162">
                  <c:v>23.659294146901331</c:v>
                </c:pt>
                <c:pt idx="163">
                  <c:v>21.442064017708375</c:v>
                </c:pt>
                <c:pt idx="164">
                  <c:v>19.320954347996235</c:v>
                </c:pt>
                <c:pt idx="165">
                  <c:v>17.298567241558061</c:v>
                </c:pt>
                <c:pt idx="166">
                  <c:v>15.377383692769982</c:v>
                </c:pt>
                <c:pt idx="167">
                  <c:v>13.559760542992336</c:v>
                </c:pt>
                <c:pt idx="168">
                  <c:v>11.847927589279394</c:v>
                </c:pt>
                <c:pt idx="169">
                  <c:v>10.243984848940798</c:v>
                </c:pt>
                <c:pt idx="170">
                  <c:v>8.7498999833138669</c:v>
                </c:pt>
                <c:pt idx="171">
                  <c:v>7.3675058839041867</c:v>
                </c:pt>
                <c:pt idx="172">
                  <c:v>6.0984984238583877</c:v>
                </c:pt>
                <c:pt idx="173">
                  <c:v>4.9444343775257238</c:v>
                </c:pt>
                <c:pt idx="174">
                  <c:v>3.9067295106609947</c:v>
                </c:pt>
                <c:pt idx="175">
                  <c:v>2.9866568436124794</c:v>
                </c:pt>
                <c:pt idx="176">
                  <c:v>2.1853450896245192</c:v>
                </c:pt>
                <c:pt idx="177">
                  <c:v>1.5037772701715255</c:v>
                </c:pt>
                <c:pt idx="178">
                  <c:v>0.9427895090209546</c:v>
                </c:pt>
                <c:pt idx="179">
                  <c:v>0.50307000650596478</c:v>
                </c:pt>
                <c:pt idx="180">
                  <c:v>0.18515819526494681</c:v>
                </c:pt>
                <c:pt idx="181">
                  <c:v>-1.0555921515631894E-2</c:v>
                </c:pt>
                <c:pt idx="182">
                  <c:v>-8.3832248543714627E-2</c:v>
                </c:pt>
                <c:pt idx="183">
                  <c:v>-3.4580892962154053E-2</c:v>
                </c:pt>
                <c:pt idx="184">
                  <c:v>0.13713772537380464</c:v>
                </c:pt>
                <c:pt idx="185">
                  <c:v>0.43111294801754241</c:v>
                </c:pt>
                <c:pt idx="186">
                  <c:v>0.84698413635950942</c:v>
                </c:pt>
                <c:pt idx="187">
                  <c:v>1.3842411140461905</c:v>
                </c:pt>
                <c:pt idx="188">
                  <c:v>2.0422247928467243</c:v>
                </c:pt>
                <c:pt idx="189">
                  <c:v>2.8201279811995761</c:v>
                </c:pt>
                <c:pt idx="190">
                  <c:v>3.7169963744470351</c:v>
                </c:pt>
                <c:pt idx="191">
                  <c:v>4.7317297255432038</c:v>
                </c:pt>
                <c:pt idx="192">
                  <c:v>5.8630831947988185</c:v>
                </c:pt>
                <c:pt idx="193">
                  <c:v>7.109668877007536</c:v>
                </c:pt>
                <c:pt idx="194">
                  <c:v>8.4699575040797157</c:v>
                </c:pt>
                <c:pt idx="195">
                  <c:v>9.9422803210957369</c:v>
                </c:pt>
                <c:pt idx="196">
                  <c:v>11.524831133476482</c:v>
                </c:pt>
                <c:pt idx="197">
                  <c:v>13.215668522760211</c:v>
                </c:pt>
                <c:pt idx="198">
                  <c:v>15.012718228267616</c:v>
                </c:pt>
                <c:pt idx="199">
                  <c:v>16.913775691732681</c:v>
                </c:pt>
                <c:pt idx="200">
                  <c:v>18.916508761778388</c:v>
                </c:pt>
                <c:pt idx="201">
                  <c:v>21.018460554919059</c:v>
                </c:pt>
                <c:pt idx="202">
                  <c:v>23.217052469580338</c:v>
                </c:pt>
                <c:pt idx="203">
                  <c:v>25.50958734943724</c:v>
                </c:pt>
                <c:pt idx="204">
                  <c:v>27.893252792193024</c:v>
                </c:pt>
                <c:pt idx="205">
                  <c:v>30.365124599735836</c:v>
                </c:pt>
                <c:pt idx="206">
                  <c:v>32.9221703654447</c:v>
                </c:pt>
                <c:pt idx="207">
                  <c:v>35.561253194239526</c:v>
                </c:pt>
                <c:pt idx="208">
                  <c:v>38.279135550816278</c:v>
                </c:pt>
                <c:pt idx="209">
                  <c:v>41.072483231342552</c:v>
                </c:pt>
                <c:pt idx="210">
                  <c:v>43.937869453743069</c:v>
                </c:pt>
                <c:pt idx="211">
                  <c:v>46.87177906155771</c:v>
                </c:pt>
                <c:pt idx="212">
                  <c:v>49.870612836212629</c:v>
                </c:pt>
                <c:pt idx="213">
                  <c:v>52.930691912417885</c:v>
                </c:pt>
                <c:pt idx="214">
                  <c:v>56.048262291270873</c:v>
                </c:pt>
                <c:pt idx="215">
                  <c:v>59.219499445532676</c:v>
                </c:pt>
                <c:pt idx="216">
                  <c:v>62.440513011425267</c:v>
                </c:pt>
                <c:pt idx="217">
                  <c:v>65.707351561194258</c:v>
                </c:pt>
                <c:pt idx="218">
                  <c:v>69.016007450584908</c:v>
                </c:pt>
                <c:pt idx="219">
                  <c:v>72.362421735279383</c:v>
                </c:pt>
                <c:pt idx="220">
                  <c:v>75.742489150270487</c:v>
                </c:pt>
                <c:pt idx="221">
                  <c:v>79.152063146056918</c:v>
                </c:pt>
                <c:pt idx="222">
                  <c:v>82.586960975487969</c:v>
                </c:pt>
                <c:pt idx="223">
                  <c:v>86.042968825011698</c:v>
                </c:pt>
                <c:pt idx="224">
                  <c:v>89.515846984035051</c:v>
                </c:pt>
                <c:pt idx="225">
                  <c:v>93.001335046054848</c:v>
                </c:pt>
                <c:pt idx="226">
                  <c:v>96.495157135175759</c:v>
                </c:pt>
                <c:pt idx="227">
                  <c:v>99.993027151607407</c:v>
                </c:pt>
                <c:pt idx="228">
                  <c:v>103.49065402970191</c:v>
                </c:pt>
                <c:pt idx="229">
                  <c:v>106.98374700208558</c:v>
                </c:pt>
                <c:pt idx="230">
                  <c:v>110.46802086342315</c:v>
                </c:pt>
                <c:pt idx="231">
                  <c:v>113.93920122735857</c:v>
                </c:pt>
                <c:pt idx="232">
                  <c:v>117.39302977018446</c:v>
                </c:pt>
                <c:pt idx="233">
                  <c:v>120.82526945480619</c:v>
                </c:pt>
                <c:pt idx="234">
                  <c:v>124.2317097285915</c:v>
                </c:pt>
                <c:pt idx="235">
                  <c:v>127.60817168873066</c:v>
                </c:pt>
                <c:pt idx="236">
                  <c:v>130.95051320877016</c:v>
                </c:pt>
                <c:pt idx="237">
                  <c:v>134.25463402002873</c:v>
                </c:pt>
                <c:pt idx="238">
                  <c:v>137.51648074166539</c:v>
                </c:pt>
                <c:pt idx="239">
                  <c:v>140.73205185322706</c:v>
                </c:pt>
                <c:pt idx="240">
                  <c:v>143.89740260357337</c:v>
                </c:pt>
                <c:pt idx="241">
                  <c:v>147.00864985016295</c:v>
                </c:pt>
                <c:pt idx="242">
                  <c:v>150.06197682275564</c:v>
                </c:pt>
                <c:pt idx="243">
                  <c:v>153.05363780569581</c:v>
                </c:pt>
                <c:pt idx="244">
                  <c:v>155.97996273302584</c:v>
                </c:pt>
                <c:pt idx="245">
                  <c:v>158.83736169079452</c:v>
                </c:pt>
                <c:pt idx="246">
                  <c:v>161.62232932104132</c:v>
                </c:pt>
                <c:pt idx="247">
                  <c:v>164.33144912204602</c:v>
                </c:pt>
                <c:pt idx="248">
                  <c:v>166.96139763957547</c:v>
                </c:pt>
                <c:pt idx="249">
                  <c:v>169.50894854398183</c:v>
                </c:pt>
                <c:pt idx="250">
                  <c:v>171.97097658815187</c:v>
                </c:pt>
                <c:pt idx="251">
                  <c:v>174.34446144145201</c:v>
                </c:pt>
                <c:pt idx="252">
                  <c:v>176.62649139496472</c:v>
                </c:pt>
                <c:pt idx="253">
                  <c:v>178.81426693347242</c:v>
                </c:pt>
                <c:pt idx="254">
                  <c:v>180.9051041698055</c:v>
                </c:pt>
                <c:pt idx="255">
                  <c:v>182.8964381373425</c:v>
                </c:pt>
                <c:pt idx="256">
                  <c:v>184.78582593662122</c:v>
                </c:pt>
                <c:pt idx="257">
                  <c:v>186.57094973220427</c:v>
                </c:pt>
                <c:pt idx="258">
                  <c:v>188.24961959611829</c:v>
                </c:pt>
                <c:pt idx="259">
                  <c:v>189.81977619438211</c:v>
                </c:pt>
                <c:pt idx="260">
                  <c:v>191.27949331332633</c:v>
                </c:pt>
                <c:pt idx="261">
                  <c:v>192.62698022260489</c:v>
                </c:pt>
                <c:pt idx="262">
                  <c:v>193.86058387200177</c:v>
                </c:pt>
                <c:pt idx="263">
                  <c:v>194.97879091933504</c:v>
                </c:pt>
                <c:pt idx="264">
                  <c:v>195.98022958697285</c:v>
                </c:pt>
                <c:pt idx="265">
                  <c:v>196.86367134468267</c:v>
                </c:pt>
                <c:pt idx="266">
                  <c:v>197.62803241674948</c:v>
                </c:pt>
                <c:pt idx="267">
                  <c:v>198.27237511151424</c:v>
                </c:pt>
                <c:pt idx="268">
                  <c:v>198.79590897170169</c:v>
                </c:pt>
                <c:pt idx="269">
                  <c:v>199.1979917441256</c:v>
                </c:pt>
                <c:pt idx="270">
                  <c:v>199.478130167583</c:v>
                </c:pt>
                <c:pt idx="271">
                  <c:v>199.63598057796989</c:v>
                </c:pt>
                <c:pt idx="272">
                  <c:v>199.67134932987616</c:v>
                </c:pt>
                <c:pt idx="273">
                  <c:v>199.58419303414342</c:v>
                </c:pt>
                <c:pt idx="274">
                  <c:v>199.37461861109313</c:v>
                </c:pt>
                <c:pt idx="275">
                  <c:v>199.04288315936054</c:v>
                </c:pt>
                <c:pt idx="276">
                  <c:v>198.58939364049479</c:v>
                </c:pt>
                <c:pt idx="277">
                  <c:v>198.014706379713</c:v>
                </c:pt>
                <c:pt idx="278">
                  <c:v>197.31952638341937</c:v>
                </c:pt>
                <c:pt idx="279">
                  <c:v>196.50470647432789</c:v>
                </c:pt>
                <c:pt idx="280">
                  <c:v>195.57124624524931</c:v>
                </c:pt>
                <c:pt idx="281">
                  <c:v>194.52029083282486</c:v>
                </c:pt>
                <c:pt idx="282">
                  <c:v>193.35312951271254</c:v>
                </c:pt>
                <c:pt idx="283">
                  <c:v>192.07119411794872</c:v>
                </c:pt>
                <c:pt idx="284">
                  <c:v>190.67605728242432</c:v>
                </c:pt>
                <c:pt idx="285">
                  <c:v>189.16943051163304</c:v>
                </c:pt>
                <c:pt idx="286">
                  <c:v>187.55316208305487</c:v>
                </c:pt>
                <c:pt idx="287">
                  <c:v>185.82923477875389</c:v>
                </c:pt>
                <c:pt idx="288">
                  <c:v>183.99976345296983</c:v>
                </c:pt>
                <c:pt idx="289">
                  <c:v>182.06699243768833</c:v>
                </c:pt>
                <c:pt idx="290">
                  <c:v>180.03329278937181</c:v>
                </c:pt>
                <c:pt idx="291">
                  <c:v>177.90115938023069</c:v>
                </c:pt>
                <c:pt idx="292">
                  <c:v>175.67320783759925</c:v>
                </c:pt>
                <c:pt idx="293">
                  <c:v>173.35217133517591</c:v>
                </c:pt>
                <c:pt idx="294">
                  <c:v>170.94089724005991</c:v>
                </c:pt>
                <c:pt idx="295">
                  <c:v>168.44234361969993</c:v>
                </c:pt>
                <c:pt idx="296">
                  <c:v>165.85957561304053</c:v>
                </c:pt>
                <c:pt idx="297">
                  <c:v>163.19576167031443</c:v>
                </c:pt>
                <c:pt idx="298">
                  <c:v>160.45416966609889</c:v>
                </c:pt>
                <c:pt idx="299">
                  <c:v>157.63816289040014</c:v>
                </c:pt>
                <c:pt idx="300">
                  <c:v>154.7511959226851</c:v>
                </c:pt>
                <c:pt idx="301">
                  <c:v>151.79681039392483</c:v>
                </c:pt>
                <c:pt idx="302">
                  <c:v>148.77863064184217</c:v>
                </c:pt>
                <c:pt idx="303">
                  <c:v>145.70035926470175</c:v>
                </c:pt>
                <c:pt idx="304">
                  <c:v>142.56577257908995</c:v>
                </c:pt>
                <c:pt idx="305">
                  <c:v>139.37871598726107</c:v>
                </c:pt>
                <c:pt idx="306">
                  <c:v>136.14309925973043</c:v>
                </c:pt>
                <c:pt idx="307">
                  <c:v>132.86289173890452</c:v>
                </c:pt>
                <c:pt idx="308">
                  <c:v>129.54211746962881</c:v>
                </c:pt>
                <c:pt idx="309">
                  <c:v>126.18485026262849</c:v>
                </c:pt>
                <c:pt idx="310">
                  <c:v>122.79520869690054</c:v>
                </c:pt>
                <c:pt idx="311">
                  <c:v>119.37735106718128</c:v>
                </c:pt>
                <c:pt idx="312">
                  <c:v>115.93547028269731</c:v>
                </c:pt>
                <c:pt idx="313">
                  <c:v>112.47378872344746</c:v>
                </c:pt>
                <c:pt idx="314">
                  <c:v>108.99655306033442</c:v>
                </c:pt>
                <c:pt idx="315">
                  <c:v>105.50802904549727</c:v>
                </c:pt>
                <c:pt idx="316">
                  <c:v>102.01249627923229</c:v>
                </c:pt>
                <c:pt idx="317">
                  <c:v>98.514242959929689</c:v>
                </c:pt>
                <c:pt idx="318">
                  <c:v>95.017560623459644</c:v>
                </c:pt>
                <c:pt idx="319">
                  <c:v>91.526738878465068</c:v>
                </c:pt>
                <c:pt idx="320">
                  <c:v>88.046060144018455</c:v>
                </c:pt>
                <c:pt idx="321">
                  <c:v>84.579794396098848</c:v>
                </c:pt>
                <c:pt idx="322">
                  <c:v>81.132193929332658</c:v>
                </c:pt>
                <c:pt idx="323">
                  <c:v>77.707488140427159</c:v>
                </c:pt>
                <c:pt idx="324">
                  <c:v>74.309878339692631</c:v>
                </c:pt>
                <c:pt idx="325">
                  <c:v>70.943532597019981</c:v>
                </c:pt>
                <c:pt idx="326">
                  <c:v>67.612580628638938</c:v>
                </c:pt>
                <c:pt idx="327">
                  <c:v>64.321108730923044</c:v>
                </c:pt>
                <c:pt idx="328">
                  <c:v>61.073154767464956</c:v>
                </c:pt>
                <c:pt idx="329">
                  <c:v>57.872703215563718</c:v>
                </c:pt>
                <c:pt idx="330">
                  <c:v>54.723680278208029</c:v>
                </c:pt>
                <c:pt idx="331">
                  <c:v>51.629949067545049</c:v>
                </c:pt>
                <c:pt idx="332">
                  <c:v>48.595304865748702</c:v>
                </c:pt>
                <c:pt idx="333">
                  <c:v>45.623470469099011</c:v>
                </c:pt>
                <c:pt idx="334">
                  <c:v>42.718091620986335</c:v>
                </c:pt>
                <c:pt idx="335">
                  <c:v>39.882732539436894</c:v>
                </c:pt>
                <c:pt idx="336">
                  <c:v>37.12087154465614</c:v>
                </c:pt>
                <c:pt idx="337">
                  <c:v>34.435896791944799</c:v>
                </c:pt>
                <c:pt idx="338">
                  <c:v>31.831102115227566</c:v>
                </c:pt>
                <c:pt idx="339">
                  <c:v>29.309682986293367</c:v>
                </c:pt>
                <c:pt idx="340">
                  <c:v>26.874732594698983</c:v>
                </c:pt>
                <c:pt idx="341">
                  <c:v>24.529238053152781</c:v>
                </c:pt>
                <c:pt idx="342">
                  <c:v>22.276076733028518</c:v>
                </c:pt>
                <c:pt idx="343">
                  <c:v>20.118012734504916</c:v>
                </c:pt>
                <c:pt idx="344">
                  <c:v>18.057693495665134</c:v>
                </c:pt>
                <c:pt idx="345">
                  <c:v>16.097646544709477</c:v>
                </c:pt>
                <c:pt idx="346">
                  <c:v>14.240276399272645</c:v>
                </c:pt>
                <c:pt idx="347">
                  <c:v>12.48786161664475</c:v>
                </c:pt>
                <c:pt idx="348">
                  <c:v>10.842551998516399</c:v>
                </c:pt>
                <c:pt idx="349">
                  <c:v>9.306365953675737</c:v>
                </c:pt>
                <c:pt idx="350">
                  <c:v>7.8811880218954684</c:v>
                </c:pt>
                <c:pt idx="351">
                  <c:v>6.5687665620441607</c:v>
                </c:pt>
                <c:pt idx="352">
                  <c:v>5.3707116072603753</c:v>
                </c:pt>
                <c:pt idx="353">
                  <c:v>4.2884928898204464</c:v>
                </c:pt>
                <c:pt idx="354">
                  <c:v>3.3234380381207558</c:v>
                </c:pt>
                <c:pt idx="355">
                  <c:v>2.4767309479901769</c:v>
                </c:pt>
                <c:pt idx="356">
                  <c:v>1.7494103303272226</c:v>
                </c:pt>
                <c:pt idx="357">
                  <c:v>1.142368436845814</c:v>
                </c:pt>
                <c:pt idx="358">
                  <c:v>0.65634996549179903</c:v>
                </c:pt>
                <c:pt idx="359">
                  <c:v>0.29195114687304624</c:v>
                </c:pt>
                <c:pt idx="360">
                  <c:v>4.9619012824720699E-2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A-6342-B943-63B1B051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03024"/>
        <c:axId val="31646032"/>
      </c:lineChart>
      <c:scatterChart>
        <c:scatterStyle val="lineMarker"/>
        <c:varyColors val="0"/>
        <c:ser>
          <c:idx val="0"/>
          <c:order val="0"/>
          <c:tx>
            <c:v>Raw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2A-6342-B943-63B1B051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catAx>
        <c:axId val="315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Difference Between Filters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auto val="1"/>
        <c:lblAlgn val="ctr"/>
        <c:lblOffset val="100"/>
        <c:noMultiLvlLbl val="1"/>
      </c:catAx>
      <c:valAx>
        <c:axId val="3164603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  <a:r>
                  <a:rPr lang="en-US" baseline="0"/>
                  <a:t> of Light (foot candles)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1042984381052"/>
          <c:y val="0.46590324659579629"/>
          <c:w val="0.14760736875103728"/>
          <c:h val="0.12915363902040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1-3348-AB5C-A8195B6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78527"/>
        <c:axId val="2136483375"/>
      </c:scatterChart>
      <c:valAx>
        <c:axId val="20793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83375"/>
        <c:crosses val="autoZero"/>
        <c:crossBetween val="midCat"/>
      </c:valAx>
      <c:valAx>
        <c:axId val="2136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7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Sheet1!$L$9:$L$27</c:f>
                <c:numCache>
                  <c:formatCode>General</c:formatCode>
                  <c:ptCount val="19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plus>
            <c:minus>
              <c:numRef>
                <c:f>Sheet1!$L$9:$L$27</c:f>
                <c:numCache>
                  <c:formatCode>General</c:formatCode>
                  <c:ptCount val="19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4-B543-B715-77DB46816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87135"/>
        <c:axId val="2134613615"/>
      </c:scatterChart>
      <c:valAx>
        <c:axId val="21339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13615"/>
        <c:crosses val="autoZero"/>
        <c:crossBetween val="midCat"/>
      </c:valAx>
      <c:valAx>
        <c:axId val="2134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Intensity of Light Passing Through Two Differently Orientated Polarization Filters (0 to 180 Degrees Only)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7840319947861E-2"/>
          <c:y val="0.16143719971560511"/>
          <c:w val="0.76259739856118525"/>
          <c:h val="0.73960260633773844"/>
        </c:manualLayout>
      </c:layout>
      <c:scatterChart>
        <c:scatterStyle val="smoothMarker"/>
        <c:varyColors val="0"/>
        <c:ser>
          <c:idx val="0"/>
          <c:order val="0"/>
          <c:tx>
            <c:v>Experimental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3F-4C94-A175-7923FA445618}"/>
            </c:ext>
          </c:extLst>
        </c:ser>
        <c:ser>
          <c:idx val="2"/>
          <c:order val="1"/>
          <c:tx>
            <c:v>Sinusoidal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Sheet1!$C$53:$C$233</c:f>
              <c:numCache>
                <c:formatCode>0.0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</c:numCache>
            </c:numRef>
          </c:xVal>
          <c:yVal>
            <c:numRef>
              <c:f>Sheet1!$F$53:$F$233</c:f>
              <c:numCache>
                <c:formatCode>General</c:formatCode>
                <c:ptCount val="181"/>
                <c:pt idx="0">
                  <c:v>-2.1977734967960458</c:v>
                </c:pt>
                <c:pt idx="1">
                  <c:v>-2.1783359069389263</c:v>
                </c:pt>
                <c:pt idx="2">
                  <c:v>-2.0472234969303571</c:v>
                </c:pt>
                <c:pt idx="3">
                  <c:v>-1.8045913460231446</c:v>
                </c:pt>
                <c:pt idx="4">
                  <c:v>-1.4507264385894416</c:v>
                </c:pt>
                <c:pt idx="5">
                  <c:v>-0.98604732467671852</c:v>
                </c:pt>
                <c:pt idx="6">
                  <c:v>-0.41110362494842434</c:v>
                </c:pt>
                <c:pt idx="7">
                  <c:v>0.27342461940523322</c:v>
                </c:pt>
                <c:pt idx="8">
                  <c:v>1.066727751017396</c:v>
                </c:pt>
                <c:pt idx="9">
                  <c:v>1.9678674540041214</c:v>
                </c:pt>
                <c:pt idx="10">
                  <c:v>2.9757778638008716</c:v>
                </c:pt>
                <c:pt idx="11">
                  <c:v>4.0892668278629003</c:v>
                </c:pt>
                <c:pt idx="12">
                  <c:v>5.3070173157388183</c:v>
                </c:pt>
                <c:pt idx="13">
                  <c:v>6.6275889768489691</c:v>
                </c:pt>
                <c:pt idx="14">
                  <c:v>8.0494198441267031</c:v>
                </c:pt>
                <c:pt idx="15">
                  <c:v>9.5708281815068688</c:v>
                </c:pt>
                <c:pt idx="16">
                  <c:v>11.190014473076801</c:v>
                </c:pt>
                <c:pt idx="17">
                  <c:v>12.905063551536841</c:v>
                </c:pt>
                <c:pt idx="18">
                  <c:v>14.713946863452747</c:v>
                </c:pt>
                <c:pt idx="19">
                  <c:v>16.614524868620904</c:v>
                </c:pt>
                <c:pt idx="20">
                  <c:v>18.60454957070823</c:v>
                </c:pt>
                <c:pt idx="21">
                  <c:v>20.681667176173576</c:v>
                </c:pt>
                <c:pt idx="22">
                  <c:v>22.843420878325659</c:v>
                </c:pt>
                <c:pt idx="23">
                  <c:v>25.087253763224467</c:v>
                </c:pt>
                <c:pt idx="24">
                  <c:v>27.410511833989318</c:v>
                </c:pt>
                <c:pt idx="25">
                  <c:v>29.810447149935989</c:v>
                </c:pt>
                <c:pt idx="26">
                  <c:v>32.284221076830498</c:v>
                </c:pt>
                <c:pt idx="27">
                  <c:v>34.828907644414656</c:v>
                </c:pt>
                <c:pt idx="28">
                  <c:v>37.441497007232364</c:v>
                </c:pt>
                <c:pt idx="29">
                  <c:v>40.118899004663355</c:v>
                </c:pt>
                <c:pt idx="30">
                  <c:v>42.857946815953021</c:v>
                </c:pt>
                <c:pt idx="31">
                  <c:v>45.65540070591603</c:v>
                </c:pt>
                <c:pt idx="32">
                  <c:v>48.507951856882421</c:v>
                </c:pt>
                <c:pt idx="33">
                  <c:v>51.412226282354531</c:v>
                </c:pt>
                <c:pt idx="34">
                  <c:v>54.364788817745072</c:v>
                </c:pt>
                <c:pt idx="35">
                  <c:v>57.362147183476623</c:v>
                </c:pt>
                <c:pt idx="36">
                  <c:v>60.400756115636455</c:v>
                </c:pt>
                <c:pt idx="37">
                  <c:v>63.477021559300958</c:v>
                </c:pt>
                <c:pt idx="38">
                  <c:v>66.587304919570045</c:v>
                </c:pt>
                <c:pt idx="39">
                  <c:v>69.727927365282994</c:v>
                </c:pt>
                <c:pt idx="40">
                  <c:v>72.89517418032591</c:v>
                </c:pt>
                <c:pt idx="41">
                  <c:v>76.085299157383545</c:v>
                </c:pt>
                <c:pt idx="42">
                  <c:v>79.294529028938939</c:v>
                </c:pt>
                <c:pt idx="43">
                  <c:v>82.51906793027949</c:v>
                </c:pt>
                <c:pt idx="44">
                  <c:v>85.755101889231298</c:v>
                </c:pt>
                <c:pt idx="45">
                  <c:v>88.998803337310619</c:v>
                </c:pt>
                <c:pt idx="46">
                  <c:v>92.246335636957241</c:v>
                </c:pt>
                <c:pt idx="47">
                  <c:v>95.493857619494392</c:v>
                </c:pt>
                <c:pt idx="48">
                  <c:v>98.737528128448375</c:v>
                </c:pt>
                <c:pt idx="49">
                  <c:v>101.9735105628536</c:v>
                </c:pt>
                <c:pt idx="50">
                  <c:v>105.1979774151694</c:v>
                </c:pt>
                <c:pt idx="51">
                  <c:v>108.40711479844116</c:v>
                </c:pt>
                <c:pt idx="52">
                  <c:v>111.59712695735107</c:v>
                </c:pt>
                <c:pt idx="53">
                  <c:v>114.76424075782306</c:v>
                </c:pt>
                <c:pt idx="54">
                  <c:v>117.90471014987099</c:v>
                </c:pt>
                <c:pt idx="55">
                  <c:v>121.01482059841223</c:v>
                </c:pt>
                <c:pt idx="56">
                  <c:v>124.09089347680538</c:v>
                </c:pt>
                <c:pt idx="57">
                  <c:v>127.12929041791585</c:v>
                </c:pt>
                <c:pt idx="58">
                  <c:v>130.12641761756223</c:v>
                </c:pt>
                <c:pt idx="59">
                  <c:v>133.07873008525405</c:v>
                </c:pt>
                <c:pt idx="60">
                  <c:v>135.98273583719313</c:v>
                </c:pt>
                <c:pt idx="61">
                  <c:v>138.83500002657814</c:v>
                </c:pt>
                <c:pt idx="62">
                  <c:v>141.63214900632849</c:v>
                </c:pt>
                <c:pt idx="63">
                  <c:v>144.37087431942075</c:v>
                </c:pt>
                <c:pt idx="64">
                  <c:v>147.04793661211932</c:v>
                </c:pt>
                <c:pt idx="65">
                  <c:v>149.66016946547106</c:v>
                </c:pt>
                <c:pt idx="66">
                  <c:v>152.2044831405336</c:v>
                </c:pt>
                <c:pt idx="67">
                  <c:v>154.6778682329068</c:v>
                </c:pt>
                <c:pt idx="68">
                  <c:v>157.07739923224432</c:v>
                </c:pt>
                <c:pt idx="69">
                  <c:v>159.4002379825364</c:v>
                </c:pt>
                <c:pt idx="70">
                  <c:v>161.64363703906946</c:v>
                </c:pt>
                <c:pt idx="71">
                  <c:v>163.80494291809325</c:v>
                </c:pt>
                <c:pt idx="72">
                  <c:v>165.8815992353513</c:v>
                </c:pt>
                <c:pt idx="73">
                  <c:v>167.87114972976224</c:v>
                </c:pt>
                <c:pt idx="74">
                  <c:v>169.77124116867583</c:v>
                </c:pt>
                <c:pt idx="75">
                  <c:v>171.57962613126784</c:v>
                </c:pt>
                <c:pt idx="76">
                  <c:v>173.2941656667802</c:v>
                </c:pt>
                <c:pt idx="77">
                  <c:v>174.91283182446409</c:v>
                </c:pt>
                <c:pt idx="78">
                  <c:v>176.4337100522323</c:v>
                </c:pt>
                <c:pt idx="79">
                  <c:v>177.85500146118369</c:v>
                </c:pt>
                <c:pt idx="80">
                  <c:v>179.17502495332235</c:v>
                </c:pt>
                <c:pt idx="81">
                  <c:v>180.39221920995379</c:v>
                </c:pt>
                <c:pt idx="82">
                  <c:v>181.50514453840651</c:v>
                </c:pt>
                <c:pt idx="83">
                  <c:v>182.51248457489515</c:v>
                </c:pt>
                <c:pt idx="84">
                  <c:v>183.41304784151038</c:v>
                </c:pt>
                <c:pt idx="85">
                  <c:v>184.20576915549424</c:v>
                </c:pt>
                <c:pt idx="86">
                  <c:v>184.88971088913456</c:v>
                </c:pt>
                <c:pt idx="87">
                  <c:v>185.46406407878703</c:v>
                </c:pt>
                <c:pt idx="88">
                  <c:v>185.92814938171449</c:v>
                </c:pt>
                <c:pt idx="89">
                  <c:v>186.28141787961081</c:v>
                </c:pt>
                <c:pt idx="90">
                  <c:v>186.52345172785948</c:v>
                </c:pt>
                <c:pt idx="91">
                  <c:v>186.65396464975834</c:v>
                </c:pt>
                <c:pt idx="92">
                  <c:v>186.67280227512691</c:v>
                </c:pt>
                <c:pt idx="93">
                  <c:v>186.57994232289451</c:v>
                </c:pt>
                <c:pt idx="94">
                  <c:v>186.37549462745443</c:v>
                </c:pt>
                <c:pt idx="95">
                  <c:v>186.0597010087522</c:v>
                </c:pt>
                <c:pt idx="96">
                  <c:v>185.63293498626189</c:v>
                </c:pt>
                <c:pt idx="97">
                  <c:v>185.09570133718861</c:v>
                </c:pt>
                <c:pt idx="98">
                  <c:v>184.44863549942016</c:v>
                </c:pt>
                <c:pt idx="99">
                  <c:v>183.69250281993334</c:v>
                </c:pt>
                <c:pt idx="100">
                  <c:v>182.82819764954476</c:v>
                </c:pt>
                <c:pt idx="101">
                  <c:v>181.85674228507588</c:v>
                </c:pt>
                <c:pt idx="102">
                  <c:v>180.77928576018439</c:v>
                </c:pt>
                <c:pt idx="103">
                  <c:v>179.59710248629176</c:v>
                </c:pt>
                <c:pt idx="104">
                  <c:v>178.311590745214</c:v>
                </c:pt>
                <c:pt idx="105">
                  <c:v>176.92427103527967</c:v>
                </c:pt>
                <c:pt idx="106">
                  <c:v>175.43678427289015</c:v>
                </c:pt>
                <c:pt idx="107">
                  <c:v>173.85088985164998</c:v>
                </c:pt>
                <c:pt idx="108">
                  <c:v>172.16846356136307</c:v>
                </c:pt>
                <c:pt idx="109">
                  <c:v>170.39149536935571</c:v>
                </c:pt>
                <c:pt idx="110">
                  <c:v>168.52208706675071</c:v>
                </c:pt>
                <c:pt idx="111">
                  <c:v>166.56244978247724</c:v>
                </c:pt>
                <c:pt idx="112">
                  <c:v>164.51490136795582</c:v>
                </c:pt>
                <c:pt idx="113">
                  <c:v>162.38186365555282</c:v>
                </c:pt>
                <c:pt idx="114">
                  <c:v>160.16585959404631</c:v>
                </c:pt>
                <c:pt idx="115">
                  <c:v>157.86951026449202</c:v>
                </c:pt>
                <c:pt idx="116">
                  <c:v>155.49553178001884</c:v>
                </c:pt>
                <c:pt idx="117">
                  <c:v>153.0467320732206</c:v>
                </c:pt>
                <c:pt idx="118">
                  <c:v>150.52600757494451</c:v>
                </c:pt>
                <c:pt idx="119">
                  <c:v>147.93633978840325</c:v>
                </c:pt>
                <c:pt idx="120">
                  <c:v>145.28079176266516</c:v>
                </c:pt>
                <c:pt idx="121">
                  <c:v>142.56250446969153</c:v>
                </c:pt>
                <c:pt idx="122">
                  <c:v>139.78469308920663</c:v>
                </c:pt>
                <c:pt idx="123">
                  <c:v>136.95064320579598</c:v>
                </c:pt>
                <c:pt idx="124">
                  <c:v>134.0637069227293</c:v>
                </c:pt>
                <c:pt idx="125">
                  <c:v>131.12729889710613</c:v>
                </c:pt>
                <c:pt idx="126">
                  <c:v>128.14489230101182</c:v>
                </c:pt>
                <c:pt idx="127">
                  <c:v>125.12001471346369</c:v>
                </c:pt>
                <c:pt idx="128">
                  <c:v>122.056243948004</c:v>
                </c:pt>
                <c:pt idx="129">
                  <c:v>118.95720382087563</c:v>
                </c:pt>
                <c:pt idx="130">
                  <c:v>115.82655986478642</c:v>
                </c:pt>
                <c:pt idx="131">
                  <c:v>112.66801499333135</c:v>
                </c:pt>
                <c:pt idx="132">
                  <c:v>109.48530512120033</c:v>
                </c:pt>
                <c:pt idx="133">
                  <c:v>106.28219474535274</c:v>
                </c:pt>
                <c:pt idx="134">
                  <c:v>103.0624724923854</c:v>
                </c:pt>
                <c:pt idx="135">
                  <c:v>99.8299466373591</c:v>
                </c:pt>
                <c:pt idx="136">
                  <c:v>96.588440599385521</c:v>
                </c:pt>
                <c:pt idx="137">
                  <c:v>93.341788419302574</c:v>
                </c:pt>
                <c:pt idx="138">
                  <c:v>90.093830224784895</c:v>
                </c:pt>
                <c:pt idx="139">
                  <c:v>86.848407688256017</c:v>
                </c:pt>
                <c:pt idx="140">
                  <c:v>83.609359482972906</c:v>
                </c:pt>
                <c:pt idx="141">
                  <c:v>80.380516742658415</c:v>
                </c:pt>
                <c:pt idx="142">
                  <c:v>77.165698530050463</c:v>
                </c:pt>
                <c:pt idx="143">
                  <c:v>73.968707319729774</c:v>
                </c:pt>
                <c:pt idx="144">
                  <c:v>70.793324500567749</c:v>
                </c:pt>
                <c:pt idx="145">
                  <c:v>67.643305903113827</c:v>
                </c:pt>
                <c:pt idx="146">
                  <c:v>64.522377357213969</c:v>
                </c:pt>
                <c:pt idx="147">
                  <c:v>61.434230285113308</c:v>
                </c:pt>
                <c:pt idx="148">
                  <c:v>58.382517335256289</c:v>
                </c:pt>
                <c:pt idx="149">
                  <c:v>55.37084806194801</c:v>
                </c:pt>
                <c:pt idx="150">
                  <c:v>52.402784655987631</c:v>
                </c:pt>
                <c:pt idx="151">
                  <c:v>49.4818377313224</c:v>
                </c:pt>
                <c:pt idx="152">
                  <c:v>46.611462172707256</c:v>
                </c:pt>
                <c:pt idx="153">
                  <c:v>43.795053049280718</c:v>
                </c:pt>
                <c:pt idx="154">
                  <c:v>41.035941598889544</c:v>
                </c:pt>
                <c:pt idx="155">
                  <c:v>38.33739128791408</c:v>
                </c:pt>
                <c:pt idx="156">
                  <c:v>35.702593951252496</c:v>
                </c:pt>
                <c:pt idx="157">
                  <c:v>33.134666017031059</c:v>
                </c:pt>
                <c:pt idx="158">
                  <c:v>30.636644820504564</c:v>
                </c:pt>
                <c:pt idx="159">
                  <c:v>28.211485011508131</c:v>
                </c:pt>
                <c:pt idx="160">
                  <c:v>25.862055059708979</c:v>
                </c:pt>
                <c:pt idx="161">
                  <c:v>23.591133861791178</c:v>
                </c:pt>
                <c:pt idx="162">
                  <c:v>21.401407454587456</c:v>
                </c:pt>
                <c:pt idx="163">
                  <c:v>19.295465838045601</c:v>
                </c:pt>
                <c:pt idx="164">
                  <c:v>17.275799911785995</c:v>
                </c:pt>
                <c:pt idx="165">
                  <c:v>15.344798528875231</c:v>
                </c:pt>
                <c:pt idx="166">
                  <c:v>13.504745670300494</c:v>
                </c:pt>
                <c:pt idx="167">
                  <c:v>11.757817743484708</c:v>
                </c:pt>
                <c:pt idx="168">
                  <c:v>10.106081008041116</c:v>
                </c:pt>
                <c:pt idx="169">
                  <c:v>8.5514891318087649</c:v>
                </c:pt>
                <c:pt idx="170">
                  <c:v>7.0958808800621824</c:v>
                </c:pt>
                <c:pt idx="171">
                  <c:v>5.7409779406264647</c:v>
                </c:pt>
                <c:pt idx="172">
                  <c:v>4.4883828874717864</c:v>
                </c:pt>
                <c:pt idx="173">
                  <c:v>3.3395772851953325</c:v>
                </c:pt>
                <c:pt idx="174">
                  <c:v>2.2959199366318472</c:v>
                </c:pt>
                <c:pt idx="175">
                  <c:v>1.3586452756673992</c:v>
                </c:pt>
                <c:pt idx="176">
                  <c:v>0.52886190715541659</c:v>
                </c:pt>
                <c:pt idx="177">
                  <c:v>-0.19244870433662697</c:v>
                </c:pt>
                <c:pt idx="178">
                  <c:v>-0.80443339540001091</c:v>
                </c:pt>
                <c:pt idx="179">
                  <c:v>-1.3063683129027623</c:v>
                </c:pt>
                <c:pt idx="180">
                  <c:v>-1.6976597701607119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3F-4C94-A175-7923FA445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74568"/>
        <c:axId val="541675224"/>
      </c:scatterChart>
      <c:valAx>
        <c:axId val="54167456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Angle Difference Between Filters (Degrees)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5224"/>
        <c:crosses val="autoZero"/>
        <c:crossBetween val="midCat"/>
      </c:valAx>
      <c:valAx>
        <c:axId val="54167522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Intensity of Light (foot candles)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4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67280643648937"/>
          <c:y val="0.41556764587293948"/>
          <c:w val="0.11859653035661001"/>
          <c:h val="0.197399612804336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Intensity of Light Passing Through Two Differently Orientated Polarization Filters (180 to 360 Degrees Only)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7840319947861E-2"/>
          <c:y val="0.16143719971560511"/>
          <c:w val="0.76259739856118525"/>
          <c:h val="0.73960260633773844"/>
        </c:manualLayout>
      </c:layout>
      <c:scatterChart>
        <c:scatterStyle val="smoothMarker"/>
        <c:varyColors val="0"/>
        <c:ser>
          <c:idx val="0"/>
          <c:order val="0"/>
          <c:tx>
            <c:v>Experimental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Sheet1!$C$27:$C$45</c:f>
              <c:numCache>
                <c:formatCode>0.0</c:formatCode>
                <c:ptCount val="19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  <c:pt idx="16">
                  <c:v>340</c:v>
                </c:pt>
                <c:pt idx="17">
                  <c:v>350</c:v>
                </c:pt>
                <c:pt idx="18">
                  <c:v>360</c:v>
                </c:pt>
              </c:numCache>
            </c:numRef>
          </c:xVal>
          <c:yVal>
            <c:numRef>
              <c:f>Sheet1!$K$27:$K$45</c:f>
              <c:numCache>
                <c:formatCode>0</c:formatCode>
                <c:ptCount val="19"/>
                <c:pt idx="0">
                  <c:v>-0.8571428571428571</c:v>
                </c:pt>
                <c:pt idx="1">
                  <c:v>1.4285714285714286</c:v>
                </c:pt>
                <c:pt idx="2">
                  <c:v>15.142857142857142</c:v>
                </c:pt>
                <c:pt idx="3">
                  <c:v>39.285714285714285</c:v>
                </c:pt>
                <c:pt idx="4">
                  <c:v>70</c:v>
                </c:pt>
                <c:pt idx="5">
                  <c:v>102.42857142857143</c:v>
                </c:pt>
                <c:pt idx="6">
                  <c:v>137.71428571428572</c:v>
                </c:pt>
                <c:pt idx="7">
                  <c:v>165.42857142857142</c:v>
                </c:pt>
                <c:pt idx="8">
                  <c:v>189.28571428571428</c:v>
                </c:pt>
                <c:pt idx="9">
                  <c:v>202.57142857142858</c:v>
                </c:pt>
                <c:pt idx="10">
                  <c:v>200.57142857142858</c:v>
                </c:pt>
                <c:pt idx="11">
                  <c:v>186.14285714285714</c:v>
                </c:pt>
                <c:pt idx="12">
                  <c:v>160.42857142857142</c:v>
                </c:pt>
                <c:pt idx="13">
                  <c:v>124.28571428571429</c:v>
                </c:pt>
                <c:pt idx="14">
                  <c:v>89.571428571428569</c:v>
                </c:pt>
                <c:pt idx="15">
                  <c:v>54.714285714285715</c:v>
                </c:pt>
                <c:pt idx="16">
                  <c:v>25.571428571428573</c:v>
                </c:pt>
                <c:pt idx="17">
                  <c:v>7.1428571428571432</c:v>
                </c:pt>
                <c:pt idx="18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9-4467-9F04-8FC0D4AE7CB1}"/>
            </c:ext>
          </c:extLst>
        </c:ser>
        <c:ser>
          <c:idx val="2"/>
          <c:order val="1"/>
          <c:tx>
            <c:v>Sinusoidal Model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Sheet1!$C$233:$C$413</c:f>
              <c:numCache>
                <c:formatCode>0.0</c:formatCode>
                <c:ptCount val="181"/>
                <c:pt idx="0">
                  <c:v>180</c:v>
                </c:pt>
                <c:pt idx="1">
                  <c:v>181</c:v>
                </c:pt>
                <c:pt idx="2">
                  <c:v>182</c:v>
                </c:pt>
                <c:pt idx="3">
                  <c:v>183</c:v>
                </c:pt>
                <c:pt idx="4">
                  <c:v>184</c:v>
                </c:pt>
                <c:pt idx="5">
                  <c:v>185</c:v>
                </c:pt>
                <c:pt idx="6">
                  <c:v>186</c:v>
                </c:pt>
                <c:pt idx="7">
                  <c:v>187</c:v>
                </c:pt>
                <c:pt idx="8">
                  <c:v>188</c:v>
                </c:pt>
                <c:pt idx="9">
                  <c:v>189</c:v>
                </c:pt>
                <c:pt idx="10">
                  <c:v>190</c:v>
                </c:pt>
                <c:pt idx="11">
                  <c:v>191</c:v>
                </c:pt>
                <c:pt idx="12">
                  <c:v>192</c:v>
                </c:pt>
                <c:pt idx="13">
                  <c:v>193</c:v>
                </c:pt>
                <c:pt idx="14">
                  <c:v>194</c:v>
                </c:pt>
                <c:pt idx="15">
                  <c:v>195</c:v>
                </c:pt>
                <c:pt idx="16">
                  <c:v>196</c:v>
                </c:pt>
                <c:pt idx="17">
                  <c:v>197</c:v>
                </c:pt>
                <c:pt idx="18">
                  <c:v>198</c:v>
                </c:pt>
                <c:pt idx="19">
                  <c:v>199</c:v>
                </c:pt>
                <c:pt idx="20">
                  <c:v>200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205</c:v>
                </c:pt>
                <c:pt idx="26">
                  <c:v>206</c:v>
                </c:pt>
                <c:pt idx="27">
                  <c:v>207</c:v>
                </c:pt>
                <c:pt idx="28">
                  <c:v>208</c:v>
                </c:pt>
                <c:pt idx="29">
                  <c:v>209</c:v>
                </c:pt>
                <c:pt idx="30">
                  <c:v>210</c:v>
                </c:pt>
                <c:pt idx="31">
                  <c:v>211</c:v>
                </c:pt>
                <c:pt idx="32">
                  <c:v>212</c:v>
                </c:pt>
                <c:pt idx="33">
                  <c:v>213</c:v>
                </c:pt>
                <c:pt idx="34">
                  <c:v>214</c:v>
                </c:pt>
                <c:pt idx="35">
                  <c:v>215</c:v>
                </c:pt>
                <c:pt idx="36">
                  <c:v>216</c:v>
                </c:pt>
                <c:pt idx="37">
                  <c:v>217</c:v>
                </c:pt>
                <c:pt idx="38">
                  <c:v>218</c:v>
                </c:pt>
                <c:pt idx="39">
                  <c:v>219</c:v>
                </c:pt>
                <c:pt idx="40">
                  <c:v>220</c:v>
                </c:pt>
                <c:pt idx="41">
                  <c:v>221</c:v>
                </c:pt>
                <c:pt idx="42">
                  <c:v>222</c:v>
                </c:pt>
                <c:pt idx="43">
                  <c:v>223</c:v>
                </c:pt>
                <c:pt idx="44">
                  <c:v>224</c:v>
                </c:pt>
                <c:pt idx="45">
                  <c:v>225</c:v>
                </c:pt>
                <c:pt idx="46">
                  <c:v>226</c:v>
                </c:pt>
                <c:pt idx="47">
                  <c:v>227</c:v>
                </c:pt>
                <c:pt idx="48">
                  <c:v>228</c:v>
                </c:pt>
                <c:pt idx="49">
                  <c:v>229</c:v>
                </c:pt>
                <c:pt idx="50">
                  <c:v>230</c:v>
                </c:pt>
                <c:pt idx="51">
                  <c:v>231</c:v>
                </c:pt>
                <c:pt idx="52">
                  <c:v>232</c:v>
                </c:pt>
                <c:pt idx="53">
                  <c:v>233</c:v>
                </c:pt>
                <c:pt idx="54">
                  <c:v>234</c:v>
                </c:pt>
                <c:pt idx="55">
                  <c:v>235</c:v>
                </c:pt>
                <c:pt idx="56">
                  <c:v>236</c:v>
                </c:pt>
                <c:pt idx="57">
                  <c:v>237</c:v>
                </c:pt>
                <c:pt idx="58">
                  <c:v>238</c:v>
                </c:pt>
                <c:pt idx="59">
                  <c:v>239</c:v>
                </c:pt>
                <c:pt idx="60">
                  <c:v>240</c:v>
                </c:pt>
                <c:pt idx="61">
                  <c:v>241</c:v>
                </c:pt>
                <c:pt idx="62">
                  <c:v>242</c:v>
                </c:pt>
                <c:pt idx="63">
                  <c:v>243</c:v>
                </c:pt>
                <c:pt idx="64">
                  <c:v>244</c:v>
                </c:pt>
                <c:pt idx="65">
                  <c:v>245</c:v>
                </c:pt>
                <c:pt idx="66">
                  <c:v>246</c:v>
                </c:pt>
                <c:pt idx="67">
                  <c:v>247</c:v>
                </c:pt>
                <c:pt idx="68">
                  <c:v>248</c:v>
                </c:pt>
                <c:pt idx="69">
                  <c:v>249</c:v>
                </c:pt>
                <c:pt idx="70">
                  <c:v>250</c:v>
                </c:pt>
                <c:pt idx="71">
                  <c:v>251</c:v>
                </c:pt>
                <c:pt idx="72">
                  <c:v>252</c:v>
                </c:pt>
                <c:pt idx="73">
                  <c:v>253</c:v>
                </c:pt>
                <c:pt idx="74">
                  <c:v>254</c:v>
                </c:pt>
                <c:pt idx="75">
                  <c:v>255</c:v>
                </c:pt>
                <c:pt idx="76">
                  <c:v>256</c:v>
                </c:pt>
                <c:pt idx="77">
                  <c:v>257</c:v>
                </c:pt>
                <c:pt idx="78">
                  <c:v>258</c:v>
                </c:pt>
                <c:pt idx="79">
                  <c:v>259</c:v>
                </c:pt>
                <c:pt idx="80">
                  <c:v>260</c:v>
                </c:pt>
                <c:pt idx="81">
                  <c:v>261</c:v>
                </c:pt>
                <c:pt idx="82">
                  <c:v>262</c:v>
                </c:pt>
                <c:pt idx="83">
                  <c:v>263</c:v>
                </c:pt>
                <c:pt idx="84">
                  <c:v>264</c:v>
                </c:pt>
                <c:pt idx="85">
                  <c:v>265</c:v>
                </c:pt>
                <c:pt idx="86">
                  <c:v>266</c:v>
                </c:pt>
                <c:pt idx="87">
                  <c:v>267</c:v>
                </c:pt>
                <c:pt idx="88">
                  <c:v>268</c:v>
                </c:pt>
                <c:pt idx="89">
                  <c:v>269</c:v>
                </c:pt>
                <c:pt idx="90">
                  <c:v>270</c:v>
                </c:pt>
                <c:pt idx="91">
                  <c:v>271</c:v>
                </c:pt>
                <c:pt idx="92">
                  <c:v>272</c:v>
                </c:pt>
                <c:pt idx="93">
                  <c:v>273</c:v>
                </c:pt>
                <c:pt idx="94">
                  <c:v>274</c:v>
                </c:pt>
                <c:pt idx="95">
                  <c:v>275</c:v>
                </c:pt>
                <c:pt idx="96">
                  <c:v>276</c:v>
                </c:pt>
                <c:pt idx="97">
                  <c:v>277</c:v>
                </c:pt>
                <c:pt idx="98">
                  <c:v>278</c:v>
                </c:pt>
                <c:pt idx="99">
                  <c:v>279</c:v>
                </c:pt>
                <c:pt idx="100">
                  <c:v>280</c:v>
                </c:pt>
                <c:pt idx="101">
                  <c:v>281</c:v>
                </c:pt>
                <c:pt idx="102">
                  <c:v>282</c:v>
                </c:pt>
                <c:pt idx="103">
                  <c:v>283</c:v>
                </c:pt>
                <c:pt idx="104">
                  <c:v>284</c:v>
                </c:pt>
                <c:pt idx="105">
                  <c:v>285</c:v>
                </c:pt>
                <c:pt idx="106">
                  <c:v>286</c:v>
                </c:pt>
                <c:pt idx="107">
                  <c:v>287</c:v>
                </c:pt>
                <c:pt idx="108">
                  <c:v>288</c:v>
                </c:pt>
                <c:pt idx="109">
                  <c:v>289</c:v>
                </c:pt>
                <c:pt idx="110">
                  <c:v>290</c:v>
                </c:pt>
                <c:pt idx="111">
                  <c:v>291</c:v>
                </c:pt>
                <c:pt idx="112">
                  <c:v>292</c:v>
                </c:pt>
                <c:pt idx="113">
                  <c:v>293</c:v>
                </c:pt>
                <c:pt idx="114">
                  <c:v>294</c:v>
                </c:pt>
                <c:pt idx="115">
                  <c:v>295</c:v>
                </c:pt>
                <c:pt idx="116">
                  <c:v>296</c:v>
                </c:pt>
                <c:pt idx="117">
                  <c:v>297</c:v>
                </c:pt>
                <c:pt idx="118">
                  <c:v>298</c:v>
                </c:pt>
                <c:pt idx="119">
                  <c:v>299</c:v>
                </c:pt>
                <c:pt idx="120">
                  <c:v>300</c:v>
                </c:pt>
                <c:pt idx="121">
                  <c:v>301</c:v>
                </c:pt>
                <c:pt idx="122">
                  <c:v>302</c:v>
                </c:pt>
                <c:pt idx="123">
                  <c:v>303</c:v>
                </c:pt>
                <c:pt idx="124">
                  <c:v>304</c:v>
                </c:pt>
                <c:pt idx="125">
                  <c:v>305</c:v>
                </c:pt>
                <c:pt idx="126">
                  <c:v>306</c:v>
                </c:pt>
                <c:pt idx="127">
                  <c:v>307</c:v>
                </c:pt>
                <c:pt idx="128">
                  <c:v>308</c:v>
                </c:pt>
                <c:pt idx="129">
                  <c:v>309</c:v>
                </c:pt>
                <c:pt idx="130">
                  <c:v>310</c:v>
                </c:pt>
                <c:pt idx="131">
                  <c:v>311</c:v>
                </c:pt>
                <c:pt idx="132">
                  <c:v>312</c:v>
                </c:pt>
                <c:pt idx="133">
                  <c:v>313</c:v>
                </c:pt>
                <c:pt idx="134">
                  <c:v>314</c:v>
                </c:pt>
                <c:pt idx="135">
                  <c:v>315</c:v>
                </c:pt>
                <c:pt idx="136">
                  <c:v>316</c:v>
                </c:pt>
                <c:pt idx="137">
                  <c:v>317</c:v>
                </c:pt>
                <c:pt idx="138">
                  <c:v>318</c:v>
                </c:pt>
                <c:pt idx="139">
                  <c:v>319</c:v>
                </c:pt>
                <c:pt idx="140">
                  <c:v>320</c:v>
                </c:pt>
                <c:pt idx="141">
                  <c:v>321</c:v>
                </c:pt>
                <c:pt idx="142">
                  <c:v>322</c:v>
                </c:pt>
                <c:pt idx="143">
                  <c:v>323</c:v>
                </c:pt>
                <c:pt idx="144">
                  <c:v>324</c:v>
                </c:pt>
                <c:pt idx="145">
                  <c:v>325</c:v>
                </c:pt>
                <c:pt idx="146">
                  <c:v>326</c:v>
                </c:pt>
                <c:pt idx="147">
                  <c:v>327</c:v>
                </c:pt>
                <c:pt idx="148">
                  <c:v>328</c:v>
                </c:pt>
                <c:pt idx="149">
                  <c:v>329</c:v>
                </c:pt>
                <c:pt idx="150">
                  <c:v>330</c:v>
                </c:pt>
                <c:pt idx="151">
                  <c:v>331</c:v>
                </c:pt>
                <c:pt idx="152">
                  <c:v>332</c:v>
                </c:pt>
                <c:pt idx="153">
                  <c:v>333</c:v>
                </c:pt>
                <c:pt idx="154">
                  <c:v>334</c:v>
                </c:pt>
                <c:pt idx="155">
                  <c:v>335</c:v>
                </c:pt>
                <c:pt idx="156">
                  <c:v>336</c:v>
                </c:pt>
                <c:pt idx="157">
                  <c:v>337</c:v>
                </c:pt>
                <c:pt idx="158">
                  <c:v>338</c:v>
                </c:pt>
                <c:pt idx="159">
                  <c:v>339</c:v>
                </c:pt>
                <c:pt idx="160">
                  <c:v>340</c:v>
                </c:pt>
                <c:pt idx="161">
                  <c:v>341</c:v>
                </c:pt>
                <c:pt idx="162">
                  <c:v>342</c:v>
                </c:pt>
                <c:pt idx="163">
                  <c:v>343</c:v>
                </c:pt>
                <c:pt idx="164">
                  <c:v>344</c:v>
                </c:pt>
                <c:pt idx="165">
                  <c:v>345</c:v>
                </c:pt>
                <c:pt idx="166">
                  <c:v>346</c:v>
                </c:pt>
                <c:pt idx="167">
                  <c:v>347</c:v>
                </c:pt>
                <c:pt idx="168">
                  <c:v>348</c:v>
                </c:pt>
                <c:pt idx="169">
                  <c:v>349</c:v>
                </c:pt>
                <c:pt idx="170">
                  <c:v>350</c:v>
                </c:pt>
                <c:pt idx="171">
                  <c:v>351</c:v>
                </c:pt>
                <c:pt idx="172">
                  <c:v>352</c:v>
                </c:pt>
                <c:pt idx="173">
                  <c:v>353</c:v>
                </c:pt>
                <c:pt idx="174">
                  <c:v>354</c:v>
                </c:pt>
                <c:pt idx="175">
                  <c:v>355</c:v>
                </c:pt>
                <c:pt idx="176">
                  <c:v>356</c:v>
                </c:pt>
                <c:pt idx="177">
                  <c:v>357</c:v>
                </c:pt>
                <c:pt idx="178">
                  <c:v>358</c:v>
                </c:pt>
                <c:pt idx="179">
                  <c:v>359</c:v>
                </c:pt>
                <c:pt idx="180">
                  <c:v>360</c:v>
                </c:pt>
              </c:numCache>
            </c:numRef>
          </c:xVal>
          <c:yVal>
            <c:numRef>
              <c:f>Sheet1!$G$233:$G$413</c:f>
              <c:numCache>
                <c:formatCode>General</c:formatCode>
                <c:ptCount val="181"/>
                <c:pt idx="0">
                  <c:v>-1.5971039809793979</c:v>
                </c:pt>
                <c:pt idx="1">
                  <c:v>-1.9211174835172784</c:v>
                </c:pt>
                <c:pt idx="2">
                  <c:v>-2.1231038323653593</c:v>
                </c:pt>
                <c:pt idx="3">
                  <c:v>-2.2028169386868655</c:v>
                </c:pt>
                <c:pt idx="4">
                  <c:v>-2.1601596845046487</c:v>
                </c:pt>
                <c:pt idx="5">
                  <c:v>-1.9951840410243022</c:v>
                </c:pt>
                <c:pt idx="6">
                  <c:v>-1.7080910053153389</c:v>
                </c:pt>
                <c:pt idx="7">
                  <c:v>-1.299230355427639</c:v>
                </c:pt>
                <c:pt idx="8">
                  <c:v>-0.76910022424151236</c:v>
                </c:pt>
                <c:pt idx="9">
                  <c:v>-0.11834649257053798</c:v>
                </c:pt>
                <c:pt idx="10">
                  <c:v>0.65223799774339852</c:v>
                </c:pt>
                <c:pt idx="11">
                  <c:v>1.5417144097841629</c:v>
                </c:pt>
                <c:pt idx="12">
                  <c:v>2.5489990553874975</c:v>
                </c:pt>
                <c:pt idx="13">
                  <c:v>3.6728647154460958</c:v>
                </c:pt>
                <c:pt idx="14">
                  <c:v>4.9119421350841748</c:v>
                </c:pt>
                <c:pt idx="15">
                  <c:v>6.2647216918812347</c:v>
                </c:pt>
                <c:pt idx="16">
                  <c:v>7.7295552351109933</c:v>
                </c:pt>
                <c:pt idx="17">
                  <c:v>9.3046580937559327</c:v>
                </c:pt>
                <c:pt idx="18">
                  <c:v>10.988111250850309</c:v>
                </c:pt>
                <c:pt idx="19">
                  <c:v>12.77786368150278</c:v>
                </c:pt>
                <c:pt idx="20">
                  <c:v>14.671734851750102</c:v>
                </c:pt>
                <c:pt idx="21">
                  <c:v>16.667417375197303</c:v>
                </c:pt>
                <c:pt idx="22">
                  <c:v>18.762479824208114</c:v>
                </c:pt>
                <c:pt idx="23">
                  <c:v>20.954369692219416</c:v>
                </c:pt>
                <c:pt idx="24">
                  <c:v>23.24041650357286</c:v>
                </c:pt>
                <c:pt idx="25">
                  <c:v>25.617835067071752</c:v>
                </c:pt>
                <c:pt idx="26">
                  <c:v>28.083728869302618</c:v>
                </c:pt>
                <c:pt idx="27">
                  <c:v>30.635093603583755</c:v>
                </c:pt>
                <c:pt idx="28">
                  <c:v>33.26882083024482</c:v>
                </c:pt>
                <c:pt idx="29">
                  <c:v>35.981701763775</c:v>
                </c:pt>
                <c:pt idx="30">
                  <c:v>38.770431182226844</c:v>
                </c:pt>
                <c:pt idx="31">
                  <c:v>41.631611454114193</c:v>
                </c:pt>
                <c:pt idx="32">
                  <c:v>44.561756677894756</c:v>
                </c:pt>
                <c:pt idx="33">
                  <c:v>47.557296928998092</c:v>
                </c:pt>
                <c:pt idx="34">
                  <c:v>50.614582609220271</c:v>
                </c:pt>
                <c:pt idx="35">
                  <c:v>53.729888893190669</c:v>
                </c:pt>
                <c:pt idx="36">
                  <c:v>56.899420266489813</c:v>
                </c:pt>
                <c:pt idx="37">
                  <c:v>60.11931514989071</c:v>
                </c:pt>
                <c:pt idx="38">
                  <c:v>63.385650604091509</c:v>
                </c:pt>
                <c:pt idx="39">
                  <c:v>66.694447109203395</c:v>
                </c:pt>
                <c:pt idx="40">
                  <c:v>70.041673413175644</c:v>
                </c:pt>
                <c:pt idx="41">
                  <c:v>73.423251443245761</c:v>
                </c:pt>
                <c:pt idx="42">
                  <c:v>76.835061274435617</c:v>
                </c:pt>
                <c:pt idx="43">
                  <c:v>80.272946149036542</c:v>
                </c:pt>
                <c:pt idx="44">
                  <c:v>83.732717540969134</c:v>
                </c:pt>
                <c:pt idx="45">
                  <c:v>87.210160258849697</c:v>
                </c:pt>
                <c:pt idx="46">
                  <c:v>90.701037581541669</c:v>
                </c:pt>
                <c:pt idx="47">
                  <c:v>94.201096419940242</c:v>
                </c:pt>
                <c:pt idx="48">
                  <c:v>97.706072498696244</c:v>
                </c:pt>
                <c:pt idx="49">
                  <c:v>101.21169555157124</c:v>
                </c:pt>
                <c:pt idx="50">
                  <c:v>104.71369452408977</c:v>
                </c:pt>
                <c:pt idx="51">
                  <c:v>108.20780277715212</c:v>
                </c:pt>
                <c:pt idx="52">
                  <c:v>111.68976328526917</c:v>
                </c:pt>
                <c:pt idx="53">
                  <c:v>115.1553338230822</c:v>
                </c:pt>
                <c:pt idx="54">
                  <c:v>118.60029213385336</c:v>
                </c:pt>
                <c:pt idx="55">
                  <c:v>122.02044107362548</c:v>
                </c:pt>
                <c:pt idx="56">
                  <c:v>125.41161372478777</c:v>
                </c:pt>
                <c:pt idx="57">
                  <c:v>128.76967847281404</c:v>
                </c:pt>
                <c:pt idx="58">
                  <c:v>132.09054403998945</c:v>
                </c:pt>
                <c:pt idx="59">
                  <c:v>135.37016446999519</c:v>
                </c:pt>
                <c:pt idx="60">
                  <c:v>138.60454405727313</c:v>
                </c:pt>
                <c:pt idx="61">
                  <c:v>141.78974221517069</c:v>
                </c:pt>
                <c:pt idx="62">
                  <c:v>144.92187827692948</c:v>
                </c:pt>
                <c:pt idx="63">
                  <c:v>147.99713622367278</c:v>
                </c:pt>
                <c:pt idx="64">
                  <c:v>151.01176933362859</c:v>
                </c:pt>
                <c:pt idx="65">
                  <c:v>153.96210474692487</c:v>
                </c:pt>
                <c:pt idx="66">
                  <c:v>156.84454794039681</c:v>
                </c:pt>
                <c:pt idx="67">
                  <c:v>159.65558710695123</c:v>
                </c:pt>
                <c:pt idx="68">
                  <c:v>162.39179743415639</c:v>
                </c:pt>
                <c:pt idx="69">
                  <c:v>165.0498452768403</c:v>
                </c:pt>
                <c:pt idx="70">
                  <c:v>167.62649221861784</c:v>
                </c:pt>
                <c:pt idx="71">
                  <c:v>170.1185990173953</c:v>
                </c:pt>
                <c:pt idx="72">
                  <c:v>172.52312943004637</c:v>
                </c:pt>
                <c:pt idx="73">
                  <c:v>174.8371539116016</c:v>
                </c:pt>
                <c:pt idx="74">
                  <c:v>177.05785318444021</c:v>
                </c:pt>
                <c:pt idx="75">
                  <c:v>179.18252167314114</c:v>
                </c:pt>
                <c:pt idx="76">
                  <c:v>181.20857080080333</c:v>
                </c:pt>
                <c:pt idx="77">
                  <c:v>183.13353214282336</c:v>
                </c:pt>
                <c:pt idx="78">
                  <c:v>184.95506043428509</c:v>
                </c:pt>
                <c:pt idx="79">
                  <c:v>186.67093642729881</c:v>
                </c:pt>
                <c:pt idx="80">
                  <c:v>188.27906959480887</c:v>
                </c:pt>
                <c:pt idx="81">
                  <c:v>189.77750067757393</c:v>
                </c:pt>
                <c:pt idx="82">
                  <c:v>191.16440407121911</c:v>
                </c:pt>
                <c:pt idx="83">
                  <c:v>192.43809005044946</c:v>
                </c:pt>
                <c:pt idx="84">
                  <c:v>193.59700682771688</c:v>
                </c:pt>
                <c:pt idx="85">
                  <c:v>194.63974244383064</c:v>
                </c:pt>
                <c:pt idx="86">
                  <c:v>195.56502648820964</c:v>
                </c:pt>
                <c:pt idx="87">
                  <c:v>196.371731646679</c:v>
                </c:pt>
                <c:pt idx="88">
                  <c:v>197.05887507492676</c:v>
                </c:pt>
                <c:pt idx="89">
                  <c:v>197.62561959594603</c:v>
                </c:pt>
                <c:pt idx="90">
                  <c:v>198.07127472000465</c:v>
                </c:pt>
                <c:pt idx="91">
                  <c:v>198.39529748589896</c:v>
                </c:pt>
                <c:pt idx="92">
                  <c:v>198.59729312246745</c:v>
                </c:pt>
                <c:pt idx="93">
                  <c:v>198.67701552955771</c:v>
                </c:pt>
                <c:pt idx="94">
                  <c:v>198.63436757786104</c:v>
                </c:pt>
                <c:pt idx="95">
                  <c:v>198.46940122724942</c:v>
                </c:pt>
                <c:pt idx="96">
                  <c:v>198.18231746347044</c:v>
                </c:pt>
                <c:pt idx="97">
                  <c:v>197.77346605327762</c:v>
                </c:pt>
                <c:pt idx="98">
                  <c:v>197.24334511829409</c:v>
                </c:pt>
                <c:pt idx="99">
                  <c:v>196.59260052812931</c:v>
                </c:pt>
                <c:pt idx="100">
                  <c:v>195.82202511348771</c:v>
                </c:pt>
                <c:pt idx="101">
                  <c:v>194.93255770022805</c:v>
                </c:pt>
                <c:pt idx="102">
                  <c:v>193.92528196555105</c:v>
                </c:pt>
                <c:pt idx="103">
                  <c:v>192.80142511770748</c:v>
                </c:pt>
                <c:pt idx="104">
                  <c:v>191.56235640083662</c:v>
                </c:pt>
                <c:pt idx="105">
                  <c:v>190.20958542675626</c:v>
                </c:pt>
                <c:pt idx="106">
                  <c:v>188.74476033573578</c:v>
                </c:pt>
                <c:pt idx="107">
                  <c:v>187.16966578849517</c:v>
                </c:pt>
                <c:pt idx="108">
                  <c:v>185.48622079187385</c:v>
                </c:pt>
                <c:pt idx="109">
                  <c:v>183.69647636082107</c:v>
                </c:pt>
                <c:pt idx="110">
                  <c:v>181.80261301955363</c:v>
                </c:pt>
                <c:pt idx="111">
                  <c:v>179.80693814492827</c:v>
                </c:pt>
                <c:pt idx="112">
                  <c:v>177.7118831552624</c:v>
                </c:pt>
                <c:pt idx="113">
                  <c:v>175.52000054803079</c:v>
                </c:pt>
                <c:pt idx="114">
                  <c:v>173.23396079004607</c:v>
                </c:pt>
                <c:pt idx="115">
                  <c:v>170.85654906391107</c:v>
                </c:pt>
                <c:pt idx="116">
                  <c:v>168.39066187470951</c:v>
                </c:pt>
                <c:pt idx="117">
                  <c:v>165.83930352106557</c:v>
                </c:pt>
                <c:pt idx="118">
                  <c:v>163.20558243487625</c:v>
                </c:pt>
                <c:pt idx="119">
                  <c:v>160.49270739417113</c:v>
                </c:pt>
                <c:pt idx="120">
                  <c:v>157.70398361371778</c:v>
                </c:pt>
                <c:pt idx="121">
                  <c:v>154.84280871813385</c:v>
                </c:pt>
                <c:pt idx="122">
                  <c:v>151.91266860241092</c:v>
                </c:pt>
                <c:pt idx="123">
                  <c:v>148.91713318489661</c:v>
                </c:pt>
                <c:pt idx="124">
                  <c:v>145.8598520579053</c:v>
                </c:pt>
                <c:pt idx="125">
                  <c:v>142.74455004126065</c:v>
                </c:pt>
                <c:pt idx="126">
                  <c:v>139.57502264418309</c:v>
                </c:pt>
                <c:pt idx="127">
                  <c:v>136.35513144105474</c:v>
                </c:pt>
                <c:pt idx="128">
                  <c:v>133.08879936669422</c:v>
                </c:pt>
                <c:pt idx="129">
                  <c:v>129.7800059368719</c:v>
                </c:pt>
                <c:pt idx="130">
                  <c:v>126.43278239989239</c:v>
                </c:pt>
                <c:pt idx="131">
                  <c:v>123.05120682514639</c:v>
                </c:pt>
                <c:pt idx="132">
                  <c:v>119.63939913462112</c:v>
                </c:pt>
                <c:pt idx="133">
                  <c:v>116.20151608341715</c:v>
                </c:pt>
                <c:pt idx="134">
                  <c:v>112.74174619539187</c:v>
                </c:pt>
                <c:pt idx="135">
                  <c:v>109.26430466009735</c:v>
                </c:pt>
                <c:pt idx="136">
                  <c:v>105.77342819722872</c:v>
                </c:pt>
                <c:pt idx="137">
                  <c:v>102.27336989484388</c:v>
                </c:pt>
                <c:pt idx="138">
                  <c:v>98.768394027638266</c:v>
                </c:pt>
                <c:pt idx="139">
                  <c:v>95.262770861593111</c:v>
                </c:pt>
                <c:pt idx="140">
                  <c:v>91.760771451321546</c:v>
                </c:pt>
                <c:pt idx="141">
                  <c:v>88.266662436456656</c:v>
                </c:pt>
                <c:pt idx="142">
                  <c:v>84.784700843415862</c:v>
                </c:pt>
                <c:pt idx="143">
                  <c:v>81.319128898879228</c:v>
                </c:pt>
                <c:pt idx="144">
                  <c:v>77.874168861299054</c:v>
                </c:pt>
                <c:pt idx="145">
                  <c:v>74.454017876735705</c:v>
                </c:pt>
                <c:pt idx="146">
                  <c:v>71.062842865291756</c:v>
                </c:pt>
                <c:pt idx="147">
                  <c:v>67.704775444369062</c:v>
                </c:pt>
                <c:pt idx="148">
                  <c:v>64.383906894938576</c:v>
                </c:pt>
                <c:pt idx="149">
                  <c:v>61.10428317695257</c:v>
                </c:pt>
                <c:pt idx="150">
                  <c:v>57.869899999975402</c:v>
                </c:pt>
                <c:pt idx="151">
                  <c:v>54.684697955033059</c:v>
                </c:pt>
                <c:pt idx="152">
                  <c:v>51.552557713619471</c:v>
                </c:pt>
                <c:pt idx="153">
                  <c:v>48.477295299703407</c:v>
                </c:pt>
                <c:pt idx="154">
                  <c:v>45.462657440500173</c:v>
                </c:pt>
                <c:pt idx="155">
                  <c:v>42.512317001667483</c:v>
                </c:pt>
                <c:pt idx="156">
                  <c:v>39.629868512493196</c:v>
                </c:pt>
                <c:pt idx="157">
                  <c:v>36.818823786522245</c:v>
                </c:pt>
                <c:pt idx="158">
                  <c:v>34.082607642959616</c:v>
                </c:pt>
                <c:pt idx="159">
                  <c:v>31.424553734063949</c:v>
                </c:pt>
                <c:pt idx="160">
                  <c:v>28.847900483610928</c:v>
                </c:pt>
                <c:pt idx="161">
                  <c:v>26.355787141380546</c:v>
                </c:pt>
                <c:pt idx="162">
                  <c:v>23.951249958470939</c:v>
                </c:pt>
                <c:pt idx="163">
                  <c:v>21.637218488100245</c:v>
                </c:pt>
                <c:pt idx="164">
                  <c:v>19.416512016404099</c:v>
                </c:pt>
                <c:pt idx="165">
                  <c:v>17.291836127574314</c:v>
                </c:pt>
                <c:pt idx="166">
                  <c:v>15.265779407527603</c:v>
                </c:pt>
                <c:pt idx="167">
                  <c:v>13.340810290117503</c:v>
                </c:pt>
                <c:pt idx="168">
                  <c:v>11.519274049733653</c:v>
                </c:pt>
                <c:pt idx="169">
                  <c:v>9.8033899439499237</c:v>
                </c:pt>
                <c:pt idx="170">
                  <c:v>8.1952485097063175</c:v>
                </c:pt>
                <c:pt idx="171">
                  <c:v>6.6968090163157115</c:v>
                </c:pt>
                <c:pt idx="172">
                  <c:v>5.309897078400013</c:v>
                </c:pt>
                <c:pt idx="173">
                  <c:v>4.036202431664222</c:v>
                </c:pt>
                <c:pt idx="174">
                  <c:v>2.8772768742163919</c:v>
                </c:pt>
                <c:pt idx="175">
                  <c:v>1.8345323759444199</c:v>
                </c:pt>
                <c:pt idx="176">
                  <c:v>0.90923935825098567</c:v>
                </c:pt>
                <c:pt idx="177">
                  <c:v>0.10252514624353637</c:v>
                </c:pt>
                <c:pt idx="178">
                  <c:v>-0.58462740473559904</c:v>
                </c:pt>
                <c:pt idx="179">
                  <c:v>-1.1513811065649406</c:v>
                </c:pt>
                <c:pt idx="180">
                  <c:v>-1.5970454583269316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B9-4467-9F04-8FC0D4AE7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74568"/>
        <c:axId val="541675224"/>
      </c:scatterChart>
      <c:valAx>
        <c:axId val="541674568"/>
        <c:scaling>
          <c:orientation val="minMax"/>
          <c:max val="360"/>
          <c:min val="18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Angle Difference Between Filters (Degrees)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5224"/>
        <c:crosses val="autoZero"/>
        <c:crossBetween val="midCat"/>
      </c:valAx>
      <c:valAx>
        <c:axId val="541675224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Intensity of Light (foot candles)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7456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67280643648937"/>
          <c:y val="0.41556764587293948"/>
          <c:w val="0.12632720677321957"/>
          <c:h val="8.7981010808272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Intensity</a:t>
            </a:r>
            <a:r>
              <a:rPr lang="en-US" baseline="0"/>
              <a:t> of Light Passing Through Two Differently Orientated Polarization Filters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Sinusoidal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Sheet1!$C$53:$C$413</c:f>
              <c:numCache>
                <c:formatCode>0.0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cat>
          <c:val>
            <c:numRef>
              <c:f>Sheet1!$E$53:$E$413</c:f>
              <c:numCache>
                <c:formatCode>General</c:formatCode>
                <c:ptCount val="361"/>
                <c:pt idx="0">
                  <c:v>0.36749172937950902</c:v>
                </c:pt>
                <c:pt idx="1">
                  <c:v>9.6123602662487428E-2</c:v>
                </c:pt>
                <c:pt idx="2">
                  <c:v>-5.2937605043183567E-2</c:v>
                </c:pt>
                <c:pt idx="3">
                  <c:v>-7.9509030616591758E-2</c:v>
                </c:pt>
                <c:pt idx="4">
                  <c:v>1.644192284580015E-2</c:v>
                </c:pt>
                <c:pt idx="5">
                  <c:v>0.2347975460413636</c:v>
                </c:pt>
                <c:pt idx="6">
                  <c:v>0.57528996786308539</c:v>
                </c:pt>
                <c:pt idx="7">
                  <c:v>1.0375014840144132</c:v>
                </c:pt>
                <c:pt idx="8">
                  <c:v>1.6208650694345295</c:v>
                </c:pt>
                <c:pt idx="9">
                  <c:v>2.3246650739049954</c:v>
                </c:pt>
                <c:pt idx="10">
                  <c:v>3.148038099984575</c:v>
                </c:pt>
                <c:pt idx="11">
                  <c:v>4.0899740621953242</c:v>
                </c:pt>
                <c:pt idx="12">
                  <c:v>5.1493174261604651</c:v>
                </c:pt>
                <c:pt idx="13">
                  <c:v>6.3247686261737925</c:v>
                </c:pt>
                <c:pt idx="14">
                  <c:v>7.6148856594619332</c:v>
                </c:pt>
                <c:pt idx="15">
                  <c:v>9.0180858551832443</c:v>
                </c:pt>
                <c:pt idx="16">
                  <c:v>10.532647815993599</c:v>
                </c:pt>
                <c:pt idx="17">
                  <c:v>12.156713529796917</c:v>
                </c:pt>
                <c:pt idx="18">
                  <c:v>13.888290649089981</c:v>
                </c:pt>
                <c:pt idx="19">
                  <c:v>15.725254935105283</c:v>
                </c:pt>
                <c:pt idx="20">
                  <c:v>17.665352863753498</c:v>
                </c:pt>
                <c:pt idx="21">
                  <c:v>19.706204390168637</c:v>
                </c:pt>
                <c:pt idx="22">
                  <c:v>21.845305868464678</c:v>
                </c:pt>
                <c:pt idx="23">
                  <c:v>24.080033123121353</c:v>
                </c:pt>
                <c:pt idx="24">
                  <c:v>26.407644668231853</c:v>
                </c:pt>
                <c:pt idx="25">
                  <c:v>28.825285070662559</c:v>
                </c:pt>
                <c:pt idx="26">
                  <c:v>31.329988452999473</c:v>
                </c:pt>
                <c:pt idx="27">
                  <c:v>33.918682131983743</c:v>
                </c:pt>
                <c:pt idx="28">
                  <c:v>36.588190387972944</c:v>
                </c:pt>
                <c:pt idx="29">
                  <c:v>39.335238360803849</c:v>
                </c:pt>
                <c:pt idx="30">
                  <c:v>42.156456067277276</c:v>
                </c:pt>
                <c:pt idx="31">
                  <c:v>45.048382535336685</c:v>
                </c:pt>
                <c:pt idx="32">
                  <c:v>48.007470049868601</c:v>
                </c:pt>
                <c:pt idx="33">
                  <c:v>51.030088504916584</c:v>
                </c:pt>
                <c:pt idx="34">
                  <c:v>54.11252985696926</c:v>
                </c:pt>
                <c:pt idx="35">
                  <c:v>57.251012673859641</c:v>
                </c:pt>
                <c:pt idx="36">
                  <c:v>60.44168677369484</c:v>
                </c:pt>
                <c:pt idx="37">
                  <c:v>63.680637948125813</c:v>
                </c:pt>
                <c:pt idx="38">
                  <c:v>66.963892764162438</c:v>
                </c:pt>
                <c:pt idx="39">
                  <c:v>70.287423438643245</c:v>
                </c:pt>
                <c:pt idx="40">
                  <c:v>73.647152779380264</c:v>
                </c:pt>
                <c:pt idx="41">
                  <c:v>77.038959186916827</c:v>
                </c:pt>
                <c:pt idx="42">
                  <c:v>80.458681710763159</c:v>
                </c:pt>
                <c:pt idx="43">
                  <c:v>83.902125153905885</c:v>
                </c:pt>
                <c:pt idx="44">
                  <c:v>87.365065219330333</c:v>
                </c:pt>
                <c:pt idx="45">
                  <c:v>90.843253692241703</c:v>
                </c:pt>
                <c:pt idx="46">
                  <c:v>94.33242365162765</c:v>
                </c:pt>
                <c:pt idx="47">
                  <c:v>97.828294704768993</c:v>
                </c:pt>
                <c:pt idx="48">
                  <c:v>101.32657823827705</c:v>
                </c:pt>
                <c:pt idx="49">
                  <c:v>104.82298267921594</c:v>
                </c:pt>
                <c:pt idx="50">
                  <c:v>108.31321875985535</c:v>
                </c:pt>
                <c:pt idx="51">
                  <c:v>111.79300477959548</c:v>
                </c:pt>
                <c:pt idx="52">
                  <c:v>115.25807185760888</c:v>
                </c:pt>
                <c:pt idx="53">
                  <c:v>118.70416916975554</c:v>
                </c:pt>
                <c:pt idx="54">
                  <c:v>122.12706916334633</c:v>
                </c:pt>
                <c:pt idx="55">
                  <c:v>125.52257274335818</c:v>
                </c:pt>
                <c:pt idx="56">
                  <c:v>128.88651442373816</c:v>
                </c:pt>
                <c:pt idx="57">
                  <c:v>132.21476743747758</c:v>
                </c:pt>
                <c:pt idx="58">
                  <c:v>135.50324879918634</c:v>
                </c:pt>
                <c:pt idx="59">
                  <c:v>138.74792431395795</c:v>
                </c:pt>
                <c:pt idx="60">
                  <c:v>141.94481352638007</c:v>
                </c:pt>
                <c:pt idx="61">
                  <c:v>145.08999460361906</c:v>
                </c:pt>
                <c:pt idx="62">
                  <c:v>148.17960914658852</c:v>
                </c:pt>
                <c:pt idx="63">
                  <c:v>151.2098669232995</c:v>
                </c:pt>
                <c:pt idx="64">
                  <c:v>154.17705051858576</c:v>
                </c:pt>
                <c:pt idx="65">
                  <c:v>157.07751989449972</c:v>
                </c:pt>
                <c:pt idx="66">
                  <c:v>159.90771685578477</c:v>
                </c:pt>
                <c:pt idx="67">
                  <c:v>162.66416941494589</c:v>
                </c:pt>
                <c:pt idx="68">
                  <c:v>165.34349605156351</c:v>
                </c:pt>
                <c:pt idx="69">
                  <c:v>167.94240986062553</c:v>
                </c:pt>
                <c:pt idx="70">
                  <c:v>170.45772258478831</c:v>
                </c:pt>
                <c:pt idx="71">
                  <c:v>172.88634852562032</c:v>
                </c:pt>
                <c:pt idx="72">
                  <c:v>175.22530832902996</c:v>
                </c:pt>
                <c:pt idx="73">
                  <c:v>177.47173264023382</c:v>
                </c:pt>
                <c:pt idx="74">
                  <c:v>179.62286562378176</c:v>
                </c:pt>
                <c:pt idx="75">
                  <c:v>181.67606834432013</c:v>
                </c:pt>
                <c:pt idx="76">
                  <c:v>183.62882200394603</c:v>
                </c:pt>
                <c:pt idx="77">
                  <c:v>185.47873103218171</c:v>
                </c:pt>
                <c:pt idx="78">
                  <c:v>187.2235260247769</c:v>
                </c:pt>
                <c:pt idx="79">
                  <c:v>188.86106652773543</c:v>
                </c:pt>
                <c:pt idx="80">
                  <c:v>190.38934366315004</c:v>
                </c:pt>
                <c:pt idx="81">
                  <c:v>191.80648259362397</c:v>
                </c:pt>
                <c:pt idx="82">
                  <c:v>193.11074482225666</c:v>
                </c:pt>
                <c:pt idx="83">
                  <c:v>194.30053032537131</c:v>
                </c:pt>
                <c:pt idx="84">
                  <c:v>195.3743795153685</c:v>
                </c:pt>
                <c:pt idx="85">
                  <c:v>196.33097503129767</c:v>
                </c:pt>
                <c:pt idx="86">
                  <c:v>197.16914335494985</c:v>
                </c:pt>
                <c:pt idx="87">
                  <c:v>197.88785625048905</c:v>
                </c:pt>
                <c:pt idx="88">
                  <c:v>198.4862320258564</c:v>
                </c:pt>
                <c:pt idx="89">
                  <c:v>198.96353661439935</c:v>
                </c:pt>
                <c:pt idx="90">
                  <c:v>199.31918447539923</c:v>
                </c:pt>
                <c:pt idx="91">
                  <c:v>199.55273931239225</c:v>
                </c:pt>
                <c:pt idx="92">
                  <c:v>199.66391460840293</c:v>
                </c:pt>
                <c:pt idx="93">
                  <c:v>199.65257397743312</c:v>
                </c:pt>
                <c:pt idx="94">
                  <c:v>199.5187313317756</c:v>
                </c:pt>
                <c:pt idx="95">
                  <c:v>199.26255086494714</c:v>
                </c:pt>
                <c:pt idx="96">
                  <c:v>198.88434685026135</c:v>
                </c:pt>
                <c:pt idx="97">
                  <c:v>198.38458325528924</c:v>
                </c:pt>
                <c:pt idx="98">
                  <c:v>197.76387317267978</c:v>
                </c:pt>
                <c:pt idx="99">
                  <c:v>197.02297806803927</c:v>
                </c:pt>
                <c:pt idx="100">
                  <c:v>196.16280684579141</c:v>
                </c:pt>
                <c:pt idx="101">
                  <c:v>195.18441473416533</c:v>
                </c:pt>
                <c:pt idx="102">
                  <c:v>194.08900199067779</c:v>
                </c:pt>
                <c:pt idx="103">
                  <c:v>192.87791242969905</c:v>
                </c:pt>
                <c:pt idx="104">
                  <c:v>191.55263177390802</c:v>
                </c:pt>
                <c:pt idx="105">
                  <c:v>190.11478583165905</c:v>
                </c:pt>
                <c:pt idx="106">
                  <c:v>188.56613850249676</c:v>
                </c:pt>
                <c:pt idx="107">
                  <c:v>186.90858961326529</c:v>
                </c:pt>
                <c:pt idx="108">
                  <c:v>185.14417258746641</c:v>
                </c:pt>
                <c:pt idx="109">
                  <c:v>183.27505195072621</c:v>
                </c:pt>
                <c:pt idx="110">
                  <c:v>181.30352067543004</c:v>
                </c:pt>
                <c:pt idx="111">
                  <c:v>179.23199736778366</c:v>
                </c:pt>
                <c:pt idx="112">
                  <c:v>177.06302330075067</c:v>
                </c:pt>
                <c:pt idx="113">
                  <c:v>174.79925929650744</c:v>
                </c:pt>
                <c:pt idx="114">
                  <c:v>172.44348246223828</c:v>
                </c:pt>
                <c:pt idx="115">
                  <c:v>169.99858278327702</c:v>
                </c:pt>
                <c:pt idx="116">
                  <c:v>167.4675595777727</c:v>
                </c:pt>
                <c:pt idx="117">
                  <c:v>164.85351781723071</c:v>
                </c:pt>
                <c:pt idx="118">
                  <c:v>162.15966431744107</c:v>
                </c:pt>
                <c:pt idx="119">
                  <c:v>159.38930380446783</c:v>
                </c:pt>
                <c:pt idx="120">
                  <c:v>156.54583486052601</c:v>
                </c:pt>
                <c:pt idx="121">
                  <c:v>153.63274575471877</c:v>
                </c:pt>
                <c:pt idx="122">
                  <c:v>150.65361016374976</c:v>
                </c:pt>
                <c:pt idx="123">
                  <c:v>147.61208278786049</c:v>
                </c:pt>
                <c:pt idx="124">
                  <c:v>144.51189486737061</c:v>
                </c:pt>
                <c:pt idx="125">
                  <c:v>141.35684960532208</c:v>
                </c:pt>
                <c:pt idx="126">
                  <c:v>138.15081750184103</c:v>
                </c:pt>
                <c:pt idx="127">
                  <c:v>134.89773160594299</c:v>
                </c:pt>
                <c:pt idx="128">
                  <c:v>131.60158269060412</c:v>
                </c:pt>
                <c:pt idx="129">
                  <c:v>128.26641435701984</c:v>
                </c:pt>
                <c:pt idx="130">
                  <c:v>124.89631807405485</c:v>
                </c:pt>
                <c:pt idx="131">
                  <c:v>121.49542815897105</c:v>
                </c:pt>
                <c:pt idx="132">
                  <c:v>118.06791670559024</c:v>
                </c:pt>
                <c:pt idx="133">
                  <c:v>114.61798846611451</c:v>
                </c:pt>
                <c:pt idx="134">
                  <c:v>111.14987569288179</c:v>
                </c:pt>
                <c:pt idx="135">
                  <c:v>107.66783294638566</c:v>
                </c:pt>
                <c:pt idx="136">
                  <c:v>104.17613187592727</c:v>
                </c:pt>
                <c:pt idx="137">
                  <c:v>100.67905597930533</c:v>
                </c:pt>
                <c:pt idx="138">
                  <c:v>97.180895347968672</c:v>
                </c:pt>
                <c:pt idx="139">
                  <c:v>93.685941404081177</c:v>
                </c:pt>
                <c:pt idx="140">
                  <c:v>90.198481635953485</c:v>
                </c:pt>
                <c:pt idx="141">
                  <c:v>86.72279433830154</c:v>
                </c:pt>
                <c:pt idx="142">
                  <c:v>83.263143363782646</c:v>
                </c:pt>
                <c:pt idx="143">
                  <c:v>79.823772892248996</c:v>
                </c:pt>
                <c:pt idx="144">
                  <c:v>76.408902224134721</c:v>
                </c:pt>
                <c:pt idx="145">
                  <c:v>73.022720604364906</c:v>
                </c:pt>
                <c:pt idx="146">
                  <c:v>69.669382083134877</c:v>
                </c:pt>
                <c:pt idx="147">
                  <c:v>66.353000419865396</c:v>
                </c:pt>
                <c:pt idx="148">
                  <c:v>63.077644036585319</c:v>
                </c:pt>
                <c:pt idx="149">
                  <c:v>59.847331026932736</c:v>
                </c:pt>
                <c:pt idx="150">
                  <c:v>56.666024226896788</c:v>
                </c:pt>
                <c:pt idx="151">
                  <c:v>53.537626353347989</c:v>
                </c:pt>
                <c:pt idx="152">
                  <c:v>50.46597521632026</c:v>
                </c:pt>
                <c:pt idx="153">
                  <c:v>47.454839010919137</c:v>
                </c:pt>
                <c:pt idx="154">
                  <c:v>44.507911694630174</c:v>
                </c:pt>
                <c:pt idx="155">
                  <c:v>41.628808455700188</c:v>
                </c:pt>
                <c:pt idx="156">
                  <c:v>38.821061278149884</c:v>
                </c:pt>
                <c:pt idx="157">
                  <c:v>36.088114608858021</c:v>
                </c:pt>
                <c:pt idx="158">
                  <c:v>33.433321132033612</c:v>
                </c:pt>
                <c:pt idx="159">
                  <c:v>30.859937656258907</c:v>
                </c:pt>
                <c:pt idx="160">
                  <c:v>28.37112111914999</c:v>
                </c:pt>
                <c:pt idx="161">
                  <c:v>25.969924714534926</c:v>
                </c:pt>
                <c:pt idx="162">
                  <c:v>23.659294146901331</c:v>
                </c:pt>
                <c:pt idx="163">
                  <c:v>21.442064017708375</c:v>
                </c:pt>
                <c:pt idx="164">
                  <c:v>19.320954347996235</c:v>
                </c:pt>
                <c:pt idx="165">
                  <c:v>17.298567241558061</c:v>
                </c:pt>
                <c:pt idx="166">
                  <c:v>15.377383692769982</c:v>
                </c:pt>
                <c:pt idx="167">
                  <c:v>13.559760542992336</c:v>
                </c:pt>
                <c:pt idx="168">
                  <c:v>11.847927589279394</c:v>
                </c:pt>
                <c:pt idx="169">
                  <c:v>10.243984848940798</c:v>
                </c:pt>
                <c:pt idx="170">
                  <c:v>8.7498999833138669</c:v>
                </c:pt>
                <c:pt idx="171">
                  <c:v>7.3675058839041867</c:v>
                </c:pt>
                <c:pt idx="172">
                  <c:v>6.0984984238583877</c:v>
                </c:pt>
                <c:pt idx="173">
                  <c:v>4.9444343775257238</c:v>
                </c:pt>
                <c:pt idx="174">
                  <c:v>3.9067295106609947</c:v>
                </c:pt>
                <c:pt idx="175">
                  <c:v>2.9866568436124794</c:v>
                </c:pt>
                <c:pt idx="176">
                  <c:v>2.1853450896245192</c:v>
                </c:pt>
                <c:pt idx="177">
                  <c:v>1.5037772701715255</c:v>
                </c:pt>
                <c:pt idx="178">
                  <c:v>0.9427895090209546</c:v>
                </c:pt>
                <c:pt idx="179">
                  <c:v>0.50307000650596478</c:v>
                </c:pt>
                <c:pt idx="180">
                  <c:v>0.18515819526494681</c:v>
                </c:pt>
                <c:pt idx="181">
                  <c:v>-1.0555921515631894E-2</c:v>
                </c:pt>
                <c:pt idx="182">
                  <c:v>-8.3832248543714627E-2</c:v>
                </c:pt>
                <c:pt idx="183">
                  <c:v>-3.4580892962154053E-2</c:v>
                </c:pt>
                <c:pt idx="184">
                  <c:v>0.13713772537380464</c:v>
                </c:pt>
                <c:pt idx="185">
                  <c:v>0.43111294801754241</c:v>
                </c:pt>
                <c:pt idx="186">
                  <c:v>0.84698413635950942</c:v>
                </c:pt>
                <c:pt idx="187">
                  <c:v>1.3842411140461905</c:v>
                </c:pt>
                <c:pt idx="188">
                  <c:v>2.0422247928467243</c:v>
                </c:pt>
                <c:pt idx="189">
                  <c:v>2.8201279811995761</c:v>
                </c:pt>
                <c:pt idx="190">
                  <c:v>3.7169963744470351</c:v>
                </c:pt>
                <c:pt idx="191">
                  <c:v>4.7317297255432038</c:v>
                </c:pt>
                <c:pt idx="192">
                  <c:v>5.8630831947988185</c:v>
                </c:pt>
                <c:pt idx="193">
                  <c:v>7.109668877007536</c:v>
                </c:pt>
                <c:pt idx="194">
                  <c:v>8.4699575040797157</c:v>
                </c:pt>
                <c:pt idx="195">
                  <c:v>9.9422803210957369</c:v>
                </c:pt>
                <c:pt idx="196">
                  <c:v>11.524831133476482</c:v>
                </c:pt>
                <c:pt idx="197">
                  <c:v>13.215668522760211</c:v>
                </c:pt>
                <c:pt idx="198">
                  <c:v>15.012718228267616</c:v>
                </c:pt>
                <c:pt idx="199">
                  <c:v>16.913775691732681</c:v>
                </c:pt>
                <c:pt idx="200">
                  <c:v>18.916508761778388</c:v>
                </c:pt>
                <c:pt idx="201">
                  <c:v>21.018460554919059</c:v>
                </c:pt>
                <c:pt idx="202">
                  <c:v>23.217052469580338</c:v>
                </c:pt>
                <c:pt idx="203">
                  <c:v>25.50958734943724</c:v>
                </c:pt>
                <c:pt idx="204">
                  <c:v>27.893252792193024</c:v>
                </c:pt>
                <c:pt idx="205">
                  <c:v>30.365124599735836</c:v>
                </c:pt>
                <c:pt idx="206">
                  <c:v>32.9221703654447</c:v>
                </c:pt>
                <c:pt idx="207">
                  <c:v>35.561253194239526</c:v>
                </c:pt>
                <c:pt idx="208">
                  <c:v>38.279135550816278</c:v>
                </c:pt>
                <c:pt idx="209">
                  <c:v>41.072483231342552</c:v>
                </c:pt>
                <c:pt idx="210">
                  <c:v>43.937869453743069</c:v>
                </c:pt>
                <c:pt idx="211">
                  <c:v>46.87177906155771</c:v>
                </c:pt>
                <c:pt idx="212">
                  <c:v>49.870612836212629</c:v>
                </c:pt>
                <c:pt idx="213">
                  <c:v>52.930691912417885</c:v>
                </c:pt>
                <c:pt idx="214">
                  <c:v>56.048262291270873</c:v>
                </c:pt>
                <c:pt idx="215">
                  <c:v>59.219499445532676</c:v>
                </c:pt>
                <c:pt idx="216">
                  <c:v>62.440513011425267</c:v>
                </c:pt>
                <c:pt idx="217">
                  <c:v>65.707351561194258</c:v>
                </c:pt>
                <c:pt idx="218">
                  <c:v>69.016007450584908</c:v>
                </c:pt>
                <c:pt idx="219">
                  <c:v>72.362421735279383</c:v>
                </c:pt>
                <c:pt idx="220">
                  <c:v>75.742489150270487</c:v>
                </c:pt>
                <c:pt idx="221">
                  <c:v>79.152063146056918</c:v>
                </c:pt>
                <c:pt idx="222">
                  <c:v>82.586960975487969</c:v>
                </c:pt>
                <c:pt idx="223">
                  <c:v>86.042968825011698</c:v>
                </c:pt>
                <c:pt idx="224">
                  <c:v>89.515846984035051</c:v>
                </c:pt>
                <c:pt idx="225">
                  <c:v>93.001335046054848</c:v>
                </c:pt>
                <c:pt idx="226">
                  <c:v>96.495157135175759</c:v>
                </c:pt>
                <c:pt idx="227">
                  <c:v>99.993027151607407</c:v>
                </c:pt>
                <c:pt idx="228">
                  <c:v>103.49065402970191</c:v>
                </c:pt>
                <c:pt idx="229">
                  <c:v>106.98374700208558</c:v>
                </c:pt>
                <c:pt idx="230">
                  <c:v>110.46802086342315</c:v>
                </c:pt>
                <c:pt idx="231">
                  <c:v>113.93920122735857</c:v>
                </c:pt>
                <c:pt idx="232">
                  <c:v>117.39302977018446</c:v>
                </c:pt>
                <c:pt idx="233">
                  <c:v>120.82526945480619</c:v>
                </c:pt>
                <c:pt idx="234">
                  <c:v>124.2317097285915</c:v>
                </c:pt>
                <c:pt idx="235">
                  <c:v>127.60817168873066</c:v>
                </c:pt>
                <c:pt idx="236">
                  <c:v>130.95051320877016</c:v>
                </c:pt>
                <c:pt idx="237">
                  <c:v>134.25463402002873</c:v>
                </c:pt>
                <c:pt idx="238">
                  <c:v>137.51648074166539</c:v>
                </c:pt>
                <c:pt idx="239">
                  <c:v>140.73205185322706</c:v>
                </c:pt>
                <c:pt idx="240">
                  <c:v>143.89740260357337</c:v>
                </c:pt>
                <c:pt idx="241">
                  <c:v>147.00864985016295</c:v>
                </c:pt>
                <c:pt idx="242">
                  <c:v>150.06197682275564</c:v>
                </c:pt>
                <c:pt idx="243">
                  <c:v>153.05363780569581</c:v>
                </c:pt>
                <c:pt idx="244">
                  <c:v>155.97996273302584</c:v>
                </c:pt>
                <c:pt idx="245">
                  <c:v>158.83736169079452</c:v>
                </c:pt>
                <c:pt idx="246">
                  <c:v>161.62232932104132</c:v>
                </c:pt>
                <c:pt idx="247">
                  <c:v>164.33144912204602</c:v>
                </c:pt>
                <c:pt idx="248">
                  <c:v>166.96139763957547</c:v>
                </c:pt>
                <c:pt idx="249">
                  <c:v>169.50894854398183</c:v>
                </c:pt>
                <c:pt idx="250">
                  <c:v>171.97097658815187</c:v>
                </c:pt>
                <c:pt idx="251">
                  <c:v>174.34446144145201</c:v>
                </c:pt>
                <c:pt idx="252">
                  <c:v>176.62649139496472</c:v>
                </c:pt>
                <c:pt idx="253">
                  <c:v>178.81426693347242</c:v>
                </c:pt>
                <c:pt idx="254">
                  <c:v>180.9051041698055</c:v>
                </c:pt>
                <c:pt idx="255">
                  <c:v>182.8964381373425</c:v>
                </c:pt>
                <c:pt idx="256">
                  <c:v>184.78582593662122</c:v>
                </c:pt>
                <c:pt idx="257">
                  <c:v>186.57094973220427</c:v>
                </c:pt>
                <c:pt idx="258">
                  <c:v>188.24961959611829</c:v>
                </c:pt>
                <c:pt idx="259">
                  <c:v>189.81977619438211</c:v>
                </c:pt>
                <c:pt idx="260">
                  <c:v>191.27949331332633</c:v>
                </c:pt>
                <c:pt idx="261">
                  <c:v>192.62698022260489</c:v>
                </c:pt>
                <c:pt idx="262">
                  <c:v>193.86058387200177</c:v>
                </c:pt>
                <c:pt idx="263">
                  <c:v>194.97879091933504</c:v>
                </c:pt>
                <c:pt idx="264">
                  <c:v>195.98022958697285</c:v>
                </c:pt>
                <c:pt idx="265">
                  <c:v>196.86367134468267</c:v>
                </c:pt>
                <c:pt idx="266">
                  <c:v>197.62803241674948</c:v>
                </c:pt>
                <c:pt idx="267">
                  <c:v>198.27237511151424</c:v>
                </c:pt>
                <c:pt idx="268">
                  <c:v>198.79590897170169</c:v>
                </c:pt>
                <c:pt idx="269">
                  <c:v>199.1979917441256</c:v>
                </c:pt>
                <c:pt idx="270">
                  <c:v>199.478130167583</c:v>
                </c:pt>
                <c:pt idx="271">
                  <c:v>199.63598057796989</c:v>
                </c:pt>
                <c:pt idx="272">
                  <c:v>199.67134932987616</c:v>
                </c:pt>
                <c:pt idx="273">
                  <c:v>199.58419303414342</c:v>
                </c:pt>
                <c:pt idx="274">
                  <c:v>199.37461861109313</c:v>
                </c:pt>
                <c:pt idx="275">
                  <c:v>199.04288315936054</c:v>
                </c:pt>
                <c:pt idx="276">
                  <c:v>198.58939364049479</c:v>
                </c:pt>
                <c:pt idx="277">
                  <c:v>198.014706379713</c:v>
                </c:pt>
                <c:pt idx="278">
                  <c:v>197.31952638341937</c:v>
                </c:pt>
                <c:pt idx="279">
                  <c:v>196.50470647432789</c:v>
                </c:pt>
                <c:pt idx="280">
                  <c:v>195.57124624524931</c:v>
                </c:pt>
                <c:pt idx="281">
                  <c:v>194.52029083282486</c:v>
                </c:pt>
                <c:pt idx="282">
                  <c:v>193.35312951271254</c:v>
                </c:pt>
                <c:pt idx="283">
                  <c:v>192.07119411794872</c:v>
                </c:pt>
                <c:pt idx="284">
                  <c:v>190.67605728242432</c:v>
                </c:pt>
                <c:pt idx="285">
                  <c:v>189.16943051163304</c:v>
                </c:pt>
                <c:pt idx="286">
                  <c:v>187.55316208305487</c:v>
                </c:pt>
                <c:pt idx="287">
                  <c:v>185.82923477875389</c:v>
                </c:pt>
                <c:pt idx="288">
                  <c:v>183.99976345296983</c:v>
                </c:pt>
                <c:pt idx="289">
                  <c:v>182.06699243768833</c:v>
                </c:pt>
                <c:pt idx="290">
                  <c:v>180.03329278937181</c:v>
                </c:pt>
                <c:pt idx="291">
                  <c:v>177.90115938023069</c:v>
                </c:pt>
                <c:pt idx="292">
                  <c:v>175.67320783759925</c:v>
                </c:pt>
                <c:pt idx="293">
                  <c:v>173.35217133517591</c:v>
                </c:pt>
                <c:pt idx="294">
                  <c:v>170.94089724005991</c:v>
                </c:pt>
                <c:pt idx="295">
                  <c:v>168.44234361969993</c:v>
                </c:pt>
                <c:pt idx="296">
                  <c:v>165.85957561304053</c:v>
                </c:pt>
                <c:pt idx="297">
                  <c:v>163.19576167031443</c:v>
                </c:pt>
                <c:pt idx="298">
                  <c:v>160.45416966609889</c:v>
                </c:pt>
                <c:pt idx="299">
                  <c:v>157.63816289040014</c:v>
                </c:pt>
                <c:pt idx="300">
                  <c:v>154.7511959226851</c:v>
                </c:pt>
                <c:pt idx="301">
                  <c:v>151.79681039392483</c:v>
                </c:pt>
                <c:pt idx="302">
                  <c:v>148.77863064184217</c:v>
                </c:pt>
                <c:pt idx="303">
                  <c:v>145.70035926470175</c:v>
                </c:pt>
                <c:pt idx="304">
                  <c:v>142.56577257908995</c:v>
                </c:pt>
                <c:pt idx="305">
                  <c:v>139.37871598726107</c:v>
                </c:pt>
                <c:pt idx="306">
                  <c:v>136.14309925973043</c:v>
                </c:pt>
                <c:pt idx="307">
                  <c:v>132.86289173890452</c:v>
                </c:pt>
                <c:pt idx="308">
                  <c:v>129.54211746962881</c:v>
                </c:pt>
                <c:pt idx="309">
                  <c:v>126.18485026262849</c:v>
                </c:pt>
                <c:pt idx="310">
                  <c:v>122.79520869690054</c:v>
                </c:pt>
                <c:pt idx="311">
                  <c:v>119.37735106718128</c:v>
                </c:pt>
                <c:pt idx="312">
                  <c:v>115.93547028269731</c:v>
                </c:pt>
                <c:pt idx="313">
                  <c:v>112.47378872344746</c:v>
                </c:pt>
                <c:pt idx="314">
                  <c:v>108.99655306033442</c:v>
                </c:pt>
                <c:pt idx="315">
                  <c:v>105.50802904549727</c:v>
                </c:pt>
                <c:pt idx="316">
                  <c:v>102.01249627923229</c:v>
                </c:pt>
                <c:pt idx="317">
                  <c:v>98.514242959929689</c:v>
                </c:pt>
                <c:pt idx="318">
                  <c:v>95.017560623459644</c:v>
                </c:pt>
                <c:pt idx="319">
                  <c:v>91.526738878465068</c:v>
                </c:pt>
                <c:pt idx="320">
                  <c:v>88.046060144018455</c:v>
                </c:pt>
                <c:pt idx="321">
                  <c:v>84.579794396098848</c:v>
                </c:pt>
                <c:pt idx="322">
                  <c:v>81.132193929332658</c:v>
                </c:pt>
                <c:pt idx="323">
                  <c:v>77.707488140427159</c:v>
                </c:pt>
                <c:pt idx="324">
                  <c:v>74.309878339692631</c:v>
                </c:pt>
                <c:pt idx="325">
                  <c:v>70.943532597019981</c:v>
                </c:pt>
                <c:pt idx="326">
                  <c:v>67.612580628638938</c:v>
                </c:pt>
                <c:pt idx="327">
                  <c:v>64.321108730923044</c:v>
                </c:pt>
                <c:pt idx="328">
                  <c:v>61.073154767464956</c:v>
                </c:pt>
                <c:pt idx="329">
                  <c:v>57.872703215563718</c:v>
                </c:pt>
                <c:pt idx="330">
                  <c:v>54.723680278208029</c:v>
                </c:pt>
                <c:pt idx="331">
                  <c:v>51.629949067545049</c:v>
                </c:pt>
                <c:pt idx="332">
                  <c:v>48.595304865748702</c:v>
                </c:pt>
                <c:pt idx="333">
                  <c:v>45.623470469099011</c:v>
                </c:pt>
                <c:pt idx="334">
                  <c:v>42.718091620986335</c:v>
                </c:pt>
                <c:pt idx="335">
                  <c:v>39.882732539436894</c:v>
                </c:pt>
                <c:pt idx="336">
                  <c:v>37.12087154465614</c:v>
                </c:pt>
                <c:pt idx="337">
                  <c:v>34.435896791944799</c:v>
                </c:pt>
                <c:pt idx="338">
                  <c:v>31.831102115227566</c:v>
                </c:pt>
                <c:pt idx="339">
                  <c:v>29.309682986293367</c:v>
                </c:pt>
                <c:pt idx="340">
                  <c:v>26.874732594698983</c:v>
                </c:pt>
                <c:pt idx="341">
                  <c:v>24.529238053152781</c:v>
                </c:pt>
                <c:pt idx="342">
                  <c:v>22.276076733028518</c:v>
                </c:pt>
                <c:pt idx="343">
                  <c:v>20.118012734504916</c:v>
                </c:pt>
                <c:pt idx="344">
                  <c:v>18.057693495665134</c:v>
                </c:pt>
                <c:pt idx="345">
                  <c:v>16.097646544709477</c:v>
                </c:pt>
                <c:pt idx="346">
                  <c:v>14.240276399272645</c:v>
                </c:pt>
                <c:pt idx="347">
                  <c:v>12.48786161664475</c:v>
                </c:pt>
                <c:pt idx="348">
                  <c:v>10.842551998516399</c:v>
                </c:pt>
                <c:pt idx="349">
                  <c:v>9.306365953675737</c:v>
                </c:pt>
                <c:pt idx="350">
                  <c:v>7.8811880218954684</c:v>
                </c:pt>
                <c:pt idx="351">
                  <c:v>6.5687665620441607</c:v>
                </c:pt>
                <c:pt idx="352">
                  <c:v>5.3707116072603753</c:v>
                </c:pt>
                <c:pt idx="353">
                  <c:v>4.2884928898204464</c:v>
                </c:pt>
                <c:pt idx="354">
                  <c:v>3.3234380381207558</c:v>
                </c:pt>
                <c:pt idx="355">
                  <c:v>2.4767309479901769</c:v>
                </c:pt>
                <c:pt idx="356">
                  <c:v>1.7494103303272226</c:v>
                </c:pt>
                <c:pt idx="357">
                  <c:v>1.142368436845814</c:v>
                </c:pt>
                <c:pt idx="358">
                  <c:v>0.65634996549179903</c:v>
                </c:pt>
                <c:pt idx="359">
                  <c:v>0.29195114687304624</c:v>
                </c:pt>
                <c:pt idx="360">
                  <c:v>4.9619012824720699E-2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68C-A543-1D4810391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03024"/>
        <c:axId val="31646032"/>
      </c:lineChart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7-468C-A543-1D4810391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catAx>
        <c:axId val="315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Difference Between Filters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auto val="1"/>
        <c:lblAlgn val="ctr"/>
        <c:lblOffset val="100"/>
        <c:tickLblSkip val="40"/>
        <c:noMultiLvlLbl val="1"/>
      </c:catAx>
      <c:valAx>
        <c:axId val="31646032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  <a:r>
                  <a:rPr lang="en-US" baseline="0"/>
                  <a:t> of Light (foot candles)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1042984381052"/>
          <c:y val="0.46590324659579629"/>
          <c:w val="0.14760736875103728"/>
          <c:h val="0.12915363902040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2A7BEF-BD24-E84F-9EE2-2AC81F347506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68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92453</xdr:colOff>
      <xdr:row>78</xdr:row>
      <xdr:rowOff>17952</xdr:rowOff>
    </xdr:from>
    <xdr:to>
      <xdr:col>18</xdr:col>
      <xdr:colOff>34333</xdr:colOff>
      <xdr:row>109</xdr:row>
      <xdr:rowOff>125766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531666</xdr:colOff>
      <xdr:row>18</xdr:row>
      <xdr:rowOff>184241</xdr:rowOff>
    </xdr:from>
    <xdr:to>
      <xdr:col>37</xdr:col>
      <xdr:colOff>534993</xdr:colOff>
      <xdr:row>45</xdr:row>
      <xdr:rowOff>178219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491466</xdr:colOff>
      <xdr:row>48</xdr:row>
      <xdr:rowOff>81031</xdr:rowOff>
    </xdr:from>
    <xdr:to>
      <xdr:col>19</xdr:col>
      <xdr:colOff>107674</xdr:colOff>
      <xdr:row>74</xdr:row>
      <xdr:rowOff>1536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475689</xdr:colOff>
      <xdr:row>47</xdr:row>
      <xdr:rowOff>57151</xdr:rowOff>
    </xdr:from>
    <xdr:to>
      <xdr:col>33</xdr:col>
      <xdr:colOff>5612</xdr:colOff>
      <xdr:row>72</xdr:row>
      <xdr:rowOff>166475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81</xdr:row>
      <xdr:rowOff>0</xdr:rowOff>
    </xdr:from>
    <xdr:to>
      <xdr:col>30</xdr:col>
      <xdr:colOff>4483</xdr:colOff>
      <xdr:row>103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8B5-C0FA-2843-A9B1-2A848F333F46}" name="Table1" displayName="Table1" ref="C6:L45" totalsRowShown="0">
  <autoFilter ref="C6:L45" xr:uid="{E58AE203-B932-0B4D-84AA-EC78488D6452}"/>
  <tableColumns count="10">
    <tableColumn id="1" xr3:uid="{7A4644D8-4EB5-C148-A144-13E6143BA73C}" name="Difference in filter orientation" dataDxfId="3"/>
    <tableColumn id="2" xr3:uid="{1FE0CCF9-3C36-E345-AB20-6C538FA866AF}" name="Trial 1" dataDxfId="2"/>
    <tableColumn id="3" xr3:uid="{10833C12-C981-EA4C-8118-E8C5E9C8CACD}" name="Trial 2"/>
    <tableColumn id="4" xr3:uid="{D3E7A334-D93E-1841-9997-35E2EAA1B253}" name="Trial 3"/>
    <tableColumn id="5" xr3:uid="{E84B53B0-CAAD-F540-865F-75C979B55C40}" name="Trial 4"/>
    <tableColumn id="6" xr3:uid="{143B88BD-7575-3546-86BE-0D27B8B2951F}" name="Trial 5"/>
    <tableColumn id="7" xr3:uid="{B708DF02-AA00-3A46-974E-DAF1BB525295}" name="Trial 6"/>
    <tableColumn id="8" xr3:uid="{EC2D9506-430D-6143-AE51-FF6F103B06E3}" name="Trial 7" dataDxfId="1"/>
    <tableColumn id="9" xr3:uid="{B12CB6DD-9531-0E45-893D-86B94EDC8415}" name="Average" dataDxfId="0">
      <calculatedColumnFormula>AVERAGE(D7:J7)</calculatedColumnFormula>
    </tableColumn>
    <tableColumn id="10" xr3:uid="{2600DC50-C1A5-2045-9565-2C68D6695A2D}" name="Deviation">
      <calculatedColumnFormula array="1">MAX(ABS(D7:J7-(ROUND(K7,0))))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8B2E6-9D4C-0B45-956E-8B6AD1C433F3}" name="Table13" displayName="Table13" ref="A2:J41" totalsRowShown="0">
  <autoFilter ref="A2:J41" xr:uid="{2ABADBB6-6261-124D-AD12-1C2E7DE69D06}"/>
  <tableColumns count="10">
    <tableColumn id="1" xr3:uid="{1BA1EB88-C8BA-A54E-B991-6DACB9091AF7}" name="Difference in filter orientation" dataDxfId="7"/>
    <tableColumn id="2" xr3:uid="{B4CA9EAE-C5D1-0443-BED6-7E3A68C22119}" name="Trial 1" dataDxfId="6"/>
    <tableColumn id="3" xr3:uid="{F461F131-A860-C546-B9CA-5F5B49636A1D}" name="Trial 2"/>
    <tableColumn id="4" xr3:uid="{C5CFF5FF-C409-FA45-8322-19D6BB0CA75C}" name="Trial 3"/>
    <tableColumn id="5" xr3:uid="{C705E894-17A1-404D-9012-73B972140A81}" name="Trial 4"/>
    <tableColumn id="6" xr3:uid="{D210A22F-8928-AA43-8740-98FCCD23D786}" name="Trial 5"/>
    <tableColumn id="7" xr3:uid="{CCF2053E-4870-0749-806D-788CDFB6BB54}" name="Trial 6"/>
    <tableColumn id="8" xr3:uid="{7E4B4F0B-91C8-1E45-BFE9-F4879A26FD0A}" name="Trial 7" dataDxfId="5"/>
    <tableColumn id="9" xr3:uid="{D736CC56-A893-7044-89EC-697E7A9A5F4D}" name="Average" dataDxfId="4">
      <calculatedColumnFormula>AVERAGE(B3:H3)</calculatedColumnFormula>
    </tableColumn>
    <tableColumn id="10" xr3:uid="{F7269583-E35F-014E-B88B-EE1356E66206}" name="Deviation">
      <calculatedColumnFormula array="1">MAX(ABS(B3:H3-(ROUND(I3,0))))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1FF-A40B-4BD6-A21F-95CC15305563}">
  <dimension ref="B5:X413"/>
  <sheetViews>
    <sheetView tabSelected="1" zoomScale="70" zoomScaleNormal="70" workbookViewId="0">
      <selection activeCell="L9" sqref="L9"/>
    </sheetView>
  </sheetViews>
  <sheetFormatPr defaultColWidth="8.85546875" defaultRowHeight="15" x14ac:dyDescent="0.25"/>
  <cols>
    <col min="3" max="3" width="30.140625" customWidth="1"/>
    <col min="4" max="6" width="10" customWidth="1"/>
    <col min="7" max="7" width="11.140625" customWidth="1"/>
    <col min="8" max="10" width="10" customWidth="1"/>
    <col min="11" max="11" width="12" customWidth="1"/>
    <col min="12" max="12" width="12.28515625" customWidth="1"/>
    <col min="16" max="16" width="8.85546875" customWidth="1"/>
  </cols>
  <sheetData>
    <row r="5" spans="2:24" x14ac:dyDescent="0.25">
      <c r="G5" s="16" t="s">
        <v>21</v>
      </c>
    </row>
    <row r="6" spans="2:24" x14ac:dyDescent="0.25">
      <c r="C6" t="s">
        <v>14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12</v>
      </c>
      <c r="L6" t="s">
        <v>16</v>
      </c>
      <c r="Q6" t="s">
        <v>0</v>
      </c>
      <c r="U6" t="s">
        <v>10</v>
      </c>
      <c r="W6" t="s">
        <v>12</v>
      </c>
      <c r="X6" t="s">
        <v>13</v>
      </c>
    </row>
    <row r="7" spans="2:24" x14ac:dyDescent="0.25">
      <c r="C7" t="s">
        <v>1</v>
      </c>
      <c r="G7" s="5" t="s">
        <v>22</v>
      </c>
      <c r="K7" t="s">
        <v>15</v>
      </c>
      <c r="L7" t="s">
        <v>15</v>
      </c>
      <c r="Q7" t="s">
        <v>1</v>
      </c>
      <c r="U7" s="1" t="s">
        <v>11</v>
      </c>
    </row>
    <row r="8" spans="2:24" ht="15.75" thickBot="1" x14ac:dyDescent="0.3">
      <c r="C8" s="1" t="s">
        <v>20</v>
      </c>
      <c r="D8" s="9"/>
      <c r="G8" s="4" t="s">
        <v>19</v>
      </c>
      <c r="J8" s="11"/>
      <c r="Q8" s="1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</row>
    <row r="9" spans="2:24" x14ac:dyDescent="0.25">
      <c r="B9">
        <f>Table1[[#This Row],[Difference in filter orientation]]*2*(3.14159)/360</f>
        <v>0</v>
      </c>
      <c r="C9" s="2">
        <v>0</v>
      </c>
      <c r="D9" s="6">
        <v>0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8">
        <v>-1</v>
      </c>
      <c r="K9" s="3">
        <f t="shared" ref="K9:K45" si="0">AVERAGE(D9:J9)</f>
        <v>-0.8571428571428571</v>
      </c>
      <c r="L9" t="e">
        <f>MA</f>
        <v>#NAME?</v>
      </c>
      <c r="N9" s="17">
        <f>E53</f>
        <v>0.36749172937950902</v>
      </c>
      <c r="Q9" s="2">
        <v>0</v>
      </c>
      <c r="R9">
        <v>0</v>
      </c>
      <c r="S9">
        <v>-1</v>
      </c>
      <c r="T9">
        <v>-1</v>
      </c>
      <c r="U9">
        <v>-1</v>
      </c>
      <c r="V9">
        <v>-1</v>
      </c>
      <c r="W9" s="3">
        <f t="shared" ref="W9:W45" si="1">AVERAGE(R9:V9)</f>
        <v>-0.8</v>
      </c>
      <c r="X9">
        <f t="array" ref="X9">MAX(ABS(R9:V9-(ROUND(W9,0))))</f>
        <v>1</v>
      </c>
    </row>
    <row r="10" spans="2:24" x14ac:dyDescent="0.25">
      <c r="B10">
        <f>Table1[[#This Row],[Difference in filter orientation]]*2*(3.14159)/360</f>
        <v>0.17453277777777779</v>
      </c>
      <c r="C10" s="2">
        <v>10</v>
      </c>
      <c r="D10" s="9">
        <v>2</v>
      </c>
      <c r="E10" s="10">
        <v>3</v>
      </c>
      <c r="F10" s="10">
        <v>1</v>
      </c>
      <c r="G10" s="10">
        <v>2</v>
      </c>
      <c r="H10" s="10">
        <v>2</v>
      </c>
      <c r="I10" s="10">
        <v>2</v>
      </c>
      <c r="J10" s="11">
        <v>2</v>
      </c>
      <c r="K10" s="3">
        <f t="shared" si="0"/>
        <v>2</v>
      </c>
      <c r="L10">
        <f t="array" ref="L10">MAX(ABS(D10:J10-(ROUND(K10,0))))</f>
        <v>1</v>
      </c>
      <c r="N10" s="17">
        <f>E54</f>
        <v>9.6123602662487428E-2</v>
      </c>
      <c r="Q10" s="2">
        <v>10</v>
      </c>
      <c r="R10">
        <v>2</v>
      </c>
      <c r="S10">
        <v>3</v>
      </c>
      <c r="T10">
        <v>1</v>
      </c>
      <c r="U10">
        <v>2</v>
      </c>
      <c r="V10">
        <v>2</v>
      </c>
      <c r="W10" s="3">
        <f t="shared" si="1"/>
        <v>2</v>
      </c>
      <c r="X10">
        <f t="array" ref="X10">MAX(ABS(R10:V10-(ROUND(W10,0))))</f>
        <v>1</v>
      </c>
    </row>
    <row r="11" spans="2:24" x14ac:dyDescent="0.25">
      <c r="B11">
        <f>Table1[[#This Row],[Difference in filter orientation]]*2*(3.14159)/360</f>
        <v>0.34906555555555557</v>
      </c>
      <c r="C11" s="2">
        <v>20</v>
      </c>
      <c r="D11" s="9">
        <v>16</v>
      </c>
      <c r="E11" s="10">
        <v>17</v>
      </c>
      <c r="F11" s="10">
        <v>17</v>
      </c>
      <c r="G11" s="10">
        <v>16</v>
      </c>
      <c r="H11" s="10">
        <v>17</v>
      </c>
      <c r="I11" s="10">
        <v>16</v>
      </c>
      <c r="J11" s="11">
        <v>18</v>
      </c>
      <c r="K11" s="3">
        <f t="shared" si="0"/>
        <v>16.714285714285715</v>
      </c>
      <c r="L11">
        <f t="array" ref="L11">MAX(ABS(D11:J11-(ROUND(K11,0))))</f>
        <v>1</v>
      </c>
      <c r="N11" s="17">
        <f t="shared" ref="N11:N45" si="2">E55</f>
        <v>-5.2937605043183567E-2</v>
      </c>
      <c r="Q11" s="2">
        <v>20</v>
      </c>
      <c r="R11">
        <v>16</v>
      </c>
      <c r="S11">
        <v>17</v>
      </c>
      <c r="T11">
        <v>17</v>
      </c>
      <c r="U11">
        <v>16</v>
      </c>
      <c r="V11">
        <v>17</v>
      </c>
      <c r="W11" s="3">
        <f t="shared" si="1"/>
        <v>16.600000000000001</v>
      </c>
      <c r="X11">
        <f t="array" ref="X11">MAX(ABS(R11:V11-(ROUND(W11,0))))</f>
        <v>1</v>
      </c>
    </row>
    <row r="12" spans="2:24" x14ac:dyDescent="0.25">
      <c r="B12">
        <f>Table1[[#This Row],[Difference in filter orientation]]*2*(3.14159)/360</f>
        <v>0.52359833333333328</v>
      </c>
      <c r="C12" s="2">
        <v>30</v>
      </c>
      <c r="D12" s="9">
        <v>39</v>
      </c>
      <c r="E12" s="10">
        <v>41</v>
      </c>
      <c r="F12" s="10">
        <v>37</v>
      </c>
      <c r="G12" s="10">
        <v>41</v>
      </c>
      <c r="H12" s="10">
        <v>39</v>
      </c>
      <c r="I12" s="10">
        <v>38</v>
      </c>
      <c r="J12" s="11">
        <v>42</v>
      </c>
      <c r="K12" s="3">
        <f t="shared" si="0"/>
        <v>39.571428571428569</v>
      </c>
      <c r="L12">
        <f t="array" ref="L12">MAX(ABS(D12:J12-(ROUND(K12,0))))</f>
        <v>3</v>
      </c>
      <c r="N12" s="17">
        <f t="shared" si="2"/>
        <v>-7.9509030616591758E-2</v>
      </c>
      <c r="Q12" s="2">
        <v>30</v>
      </c>
      <c r="R12">
        <v>39</v>
      </c>
      <c r="S12">
        <v>41</v>
      </c>
      <c r="T12">
        <v>37</v>
      </c>
      <c r="U12">
        <v>41</v>
      </c>
      <c r="V12">
        <v>39</v>
      </c>
      <c r="W12" s="3">
        <f t="shared" si="1"/>
        <v>39.4</v>
      </c>
      <c r="X12">
        <f t="array" ref="X12">MAX(ABS(R12:V12-(ROUND(W12,0))))</f>
        <v>2</v>
      </c>
    </row>
    <row r="13" spans="2:24" x14ac:dyDescent="0.25">
      <c r="B13">
        <f>Table1[[#This Row],[Difference in filter orientation]]*2*(3.14159)/360</f>
        <v>0.69813111111111115</v>
      </c>
      <c r="C13" s="2">
        <v>40</v>
      </c>
      <c r="D13" s="9">
        <v>69</v>
      </c>
      <c r="E13" s="10">
        <v>70</v>
      </c>
      <c r="F13" s="10">
        <v>69</v>
      </c>
      <c r="G13" s="10">
        <v>70</v>
      </c>
      <c r="H13" s="10">
        <v>70</v>
      </c>
      <c r="I13" s="10">
        <v>71</v>
      </c>
      <c r="J13" s="11">
        <v>71</v>
      </c>
      <c r="K13" s="3">
        <f t="shared" si="0"/>
        <v>70</v>
      </c>
      <c r="L13">
        <f t="array" ref="L13">MAX(ABS(D13:J13-(ROUND(K13,0))))</f>
        <v>1</v>
      </c>
      <c r="N13" s="17">
        <f t="shared" si="2"/>
        <v>1.644192284580015E-2</v>
      </c>
      <c r="Q13" s="2">
        <v>40</v>
      </c>
      <c r="R13">
        <v>69</v>
      </c>
      <c r="S13">
        <v>70</v>
      </c>
      <c r="T13">
        <v>69</v>
      </c>
      <c r="U13">
        <v>70</v>
      </c>
      <c r="V13">
        <v>70</v>
      </c>
      <c r="W13" s="3">
        <f t="shared" si="1"/>
        <v>69.599999999999994</v>
      </c>
      <c r="X13">
        <f t="array" ref="X13">MAX(ABS(R13:V13-(ROUND(W13,0))))</f>
        <v>1</v>
      </c>
    </row>
    <row r="14" spans="2:24" x14ac:dyDescent="0.25">
      <c r="B14">
        <f>Table1[[#This Row],[Difference in filter orientation]]*2*(3.14159)/360</f>
        <v>0.87266388888888891</v>
      </c>
      <c r="C14" s="2">
        <v>50</v>
      </c>
      <c r="D14" s="9">
        <v>103</v>
      </c>
      <c r="E14" s="10">
        <v>104</v>
      </c>
      <c r="F14" s="10">
        <v>102</v>
      </c>
      <c r="G14" s="10">
        <v>100</v>
      </c>
      <c r="H14" s="10">
        <v>103</v>
      </c>
      <c r="I14" s="10">
        <v>106</v>
      </c>
      <c r="J14" s="11">
        <v>108</v>
      </c>
      <c r="K14" s="3">
        <f t="shared" si="0"/>
        <v>103.71428571428571</v>
      </c>
      <c r="L14">
        <f t="array" ref="L14">MAX(ABS(D14:J14-(ROUND(K14,0))))</f>
        <v>4</v>
      </c>
      <c r="N14" s="17">
        <f t="shared" si="2"/>
        <v>0.2347975460413636</v>
      </c>
      <c r="Q14" s="2">
        <v>50</v>
      </c>
      <c r="R14">
        <v>103</v>
      </c>
      <c r="S14">
        <v>104</v>
      </c>
      <c r="T14">
        <v>102</v>
      </c>
      <c r="U14">
        <v>100</v>
      </c>
      <c r="V14">
        <v>103</v>
      </c>
      <c r="W14" s="3">
        <f t="shared" si="1"/>
        <v>102.4</v>
      </c>
      <c r="X14">
        <f t="array" ref="X14">MAX(ABS(R14:V14-(ROUND(W14,0))))</f>
        <v>2</v>
      </c>
    </row>
    <row r="15" spans="2:24" x14ac:dyDescent="0.25">
      <c r="B15">
        <f>Table1[[#This Row],[Difference in filter orientation]]*2*(3.14159)/360</f>
        <v>1.0471966666666666</v>
      </c>
      <c r="C15" s="2">
        <v>60</v>
      </c>
      <c r="D15" s="9">
        <v>133</v>
      </c>
      <c r="E15" s="10">
        <v>135</v>
      </c>
      <c r="F15" s="10">
        <v>137</v>
      </c>
      <c r="G15" s="10">
        <v>135</v>
      </c>
      <c r="H15" s="10">
        <v>133</v>
      </c>
      <c r="I15" s="10">
        <v>134</v>
      </c>
      <c r="J15" s="11">
        <v>143</v>
      </c>
      <c r="K15" s="3">
        <f t="shared" si="0"/>
        <v>135.71428571428572</v>
      </c>
      <c r="L15">
        <f t="array" ref="L15">MAX(ABS(D15:J15-(ROUND(K15,0))))</f>
        <v>7</v>
      </c>
      <c r="N15" s="17">
        <f t="shared" si="2"/>
        <v>0.57528996786308539</v>
      </c>
      <c r="Q15" s="2">
        <v>60</v>
      </c>
      <c r="R15">
        <v>133</v>
      </c>
      <c r="S15">
        <v>135</v>
      </c>
      <c r="T15">
        <v>137</v>
      </c>
      <c r="U15">
        <v>135</v>
      </c>
      <c r="V15">
        <v>133</v>
      </c>
      <c r="W15" s="3">
        <f t="shared" si="1"/>
        <v>134.6</v>
      </c>
      <c r="X15">
        <f t="array" ref="X15">MAX(ABS(R15:V15-(ROUND(W15,0))))</f>
        <v>2</v>
      </c>
    </row>
    <row r="16" spans="2:24" x14ac:dyDescent="0.25">
      <c r="B16">
        <f>Table1[[#This Row],[Difference in filter orientation]]*2*(3.14159)/360</f>
        <v>1.2217294444444444</v>
      </c>
      <c r="C16" s="2">
        <v>70</v>
      </c>
      <c r="D16" s="9">
        <v>160</v>
      </c>
      <c r="E16" s="10">
        <v>161</v>
      </c>
      <c r="F16" s="10">
        <v>158</v>
      </c>
      <c r="G16" s="10">
        <v>159</v>
      </c>
      <c r="H16" s="10">
        <v>158</v>
      </c>
      <c r="I16" s="10">
        <v>159</v>
      </c>
      <c r="J16" s="11">
        <v>168</v>
      </c>
      <c r="K16" s="3">
        <f t="shared" si="0"/>
        <v>160.42857142857142</v>
      </c>
      <c r="L16">
        <f t="array" ref="L16">MAX(ABS(D16:J16-(ROUND(K16,0))))</f>
        <v>8</v>
      </c>
      <c r="N16" s="17">
        <f t="shared" si="2"/>
        <v>1.0375014840144132</v>
      </c>
      <c r="Q16" s="2">
        <v>70</v>
      </c>
      <c r="R16">
        <v>160</v>
      </c>
      <c r="S16">
        <v>161</v>
      </c>
      <c r="T16">
        <v>158</v>
      </c>
      <c r="U16">
        <v>159</v>
      </c>
      <c r="V16">
        <v>158</v>
      </c>
      <c r="W16" s="3">
        <f t="shared" si="1"/>
        <v>159.19999999999999</v>
      </c>
      <c r="X16">
        <f t="array" ref="X16">MAX(ABS(R16:V16-(ROUND(W16,0))))</f>
        <v>2</v>
      </c>
    </row>
    <row r="17" spans="2:24" x14ac:dyDescent="0.25">
      <c r="B17">
        <f>Table1[[#This Row],[Difference in filter orientation]]*2*(3.14159)/360</f>
        <v>1.3962622222222223</v>
      </c>
      <c r="C17" s="2">
        <v>80</v>
      </c>
      <c r="D17" s="9">
        <v>177</v>
      </c>
      <c r="E17" s="10">
        <v>177</v>
      </c>
      <c r="F17" s="10">
        <v>177</v>
      </c>
      <c r="G17" s="10">
        <v>176</v>
      </c>
      <c r="H17" s="10">
        <v>176</v>
      </c>
      <c r="I17" s="10">
        <v>176</v>
      </c>
      <c r="J17" s="11">
        <v>188</v>
      </c>
      <c r="K17" s="3">
        <f t="shared" si="0"/>
        <v>178.14285714285714</v>
      </c>
      <c r="L17">
        <f t="array" ref="L17">MAX(ABS(D17:J17-(ROUND(K17,0))))</f>
        <v>10</v>
      </c>
      <c r="N17" s="17">
        <f t="shared" si="2"/>
        <v>1.6208650694345295</v>
      </c>
      <c r="Q17" s="2">
        <v>80</v>
      </c>
      <c r="R17">
        <v>177</v>
      </c>
      <c r="S17">
        <v>177</v>
      </c>
      <c r="T17">
        <v>177</v>
      </c>
      <c r="U17">
        <v>176</v>
      </c>
      <c r="V17">
        <v>176</v>
      </c>
      <c r="W17" s="3">
        <f t="shared" si="1"/>
        <v>176.6</v>
      </c>
      <c r="X17">
        <f t="array" ref="X17">MAX(ABS(R17:V17-(ROUND(W17,0))))</f>
        <v>1</v>
      </c>
    </row>
    <row r="18" spans="2:24" x14ac:dyDescent="0.25">
      <c r="B18">
        <f>Table1[[#This Row],[Difference in filter orientation]]*2*(3.14159)/360</f>
        <v>1.5707949999999999</v>
      </c>
      <c r="C18" s="2">
        <v>90</v>
      </c>
      <c r="D18" s="9">
        <v>184</v>
      </c>
      <c r="E18" s="10">
        <v>185</v>
      </c>
      <c r="F18" s="10">
        <v>184</v>
      </c>
      <c r="G18" s="10">
        <v>185</v>
      </c>
      <c r="H18" s="10">
        <v>183</v>
      </c>
      <c r="I18" s="10">
        <v>184</v>
      </c>
      <c r="J18" s="11">
        <v>198</v>
      </c>
      <c r="K18" s="3">
        <f t="shared" si="0"/>
        <v>186.14285714285714</v>
      </c>
      <c r="L18">
        <f t="array" ref="L18">MAX(ABS(D18:J18-(ROUND(K18,0))))</f>
        <v>12</v>
      </c>
      <c r="N18" s="17">
        <f t="shared" si="2"/>
        <v>2.3246650739049954</v>
      </c>
      <c r="Q18" s="2">
        <v>90</v>
      </c>
      <c r="R18">
        <v>184</v>
      </c>
      <c r="S18">
        <v>185</v>
      </c>
      <c r="T18">
        <v>184</v>
      </c>
      <c r="U18">
        <v>185</v>
      </c>
      <c r="V18">
        <v>183</v>
      </c>
      <c r="W18" s="3">
        <f t="shared" si="1"/>
        <v>184.2</v>
      </c>
      <c r="X18">
        <f t="array" ref="X18">MAX(ABS(R18:V18-(ROUND(W18,0))))</f>
        <v>1</v>
      </c>
    </row>
    <row r="19" spans="2:24" x14ac:dyDescent="0.25">
      <c r="B19">
        <f>Table1[[#This Row],[Difference in filter orientation]]*2*(3.14159)/360</f>
        <v>1.7453277777777778</v>
      </c>
      <c r="C19" s="2">
        <v>100</v>
      </c>
      <c r="D19" s="9">
        <v>181</v>
      </c>
      <c r="E19" s="10">
        <v>182</v>
      </c>
      <c r="F19" s="10">
        <v>181</v>
      </c>
      <c r="G19" s="10">
        <v>181</v>
      </c>
      <c r="H19" s="10">
        <v>180</v>
      </c>
      <c r="I19" s="10">
        <v>180</v>
      </c>
      <c r="J19" s="11">
        <v>194</v>
      </c>
      <c r="K19" s="3">
        <f t="shared" si="0"/>
        <v>182.71428571428572</v>
      </c>
      <c r="L19">
        <f t="array" ref="L19">MAX(ABS(D19:J19-(ROUND(K19,0))))</f>
        <v>11</v>
      </c>
      <c r="N19" s="17">
        <f t="shared" si="2"/>
        <v>3.148038099984575</v>
      </c>
      <c r="Q19" s="2">
        <v>100</v>
      </c>
      <c r="R19">
        <v>181</v>
      </c>
      <c r="S19">
        <v>182</v>
      </c>
      <c r="T19">
        <v>181</v>
      </c>
      <c r="U19">
        <v>181</v>
      </c>
      <c r="V19">
        <v>180</v>
      </c>
      <c r="W19" s="3">
        <f t="shared" si="1"/>
        <v>181</v>
      </c>
      <c r="X19">
        <f t="array" ref="X19">MAX(ABS(R19:V19-(ROUND(W19,0))))</f>
        <v>1</v>
      </c>
    </row>
    <row r="20" spans="2:24" x14ac:dyDescent="0.25">
      <c r="B20">
        <f>Table1[[#This Row],[Difference in filter orientation]]*2*(3.14159)/360</f>
        <v>1.9198605555555557</v>
      </c>
      <c r="C20" s="2">
        <v>110</v>
      </c>
      <c r="D20" s="9">
        <v>168</v>
      </c>
      <c r="E20" s="10">
        <v>167</v>
      </c>
      <c r="F20" s="10">
        <v>169</v>
      </c>
      <c r="G20" s="10">
        <v>168</v>
      </c>
      <c r="H20" s="10">
        <v>165</v>
      </c>
      <c r="I20" s="10">
        <v>167</v>
      </c>
      <c r="J20" s="11">
        <v>181</v>
      </c>
      <c r="K20" s="3">
        <f t="shared" si="0"/>
        <v>169.28571428571428</v>
      </c>
      <c r="L20">
        <f t="array" ref="L20">MAX(ABS(D20:J20-(ROUND(K20,0))))</f>
        <v>12</v>
      </c>
      <c r="N20" s="17">
        <f t="shared" si="2"/>
        <v>4.0899740621953242</v>
      </c>
      <c r="Q20" s="2">
        <v>110</v>
      </c>
      <c r="R20">
        <v>168</v>
      </c>
      <c r="S20">
        <v>167</v>
      </c>
      <c r="T20">
        <v>169</v>
      </c>
      <c r="U20">
        <v>168</v>
      </c>
      <c r="V20">
        <v>165</v>
      </c>
      <c r="W20" s="3">
        <f t="shared" si="1"/>
        <v>167.4</v>
      </c>
      <c r="X20">
        <f t="array" ref="X20">MAX(ABS(R20:V20-(ROUND(W20,0))))</f>
        <v>2</v>
      </c>
    </row>
    <row r="21" spans="2:24" x14ac:dyDescent="0.25">
      <c r="B21">
        <f>Table1[[#This Row],[Difference in filter orientation]]*2*(3.14159)/360</f>
        <v>2.0943933333333331</v>
      </c>
      <c r="C21" s="2">
        <v>120</v>
      </c>
      <c r="D21" s="9">
        <v>145</v>
      </c>
      <c r="E21" s="10">
        <v>145</v>
      </c>
      <c r="F21" s="10">
        <v>145</v>
      </c>
      <c r="G21" s="10">
        <v>144</v>
      </c>
      <c r="H21" s="10">
        <v>145</v>
      </c>
      <c r="I21" s="10">
        <v>142</v>
      </c>
      <c r="J21" s="11">
        <v>157</v>
      </c>
      <c r="K21" s="3">
        <f t="shared" si="0"/>
        <v>146.14285714285714</v>
      </c>
      <c r="L21">
        <f t="array" ref="L21">MAX(ABS(D21:J21-(ROUND(K21,0))))</f>
        <v>11</v>
      </c>
      <c r="N21" s="17">
        <f t="shared" si="2"/>
        <v>5.1493174261604651</v>
      </c>
      <c r="Q21" s="2">
        <v>120</v>
      </c>
      <c r="R21">
        <v>145</v>
      </c>
      <c r="S21">
        <v>145</v>
      </c>
      <c r="T21">
        <v>145</v>
      </c>
      <c r="U21">
        <v>144</v>
      </c>
      <c r="V21">
        <v>145</v>
      </c>
      <c r="W21" s="3">
        <f t="shared" si="1"/>
        <v>144.80000000000001</v>
      </c>
      <c r="X21">
        <f t="array" ref="X21">MAX(ABS(R21:V21-(ROUND(W21,0))))</f>
        <v>1</v>
      </c>
    </row>
    <row r="22" spans="2:24" x14ac:dyDescent="0.25">
      <c r="B22">
        <f>Table1[[#This Row],[Difference in filter orientation]]*2*(3.14159)/360</f>
        <v>2.268926111111111</v>
      </c>
      <c r="C22" s="2">
        <v>130</v>
      </c>
      <c r="D22" s="9">
        <v>117</v>
      </c>
      <c r="E22" s="10">
        <v>114</v>
      </c>
      <c r="F22" s="10">
        <v>115</v>
      </c>
      <c r="G22" s="10">
        <v>114</v>
      </c>
      <c r="H22" s="10">
        <v>113</v>
      </c>
      <c r="I22" s="10">
        <v>112</v>
      </c>
      <c r="J22" s="11">
        <v>123</v>
      </c>
      <c r="K22" s="3">
        <f t="shared" si="0"/>
        <v>115.42857142857143</v>
      </c>
      <c r="L22">
        <f t="array" ref="L22">MAX(ABS(D22:J22-(ROUND(K22,0))))</f>
        <v>8</v>
      </c>
      <c r="N22" s="17">
        <f t="shared" si="2"/>
        <v>6.3247686261737925</v>
      </c>
      <c r="Q22" s="2">
        <v>130</v>
      </c>
      <c r="R22">
        <v>117</v>
      </c>
      <c r="S22">
        <v>114</v>
      </c>
      <c r="T22">
        <v>115</v>
      </c>
      <c r="U22">
        <v>114</v>
      </c>
      <c r="V22">
        <v>113</v>
      </c>
      <c r="W22" s="3">
        <f t="shared" si="1"/>
        <v>114.6</v>
      </c>
      <c r="X22">
        <f t="array" ref="X22">MAX(ABS(R22:V22-(ROUND(W22,0))))</f>
        <v>2</v>
      </c>
    </row>
    <row r="23" spans="2:24" x14ac:dyDescent="0.25">
      <c r="B23">
        <f>Table1[[#This Row],[Difference in filter orientation]]*2*(3.14159)/360</f>
        <v>2.4434588888888888</v>
      </c>
      <c r="C23" s="2">
        <v>140</v>
      </c>
      <c r="D23" s="9">
        <v>86</v>
      </c>
      <c r="E23" s="10">
        <v>82</v>
      </c>
      <c r="F23" s="10">
        <v>85</v>
      </c>
      <c r="G23" s="10">
        <v>83</v>
      </c>
      <c r="H23" s="10">
        <v>84</v>
      </c>
      <c r="I23" s="10">
        <v>83</v>
      </c>
      <c r="J23" s="11">
        <v>89</v>
      </c>
      <c r="K23" s="3">
        <f t="shared" si="0"/>
        <v>84.571428571428569</v>
      </c>
      <c r="L23">
        <f t="array" ref="L23">MAX(ABS(D23:J23-(ROUND(K23,0))))</f>
        <v>4</v>
      </c>
      <c r="N23" s="17">
        <f t="shared" si="2"/>
        <v>7.6148856594619332</v>
      </c>
      <c r="Q23" s="2">
        <v>140</v>
      </c>
      <c r="R23">
        <v>86</v>
      </c>
      <c r="S23">
        <v>82</v>
      </c>
      <c r="T23">
        <v>85</v>
      </c>
      <c r="U23">
        <v>83</v>
      </c>
      <c r="V23">
        <v>84</v>
      </c>
      <c r="W23" s="3">
        <f t="shared" si="1"/>
        <v>84</v>
      </c>
      <c r="X23">
        <f t="array" ref="X23">MAX(ABS(R23:V23-(ROUND(W23,0))))</f>
        <v>2</v>
      </c>
    </row>
    <row r="24" spans="2:24" x14ac:dyDescent="0.25">
      <c r="B24">
        <f>Table1[[#This Row],[Difference in filter orientation]]*2*(3.14159)/360</f>
        <v>2.6179916666666667</v>
      </c>
      <c r="C24" s="2">
        <v>150</v>
      </c>
      <c r="D24" s="9">
        <v>55</v>
      </c>
      <c r="E24" s="10">
        <v>52</v>
      </c>
      <c r="F24" s="10">
        <v>53</v>
      </c>
      <c r="G24" s="10">
        <v>54</v>
      </c>
      <c r="H24" s="10">
        <v>52</v>
      </c>
      <c r="I24" s="10">
        <v>52</v>
      </c>
      <c r="J24" s="11">
        <v>53</v>
      </c>
      <c r="K24" s="3">
        <f t="shared" si="0"/>
        <v>53</v>
      </c>
      <c r="L24">
        <f t="array" ref="L24">MAX(ABS(D24:J24-(ROUND(K24,0))))</f>
        <v>2</v>
      </c>
      <c r="N24" s="17">
        <f t="shared" si="2"/>
        <v>9.0180858551832443</v>
      </c>
      <c r="Q24" s="2">
        <v>150</v>
      </c>
      <c r="R24">
        <v>55</v>
      </c>
      <c r="S24">
        <v>52</v>
      </c>
      <c r="T24">
        <v>53</v>
      </c>
      <c r="U24">
        <v>54</v>
      </c>
      <c r="V24">
        <v>52</v>
      </c>
      <c r="W24" s="3">
        <f t="shared" si="1"/>
        <v>53.2</v>
      </c>
      <c r="X24">
        <f t="array" ref="X24">MAX(ABS(R24:V24-(ROUND(W24,0))))</f>
        <v>2</v>
      </c>
    </row>
    <row r="25" spans="2:24" x14ac:dyDescent="0.25">
      <c r="B25">
        <f>Table1[[#This Row],[Difference in filter orientation]]*2*(3.14159)/360</f>
        <v>2.7925244444444446</v>
      </c>
      <c r="C25" s="2">
        <v>160</v>
      </c>
      <c r="D25" s="9">
        <v>25</v>
      </c>
      <c r="E25" s="10">
        <v>24</v>
      </c>
      <c r="F25" s="10">
        <v>26</v>
      </c>
      <c r="G25" s="10">
        <v>25</v>
      </c>
      <c r="H25" s="10">
        <v>24</v>
      </c>
      <c r="I25" s="10">
        <v>27</v>
      </c>
      <c r="J25" s="11">
        <v>26</v>
      </c>
      <c r="K25" s="3">
        <f t="shared" si="0"/>
        <v>25.285714285714285</v>
      </c>
      <c r="L25">
        <f t="array" ref="L25">MAX(ABS(D25:J25-(ROUND(K25,0))))</f>
        <v>2</v>
      </c>
      <c r="N25" s="17">
        <f t="shared" si="2"/>
        <v>10.532647815993599</v>
      </c>
      <c r="Q25" s="2">
        <v>160</v>
      </c>
      <c r="R25">
        <v>25</v>
      </c>
      <c r="S25">
        <v>24</v>
      </c>
      <c r="T25">
        <v>26</v>
      </c>
      <c r="U25">
        <v>25</v>
      </c>
      <c r="V25">
        <v>24</v>
      </c>
      <c r="W25" s="3">
        <f t="shared" si="1"/>
        <v>24.8</v>
      </c>
      <c r="X25">
        <f t="array" ref="X25">MAX(ABS(R25:V25-(ROUND(W25,0))))</f>
        <v>1</v>
      </c>
    </row>
    <row r="26" spans="2:24" x14ac:dyDescent="0.25">
      <c r="B26">
        <f>Table1[[#This Row],[Difference in filter orientation]]*2*(3.14159)/360</f>
        <v>2.967057222222222</v>
      </c>
      <c r="C26" s="2">
        <v>170</v>
      </c>
      <c r="D26" s="9">
        <v>7</v>
      </c>
      <c r="E26" s="10">
        <v>7</v>
      </c>
      <c r="F26" s="10">
        <v>6</v>
      </c>
      <c r="G26" s="10">
        <v>7</v>
      </c>
      <c r="H26" s="10">
        <v>8</v>
      </c>
      <c r="I26" s="10">
        <v>7</v>
      </c>
      <c r="J26" s="11">
        <v>8</v>
      </c>
      <c r="K26" s="3">
        <f t="shared" si="0"/>
        <v>7.1428571428571432</v>
      </c>
      <c r="L26">
        <f t="array" ref="L26">MAX(ABS(D26:J26-(ROUND(K26,0))))</f>
        <v>1</v>
      </c>
      <c r="N26" s="17">
        <f t="shared" si="2"/>
        <v>12.156713529796917</v>
      </c>
      <c r="Q26" s="2">
        <v>170</v>
      </c>
      <c r="R26">
        <v>7</v>
      </c>
      <c r="S26">
        <v>7</v>
      </c>
      <c r="T26">
        <v>6</v>
      </c>
      <c r="U26">
        <v>7</v>
      </c>
      <c r="V26">
        <v>8</v>
      </c>
      <c r="W26" s="3">
        <f t="shared" si="1"/>
        <v>7</v>
      </c>
      <c r="X26">
        <f t="array" ref="X26">MAX(ABS(R26:V26-(ROUND(W26,0))))</f>
        <v>1</v>
      </c>
    </row>
    <row r="27" spans="2:24" x14ac:dyDescent="0.25">
      <c r="B27">
        <f>Table1[[#This Row],[Difference in filter orientation]]*2*(3.14159)/360</f>
        <v>3.1415899999999999</v>
      </c>
      <c r="C27" s="2">
        <v>180</v>
      </c>
      <c r="D27" s="9">
        <v>-1</v>
      </c>
      <c r="E27" s="10">
        <v>0</v>
      </c>
      <c r="F27" s="10">
        <v>-1</v>
      </c>
      <c r="G27" s="10">
        <v>-1</v>
      </c>
      <c r="H27" s="10">
        <v>-1</v>
      </c>
      <c r="I27" s="10">
        <v>-1</v>
      </c>
      <c r="J27" s="11">
        <v>-1</v>
      </c>
      <c r="K27" s="3">
        <f t="shared" si="0"/>
        <v>-0.8571428571428571</v>
      </c>
      <c r="L27">
        <f t="array" ref="L27">MAX(ABS(D27:J27-(ROUND(K27,0))))</f>
        <v>1</v>
      </c>
      <c r="N27" s="17">
        <f t="shared" si="2"/>
        <v>13.888290649089981</v>
      </c>
      <c r="Q27" s="2">
        <v>180</v>
      </c>
      <c r="R27">
        <v>-1</v>
      </c>
      <c r="S27">
        <v>0</v>
      </c>
      <c r="T27">
        <v>-1</v>
      </c>
      <c r="U27">
        <v>-1</v>
      </c>
      <c r="V27">
        <v>-1</v>
      </c>
      <c r="W27" s="3">
        <f t="shared" si="1"/>
        <v>-0.8</v>
      </c>
      <c r="X27">
        <f t="array" ref="X27">MAX(ABS(R27:V27-(ROUND(W27,0))))</f>
        <v>1</v>
      </c>
    </row>
    <row r="28" spans="2:24" x14ac:dyDescent="0.25">
      <c r="B28">
        <f>Table1[[#This Row],[Difference in filter orientation]]*2*(3.14159)/360</f>
        <v>3.3161227777777778</v>
      </c>
      <c r="C28" s="2">
        <v>190</v>
      </c>
      <c r="D28" s="9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1">
        <v>1</v>
      </c>
      <c r="K28" s="3">
        <f t="shared" si="0"/>
        <v>1.4285714285714286</v>
      </c>
      <c r="L28">
        <f t="array" ref="L28">MAX(ABS(D28:J28-(ROUND(K28,0))))</f>
        <v>1</v>
      </c>
      <c r="N28" s="17">
        <f t="shared" si="2"/>
        <v>15.725254935105283</v>
      </c>
      <c r="Q28" s="2">
        <v>190</v>
      </c>
      <c r="R28">
        <v>1</v>
      </c>
      <c r="S28">
        <v>2</v>
      </c>
      <c r="T28">
        <v>2</v>
      </c>
      <c r="U28">
        <v>2</v>
      </c>
      <c r="V28">
        <v>1</v>
      </c>
      <c r="W28" s="3">
        <f t="shared" si="1"/>
        <v>1.6</v>
      </c>
      <c r="X28">
        <f t="array" ref="X28">MAX(ABS(R28:V28-(ROUND(W28,0))))</f>
        <v>1</v>
      </c>
    </row>
    <row r="29" spans="2:24" x14ac:dyDescent="0.25">
      <c r="B29">
        <f>Table1[[#This Row],[Difference in filter orientation]]*2*(3.14159)/360</f>
        <v>3.4906555555555556</v>
      </c>
      <c r="C29" s="2">
        <v>200</v>
      </c>
      <c r="D29" s="9">
        <v>15</v>
      </c>
      <c r="E29" s="10">
        <v>15</v>
      </c>
      <c r="F29" s="10">
        <v>15</v>
      </c>
      <c r="G29" s="10">
        <v>16</v>
      </c>
      <c r="H29" s="10">
        <v>15</v>
      </c>
      <c r="I29" s="10">
        <v>14</v>
      </c>
      <c r="J29" s="11">
        <v>16</v>
      </c>
      <c r="K29" s="3">
        <f t="shared" si="0"/>
        <v>15.142857142857142</v>
      </c>
      <c r="L29">
        <f t="array" ref="L29">MAX(ABS(D29:J29-(ROUND(K29,0))))</f>
        <v>1</v>
      </c>
      <c r="N29" s="17">
        <f t="shared" si="2"/>
        <v>17.665352863753498</v>
      </c>
      <c r="Q29" s="2">
        <v>200</v>
      </c>
      <c r="R29">
        <v>15</v>
      </c>
      <c r="S29">
        <v>15</v>
      </c>
      <c r="T29">
        <v>15</v>
      </c>
      <c r="U29">
        <v>16</v>
      </c>
      <c r="V29">
        <v>15</v>
      </c>
      <c r="W29" s="3">
        <f t="shared" si="1"/>
        <v>15.2</v>
      </c>
      <c r="X29">
        <f t="array" ref="X29">MAX(ABS(R29:V29-(ROUND(W29,0))))</f>
        <v>1</v>
      </c>
    </row>
    <row r="30" spans="2:24" x14ac:dyDescent="0.25">
      <c r="B30">
        <f>Table1[[#This Row],[Difference in filter orientation]]*2*(3.14159)/360</f>
        <v>3.665188333333333</v>
      </c>
      <c r="C30" s="2">
        <v>210</v>
      </c>
      <c r="D30" s="9">
        <v>36</v>
      </c>
      <c r="E30" s="10">
        <v>40</v>
      </c>
      <c r="F30" s="10">
        <v>38</v>
      </c>
      <c r="G30" s="10">
        <v>41</v>
      </c>
      <c r="H30" s="10">
        <v>38</v>
      </c>
      <c r="I30" s="10">
        <v>41</v>
      </c>
      <c r="J30" s="11">
        <v>41</v>
      </c>
      <c r="K30" s="3">
        <f t="shared" si="0"/>
        <v>39.285714285714285</v>
      </c>
      <c r="L30">
        <f t="array" ref="L30">MAX(ABS(D30:J30-(ROUND(K30,0))))</f>
        <v>3</v>
      </c>
      <c r="N30" s="17">
        <f t="shared" si="2"/>
        <v>19.706204390168637</v>
      </c>
      <c r="Q30" s="2">
        <v>210</v>
      </c>
      <c r="R30">
        <v>36</v>
      </c>
      <c r="S30">
        <v>40</v>
      </c>
      <c r="T30">
        <v>38</v>
      </c>
      <c r="U30">
        <v>41</v>
      </c>
      <c r="V30">
        <v>38</v>
      </c>
      <c r="W30" s="3">
        <f t="shared" si="1"/>
        <v>38.6</v>
      </c>
      <c r="X30">
        <f t="array" ref="X30">MAX(ABS(R30:V30-(ROUND(W30,0))))</f>
        <v>3</v>
      </c>
    </row>
    <row r="31" spans="2:24" x14ac:dyDescent="0.25">
      <c r="B31">
        <f>Table1[[#This Row],[Difference in filter orientation]]*2*(3.14159)/360</f>
        <v>3.8397211111111114</v>
      </c>
      <c r="C31" s="2">
        <v>220</v>
      </c>
      <c r="D31" s="9">
        <v>67</v>
      </c>
      <c r="E31" s="10">
        <v>71</v>
      </c>
      <c r="F31" s="10">
        <v>69</v>
      </c>
      <c r="G31" s="10">
        <v>71</v>
      </c>
      <c r="H31" s="10">
        <v>70</v>
      </c>
      <c r="I31" s="10">
        <v>68</v>
      </c>
      <c r="J31" s="11">
        <v>74</v>
      </c>
      <c r="K31" s="3">
        <f t="shared" si="0"/>
        <v>70</v>
      </c>
      <c r="L31">
        <f t="array" ref="L31">MAX(ABS(D31:J31-(ROUND(K31,0))))</f>
        <v>4</v>
      </c>
      <c r="N31" s="17">
        <f t="shared" si="2"/>
        <v>21.845305868464678</v>
      </c>
      <c r="Q31" s="2">
        <v>220</v>
      </c>
      <c r="R31">
        <v>67</v>
      </c>
      <c r="S31">
        <v>71</v>
      </c>
      <c r="T31">
        <v>69</v>
      </c>
      <c r="U31">
        <v>71</v>
      </c>
      <c r="V31">
        <v>70</v>
      </c>
      <c r="W31" s="3">
        <f t="shared" si="1"/>
        <v>69.599999999999994</v>
      </c>
      <c r="X31">
        <f t="array" ref="X31">MAX(ABS(R31:V31-(ROUND(W31,0))))</f>
        <v>3</v>
      </c>
    </row>
    <row r="32" spans="2:24" x14ac:dyDescent="0.25">
      <c r="B32">
        <f>Table1[[#This Row],[Difference in filter orientation]]*2*(3.14159)/360</f>
        <v>4.0142538888888888</v>
      </c>
      <c r="C32" s="2">
        <v>230</v>
      </c>
      <c r="D32" s="9">
        <v>102</v>
      </c>
      <c r="E32" s="10">
        <v>103</v>
      </c>
      <c r="F32" s="10">
        <v>101</v>
      </c>
      <c r="G32" s="10">
        <v>101</v>
      </c>
      <c r="H32" s="10">
        <v>99</v>
      </c>
      <c r="I32" s="10">
        <v>106</v>
      </c>
      <c r="J32" s="11">
        <v>105</v>
      </c>
      <c r="K32" s="3">
        <f t="shared" si="0"/>
        <v>102.42857142857143</v>
      </c>
      <c r="L32">
        <f t="array" ref="L32">MAX(ABS(D32:J32-(ROUND(K32,0))))</f>
        <v>4</v>
      </c>
      <c r="N32" s="17">
        <f t="shared" si="2"/>
        <v>24.080033123121353</v>
      </c>
      <c r="Q32" s="2">
        <v>230</v>
      </c>
      <c r="R32">
        <v>102</v>
      </c>
      <c r="S32">
        <v>103</v>
      </c>
      <c r="T32">
        <v>101</v>
      </c>
      <c r="U32">
        <v>101</v>
      </c>
      <c r="V32">
        <v>99</v>
      </c>
      <c r="W32" s="3">
        <f t="shared" si="1"/>
        <v>101.2</v>
      </c>
      <c r="X32">
        <f t="array" ref="X32">MAX(ABS(R32:V32-(ROUND(W32,0))))</f>
        <v>2</v>
      </c>
    </row>
    <row r="33" spans="2:24" x14ac:dyDescent="0.25">
      <c r="B33">
        <f>Table1[[#This Row],[Difference in filter orientation]]*2*(3.14159)/360</f>
        <v>4.1887866666666662</v>
      </c>
      <c r="C33" s="2">
        <v>240</v>
      </c>
      <c r="D33" s="9">
        <v>137</v>
      </c>
      <c r="E33" s="10">
        <v>137</v>
      </c>
      <c r="F33" s="10">
        <v>138</v>
      </c>
      <c r="G33" s="10">
        <v>136</v>
      </c>
      <c r="H33" s="10">
        <v>138</v>
      </c>
      <c r="I33" s="10">
        <v>136</v>
      </c>
      <c r="J33" s="11">
        <v>142</v>
      </c>
      <c r="K33" s="3">
        <f t="shared" si="0"/>
        <v>137.71428571428572</v>
      </c>
      <c r="L33">
        <f t="array" ref="L33">MAX(ABS(D33:J33-(ROUND(K33,0))))</f>
        <v>4</v>
      </c>
      <c r="N33" s="17">
        <f t="shared" si="2"/>
        <v>26.407644668231853</v>
      </c>
      <c r="Q33" s="2">
        <v>240</v>
      </c>
      <c r="R33">
        <v>137</v>
      </c>
      <c r="S33">
        <v>137</v>
      </c>
      <c r="T33">
        <v>138</v>
      </c>
      <c r="U33">
        <v>136</v>
      </c>
      <c r="V33">
        <v>138</v>
      </c>
      <c r="W33" s="3">
        <f t="shared" si="1"/>
        <v>137.19999999999999</v>
      </c>
      <c r="X33">
        <f t="array" ref="X33">MAX(ABS(R33:V33-(ROUND(W33,0))))</f>
        <v>1</v>
      </c>
    </row>
    <row r="34" spans="2:24" x14ac:dyDescent="0.25">
      <c r="B34">
        <f>Table1[[#This Row],[Difference in filter orientation]]*2*(3.14159)/360</f>
        <v>4.3633194444444436</v>
      </c>
      <c r="C34" s="2">
        <v>250</v>
      </c>
      <c r="D34" s="9">
        <v>165</v>
      </c>
      <c r="E34" s="10">
        <v>164</v>
      </c>
      <c r="F34" s="10">
        <v>169</v>
      </c>
      <c r="G34" s="10">
        <v>161</v>
      </c>
      <c r="H34" s="10">
        <v>163</v>
      </c>
      <c r="I34" s="10">
        <v>164</v>
      </c>
      <c r="J34" s="11">
        <v>172</v>
      </c>
      <c r="K34" s="3">
        <f t="shared" si="0"/>
        <v>165.42857142857142</v>
      </c>
      <c r="L34">
        <f t="array" ref="L34">MAX(ABS(D34:J34-(ROUND(K34,0))))</f>
        <v>7</v>
      </c>
      <c r="N34" s="17">
        <f t="shared" si="2"/>
        <v>28.825285070662559</v>
      </c>
      <c r="Q34" s="2">
        <v>250</v>
      </c>
      <c r="R34">
        <v>165</v>
      </c>
      <c r="S34">
        <v>164</v>
      </c>
      <c r="T34">
        <v>169</v>
      </c>
      <c r="U34">
        <v>161</v>
      </c>
      <c r="V34">
        <v>163</v>
      </c>
      <c r="W34" s="3">
        <f t="shared" si="1"/>
        <v>164.4</v>
      </c>
      <c r="X34">
        <f t="array" ref="X34">MAX(ABS(R34:V34-(ROUND(W34,0))))</f>
        <v>5</v>
      </c>
    </row>
    <row r="35" spans="2:24" x14ac:dyDescent="0.25">
      <c r="B35">
        <f>Table1[[#This Row],[Difference in filter orientation]]*2*(3.14159)/360</f>
        <v>4.537852222222222</v>
      </c>
      <c r="C35" s="2">
        <v>260</v>
      </c>
      <c r="D35" s="9">
        <v>184</v>
      </c>
      <c r="E35" s="10">
        <v>187</v>
      </c>
      <c r="F35" s="10">
        <v>186</v>
      </c>
      <c r="G35" s="10">
        <v>187</v>
      </c>
      <c r="H35" s="10">
        <v>186</v>
      </c>
      <c r="I35" s="10">
        <v>197</v>
      </c>
      <c r="J35" s="11">
        <v>198</v>
      </c>
      <c r="K35" s="3">
        <f t="shared" si="0"/>
        <v>189.28571428571428</v>
      </c>
      <c r="L35">
        <f t="array" ref="L35">MAX(ABS(D35:J35-(ROUND(K35,0))))</f>
        <v>9</v>
      </c>
      <c r="N35" s="17">
        <f t="shared" si="2"/>
        <v>31.329988452999473</v>
      </c>
      <c r="Q35" s="2">
        <v>260</v>
      </c>
      <c r="R35">
        <v>184</v>
      </c>
      <c r="S35">
        <v>187</v>
      </c>
      <c r="T35">
        <v>186</v>
      </c>
      <c r="U35">
        <v>187</v>
      </c>
      <c r="V35">
        <v>186</v>
      </c>
      <c r="W35" s="3">
        <f t="shared" si="1"/>
        <v>186</v>
      </c>
      <c r="X35">
        <f t="array" ref="X35">MAX(ABS(R35:V35-(ROUND(W35,0))))</f>
        <v>2</v>
      </c>
    </row>
    <row r="36" spans="2:24" x14ac:dyDescent="0.25">
      <c r="B36">
        <f>Table1[[#This Row],[Difference in filter orientation]]*2*(3.14159)/360</f>
        <v>4.7123849999999994</v>
      </c>
      <c r="C36" s="2">
        <v>270</v>
      </c>
      <c r="D36" s="9">
        <v>198</v>
      </c>
      <c r="E36" s="10">
        <v>198</v>
      </c>
      <c r="F36" s="10">
        <v>198</v>
      </c>
      <c r="G36" s="10">
        <v>198</v>
      </c>
      <c r="H36" s="10">
        <v>198</v>
      </c>
      <c r="I36" s="10">
        <v>217</v>
      </c>
      <c r="J36" s="11">
        <v>211</v>
      </c>
      <c r="K36" s="3">
        <f t="shared" si="0"/>
        <v>202.57142857142858</v>
      </c>
      <c r="L36">
        <f t="array" ref="L36">MAX(ABS(D36:J36-(ROUND(K36,0))))</f>
        <v>14</v>
      </c>
      <c r="N36" s="17">
        <f t="shared" si="2"/>
        <v>33.918682131983743</v>
      </c>
      <c r="Q36" s="2">
        <v>270</v>
      </c>
      <c r="R36">
        <v>198</v>
      </c>
      <c r="S36">
        <v>198</v>
      </c>
      <c r="T36">
        <v>198</v>
      </c>
      <c r="U36">
        <v>198</v>
      </c>
      <c r="V36">
        <v>198</v>
      </c>
      <c r="W36" s="3">
        <f t="shared" si="1"/>
        <v>198</v>
      </c>
      <c r="X36">
        <f t="array" ref="X36">MAX(ABS(R36:V36-(ROUND(W36,0))))</f>
        <v>0</v>
      </c>
    </row>
    <row r="37" spans="2:24" x14ac:dyDescent="0.25">
      <c r="B37">
        <f>Table1[[#This Row],[Difference in filter orientation]]*2*(3.14159)/360</f>
        <v>4.8869177777777777</v>
      </c>
      <c r="C37" s="2">
        <v>280</v>
      </c>
      <c r="D37" s="9">
        <v>197</v>
      </c>
      <c r="E37" s="10">
        <v>197</v>
      </c>
      <c r="F37" s="10">
        <v>198</v>
      </c>
      <c r="G37" s="10">
        <v>196</v>
      </c>
      <c r="H37" s="10">
        <v>197</v>
      </c>
      <c r="I37" s="10">
        <v>209</v>
      </c>
      <c r="J37" s="11">
        <v>210</v>
      </c>
      <c r="K37" s="3">
        <f t="shared" si="0"/>
        <v>200.57142857142858</v>
      </c>
      <c r="L37">
        <f t="array" ref="L37">MAX(ABS(D37:J37-(ROUND(K37,0))))</f>
        <v>9</v>
      </c>
      <c r="N37" s="17">
        <f t="shared" si="2"/>
        <v>36.588190387972944</v>
      </c>
      <c r="Q37" s="2">
        <v>280</v>
      </c>
      <c r="R37">
        <v>197</v>
      </c>
      <c r="S37">
        <v>197</v>
      </c>
      <c r="T37">
        <v>198</v>
      </c>
      <c r="U37">
        <v>196</v>
      </c>
      <c r="V37">
        <v>197</v>
      </c>
      <c r="W37" s="3">
        <f t="shared" si="1"/>
        <v>197</v>
      </c>
      <c r="X37">
        <f t="array" ref="X37">MAX(ABS(R37:V37-(ROUND(W37,0))))</f>
        <v>1</v>
      </c>
    </row>
    <row r="38" spans="2:24" x14ac:dyDescent="0.25">
      <c r="B38">
        <f>Table1[[#This Row],[Difference in filter orientation]]*2*(3.14159)/360</f>
        <v>5.061450555555556</v>
      </c>
      <c r="C38" s="2">
        <v>290</v>
      </c>
      <c r="D38" s="9">
        <v>184</v>
      </c>
      <c r="E38" s="10">
        <v>183</v>
      </c>
      <c r="F38" s="10">
        <v>183</v>
      </c>
      <c r="G38" s="10">
        <v>181</v>
      </c>
      <c r="H38" s="10">
        <v>180</v>
      </c>
      <c r="I38" s="10">
        <v>195</v>
      </c>
      <c r="J38" s="11">
        <v>197</v>
      </c>
      <c r="K38" s="3">
        <f t="shared" si="0"/>
        <v>186.14285714285714</v>
      </c>
      <c r="L38">
        <f t="array" ref="L38">MAX(ABS(D38:J38-(ROUND(K38,0))))</f>
        <v>11</v>
      </c>
      <c r="N38" s="17">
        <f t="shared" si="2"/>
        <v>39.335238360803849</v>
      </c>
      <c r="Q38" s="2">
        <v>290</v>
      </c>
      <c r="R38">
        <v>184</v>
      </c>
      <c r="S38">
        <v>183</v>
      </c>
      <c r="T38">
        <v>183</v>
      </c>
      <c r="U38">
        <v>181</v>
      </c>
      <c r="V38">
        <v>180</v>
      </c>
      <c r="W38" s="3">
        <f t="shared" si="1"/>
        <v>182.2</v>
      </c>
      <c r="X38">
        <f t="array" ref="X38">MAX(ABS(R38:V38-(ROUND(W38,0))))</f>
        <v>2</v>
      </c>
    </row>
    <row r="39" spans="2:24" x14ac:dyDescent="0.25">
      <c r="B39">
        <f>Table1[[#This Row],[Difference in filter orientation]]*2*(3.14159)/360</f>
        <v>5.2359833333333334</v>
      </c>
      <c r="C39" s="2">
        <v>300</v>
      </c>
      <c r="D39" s="9">
        <v>158</v>
      </c>
      <c r="E39" s="10">
        <v>157</v>
      </c>
      <c r="F39" s="10">
        <v>158</v>
      </c>
      <c r="G39" s="10">
        <v>155</v>
      </c>
      <c r="H39" s="10">
        <v>157</v>
      </c>
      <c r="I39" s="10">
        <v>168</v>
      </c>
      <c r="J39" s="11">
        <v>170</v>
      </c>
      <c r="K39" s="3">
        <f t="shared" si="0"/>
        <v>160.42857142857142</v>
      </c>
      <c r="L39">
        <f t="array" ref="L39">MAX(ABS(D39:J39-(ROUND(K39,0))))</f>
        <v>10</v>
      </c>
      <c r="N39" s="17">
        <f t="shared" si="2"/>
        <v>42.156456067277276</v>
      </c>
      <c r="Q39" s="2">
        <v>300</v>
      </c>
      <c r="R39">
        <v>158</v>
      </c>
      <c r="S39">
        <v>157</v>
      </c>
      <c r="T39">
        <v>158</v>
      </c>
      <c r="U39">
        <v>155</v>
      </c>
      <c r="V39">
        <v>157</v>
      </c>
      <c r="W39" s="3">
        <f t="shared" si="1"/>
        <v>157</v>
      </c>
      <c r="X39">
        <f t="array" ref="X39">MAX(ABS(R39:V39-(ROUND(W39,0))))</f>
        <v>2</v>
      </c>
    </row>
    <row r="40" spans="2:24" x14ac:dyDescent="0.25">
      <c r="B40">
        <f>Table1[[#This Row],[Difference in filter orientation]]*2*(3.14159)/360</f>
        <v>5.4105161111111109</v>
      </c>
      <c r="C40" s="2">
        <v>310</v>
      </c>
      <c r="D40" s="9">
        <v>124</v>
      </c>
      <c r="E40" s="10">
        <v>122</v>
      </c>
      <c r="F40" s="10">
        <v>121</v>
      </c>
      <c r="G40" s="10">
        <v>122</v>
      </c>
      <c r="H40" s="10">
        <v>121</v>
      </c>
      <c r="I40" s="10">
        <v>130</v>
      </c>
      <c r="J40" s="11">
        <v>130</v>
      </c>
      <c r="K40" s="3">
        <f t="shared" si="0"/>
        <v>124.28571428571429</v>
      </c>
      <c r="L40">
        <f t="array" ref="L40">MAX(ABS(D40:J40-(ROUND(K40,0))))</f>
        <v>6</v>
      </c>
      <c r="N40" s="17">
        <f t="shared" si="2"/>
        <v>45.048382535336685</v>
      </c>
      <c r="Q40" s="2">
        <v>310</v>
      </c>
      <c r="R40">
        <v>124</v>
      </c>
      <c r="S40">
        <v>122</v>
      </c>
      <c r="T40">
        <v>121</v>
      </c>
      <c r="U40">
        <v>122</v>
      </c>
      <c r="V40">
        <v>121</v>
      </c>
      <c r="W40" s="3">
        <f t="shared" si="1"/>
        <v>122</v>
      </c>
      <c r="X40">
        <f t="array" ref="X40">MAX(ABS(R40:V40-(ROUND(W40,0))))</f>
        <v>2</v>
      </c>
    </row>
    <row r="41" spans="2:24" x14ac:dyDescent="0.25">
      <c r="B41">
        <f>Table1[[#This Row],[Difference in filter orientation]]*2*(3.14159)/360</f>
        <v>5.5850488888888892</v>
      </c>
      <c r="C41" s="2">
        <v>320</v>
      </c>
      <c r="D41" s="9">
        <v>88</v>
      </c>
      <c r="E41" s="10">
        <v>88</v>
      </c>
      <c r="F41" s="10">
        <v>88</v>
      </c>
      <c r="G41" s="10">
        <v>87</v>
      </c>
      <c r="H41" s="10">
        <v>88</v>
      </c>
      <c r="I41" s="10">
        <v>92</v>
      </c>
      <c r="J41" s="11">
        <v>96</v>
      </c>
      <c r="K41" s="3">
        <f t="shared" si="0"/>
        <v>89.571428571428569</v>
      </c>
      <c r="L41">
        <f t="array" ref="L41">MAX(ABS(D41:J41-(ROUND(K41,0))))</f>
        <v>6</v>
      </c>
      <c r="N41" s="17">
        <f t="shared" si="2"/>
        <v>48.007470049868601</v>
      </c>
      <c r="Q41" s="2">
        <v>320</v>
      </c>
      <c r="R41">
        <v>88</v>
      </c>
      <c r="S41">
        <v>88</v>
      </c>
      <c r="T41">
        <v>88</v>
      </c>
      <c r="U41">
        <v>87</v>
      </c>
      <c r="V41">
        <v>88</v>
      </c>
      <c r="W41" s="3">
        <f t="shared" si="1"/>
        <v>87.8</v>
      </c>
      <c r="X41">
        <f t="array" ref="X41">MAX(ABS(R41:V41-(ROUND(W41,0))))</f>
        <v>1</v>
      </c>
    </row>
    <row r="42" spans="2:24" x14ac:dyDescent="0.25">
      <c r="B42">
        <f>Table1[[#This Row],[Difference in filter orientation]]*2*(3.14159)/360</f>
        <v>5.7595816666666666</v>
      </c>
      <c r="C42" s="2">
        <v>330</v>
      </c>
      <c r="D42" s="9">
        <v>54</v>
      </c>
      <c r="E42" s="10">
        <v>54</v>
      </c>
      <c r="F42" s="10">
        <v>52</v>
      </c>
      <c r="G42" s="10">
        <v>55</v>
      </c>
      <c r="H42" s="10">
        <v>55</v>
      </c>
      <c r="I42" s="10">
        <v>56</v>
      </c>
      <c r="J42" s="11">
        <v>57</v>
      </c>
      <c r="K42" s="3">
        <f t="shared" si="0"/>
        <v>54.714285714285715</v>
      </c>
      <c r="L42">
        <f t="array" ref="L42">MAX(ABS(D42:J42-(ROUND(K42,0))))</f>
        <v>3</v>
      </c>
      <c r="N42" s="17">
        <f t="shared" si="2"/>
        <v>51.030088504916584</v>
      </c>
      <c r="Q42" s="2">
        <v>330</v>
      </c>
      <c r="R42">
        <v>54</v>
      </c>
      <c r="S42">
        <v>54</v>
      </c>
      <c r="T42">
        <v>52</v>
      </c>
      <c r="U42">
        <v>55</v>
      </c>
      <c r="V42">
        <v>55</v>
      </c>
      <c r="W42" s="3">
        <f t="shared" si="1"/>
        <v>54</v>
      </c>
      <c r="X42">
        <f t="array" ref="X42">MAX(ABS(R42:V42-(ROUND(W42,0))))</f>
        <v>2</v>
      </c>
    </row>
    <row r="43" spans="2:24" x14ac:dyDescent="0.25">
      <c r="B43">
        <f>Table1[[#This Row],[Difference in filter orientation]]*2*(3.14159)/360</f>
        <v>5.934114444444444</v>
      </c>
      <c r="C43" s="2">
        <v>340</v>
      </c>
      <c r="D43" s="9">
        <v>25</v>
      </c>
      <c r="E43" s="10">
        <v>26</v>
      </c>
      <c r="F43" s="10">
        <v>25</v>
      </c>
      <c r="G43" s="10">
        <v>27</v>
      </c>
      <c r="H43" s="10">
        <v>25</v>
      </c>
      <c r="I43" s="10">
        <v>26</v>
      </c>
      <c r="J43" s="11">
        <v>25</v>
      </c>
      <c r="K43" s="3">
        <f t="shared" si="0"/>
        <v>25.571428571428573</v>
      </c>
      <c r="L43">
        <f t="array" ref="L43">MAX(ABS(D43:J43-(ROUND(K43,0))))</f>
        <v>1</v>
      </c>
      <c r="N43" s="17">
        <f t="shared" si="2"/>
        <v>54.11252985696926</v>
      </c>
      <c r="Q43" s="2">
        <v>340</v>
      </c>
      <c r="R43">
        <v>25</v>
      </c>
      <c r="S43">
        <v>26</v>
      </c>
      <c r="T43">
        <v>25</v>
      </c>
      <c r="U43">
        <v>27</v>
      </c>
      <c r="V43">
        <v>25</v>
      </c>
      <c r="W43" s="3">
        <f t="shared" si="1"/>
        <v>25.6</v>
      </c>
      <c r="X43">
        <f t="array" ref="X43">MAX(ABS(R43:V43-(ROUND(W43,0))))</f>
        <v>1</v>
      </c>
    </row>
    <row r="44" spans="2:24" x14ac:dyDescent="0.25">
      <c r="B44">
        <f>Table1[[#This Row],[Difference in filter orientation]]*2*(3.14159)/360</f>
        <v>6.1086472222222215</v>
      </c>
      <c r="C44" s="2">
        <v>350</v>
      </c>
      <c r="D44" s="9">
        <v>8</v>
      </c>
      <c r="E44" s="10">
        <v>7</v>
      </c>
      <c r="F44" s="10">
        <v>7</v>
      </c>
      <c r="G44" s="10">
        <v>7</v>
      </c>
      <c r="H44" s="10">
        <v>6</v>
      </c>
      <c r="I44" s="10">
        <v>7</v>
      </c>
      <c r="J44" s="11">
        <v>8</v>
      </c>
      <c r="K44" s="3">
        <f t="shared" si="0"/>
        <v>7.1428571428571432</v>
      </c>
      <c r="L44">
        <f t="array" ref="L44">MAX(ABS(D44:J44-(ROUND(K44,0))))</f>
        <v>1</v>
      </c>
      <c r="N44" s="17">
        <f t="shared" si="2"/>
        <v>57.251012673859641</v>
      </c>
      <c r="Q44" s="2">
        <v>350</v>
      </c>
      <c r="R44">
        <v>8</v>
      </c>
      <c r="S44">
        <v>7</v>
      </c>
      <c r="T44">
        <v>7</v>
      </c>
      <c r="U44">
        <v>7</v>
      </c>
      <c r="V44">
        <v>6</v>
      </c>
      <c r="W44" s="3">
        <f t="shared" si="1"/>
        <v>7</v>
      </c>
      <c r="X44">
        <f t="array" ref="X44">MAX(ABS(R44:V44-(ROUND(W44,0))))</f>
        <v>1</v>
      </c>
    </row>
    <row r="45" spans="2:24" ht="15.75" thickBot="1" x14ac:dyDescent="0.3">
      <c r="B45">
        <f>Table1[[#This Row],[Difference in filter orientation]]*2*(3.14159)/360</f>
        <v>6.2831799999999998</v>
      </c>
      <c r="C45" s="2">
        <v>360</v>
      </c>
      <c r="D45" s="12">
        <v>-1</v>
      </c>
      <c r="E45" s="13">
        <v>-1</v>
      </c>
      <c r="F45" s="13">
        <v>-1</v>
      </c>
      <c r="G45" s="13">
        <v>-1</v>
      </c>
      <c r="H45" s="13">
        <v>-1</v>
      </c>
      <c r="I45" s="13">
        <v>-1</v>
      </c>
      <c r="J45" s="14">
        <v>-1</v>
      </c>
      <c r="K45" s="3">
        <f t="shared" si="0"/>
        <v>-1</v>
      </c>
      <c r="L45">
        <f t="array" ref="L45">MAX(ABS(D45:J45-(ROUND(K45,0))))</f>
        <v>0</v>
      </c>
      <c r="N45" s="17">
        <f t="shared" si="2"/>
        <v>60.44168677369484</v>
      </c>
      <c r="Q45" s="2">
        <v>360</v>
      </c>
      <c r="R45">
        <v>-1</v>
      </c>
      <c r="S45">
        <v>-1</v>
      </c>
      <c r="T45">
        <v>-1</v>
      </c>
      <c r="U45">
        <v>-1</v>
      </c>
      <c r="V45">
        <v>-1</v>
      </c>
      <c r="W45" s="3">
        <f t="shared" si="1"/>
        <v>-1</v>
      </c>
      <c r="X45">
        <f t="array" ref="X45">MAX(ABS(R45:V45-(ROUND(W45,0))))</f>
        <v>0</v>
      </c>
    </row>
    <row r="48" spans="2:24" x14ac:dyDescent="0.25">
      <c r="C48" s="1" t="s">
        <v>24</v>
      </c>
    </row>
    <row r="49" spans="3:7" x14ac:dyDescent="0.25">
      <c r="C49" s="1" t="s">
        <v>28</v>
      </c>
    </row>
    <row r="50" spans="3:7" x14ac:dyDescent="0.25">
      <c r="C50" s="1" t="s">
        <v>29</v>
      </c>
    </row>
    <row r="51" spans="3:7" x14ac:dyDescent="0.25">
      <c r="E51">
        <v>97</v>
      </c>
    </row>
    <row r="52" spans="3:7" x14ac:dyDescent="0.25">
      <c r="C52" t="s">
        <v>17</v>
      </c>
      <c r="D52" t="s">
        <v>18</v>
      </c>
      <c r="E52" t="s">
        <v>25</v>
      </c>
      <c r="F52" t="s">
        <v>26</v>
      </c>
      <c r="G52" t="s">
        <v>27</v>
      </c>
    </row>
    <row r="53" spans="3:7" x14ac:dyDescent="0.25">
      <c r="C53" s="15">
        <v>0</v>
      </c>
      <c r="D53">
        <f>C53*2*(3.14159)/360</f>
        <v>0</v>
      </c>
      <c r="E53">
        <f>-99.8792537644516*COS(2.00690098810658*D53 + -0.0951631169685261) + 99.7948324912335</f>
        <v>0.36749172937950902</v>
      </c>
      <c r="F53">
        <f>-94.441322749378*COS(-1.97060397601328*D53 + 0.0112122475812229) + 92.2376129931347</f>
        <v>-2.1977734967960458</v>
      </c>
    </row>
    <row r="54" spans="3:7" x14ac:dyDescent="0.25">
      <c r="C54" s="2">
        <v>1</v>
      </c>
      <c r="D54">
        <f t="shared" ref="D54:D117" si="3">C54*2*(3.14159)/360</f>
        <v>1.7453277777777776E-2</v>
      </c>
      <c r="E54">
        <f t="shared" ref="E54:E117" si="4">-99.8792537644516*COS(2.00690098810658*D54 + -0.0951631169685261) + 99.7948324912335</f>
        <v>9.6123602662487428E-2</v>
      </c>
      <c r="F54">
        <f t="shared" ref="F54:F117" si="5">-94.441322749378*COS(-1.97060397601328*D54 + 0.0112122475812229) + 92.2376129931347</f>
        <v>-2.1783359069389263</v>
      </c>
    </row>
    <row r="55" spans="3:7" x14ac:dyDescent="0.25">
      <c r="C55" s="15">
        <v>2</v>
      </c>
      <c r="D55">
        <f t="shared" si="3"/>
        <v>3.4906555555555552E-2</v>
      </c>
      <c r="E55">
        <f t="shared" si="4"/>
        <v>-5.2937605043183567E-2</v>
      </c>
      <c r="F55">
        <f t="shared" si="5"/>
        <v>-2.0472234969303571</v>
      </c>
    </row>
    <row r="56" spans="3:7" x14ac:dyDescent="0.25">
      <c r="C56" s="2">
        <v>3</v>
      </c>
      <c r="D56">
        <f t="shared" si="3"/>
        <v>5.2359833333333328E-2</v>
      </c>
      <c r="E56">
        <f t="shared" si="4"/>
        <v>-7.9509030616591758E-2</v>
      </c>
      <c r="F56">
        <f t="shared" si="5"/>
        <v>-1.8045913460231446</v>
      </c>
    </row>
    <row r="57" spans="3:7" x14ac:dyDescent="0.25">
      <c r="C57" s="15">
        <v>4</v>
      </c>
      <c r="D57">
        <f t="shared" si="3"/>
        <v>6.9813111111111104E-2</v>
      </c>
      <c r="E57">
        <f t="shared" si="4"/>
        <v>1.644192284580015E-2</v>
      </c>
      <c r="F57">
        <f t="shared" si="5"/>
        <v>-1.4507264385894416</v>
      </c>
    </row>
    <row r="58" spans="3:7" x14ac:dyDescent="0.25">
      <c r="C58" s="2">
        <v>5</v>
      </c>
      <c r="D58">
        <f t="shared" si="3"/>
        <v>8.7266388888888893E-2</v>
      </c>
      <c r="E58">
        <f t="shared" si="4"/>
        <v>0.2347975460413636</v>
      </c>
      <c r="F58">
        <f t="shared" si="5"/>
        <v>-0.98604732467671852</v>
      </c>
    </row>
    <row r="59" spans="3:7" x14ac:dyDescent="0.25">
      <c r="C59" s="15">
        <v>6</v>
      </c>
      <c r="D59">
        <f t="shared" si="3"/>
        <v>0.10471966666666666</v>
      </c>
      <c r="E59">
        <f t="shared" si="4"/>
        <v>0.57528996786308539</v>
      </c>
      <c r="F59">
        <f t="shared" si="5"/>
        <v>-0.41110362494842434</v>
      </c>
    </row>
    <row r="60" spans="3:7" x14ac:dyDescent="0.25">
      <c r="C60" s="2">
        <v>7</v>
      </c>
      <c r="D60">
        <f t="shared" si="3"/>
        <v>0.12217294444444443</v>
      </c>
      <c r="E60">
        <f t="shared" si="4"/>
        <v>1.0375014840144132</v>
      </c>
      <c r="F60">
        <f t="shared" si="5"/>
        <v>0.27342461940523322</v>
      </c>
    </row>
    <row r="61" spans="3:7" x14ac:dyDescent="0.25">
      <c r="C61" s="15">
        <v>8</v>
      </c>
      <c r="D61">
        <f t="shared" si="3"/>
        <v>0.13962622222222221</v>
      </c>
      <c r="E61">
        <f t="shared" si="4"/>
        <v>1.6208650694345295</v>
      </c>
      <c r="F61">
        <f t="shared" si="5"/>
        <v>1.066727751017396</v>
      </c>
    </row>
    <row r="62" spans="3:7" x14ac:dyDescent="0.25">
      <c r="C62" s="2">
        <v>9</v>
      </c>
      <c r="D62">
        <f t="shared" si="3"/>
        <v>0.15707950000000001</v>
      </c>
      <c r="E62">
        <f t="shared" si="4"/>
        <v>2.3246650739049954</v>
      </c>
      <c r="F62">
        <f t="shared" si="5"/>
        <v>1.9678674540041214</v>
      </c>
    </row>
    <row r="63" spans="3:7" x14ac:dyDescent="0.25">
      <c r="C63" s="15">
        <v>10</v>
      </c>
      <c r="D63">
        <f t="shared" si="3"/>
        <v>0.17453277777777779</v>
      </c>
      <c r="E63">
        <f t="shared" si="4"/>
        <v>3.148038099984575</v>
      </c>
      <c r="F63">
        <f t="shared" si="5"/>
        <v>2.9757778638008716</v>
      </c>
    </row>
    <row r="64" spans="3:7" x14ac:dyDescent="0.25">
      <c r="C64" s="2">
        <v>11</v>
      </c>
      <c r="D64">
        <f t="shared" si="3"/>
        <v>0.19198605555555556</v>
      </c>
      <c r="E64">
        <f t="shared" si="4"/>
        <v>4.0899740621953242</v>
      </c>
      <c r="F64">
        <f t="shared" si="5"/>
        <v>4.0892668278629003</v>
      </c>
    </row>
    <row r="65" spans="3:6" x14ac:dyDescent="0.25">
      <c r="C65" s="15">
        <v>12</v>
      </c>
      <c r="D65">
        <f t="shared" si="3"/>
        <v>0.20943933333333331</v>
      </c>
      <c r="E65">
        <f t="shared" si="4"/>
        <v>5.1493174261604651</v>
      </c>
      <c r="F65">
        <f t="shared" si="5"/>
        <v>5.3070173157388183</v>
      </c>
    </row>
    <row r="66" spans="3:6" x14ac:dyDescent="0.25">
      <c r="C66" s="2">
        <v>13</v>
      </c>
      <c r="D66">
        <f t="shared" si="3"/>
        <v>0.22689261111111109</v>
      </c>
      <c r="E66">
        <f t="shared" si="4"/>
        <v>6.3247686261737925</v>
      </c>
      <c r="F66">
        <f t="shared" si="5"/>
        <v>6.6275889768489691</v>
      </c>
    </row>
    <row r="67" spans="3:6" x14ac:dyDescent="0.25">
      <c r="C67" s="15">
        <v>14</v>
      </c>
      <c r="D67">
        <f t="shared" si="3"/>
        <v>0.24434588888888886</v>
      </c>
      <c r="E67">
        <f t="shared" si="4"/>
        <v>7.6148856594619332</v>
      </c>
      <c r="F67">
        <f t="shared" si="5"/>
        <v>8.0494198441267031</v>
      </c>
    </row>
    <row r="68" spans="3:6" x14ac:dyDescent="0.25">
      <c r="C68" s="2">
        <v>15</v>
      </c>
      <c r="D68">
        <f t="shared" si="3"/>
        <v>0.26179916666666664</v>
      </c>
      <c r="E68">
        <f t="shared" si="4"/>
        <v>9.0180858551832443</v>
      </c>
      <c r="F68">
        <f t="shared" si="5"/>
        <v>9.5708281815068688</v>
      </c>
    </row>
    <row r="69" spans="3:6" x14ac:dyDescent="0.25">
      <c r="C69" s="15">
        <v>16</v>
      </c>
      <c r="D69">
        <f t="shared" si="3"/>
        <v>0.27925244444444441</v>
      </c>
      <c r="E69">
        <f t="shared" si="4"/>
        <v>10.532647815993599</v>
      </c>
      <c r="F69">
        <f t="shared" si="5"/>
        <v>11.190014473076801</v>
      </c>
    </row>
    <row r="70" spans="3:6" x14ac:dyDescent="0.25">
      <c r="C70" s="2">
        <v>17</v>
      </c>
      <c r="D70">
        <f t="shared" si="3"/>
        <v>0.29670572222222219</v>
      </c>
      <c r="E70">
        <f t="shared" si="4"/>
        <v>12.156713529796917</v>
      </c>
      <c r="F70">
        <f t="shared" si="5"/>
        <v>12.905063551536841</v>
      </c>
    </row>
    <row r="71" spans="3:6" x14ac:dyDescent="0.25">
      <c r="C71" s="15">
        <v>18</v>
      </c>
      <c r="D71">
        <f t="shared" si="3"/>
        <v>0.31415900000000002</v>
      </c>
      <c r="E71">
        <f t="shared" si="4"/>
        <v>13.888290649089981</v>
      </c>
      <c r="F71">
        <f t="shared" si="5"/>
        <v>14.713946863452747</v>
      </c>
    </row>
    <row r="72" spans="3:6" x14ac:dyDescent="0.25">
      <c r="C72" s="2">
        <v>19</v>
      </c>
      <c r="D72">
        <f t="shared" si="3"/>
        <v>0.3316122777777778</v>
      </c>
      <c r="E72">
        <f t="shared" si="4"/>
        <v>15.725254935105283</v>
      </c>
      <c r="F72">
        <f t="shared" si="5"/>
        <v>16.614524868620904</v>
      </c>
    </row>
    <row r="73" spans="3:6" x14ac:dyDescent="0.25">
      <c r="C73" s="15">
        <v>20</v>
      </c>
      <c r="D73">
        <f t="shared" si="3"/>
        <v>0.34906555555555557</v>
      </c>
      <c r="E73">
        <f t="shared" si="4"/>
        <v>17.665352863753498</v>
      </c>
      <c r="F73">
        <f t="shared" si="5"/>
        <v>18.60454957070823</v>
      </c>
    </row>
    <row r="74" spans="3:6" x14ac:dyDescent="0.25">
      <c r="C74" s="2">
        <v>21</v>
      </c>
      <c r="D74">
        <f t="shared" si="3"/>
        <v>0.36651883333333329</v>
      </c>
      <c r="E74">
        <f t="shared" si="4"/>
        <v>19.706204390168637</v>
      </c>
      <c r="F74">
        <f t="shared" si="5"/>
        <v>20.681667176173576</v>
      </c>
    </row>
    <row r="75" spans="3:6" x14ac:dyDescent="0.25">
      <c r="C75" s="15">
        <v>22</v>
      </c>
      <c r="D75">
        <f t="shared" si="3"/>
        <v>0.38397211111111113</v>
      </c>
      <c r="E75">
        <f t="shared" si="4"/>
        <v>21.845305868464678</v>
      </c>
      <c r="F75">
        <f t="shared" si="5"/>
        <v>22.843420878325659</v>
      </c>
    </row>
    <row r="76" spans="3:6" x14ac:dyDescent="0.25">
      <c r="C76" s="2">
        <v>23</v>
      </c>
      <c r="D76">
        <f t="shared" si="3"/>
        <v>0.40142538888888885</v>
      </c>
      <c r="E76">
        <f t="shared" si="4"/>
        <v>24.080033123121353</v>
      </c>
      <c r="F76">
        <f t="shared" si="5"/>
        <v>25.087253763224467</v>
      </c>
    </row>
    <row r="77" spans="3:6" x14ac:dyDescent="0.25">
      <c r="C77" s="15">
        <v>24</v>
      </c>
      <c r="D77">
        <f t="shared" si="3"/>
        <v>0.41887866666666662</v>
      </c>
      <c r="E77">
        <f t="shared" si="4"/>
        <v>26.407644668231853</v>
      </c>
      <c r="F77">
        <f t="shared" si="5"/>
        <v>27.410511833989318</v>
      </c>
    </row>
    <row r="78" spans="3:6" x14ac:dyDescent="0.25">
      <c r="C78" s="2">
        <v>25</v>
      </c>
      <c r="D78">
        <f t="shared" si="3"/>
        <v>0.43633194444444445</v>
      </c>
      <c r="E78">
        <f t="shared" si="4"/>
        <v>28.825285070662559</v>
      </c>
      <c r="F78">
        <f t="shared" si="5"/>
        <v>29.810447149935989</v>
      </c>
    </row>
    <row r="79" spans="3:6" x14ac:dyDescent="0.25">
      <c r="C79" s="15">
        <v>26</v>
      </c>
      <c r="D79">
        <f t="shared" si="3"/>
        <v>0.45378522222222217</v>
      </c>
      <c r="E79">
        <f t="shared" si="4"/>
        <v>31.329988452999473</v>
      </c>
      <c r="F79">
        <f t="shared" si="5"/>
        <v>32.284221076830498</v>
      </c>
    </row>
    <row r="80" spans="3:6" x14ac:dyDescent="0.25">
      <c r="C80" s="2">
        <v>27</v>
      </c>
      <c r="D80">
        <f t="shared" si="3"/>
        <v>0.4712385</v>
      </c>
      <c r="E80">
        <f t="shared" si="4"/>
        <v>33.918682131983743</v>
      </c>
      <c r="F80">
        <f t="shared" si="5"/>
        <v>34.828907644414656</v>
      </c>
    </row>
    <row r="81" spans="3:6" x14ac:dyDescent="0.25">
      <c r="C81" s="15">
        <v>28</v>
      </c>
      <c r="D81">
        <f t="shared" si="3"/>
        <v>0.48869177777777772</v>
      </c>
      <c r="E81">
        <f t="shared" si="4"/>
        <v>36.588190387972944</v>
      </c>
      <c r="F81">
        <f t="shared" si="5"/>
        <v>37.441497007232364</v>
      </c>
    </row>
    <row r="82" spans="3:6" x14ac:dyDescent="0.25">
      <c r="C82" s="2">
        <v>29</v>
      </c>
      <c r="D82">
        <f t="shared" si="3"/>
        <v>0.50614505555555556</v>
      </c>
      <c r="E82">
        <f t="shared" si="4"/>
        <v>39.335238360803849</v>
      </c>
      <c r="F82">
        <f t="shared" si="5"/>
        <v>40.118899004663355</v>
      </c>
    </row>
    <row r="83" spans="3:6" x14ac:dyDescent="0.25">
      <c r="C83" s="15">
        <v>30</v>
      </c>
      <c r="D83">
        <f t="shared" si="3"/>
        <v>0.52359833333333328</v>
      </c>
      <c r="E83">
        <f t="shared" si="4"/>
        <v>42.156456067277276</v>
      </c>
      <c r="F83">
        <f t="shared" si="5"/>
        <v>42.857946815953021</v>
      </c>
    </row>
    <row r="84" spans="3:6" x14ac:dyDescent="0.25">
      <c r="C84" s="2">
        <v>31</v>
      </c>
      <c r="D84">
        <f t="shared" si="3"/>
        <v>0.54105161111111111</v>
      </c>
      <c r="E84">
        <f t="shared" si="4"/>
        <v>45.048382535336685</v>
      </c>
      <c r="F84">
        <f t="shared" si="5"/>
        <v>45.65540070591603</v>
      </c>
    </row>
    <row r="85" spans="3:6" x14ac:dyDescent="0.25">
      <c r="C85" s="15">
        <v>32</v>
      </c>
      <c r="D85">
        <f t="shared" si="3"/>
        <v>0.55850488888888883</v>
      </c>
      <c r="E85">
        <f t="shared" si="4"/>
        <v>48.007470049868601</v>
      </c>
      <c r="F85">
        <f t="shared" si="5"/>
        <v>48.507951856882421</v>
      </c>
    </row>
    <row r="86" spans="3:6" x14ac:dyDescent="0.25">
      <c r="C86" s="2">
        <v>33</v>
      </c>
      <c r="D86">
        <f t="shared" si="3"/>
        <v>0.57595816666666666</v>
      </c>
      <c r="E86">
        <f t="shared" si="4"/>
        <v>51.030088504916584</v>
      </c>
      <c r="F86">
        <f t="shared" si="5"/>
        <v>51.412226282354531</v>
      </c>
    </row>
    <row r="87" spans="3:6" x14ac:dyDescent="0.25">
      <c r="C87" s="15">
        <v>34</v>
      </c>
      <c r="D87">
        <f t="shared" si="3"/>
        <v>0.59341144444444438</v>
      </c>
      <c r="E87">
        <f t="shared" si="4"/>
        <v>54.11252985696926</v>
      </c>
      <c r="F87">
        <f t="shared" si="5"/>
        <v>54.364788817745072</v>
      </c>
    </row>
    <row r="88" spans="3:6" x14ac:dyDescent="0.25">
      <c r="C88" s="2">
        <v>35</v>
      </c>
      <c r="D88">
        <f t="shared" si="3"/>
        <v>0.61086472222222221</v>
      </c>
      <c r="E88">
        <f t="shared" si="4"/>
        <v>57.251012673859641</v>
      </c>
      <c r="F88">
        <f t="shared" si="5"/>
        <v>57.362147183476623</v>
      </c>
    </row>
    <row r="89" spans="3:6" x14ac:dyDescent="0.25">
      <c r="C89" s="15">
        <v>36</v>
      </c>
      <c r="D89">
        <f t="shared" si="3"/>
        <v>0.62831800000000004</v>
      </c>
      <c r="E89">
        <f t="shared" si="4"/>
        <v>60.44168677369484</v>
      </c>
      <c r="F89">
        <f t="shared" si="5"/>
        <v>60.400756115636455</v>
      </c>
    </row>
    <row r="90" spans="3:6" x14ac:dyDescent="0.25">
      <c r="C90" s="2">
        <v>37</v>
      </c>
      <c r="D90">
        <f t="shared" si="3"/>
        <v>0.64577127777777776</v>
      </c>
      <c r="E90">
        <f t="shared" si="4"/>
        <v>63.680637948125813</v>
      </c>
      <c r="F90">
        <f t="shared" si="5"/>
        <v>63.477021559300958</v>
      </c>
    </row>
    <row r="91" spans="3:6" x14ac:dyDescent="0.25">
      <c r="C91" s="15">
        <v>38</v>
      </c>
      <c r="D91">
        <f t="shared" si="3"/>
        <v>0.66322455555555559</v>
      </c>
      <c r="E91">
        <f t="shared" si="4"/>
        <v>66.963892764162438</v>
      </c>
      <c r="F91">
        <f t="shared" si="5"/>
        <v>66.587304919570045</v>
      </c>
    </row>
    <row r="92" spans="3:6" x14ac:dyDescent="0.25">
      <c r="C92" s="2">
        <v>39</v>
      </c>
      <c r="D92">
        <f t="shared" si="3"/>
        <v>0.68067783333333332</v>
      </c>
      <c r="E92">
        <f t="shared" si="4"/>
        <v>70.287423438643245</v>
      </c>
      <c r="F92">
        <f t="shared" si="5"/>
        <v>69.727927365282994</v>
      </c>
    </row>
    <row r="93" spans="3:6" x14ac:dyDescent="0.25">
      <c r="C93" s="15">
        <v>40</v>
      </c>
      <c r="D93">
        <f t="shared" si="3"/>
        <v>0.69813111111111115</v>
      </c>
      <c r="E93">
        <f t="shared" si="4"/>
        <v>73.647152779380264</v>
      </c>
      <c r="F93">
        <f t="shared" si="5"/>
        <v>72.89517418032591</v>
      </c>
    </row>
    <row r="94" spans="3:6" x14ac:dyDescent="0.25">
      <c r="C94" s="2">
        <v>41</v>
      </c>
      <c r="D94">
        <f t="shared" si="3"/>
        <v>0.71558438888888876</v>
      </c>
      <c r="E94">
        <f t="shared" si="4"/>
        <v>77.038959186916827</v>
      </c>
      <c r="F94">
        <f t="shared" si="5"/>
        <v>76.085299157383545</v>
      </c>
    </row>
    <row r="95" spans="3:6" x14ac:dyDescent="0.25">
      <c r="C95" s="15">
        <v>42</v>
      </c>
      <c r="D95">
        <f t="shared" si="3"/>
        <v>0.73303766666666659</v>
      </c>
      <c r="E95">
        <f t="shared" si="4"/>
        <v>80.458681710763159</v>
      </c>
      <c r="F95">
        <f t="shared" si="5"/>
        <v>79.294529028938939</v>
      </c>
    </row>
    <row r="96" spans="3:6" x14ac:dyDescent="0.25">
      <c r="C96" s="2">
        <v>43</v>
      </c>
      <c r="D96">
        <f t="shared" si="3"/>
        <v>0.75049094444444442</v>
      </c>
      <c r="E96">
        <f t="shared" si="4"/>
        <v>83.902125153905885</v>
      </c>
      <c r="F96">
        <f t="shared" si="5"/>
        <v>82.51906793027949</v>
      </c>
    </row>
    <row r="97" spans="3:6" x14ac:dyDescent="0.25">
      <c r="C97" s="15">
        <v>44</v>
      </c>
      <c r="D97">
        <f t="shared" si="3"/>
        <v>0.76794422222222225</v>
      </c>
      <c r="E97">
        <f t="shared" si="4"/>
        <v>87.365065219330333</v>
      </c>
      <c r="F97">
        <f t="shared" si="5"/>
        <v>85.755101889231298</v>
      </c>
    </row>
    <row r="98" spans="3:6" x14ac:dyDescent="0.25">
      <c r="C98" s="2">
        <v>45</v>
      </c>
      <c r="D98">
        <f t="shared" si="3"/>
        <v>0.78539749999999997</v>
      </c>
      <c r="E98">
        <f t="shared" si="4"/>
        <v>90.843253692241703</v>
      </c>
      <c r="F98">
        <f t="shared" si="5"/>
        <v>88.998803337310619</v>
      </c>
    </row>
    <row r="99" spans="3:6" x14ac:dyDescent="0.25">
      <c r="C99" s="15">
        <v>46</v>
      </c>
      <c r="D99">
        <f t="shared" si="3"/>
        <v>0.80285077777777769</v>
      </c>
      <c r="E99">
        <f t="shared" si="4"/>
        <v>94.33242365162765</v>
      </c>
      <c r="F99">
        <f t="shared" si="5"/>
        <v>92.246335636957241</v>
      </c>
    </row>
    <row r="100" spans="3:6" x14ac:dyDescent="0.25">
      <c r="C100" s="2">
        <v>47</v>
      </c>
      <c r="D100">
        <f t="shared" si="3"/>
        <v>0.82030405555555552</v>
      </c>
      <c r="E100">
        <f t="shared" si="4"/>
        <v>97.828294704768993</v>
      </c>
      <c r="F100">
        <f t="shared" si="5"/>
        <v>95.493857619494392</v>
      </c>
    </row>
    <row r="101" spans="3:6" x14ac:dyDescent="0.25">
      <c r="C101" s="15">
        <v>48</v>
      </c>
      <c r="D101">
        <f t="shared" si="3"/>
        <v>0.83775733333333324</v>
      </c>
      <c r="E101">
        <f t="shared" si="4"/>
        <v>101.32657823827705</v>
      </c>
      <c r="F101">
        <f t="shared" si="5"/>
        <v>98.737528128448375</v>
      </c>
    </row>
    <row r="102" spans="3:6" x14ac:dyDescent="0.25">
      <c r="C102" s="2">
        <v>49</v>
      </c>
      <c r="D102">
        <f t="shared" si="3"/>
        <v>0.85521061111111107</v>
      </c>
      <c r="E102">
        <f t="shared" si="4"/>
        <v>104.82298267921594</v>
      </c>
      <c r="F102">
        <f t="shared" si="5"/>
        <v>101.9735105628536</v>
      </c>
    </row>
    <row r="103" spans="3:6" x14ac:dyDescent="0.25">
      <c r="C103" s="15">
        <v>50</v>
      </c>
      <c r="D103">
        <f t="shared" si="3"/>
        <v>0.87266388888888891</v>
      </c>
      <c r="E103">
        <f t="shared" si="4"/>
        <v>108.31321875985535</v>
      </c>
      <c r="F103">
        <f t="shared" si="5"/>
        <v>105.1979774151694</v>
      </c>
    </row>
    <row r="104" spans="3:6" x14ac:dyDescent="0.25">
      <c r="C104" s="2">
        <v>51</v>
      </c>
      <c r="D104">
        <f t="shared" si="3"/>
        <v>0.89011716666666674</v>
      </c>
      <c r="E104">
        <f t="shared" si="4"/>
        <v>111.79300477959548</v>
      </c>
      <c r="F104">
        <f t="shared" si="5"/>
        <v>108.40711479844116</v>
      </c>
    </row>
    <row r="105" spans="3:6" x14ac:dyDescent="0.25">
      <c r="C105" s="15">
        <v>52</v>
      </c>
      <c r="D105">
        <f t="shared" si="3"/>
        <v>0.90757044444444435</v>
      </c>
      <c r="E105">
        <f t="shared" si="4"/>
        <v>115.25807185760888</v>
      </c>
      <c r="F105">
        <f t="shared" si="5"/>
        <v>111.59712695735107</v>
      </c>
    </row>
    <row r="106" spans="3:6" x14ac:dyDescent="0.25">
      <c r="C106" s="2">
        <v>53</v>
      </c>
      <c r="D106">
        <f t="shared" si="3"/>
        <v>0.92502372222222218</v>
      </c>
      <c r="E106">
        <f t="shared" si="4"/>
        <v>118.70416916975554</v>
      </c>
      <c r="F106">
        <f t="shared" si="5"/>
        <v>114.76424075782306</v>
      </c>
    </row>
    <row r="107" spans="3:6" x14ac:dyDescent="0.25">
      <c r="C107" s="15">
        <v>54</v>
      </c>
      <c r="D107">
        <f t="shared" si="3"/>
        <v>0.94247700000000001</v>
      </c>
      <c r="E107">
        <f t="shared" si="4"/>
        <v>122.12706916334633</v>
      </c>
      <c r="F107">
        <f t="shared" si="5"/>
        <v>117.90471014987099</v>
      </c>
    </row>
    <row r="108" spans="3:6" x14ac:dyDescent="0.25">
      <c r="C108" s="2">
        <v>55</v>
      </c>
      <c r="D108">
        <f t="shared" si="3"/>
        <v>0.95993027777777784</v>
      </c>
      <c r="E108">
        <f t="shared" si="4"/>
        <v>125.52257274335818</v>
      </c>
      <c r="F108">
        <f t="shared" si="5"/>
        <v>121.01482059841223</v>
      </c>
    </row>
    <row r="109" spans="3:6" x14ac:dyDescent="0.25">
      <c r="C109" s="15">
        <v>56</v>
      </c>
      <c r="D109">
        <f t="shared" si="3"/>
        <v>0.97738355555555545</v>
      </c>
      <c r="E109">
        <f t="shared" si="4"/>
        <v>128.88651442373816</v>
      </c>
      <c r="F109">
        <f t="shared" si="5"/>
        <v>124.09089347680538</v>
      </c>
    </row>
    <row r="110" spans="3:6" x14ac:dyDescent="0.25">
      <c r="C110" s="2">
        <v>57</v>
      </c>
      <c r="D110">
        <f t="shared" si="3"/>
        <v>0.99483683333333328</v>
      </c>
      <c r="E110">
        <f t="shared" si="4"/>
        <v>132.21476743747758</v>
      </c>
      <c r="F110">
        <f t="shared" si="5"/>
        <v>127.12929041791585</v>
      </c>
    </row>
    <row r="111" spans="3:6" x14ac:dyDescent="0.25">
      <c r="C111" s="15">
        <v>58</v>
      </c>
      <c r="D111">
        <f t="shared" si="3"/>
        <v>1.0122901111111111</v>
      </c>
      <c r="E111">
        <f t="shared" si="4"/>
        <v>135.50324879918634</v>
      </c>
      <c r="F111">
        <f t="shared" si="5"/>
        <v>130.12641761756223</v>
      </c>
    </row>
    <row r="112" spans="3:6" x14ac:dyDescent="0.25">
      <c r="C112" s="2">
        <v>59</v>
      </c>
      <c r="D112">
        <f t="shared" si="3"/>
        <v>1.0297433888888887</v>
      </c>
      <c r="E112">
        <f t="shared" si="4"/>
        <v>138.74792431395795</v>
      </c>
      <c r="F112">
        <f t="shared" si="5"/>
        <v>133.07873008525405</v>
      </c>
    </row>
    <row r="113" spans="3:6" x14ac:dyDescent="0.25">
      <c r="C113" s="15">
        <v>60</v>
      </c>
      <c r="D113">
        <f t="shared" si="3"/>
        <v>1.0471966666666666</v>
      </c>
      <c r="E113">
        <f t="shared" si="4"/>
        <v>141.94481352638007</v>
      </c>
      <c r="F113">
        <f t="shared" si="5"/>
        <v>135.98273583719313</v>
      </c>
    </row>
    <row r="114" spans="3:6" x14ac:dyDescent="0.25">
      <c r="C114" s="2">
        <v>61</v>
      </c>
      <c r="D114">
        <f t="shared" si="3"/>
        <v>1.0646499444444444</v>
      </c>
      <c r="E114">
        <f t="shared" si="4"/>
        <v>145.08999460361906</v>
      </c>
      <c r="F114">
        <f t="shared" si="5"/>
        <v>138.83500002657814</v>
      </c>
    </row>
    <row r="115" spans="3:6" x14ac:dyDescent="0.25">
      <c r="C115" s="15">
        <v>62</v>
      </c>
      <c r="D115">
        <f t="shared" si="3"/>
        <v>1.0821032222222222</v>
      </c>
      <c r="E115">
        <f t="shared" si="4"/>
        <v>148.17960914658852</v>
      </c>
      <c r="F115">
        <f t="shared" si="5"/>
        <v>141.63214900632849</v>
      </c>
    </row>
    <row r="116" spans="3:6" x14ac:dyDescent="0.25">
      <c r="C116" s="2">
        <v>63</v>
      </c>
      <c r="D116">
        <f t="shared" si="3"/>
        <v>1.0995564999999998</v>
      </c>
      <c r="E116">
        <f t="shared" si="4"/>
        <v>151.2098669232995</v>
      </c>
      <c r="F116">
        <f t="shared" si="5"/>
        <v>144.37087431942075</v>
      </c>
    </row>
    <row r="117" spans="3:6" x14ac:dyDescent="0.25">
      <c r="C117" s="15">
        <v>64</v>
      </c>
      <c r="D117">
        <f t="shared" si="3"/>
        <v>1.1170097777777777</v>
      </c>
      <c r="E117">
        <f t="shared" si="4"/>
        <v>154.17705051858576</v>
      </c>
      <c r="F117">
        <f t="shared" si="5"/>
        <v>147.04793661211932</v>
      </c>
    </row>
    <row r="118" spans="3:6" x14ac:dyDescent="0.25">
      <c r="C118" s="2">
        <v>65</v>
      </c>
      <c r="D118">
        <f t="shared" ref="D118:D181" si="6">C118*2*(3.14159)/360</f>
        <v>1.1344630555555555</v>
      </c>
      <c r="E118">
        <f t="shared" ref="E118:E181" si="7">-99.8792537644516*COS(2.00690098810658*D118 + -0.0951631169685261) + 99.7948324912335</f>
        <v>157.07751989449972</v>
      </c>
      <c r="F118">
        <f t="shared" ref="F118:F181" si="8">-94.441322749378*COS(-1.97060397601328*D118 + 0.0112122475812229) + 92.2376129931347</f>
        <v>149.66016946547106</v>
      </c>
    </row>
    <row r="119" spans="3:6" x14ac:dyDescent="0.25">
      <c r="C119" s="15">
        <v>66</v>
      </c>
      <c r="D119">
        <f t="shared" si="6"/>
        <v>1.1519163333333333</v>
      </c>
      <c r="E119">
        <f t="shared" si="7"/>
        <v>159.90771685578477</v>
      </c>
      <c r="F119">
        <f t="shared" si="8"/>
        <v>152.2044831405336</v>
      </c>
    </row>
    <row r="120" spans="3:6" x14ac:dyDescent="0.25">
      <c r="C120" s="2">
        <v>67</v>
      </c>
      <c r="D120">
        <f t="shared" si="6"/>
        <v>1.1693696111111112</v>
      </c>
      <c r="E120">
        <f t="shared" si="7"/>
        <v>162.66416941494589</v>
      </c>
      <c r="F120">
        <f t="shared" si="8"/>
        <v>154.6778682329068</v>
      </c>
    </row>
    <row r="121" spans="3:6" x14ac:dyDescent="0.25">
      <c r="C121" s="15">
        <v>68</v>
      </c>
      <c r="D121">
        <f t="shared" si="6"/>
        <v>1.1868228888888888</v>
      </c>
      <c r="E121">
        <f t="shared" si="7"/>
        <v>165.34349605156351</v>
      </c>
      <c r="F121">
        <f t="shared" si="8"/>
        <v>157.07739923224432</v>
      </c>
    </row>
    <row r="122" spans="3:6" x14ac:dyDescent="0.25">
      <c r="C122" s="2">
        <v>69</v>
      </c>
      <c r="D122">
        <f t="shared" si="6"/>
        <v>1.2042761666666666</v>
      </c>
      <c r="E122">
        <f t="shared" si="7"/>
        <v>167.94240986062553</v>
      </c>
      <c r="F122">
        <f t="shared" si="8"/>
        <v>159.4002379825364</v>
      </c>
    </row>
    <row r="123" spans="3:6" x14ac:dyDescent="0.25">
      <c r="C123" s="15">
        <v>70</v>
      </c>
      <c r="D123">
        <f t="shared" si="6"/>
        <v>1.2217294444444444</v>
      </c>
      <c r="E123">
        <f t="shared" si="7"/>
        <v>170.45772258478831</v>
      </c>
      <c r="F123">
        <f t="shared" si="8"/>
        <v>161.64363703906946</v>
      </c>
    </row>
    <row r="124" spans="3:6" x14ac:dyDescent="0.25">
      <c r="C124" s="2">
        <v>71</v>
      </c>
      <c r="D124">
        <f t="shared" si="6"/>
        <v>1.2391827222222223</v>
      </c>
      <c r="E124">
        <f t="shared" si="7"/>
        <v>172.88634852562032</v>
      </c>
      <c r="F124">
        <f t="shared" si="8"/>
        <v>163.80494291809325</v>
      </c>
    </row>
    <row r="125" spans="3:6" x14ac:dyDescent="0.25">
      <c r="C125" s="15">
        <v>72</v>
      </c>
      <c r="D125">
        <f t="shared" si="6"/>
        <v>1.2566360000000001</v>
      </c>
      <c r="E125">
        <f t="shared" si="7"/>
        <v>175.22530832902996</v>
      </c>
      <c r="F125">
        <f t="shared" si="8"/>
        <v>165.8815992353513</v>
      </c>
    </row>
    <row r="126" spans="3:6" x14ac:dyDescent="0.25">
      <c r="C126" s="2">
        <v>73</v>
      </c>
      <c r="D126">
        <f t="shared" si="6"/>
        <v>1.2740892777777777</v>
      </c>
      <c r="E126">
        <f t="shared" si="7"/>
        <v>177.47173264023382</v>
      </c>
      <c r="F126">
        <f t="shared" si="8"/>
        <v>167.87114972976224</v>
      </c>
    </row>
    <row r="127" spans="3:6" x14ac:dyDescent="0.25">
      <c r="C127" s="15">
        <v>74</v>
      </c>
      <c r="D127">
        <f t="shared" si="6"/>
        <v>1.2915425555555555</v>
      </c>
      <c r="E127">
        <f t="shared" si="7"/>
        <v>179.62286562378176</v>
      </c>
      <c r="F127">
        <f t="shared" si="8"/>
        <v>169.77124116867583</v>
      </c>
    </row>
    <row r="128" spans="3:6" x14ac:dyDescent="0.25">
      <c r="C128" s="2">
        <v>75</v>
      </c>
      <c r="D128">
        <f t="shared" si="6"/>
        <v>1.3089958333333334</v>
      </c>
      <c r="E128">
        <f t="shared" si="7"/>
        <v>181.67606834432013</v>
      </c>
      <c r="F128">
        <f t="shared" si="8"/>
        <v>171.57962613126784</v>
      </c>
    </row>
    <row r="129" spans="3:6" x14ac:dyDescent="0.25">
      <c r="C129" s="15">
        <v>76</v>
      </c>
      <c r="D129">
        <f t="shared" si="6"/>
        <v>1.3264491111111112</v>
      </c>
      <c r="E129">
        <f t="shared" si="7"/>
        <v>183.62882200394603</v>
      </c>
      <c r="F129">
        <f t="shared" si="8"/>
        <v>173.2941656667802</v>
      </c>
    </row>
    <row r="130" spans="3:6" x14ac:dyDescent="0.25">
      <c r="C130" s="2">
        <v>77</v>
      </c>
      <c r="D130">
        <f t="shared" si="6"/>
        <v>1.3439023888888888</v>
      </c>
      <c r="E130">
        <f t="shared" si="7"/>
        <v>185.47873103218171</v>
      </c>
      <c r="F130">
        <f t="shared" si="8"/>
        <v>174.91283182446409</v>
      </c>
    </row>
    <row r="131" spans="3:6" x14ac:dyDescent="0.25">
      <c r="C131" s="15">
        <v>78</v>
      </c>
      <c r="D131">
        <f t="shared" si="6"/>
        <v>1.3613556666666666</v>
      </c>
      <c r="E131">
        <f t="shared" si="7"/>
        <v>187.2235260247769</v>
      </c>
      <c r="F131">
        <f t="shared" si="8"/>
        <v>176.4337100522323</v>
      </c>
    </row>
    <row r="132" spans="3:6" x14ac:dyDescent="0.25">
      <c r="C132" s="2">
        <v>79</v>
      </c>
      <c r="D132">
        <f t="shared" si="6"/>
        <v>1.3788089444444445</v>
      </c>
      <c r="E132">
        <f t="shared" si="7"/>
        <v>188.86106652773543</v>
      </c>
      <c r="F132">
        <f t="shared" si="8"/>
        <v>177.85500146118369</v>
      </c>
    </row>
    <row r="133" spans="3:6" x14ac:dyDescent="0.25">
      <c r="C133" s="15">
        <v>80</v>
      </c>
      <c r="D133">
        <f t="shared" si="6"/>
        <v>1.3962622222222223</v>
      </c>
      <c r="E133">
        <f t="shared" si="7"/>
        <v>190.38934366315004</v>
      </c>
      <c r="F133">
        <f t="shared" si="8"/>
        <v>179.17502495332235</v>
      </c>
    </row>
    <row r="134" spans="3:6" x14ac:dyDescent="0.25">
      <c r="C134" s="2">
        <v>81</v>
      </c>
      <c r="D134">
        <f t="shared" si="6"/>
        <v>1.4137154999999999</v>
      </c>
      <c r="E134">
        <f t="shared" si="7"/>
        <v>191.80648259362397</v>
      </c>
      <c r="F134">
        <f t="shared" si="8"/>
        <v>180.39221920995379</v>
      </c>
    </row>
    <row r="135" spans="3:6" x14ac:dyDescent="0.25">
      <c r="C135" s="15">
        <v>82</v>
      </c>
      <c r="D135">
        <f t="shared" si="6"/>
        <v>1.4311687777777775</v>
      </c>
      <c r="E135">
        <f t="shared" si="7"/>
        <v>193.11074482225666</v>
      </c>
      <c r="F135">
        <f t="shared" si="8"/>
        <v>181.50514453840651</v>
      </c>
    </row>
    <row r="136" spans="3:6" x14ac:dyDescent="0.25">
      <c r="C136" s="2">
        <v>83</v>
      </c>
      <c r="D136">
        <f t="shared" si="6"/>
        <v>1.4486220555555553</v>
      </c>
      <c r="E136">
        <f t="shared" si="7"/>
        <v>194.30053032537131</v>
      </c>
      <c r="F136">
        <f t="shared" si="8"/>
        <v>182.51248457489515</v>
      </c>
    </row>
    <row r="137" spans="3:6" x14ac:dyDescent="0.25">
      <c r="C137" s="15">
        <v>84</v>
      </c>
      <c r="D137">
        <f t="shared" si="6"/>
        <v>1.4660753333333332</v>
      </c>
      <c r="E137">
        <f t="shared" si="7"/>
        <v>195.3743795153685</v>
      </c>
      <c r="F137">
        <f t="shared" si="8"/>
        <v>183.41304784151038</v>
      </c>
    </row>
    <row r="138" spans="3:6" x14ac:dyDescent="0.25">
      <c r="C138" s="2">
        <v>85</v>
      </c>
      <c r="D138">
        <f t="shared" si="6"/>
        <v>1.483528611111111</v>
      </c>
      <c r="E138">
        <f t="shared" si="7"/>
        <v>196.33097503129767</v>
      </c>
      <c r="F138">
        <f t="shared" si="8"/>
        <v>184.20576915549424</v>
      </c>
    </row>
    <row r="139" spans="3:6" x14ac:dyDescent="0.25">
      <c r="C139" s="15">
        <v>86</v>
      </c>
      <c r="D139">
        <f t="shared" si="6"/>
        <v>1.5009818888888888</v>
      </c>
      <c r="E139">
        <f t="shared" si="7"/>
        <v>197.16914335494985</v>
      </c>
      <c r="F139">
        <f t="shared" si="8"/>
        <v>184.88971088913456</v>
      </c>
    </row>
    <row r="140" spans="3:6" x14ac:dyDescent="0.25">
      <c r="C140" s="2">
        <v>87</v>
      </c>
      <c r="D140">
        <f t="shared" si="6"/>
        <v>1.5184351666666667</v>
      </c>
      <c r="E140">
        <f t="shared" si="7"/>
        <v>197.88785625048905</v>
      </c>
      <c r="F140">
        <f t="shared" si="8"/>
        <v>185.46406407878703</v>
      </c>
    </row>
    <row r="141" spans="3:6" x14ac:dyDescent="0.25">
      <c r="C141" s="15">
        <v>88</v>
      </c>
      <c r="D141">
        <f t="shared" si="6"/>
        <v>1.5358884444444445</v>
      </c>
      <c r="E141">
        <f t="shared" si="7"/>
        <v>198.4862320258564</v>
      </c>
      <c r="F141">
        <f t="shared" si="8"/>
        <v>185.92814938171449</v>
      </c>
    </row>
    <row r="142" spans="3:6" x14ac:dyDescent="0.25">
      <c r="C142" s="2">
        <v>89</v>
      </c>
      <c r="D142">
        <f t="shared" si="6"/>
        <v>1.5533417222222221</v>
      </c>
      <c r="E142">
        <f t="shared" si="7"/>
        <v>198.96353661439935</v>
      </c>
      <c r="F142">
        <f t="shared" si="8"/>
        <v>186.28141787961081</v>
      </c>
    </row>
    <row r="143" spans="3:6" x14ac:dyDescent="0.25">
      <c r="C143" s="15">
        <v>90</v>
      </c>
      <c r="D143">
        <f t="shared" si="6"/>
        <v>1.5707949999999999</v>
      </c>
      <c r="E143">
        <f t="shared" si="7"/>
        <v>199.31918447539923</v>
      </c>
      <c r="F143">
        <f t="shared" si="8"/>
        <v>186.52345172785948</v>
      </c>
    </row>
    <row r="144" spans="3:6" x14ac:dyDescent="0.25">
      <c r="C144" s="2">
        <v>91</v>
      </c>
      <c r="D144">
        <f t="shared" si="6"/>
        <v>1.5882482777777776</v>
      </c>
      <c r="E144">
        <f t="shared" si="7"/>
        <v>199.55273931239225</v>
      </c>
      <c r="F144">
        <f t="shared" si="8"/>
        <v>186.65396464975834</v>
      </c>
    </row>
    <row r="145" spans="3:6" x14ac:dyDescent="0.25">
      <c r="C145" s="15">
        <v>92</v>
      </c>
      <c r="D145">
        <f t="shared" si="6"/>
        <v>1.6057015555555554</v>
      </c>
      <c r="E145">
        <f t="shared" si="7"/>
        <v>199.66391460840293</v>
      </c>
      <c r="F145">
        <f t="shared" si="8"/>
        <v>186.67280227512691</v>
      </c>
    </row>
    <row r="146" spans="3:6" x14ac:dyDescent="0.25">
      <c r="C146" s="2">
        <v>93</v>
      </c>
      <c r="D146">
        <f t="shared" si="6"/>
        <v>1.6231548333333332</v>
      </c>
      <c r="E146">
        <f t="shared" si="7"/>
        <v>199.65257397743312</v>
      </c>
      <c r="F146">
        <f t="shared" si="8"/>
        <v>186.57994232289451</v>
      </c>
    </row>
    <row r="147" spans="3:6" x14ac:dyDescent="0.25">
      <c r="C147" s="15">
        <v>94</v>
      </c>
      <c r="D147">
        <f t="shared" si="6"/>
        <v>1.640608111111111</v>
      </c>
      <c r="E147">
        <f t="shared" si="7"/>
        <v>199.5187313317756</v>
      </c>
      <c r="F147">
        <f t="shared" si="8"/>
        <v>186.37549462745443</v>
      </c>
    </row>
    <row r="148" spans="3:6" x14ac:dyDescent="0.25">
      <c r="C148" s="2">
        <v>95</v>
      </c>
      <c r="D148">
        <f t="shared" si="6"/>
        <v>1.6580613888888889</v>
      </c>
      <c r="E148">
        <f t="shared" si="7"/>
        <v>199.26255086494714</v>
      </c>
      <c r="F148">
        <f t="shared" si="8"/>
        <v>186.0597010087522</v>
      </c>
    </row>
    <row r="149" spans="3:6" x14ac:dyDescent="0.25">
      <c r="C149" s="15">
        <v>96</v>
      </c>
      <c r="D149">
        <f t="shared" si="6"/>
        <v>1.6755146666666665</v>
      </c>
      <c r="E149">
        <f t="shared" si="7"/>
        <v>198.88434685026135</v>
      </c>
      <c r="F149">
        <f t="shared" si="8"/>
        <v>185.63293498626189</v>
      </c>
    </row>
    <row r="150" spans="3:6" x14ac:dyDescent="0.25">
      <c r="C150" s="2">
        <v>97</v>
      </c>
      <c r="D150">
        <f t="shared" si="6"/>
        <v>1.6929679444444443</v>
      </c>
      <c r="E150">
        <f t="shared" si="7"/>
        <v>198.38458325528924</v>
      </c>
      <c r="F150">
        <f t="shared" si="8"/>
        <v>185.09570133718861</v>
      </c>
    </row>
    <row r="151" spans="3:6" x14ac:dyDescent="0.25">
      <c r="C151" s="15">
        <v>98</v>
      </c>
      <c r="D151">
        <f t="shared" si="6"/>
        <v>1.7104212222222221</v>
      </c>
      <c r="E151">
        <f t="shared" si="7"/>
        <v>197.76387317267978</v>
      </c>
      <c r="F151">
        <f t="shared" si="8"/>
        <v>184.44863549942016</v>
      </c>
    </row>
    <row r="152" spans="3:6" x14ac:dyDescent="0.25">
      <c r="C152" s="2">
        <v>99</v>
      </c>
      <c r="D152">
        <f t="shared" si="6"/>
        <v>1.7278745</v>
      </c>
      <c r="E152">
        <f t="shared" si="7"/>
        <v>197.02297806803927</v>
      </c>
      <c r="F152">
        <f t="shared" si="8"/>
        <v>183.69250281993334</v>
      </c>
    </row>
    <row r="153" spans="3:6" x14ac:dyDescent="0.25">
      <c r="C153" s="15">
        <v>100</v>
      </c>
      <c r="D153">
        <f t="shared" si="6"/>
        <v>1.7453277777777778</v>
      </c>
      <c r="E153">
        <f t="shared" si="7"/>
        <v>196.16280684579141</v>
      </c>
      <c r="F153">
        <f t="shared" si="8"/>
        <v>182.82819764954476</v>
      </c>
    </row>
    <row r="154" spans="3:6" x14ac:dyDescent="0.25">
      <c r="C154" s="2">
        <v>101</v>
      </c>
      <c r="D154">
        <f t="shared" si="6"/>
        <v>1.7627810555555556</v>
      </c>
      <c r="E154">
        <f t="shared" si="7"/>
        <v>195.18441473416533</v>
      </c>
      <c r="F154">
        <f t="shared" si="8"/>
        <v>181.85674228507588</v>
      </c>
    </row>
    <row r="155" spans="3:6" x14ac:dyDescent="0.25">
      <c r="C155" s="15">
        <v>102</v>
      </c>
      <c r="D155">
        <f t="shared" si="6"/>
        <v>1.7802343333333335</v>
      </c>
      <c r="E155">
        <f t="shared" si="7"/>
        <v>194.08900199067779</v>
      </c>
      <c r="F155">
        <f t="shared" si="8"/>
        <v>180.77928576018439</v>
      </c>
    </row>
    <row r="156" spans="3:6" x14ac:dyDescent="0.25">
      <c r="C156" s="2">
        <v>103</v>
      </c>
      <c r="D156">
        <f t="shared" si="6"/>
        <v>1.7976876111111113</v>
      </c>
      <c r="E156">
        <f t="shared" si="7"/>
        <v>192.87791242969905</v>
      </c>
      <c r="F156">
        <f t="shared" si="8"/>
        <v>179.59710248629176</v>
      </c>
    </row>
    <row r="157" spans="3:6" x14ac:dyDescent="0.25">
      <c r="C157" s="15">
        <v>104</v>
      </c>
      <c r="D157">
        <f t="shared" si="6"/>
        <v>1.8151408888888887</v>
      </c>
      <c r="E157">
        <f t="shared" si="7"/>
        <v>191.55263177390802</v>
      </c>
      <c r="F157">
        <f t="shared" si="8"/>
        <v>178.311590745214</v>
      </c>
    </row>
    <row r="158" spans="3:6" x14ac:dyDescent="0.25">
      <c r="C158" s="2">
        <v>105</v>
      </c>
      <c r="D158">
        <f t="shared" si="6"/>
        <v>1.8325941666666665</v>
      </c>
      <c r="E158">
        <f t="shared" si="7"/>
        <v>190.11478583165905</v>
      </c>
      <c r="F158">
        <f t="shared" si="8"/>
        <v>176.92427103527967</v>
      </c>
    </row>
    <row r="159" spans="3:6" x14ac:dyDescent="0.25">
      <c r="C159" s="15">
        <v>106</v>
      </c>
      <c r="D159">
        <f t="shared" si="6"/>
        <v>1.8500474444444444</v>
      </c>
      <c r="E159">
        <f t="shared" si="7"/>
        <v>188.56613850249676</v>
      </c>
      <c r="F159">
        <f t="shared" si="8"/>
        <v>175.43678427289015</v>
      </c>
    </row>
    <row r="160" spans="3:6" x14ac:dyDescent="0.25">
      <c r="C160" s="2">
        <v>107</v>
      </c>
      <c r="D160">
        <f t="shared" si="6"/>
        <v>1.8675007222222222</v>
      </c>
      <c r="E160">
        <f t="shared" si="7"/>
        <v>186.90858961326529</v>
      </c>
      <c r="F160">
        <f t="shared" si="8"/>
        <v>173.85088985164998</v>
      </c>
    </row>
    <row r="161" spans="3:6" x14ac:dyDescent="0.25">
      <c r="C161" s="15">
        <v>108</v>
      </c>
      <c r="D161">
        <f t="shared" si="6"/>
        <v>1.884954</v>
      </c>
      <c r="E161">
        <f t="shared" si="7"/>
        <v>185.14417258746641</v>
      </c>
      <c r="F161">
        <f t="shared" si="8"/>
        <v>172.16846356136307</v>
      </c>
    </row>
    <row r="162" spans="3:6" x14ac:dyDescent="0.25">
      <c r="C162" s="2">
        <v>109</v>
      </c>
      <c r="D162">
        <f t="shared" si="6"/>
        <v>1.9024072777777778</v>
      </c>
      <c r="E162">
        <f t="shared" si="7"/>
        <v>183.27505195072621</v>
      </c>
      <c r="F162">
        <f t="shared" si="8"/>
        <v>170.39149536935571</v>
      </c>
    </row>
    <row r="163" spans="3:6" x14ac:dyDescent="0.25">
      <c r="C163" s="15">
        <v>110</v>
      </c>
      <c r="D163">
        <f t="shared" si="6"/>
        <v>1.9198605555555557</v>
      </c>
      <c r="E163">
        <f t="shared" si="7"/>
        <v>181.30352067543004</v>
      </c>
      <c r="F163">
        <f t="shared" si="8"/>
        <v>168.52208706675071</v>
      </c>
    </row>
    <row r="164" spans="3:6" x14ac:dyDescent="0.25">
      <c r="C164" s="2">
        <v>111</v>
      </c>
      <c r="D164">
        <f t="shared" si="6"/>
        <v>1.9373138333333331</v>
      </c>
      <c r="E164">
        <f t="shared" si="7"/>
        <v>179.23199736778366</v>
      </c>
      <c r="F164">
        <f t="shared" si="8"/>
        <v>166.56244978247724</v>
      </c>
    </row>
    <row r="165" spans="3:6" x14ac:dyDescent="0.25">
      <c r="C165" s="15">
        <v>112</v>
      </c>
      <c r="D165">
        <f t="shared" si="6"/>
        <v>1.9547671111111109</v>
      </c>
      <c r="E165">
        <f t="shared" si="7"/>
        <v>177.06302330075067</v>
      </c>
      <c r="F165">
        <f t="shared" si="8"/>
        <v>164.51490136795582</v>
      </c>
    </row>
    <row r="166" spans="3:6" x14ac:dyDescent="0.25">
      <c r="C166" s="2">
        <v>113</v>
      </c>
      <c r="D166">
        <f t="shared" si="6"/>
        <v>1.9722203888888887</v>
      </c>
      <c r="E166">
        <f t="shared" si="7"/>
        <v>174.79925929650744</v>
      </c>
      <c r="F166">
        <f t="shared" si="8"/>
        <v>162.38186365555282</v>
      </c>
    </row>
    <row r="167" spans="3:6" x14ac:dyDescent="0.25">
      <c r="C167" s="15">
        <v>114</v>
      </c>
      <c r="D167">
        <f t="shared" si="6"/>
        <v>1.9896736666666666</v>
      </c>
      <c r="E167">
        <f t="shared" si="7"/>
        <v>172.44348246223828</v>
      </c>
      <c r="F167">
        <f t="shared" si="8"/>
        <v>160.16585959404631</v>
      </c>
    </row>
    <row r="168" spans="3:6" x14ac:dyDescent="0.25">
      <c r="C168" s="2">
        <v>115</v>
      </c>
      <c r="D168">
        <f t="shared" si="6"/>
        <v>2.0071269444444444</v>
      </c>
      <c r="E168">
        <f t="shared" si="7"/>
        <v>169.99858278327702</v>
      </c>
      <c r="F168">
        <f t="shared" si="8"/>
        <v>157.86951026449202</v>
      </c>
    </row>
    <row r="169" spans="3:6" x14ac:dyDescent="0.25">
      <c r="C169" s="15">
        <v>116</v>
      </c>
      <c r="D169">
        <f t="shared" si="6"/>
        <v>2.0245802222222222</v>
      </c>
      <c r="E169">
        <f t="shared" si="7"/>
        <v>167.4675595777727</v>
      </c>
      <c r="F169">
        <f t="shared" si="8"/>
        <v>155.49553178001884</v>
      </c>
    </row>
    <row r="170" spans="3:6" x14ac:dyDescent="0.25">
      <c r="C170" s="2">
        <v>117</v>
      </c>
      <c r="D170">
        <f t="shared" si="6"/>
        <v>2.0420335000000001</v>
      </c>
      <c r="E170">
        <f t="shared" si="7"/>
        <v>164.85351781723071</v>
      </c>
      <c r="F170">
        <f t="shared" si="8"/>
        <v>153.0467320732206</v>
      </c>
    </row>
    <row r="171" spans="3:6" x14ac:dyDescent="0.25">
      <c r="C171" s="15">
        <v>118</v>
      </c>
      <c r="D171">
        <f t="shared" si="6"/>
        <v>2.0594867777777774</v>
      </c>
      <c r="E171">
        <f t="shared" si="7"/>
        <v>162.15966431744107</v>
      </c>
      <c r="F171">
        <f t="shared" si="8"/>
        <v>150.52600757494451</v>
      </c>
    </row>
    <row r="172" spans="3:6" x14ac:dyDescent="0.25">
      <c r="C172" s="2">
        <v>119</v>
      </c>
      <c r="D172">
        <f t="shared" si="6"/>
        <v>2.0769400555555553</v>
      </c>
      <c r="E172">
        <f t="shared" si="7"/>
        <v>159.38930380446783</v>
      </c>
      <c r="F172">
        <f t="shared" si="8"/>
        <v>147.93633978840325</v>
      </c>
    </row>
    <row r="173" spans="3:6" x14ac:dyDescent="0.25">
      <c r="C173" s="15">
        <v>120</v>
      </c>
      <c r="D173">
        <f t="shared" si="6"/>
        <v>2.0943933333333331</v>
      </c>
      <c r="E173">
        <f t="shared" si="7"/>
        <v>156.54583486052601</v>
      </c>
      <c r="F173">
        <f t="shared" si="8"/>
        <v>145.28079176266516</v>
      </c>
    </row>
    <row r="174" spans="3:6" x14ac:dyDescent="0.25">
      <c r="C174" s="2">
        <v>121</v>
      </c>
      <c r="D174">
        <f t="shared" si="6"/>
        <v>2.1118466111111109</v>
      </c>
      <c r="E174">
        <f t="shared" si="7"/>
        <v>153.63274575471877</v>
      </c>
      <c r="F174">
        <f t="shared" si="8"/>
        <v>142.56250446969153</v>
      </c>
    </row>
    <row r="175" spans="3:6" x14ac:dyDescent="0.25">
      <c r="C175" s="15">
        <v>122</v>
      </c>
      <c r="D175">
        <f t="shared" si="6"/>
        <v>2.1292998888888888</v>
      </c>
      <c r="E175">
        <f t="shared" si="7"/>
        <v>150.65361016374976</v>
      </c>
      <c r="F175">
        <f t="shared" si="8"/>
        <v>139.78469308920663</v>
      </c>
    </row>
    <row r="176" spans="3:6" x14ac:dyDescent="0.25">
      <c r="C176" s="2">
        <v>123</v>
      </c>
      <c r="D176">
        <f t="shared" si="6"/>
        <v>2.1467531666666666</v>
      </c>
      <c r="E176">
        <f t="shared" si="7"/>
        <v>147.61208278786049</v>
      </c>
      <c r="F176">
        <f t="shared" si="8"/>
        <v>136.95064320579598</v>
      </c>
    </row>
    <row r="177" spans="3:6" x14ac:dyDescent="0.25">
      <c r="C177" s="15">
        <v>124</v>
      </c>
      <c r="D177">
        <f t="shared" si="6"/>
        <v>2.1642064444444444</v>
      </c>
      <c r="E177">
        <f t="shared" si="7"/>
        <v>144.51189486737061</v>
      </c>
      <c r="F177">
        <f t="shared" si="8"/>
        <v>134.0637069227293</v>
      </c>
    </row>
    <row r="178" spans="3:6" x14ac:dyDescent="0.25">
      <c r="C178" s="2">
        <v>125</v>
      </c>
      <c r="D178">
        <f t="shared" si="6"/>
        <v>2.1816597222222218</v>
      </c>
      <c r="E178">
        <f t="shared" si="7"/>
        <v>141.35684960532208</v>
      </c>
      <c r="F178">
        <f t="shared" si="8"/>
        <v>131.12729889710613</v>
      </c>
    </row>
    <row r="179" spans="3:6" x14ac:dyDescent="0.25">
      <c r="C179" s="15">
        <v>126</v>
      </c>
      <c r="D179">
        <f t="shared" si="6"/>
        <v>2.1991129999999997</v>
      </c>
      <c r="E179">
        <f t="shared" si="7"/>
        <v>138.15081750184103</v>
      </c>
      <c r="F179">
        <f t="shared" si="8"/>
        <v>128.14489230101182</v>
      </c>
    </row>
    <row r="180" spans="3:6" x14ac:dyDescent="0.25">
      <c r="C180" s="2">
        <v>127</v>
      </c>
      <c r="D180">
        <f t="shared" si="6"/>
        <v>2.2165662777777775</v>
      </c>
      <c r="E180">
        <f t="shared" si="7"/>
        <v>134.89773160594299</v>
      </c>
      <c r="F180">
        <f t="shared" si="8"/>
        <v>125.12001471346369</v>
      </c>
    </row>
    <row r="181" spans="3:6" x14ac:dyDescent="0.25">
      <c r="C181" s="15">
        <v>128</v>
      </c>
      <c r="D181">
        <f t="shared" si="6"/>
        <v>2.2340195555555553</v>
      </c>
      <c r="E181">
        <f t="shared" si="7"/>
        <v>131.60158269060412</v>
      </c>
      <c r="F181">
        <f t="shared" si="8"/>
        <v>122.056243948004</v>
      </c>
    </row>
    <row r="182" spans="3:6" x14ac:dyDescent="0.25">
      <c r="C182" s="2">
        <v>129</v>
      </c>
      <c r="D182">
        <f t="shared" ref="D182:D245" si="9">C182*2*(3.14159)/360</f>
        <v>2.2514728333333331</v>
      </c>
      <c r="E182">
        <f t="shared" ref="E182:E245" si="10">-99.8792537644516*COS(2.00690098810658*D182 + -0.0951631169685261) + 99.7948324912335</f>
        <v>128.26641435701984</v>
      </c>
      <c r="F182">
        <f t="shared" ref="F182:F233" si="11">-94.441322749378*COS(-1.97060397601328*D182 + 0.0112122475812229) + 92.2376129931347</f>
        <v>118.95720382087563</v>
      </c>
    </row>
    <row r="183" spans="3:6" x14ac:dyDescent="0.25">
      <c r="C183" s="15">
        <v>130</v>
      </c>
      <c r="D183">
        <f t="shared" si="9"/>
        <v>2.268926111111111</v>
      </c>
      <c r="E183">
        <f t="shared" si="10"/>
        <v>124.89631807405485</v>
      </c>
      <c r="F183">
        <f t="shared" si="11"/>
        <v>115.82655986478642</v>
      </c>
    </row>
    <row r="184" spans="3:6" x14ac:dyDescent="0.25">
      <c r="C184" s="2">
        <v>131</v>
      </c>
      <c r="D184">
        <f t="shared" si="9"/>
        <v>2.2863793888888888</v>
      </c>
      <c r="E184">
        <f t="shared" si="10"/>
        <v>121.49542815897105</v>
      </c>
      <c r="F184">
        <f t="shared" si="11"/>
        <v>112.66801499333135</v>
      </c>
    </row>
    <row r="185" spans="3:6" x14ac:dyDescent="0.25">
      <c r="C185" s="15">
        <v>132</v>
      </c>
      <c r="D185">
        <f t="shared" si="9"/>
        <v>2.3038326666666666</v>
      </c>
      <c r="E185">
        <f t="shared" si="10"/>
        <v>118.06791670559024</v>
      </c>
      <c r="F185">
        <f t="shared" si="11"/>
        <v>109.48530512120033</v>
      </c>
    </row>
    <row r="186" spans="3:6" x14ac:dyDescent="0.25">
      <c r="C186" s="2">
        <v>133</v>
      </c>
      <c r="D186">
        <f t="shared" si="9"/>
        <v>2.3212859444444445</v>
      </c>
      <c r="E186">
        <f t="shared" si="10"/>
        <v>114.61798846611451</v>
      </c>
      <c r="F186">
        <f t="shared" si="11"/>
        <v>106.28219474535274</v>
      </c>
    </row>
    <row r="187" spans="3:6" x14ac:dyDescent="0.25">
      <c r="C187" s="15">
        <v>134</v>
      </c>
      <c r="D187">
        <f t="shared" si="9"/>
        <v>2.3387392222222223</v>
      </c>
      <c r="E187">
        <f t="shared" si="10"/>
        <v>111.14987569288179</v>
      </c>
      <c r="F187">
        <f t="shared" si="11"/>
        <v>103.0624724923854</v>
      </c>
    </row>
    <row r="188" spans="3:6" x14ac:dyDescent="0.25">
      <c r="C188" s="2">
        <v>135</v>
      </c>
      <c r="D188">
        <f t="shared" si="9"/>
        <v>2.3561924999999997</v>
      </c>
      <c r="E188">
        <f t="shared" si="10"/>
        <v>107.66783294638566</v>
      </c>
      <c r="F188">
        <f t="shared" si="11"/>
        <v>99.8299466373591</v>
      </c>
    </row>
    <row r="189" spans="3:6" x14ac:dyDescent="0.25">
      <c r="C189" s="15">
        <v>136</v>
      </c>
      <c r="D189">
        <f t="shared" si="9"/>
        <v>2.3736457777777775</v>
      </c>
      <c r="E189">
        <f t="shared" si="10"/>
        <v>104.17613187592727</v>
      </c>
      <c r="F189">
        <f t="shared" si="11"/>
        <v>96.588440599385521</v>
      </c>
    </row>
    <row r="190" spans="3:6" x14ac:dyDescent="0.25">
      <c r="C190" s="2">
        <v>137</v>
      </c>
      <c r="D190">
        <f t="shared" si="9"/>
        <v>2.3910990555555554</v>
      </c>
      <c r="E190">
        <f t="shared" si="10"/>
        <v>100.67905597930533</v>
      </c>
      <c r="F190">
        <f t="shared" si="11"/>
        <v>93.341788419302574</v>
      </c>
    </row>
    <row r="191" spans="3:6" x14ac:dyDescent="0.25">
      <c r="C191" s="15">
        <v>138</v>
      </c>
      <c r="D191">
        <f t="shared" si="9"/>
        <v>2.4085523333333332</v>
      </c>
      <c r="E191">
        <f t="shared" si="10"/>
        <v>97.180895347968672</v>
      </c>
      <c r="F191">
        <f t="shared" si="11"/>
        <v>90.093830224784895</v>
      </c>
    </row>
    <row r="192" spans="3:6" x14ac:dyDescent="0.25">
      <c r="C192" s="2">
        <v>139</v>
      </c>
      <c r="D192">
        <f t="shared" si="9"/>
        <v>2.426005611111111</v>
      </c>
      <c r="E192">
        <f t="shared" si="10"/>
        <v>93.685941404081177</v>
      </c>
      <c r="F192">
        <f t="shared" si="11"/>
        <v>86.848407688256017</v>
      </c>
    </row>
    <row r="193" spans="3:6" x14ac:dyDescent="0.25">
      <c r="C193" s="15">
        <v>140</v>
      </c>
      <c r="D193">
        <f t="shared" si="9"/>
        <v>2.4434588888888888</v>
      </c>
      <c r="E193">
        <f t="shared" si="10"/>
        <v>90.198481635953485</v>
      </c>
      <c r="F193">
        <f t="shared" si="11"/>
        <v>83.609359482972906</v>
      </c>
    </row>
    <row r="194" spans="3:6" x14ac:dyDescent="0.25">
      <c r="C194" s="2">
        <v>141</v>
      </c>
      <c r="D194">
        <f t="shared" si="9"/>
        <v>2.4609121666666667</v>
      </c>
      <c r="E194">
        <f t="shared" si="10"/>
        <v>86.72279433830154</v>
      </c>
      <c r="F194">
        <f t="shared" si="11"/>
        <v>80.380516742658415</v>
      </c>
    </row>
    <row r="195" spans="3:6" x14ac:dyDescent="0.25">
      <c r="C195" s="15">
        <v>142</v>
      </c>
      <c r="D195">
        <f t="shared" si="9"/>
        <v>2.4783654444444445</v>
      </c>
      <c r="E195">
        <f t="shared" si="10"/>
        <v>83.263143363782646</v>
      </c>
      <c r="F195">
        <f t="shared" si="11"/>
        <v>77.165698530050463</v>
      </c>
    </row>
    <row r="196" spans="3:6" x14ac:dyDescent="0.25">
      <c r="C196" s="2">
        <v>143</v>
      </c>
      <c r="D196">
        <f t="shared" si="9"/>
        <v>2.4958187222222223</v>
      </c>
      <c r="E196">
        <f t="shared" si="10"/>
        <v>79.823772892248996</v>
      </c>
      <c r="F196">
        <f t="shared" si="11"/>
        <v>73.968707319729774</v>
      </c>
    </row>
    <row r="197" spans="3:6" x14ac:dyDescent="0.25">
      <c r="C197" s="15">
        <v>144</v>
      </c>
      <c r="D197">
        <f t="shared" si="9"/>
        <v>2.5132720000000002</v>
      </c>
      <c r="E197">
        <f t="shared" si="10"/>
        <v>76.408902224134721</v>
      </c>
      <c r="F197">
        <f t="shared" si="11"/>
        <v>70.793324500567749</v>
      </c>
    </row>
    <row r="198" spans="3:6" x14ac:dyDescent="0.25">
      <c r="C198" s="2">
        <v>145</v>
      </c>
      <c r="D198">
        <f t="shared" si="9"/>
        <v>2.530725277777778</v>
      </c>
      <c r="E198">
        <f t="shared" si="10"/>
        <v>73.022720604364906</v>
      </c>
      <c r="F198">
        <f t="shared" si="11"/>
        <v>67.643305903113827</v>
      </c>
    </row>
    <row r="199" spans="3:6" x14ac:dyDescent="0.25">
      <c r="C199" s="15">
        <v>146</v>
      </c>
      <c r="D199">
        <f t="shared" si="9"/>
        <v>2.5481785555555554</v>
      </c>
      <c r="E199">
        <f t="shared" si="10"/>
        <v>69.669382083134877</v>
      </c>
      <c r="F199">
        <f t="shared" si="11"/>
        <v>64.522377357213969</v>
      </c>
    </row>
    <row r="200" spans="3:6" x14ac:dyDescent="0.25">
      <c r="C200" s="2">
        <v>147</v>
      </c>
      <c r="D200">
        <f t="shared" si="9"/>
        <v>2.5656318333333332</v>
      </c>
      <c r="E200">
        <f t="shared" si="10"/>
        <v>66.353000419865396</v>
      </c>
      <c r="F200">
        <f t="shared" si="11"/>
        <v>61.434230285113308</v>
      </c>
    </row>
    <row r="201" spans="3:6" x14ac:dyDescent="0.25">
      <c r="C201" s="15">
        <v>148</v>
      </c>
      <c r="D201">
        <f t="shared" si="9"/>
        <v>2.5830851111111111</v>
      </c>
      <c r="E201">
        <f t="shared" si="10"/>
        <v>63.077644036585319</v>
      </c>
      <c r="F201">
        <f t="shared" si="11"/>
        <v>58.382517335256289</v>
      </c>
    </row>
    <row r="202" spans="3:6" x14ac:dyDescent="0.25">
      <c r="C202" s="2">
        <v>149</v>
      </c>
      <c r="D202">
        <f t="shared" si="9"/>
        <v>2.6005383888888889</v>
      </c>
      <c r="E202">
        <f t="shared" si="10"/>
        <v>59.847331026932736</v>
      </c>
      <c r="F202">
        <f t="shared" si="11"/>
        <v>55.37084806194801</v>
      </c>
    </row>
    <row r="203" spans="3:6" x14ac:dyDescent="0.25">
      <c r="C203" s="15">
        <v>150</v>
      </c>
      <c r="D203">
        <f t="shared" si="9"/>
        <v>2.6179916666666667</v>
      </c>
      <c r="E203">
        <f t="shared" si="10"/>
        <v>56.666024226896788</v>
      </c>
      <c r="F203">
        <f t="shared" si="11"/>
        <v>52.402784655987631</v>
      </c>
    </row>
    <row r="204" spans="3:6" x14ac:dyDescent="0.25">
      <c r="C204" s="2">
        <v>151</v>
      </c>
      <c r="D204">
        <f t="shared" si="9"/>
        <v>2.6354449444444445</v>
      </c>
      <c r="E204">
        <f t="shared" si="10"/>
        <v>53.537626353347989</v>
      </c>
      <c r="F204">
        <f t="shared" si="11"/>
        <v>49.4818377313224</v>
      </c>
    </row>
    <row r="205" spans="3:6" x14ac:dyDescent="0.25">
      <c r="C205" s="15">
        <v>152</v>
      </c>
      <c r="D205">
        <f t="shared" si="9"/>
        <v>2.6528982222222224</v>
      </c>
      <c r="E205">
        <f t="shared" si="10"/>
        <v>50.46597521632026</v>
      </c>
      <c r="F205">
        <f t="shared" si="11"/>
        <v>46.611462172707256</v>
      </c>
    </row>
    <row r="206" spans="3:6" x14ac:dyDescent="0.25">
      <c r="C206" s="2">
        <v>153</v>
      </c>
      <c r="D206">
        <f t="shared" si="9"/>
        <v>2.6703514999999998</v>
      </c>
      <c r="E206">
        <f t="shared" si="10"/>
        <v>47.454839010919137</v>
      </c>
      <c r="F206">
        <f t="shared" si="11"/>
        <v>43.795053049280718</v>
      </c>
    </row>
    <row r="207" spans="3:6" x14ac:dyDescent="0.25">
      <c r="C207" s="15">
        <v>154</v>
      </c>
      <c r="D207">
        <f t="shared" si="9"/>
        <v>2.6878047777777776</v>
      </c>
      <c r="E207">
        <f t="shared" si="10"/>
        <v>44.507911694630174</v>
      </c>
      <c r="F207">
        <f t="shared" si="11"/>
        <v>41.035941598889544</v>
      </c>
    </row>
    <row r="208" spans="3:6" x14ac:dyDescent="0.25">
      <c r="C208" s="2">
        <v>155</v>
      </c>
      <c r="D208">
        <f t="shared" si="9"/>
        <v>2.7052580555555554</v>
      </c>
      <c r="E208">
        <f t="shared" si="10"/>
        <v>41.628808455700188</v>
      </c>
      <c r="F208">
        <f t="shared" si="11"/>
        <v>38.33739128791408</v>
      </c>
    </row>
    <row r="209" spans="3:6" x14ac:dyDescent="0.25">
      <c r="C209" s="15">
        <v>156</v>
      </c>
      <c r="D209">
        <f t="shared" si="9"/>
        <v>2.7227113333333333</v>
      </c>
      <c r="E209">
        <f t="shared" si="10"/>
        <v>38.821061278149884</v>
      </c>
      <c r="F209">
        <f t="shared" si="11"/>
        <v>35.702593951252496</v>
      </c>
    </row>
    <row r="210" spans="3:6" x14ac:dyDescent="0.25">
      <c r="C210" s="2">
        <v>157</v>
      </c>
      <c r="D210">
        <f t="shared" si="9"/>
        <v>2.7401646111111111</v>
      </c>
      <c r="E210">
        <f t="shared" si="10"/>
        <v>36.088114608858021</v>
      </c>
      <c r="F210">
        <f t="shared" si="11"/>
        <v>33.134666017031059</v>
      </c>
    </row>
    <row r="211" spans="3:6" x14ac:dyDescent="0.25">
      <c r="C211" s="15">
        <v>158</v>
      </c>
      <c r="D211">
        <f t="shared" si="9"/>
        <v>2.7576178888888889</v>
      </c>
      <c r="E211">
        <f t="shared" si="10"/>
        <v>33.433321132033612</v>
      </c>
      <c r="F211">
        <f t="shared" si="11"/>
        <v>30.636644820504564</v>
      </c>
    </row>
    <row r="212" spans="3:6" x14ac:dyDescent="0.25">
      <c r="C212" s="2">
        <v>159</v>
      </c>
      <c r="D212">
        <f t="shared" si="9"/>
        <v>2.7750711666666668</v>
      </c>
      <c r="E212">
        <f t="shared" si="10"/>
        <v>30.859937656258907</v>
      </c>
      <c r="F212">
        <f t="shared" si="11"/>
        <v>28.211485011508131</v>
      </c>
    </row>
    <row r="213" spans="3:6" x14ac:dyDescent="0.25">
      <c r="C213" s="15">
        <v>160</v>
      </c>
      <c r="D213">
        <f t="shared" si="9"/>
        <v>2.7925244444444446</v>
      </c>
      <c r="E213">
        <f t="shared" si="10"/>
        <v>28.37112111914999</v>
      </c>
      <c r="F213">
        <f t="shared" si="11"/>
        <v>25.862055059708979</v>
      </c>
    </row>
    <row r="214" spans="3:6" x14ac:dyDescent="0.25">
      <c r="C214" s="2">
        <v>161</v>
      </c>
      <c r="D214">
        <f t="shared" si="9"/>
        <v>2.809977722222222</v>
      </c>
      <c r="E214">
        <f t="shared" si="10"/>
        <v>25.969924714534926</v>
      </c>
      <c r="F214">
        <f t="shared" si="11"/>
        <v>23.591133861791178</v>
      </c>
    </row>
    <row r="215" spans="3:6" x14ac:dyDescent="0.25">
      <c r="C215" s="15">
        <v>162</v>
      </c>
      <c r="D215">
        <f t="shared" si="9"/>
        <v>2.8274309999999998</v>
      </c>
      <c r="E215">
        <f t="shared" si="10"/>
        <v>23.659294146901331</v>
      </c>
      <c r="F215">
        <f t="shared" si="11"/>
        <v>21.401407454587456</v>
      </c>
    </row>
    <row r="216" spans="3:6" x14ac:dyDescent="0.25">
      <c r="C216" s="2">
        <v>163</v>
      </c>
      <c r="D216">
        <f t="shared" si="9"/>
        <v>2.8448842777777776</v>
      </c>
      <c r="E216">
        <f t="shared" si="10"/>
        <v>21.442064017708375</v>
      </c>
      <c r="F216">
        <f t="shared" si="11"/>
        <v>19.295465838045601</v>
      </c>
    </row>
    <row r="217" spans="3:6" x14ac:dyDescent="0.25">
      <c r="C217" s="15">
        <v>164</v>
      </c>
      <c r="D217">
        <f t="shared" si="9"/>
        <v>2.862337555555555</v>
      </c>
      <c r="E217">
        <f t="shared" si="10"/>
        <v>19.320954347996235</v>
      </c>
      <c r="F217">
        <f t="shared" si="11"/>
        <v>17.275799911785995</v>
      </c>
    </row>
    <row r="218" spans="3:6" x14ac:dyDescent="0.25">
      <c r="C218" s="2">
        <v>165</v>
      </c>
      <c r="D218">
        <f t="shared" si="9"/>
        <v>2.8797908333333333</v>
      </c>
      <c r="E218">
        <f t="shared" si="10"/>
        <v>17.298567241558061</v>
      </c>
      <c r="F218">
        <f t="shared" si="11"/>
        <v>15.344798528875231</v>
      </c>
    </row>
    <row r="219" spans="3:6" x14ac:dyDescent="0.25">
      <c r="C219" s="15">
        <v>166</v>
      </c>
      <c r="D219">
        <f t="shared" si="9"/>
        <v>2.8972441111111107</v>
      </c>
      <c r="E219">
        <f t="shared" si="10"/>
        <v>15.377383692769982</v>
      </c>
      <c r="F219">
        <f t="shared" si="11"/>
        <v>13.504745670300494</v>
      </c>
    </row>
    <row r="220" spans="3:6" x14ac:dyDescent="0.25">
      <c r="C220" s="2">
        <v>167</v>
      </c>
      <c r="D220">
        <f t="shared" si="9"/>
        <v>2.914697388888889</v>
      </c>
      <c r="E220">
        <f t="shared" si="10"/>
        <v>13.559760542992336</v>
      </c>
      <c r="F220">
        <f t="shared" si="11"/>
        <v>11.757817743484708</v>
      </c>
    </row>
    <row r="221" spans="3:6" x14ac:dyDescent="0.25">
      <c r="C221" s="15">
        <v>168</v>
      </c>
      <c r="D221">
        <f t="shared" si="9"/>
        <v>2.9321506666666663</v>
      </c>
      <c r="E221">
        <f t="shared" si="10"/>
        <v>11.847927589279394</v>
      </c>
      <c r="F221">
        <f t="shared" si="11"/>
        <v>10.106081008041116</v>
      </c>
    </row>
    <row r="222" spans="3:6" x14ac:dyDescent="0.25">
      <c r="C222" s="2">
        <v>169</v>
      </c>
      <c r="D222">
        <f t="shared" si="9"/>
        <v>2.9496039444444446</v>
      </c>
      <c r="E222">
        <f t="shared" si="10"/>
        <v>10.243984848940798</v>
      </c>
      <c r="F222">
        <f t="shared" si="11"/>
        <v>8.5514891318087649</v>
      </c>
    </row>
    <row r="223" spans="3:6" x14ac:dyDescent="0.25">
      <c r="C223" s="15">
        <v>170</v>
      </c>
      <c r="D223">
        <f t="shared" si="9"/>
        <v>2.967057222222222</v>
      </c>
      <c r="E223">
        <f t="shared" si="10"/>
        <v>8.7498999833138669</v>
      </c>
      <c r="F223">
        <f t="shared" si="11"/>
        <v>7.0958808800621824</v>
      </c>
    </row>
    <row r="224" spans="3:6" x14ac:dyDescent="0.25">
      <c r="C224" s="2">
        <v>171</v>
      </c>
      <c r="D224">
        <f t="shared" si="9"/>
        <v>2.9845104999999994</v>
      </c>
      <c r="E224">
        <f t="shared" si="10"/>
        <v>7.3675058839041867</v>
      </c>
      <c r="F224">
        <f t="shared" si="11"/>
        <v>5.7409779406264647</v>
      </c>
    </row>
    <row r="225" spans="3:7" x14ac:dyDescent="0.25">
      <c r="C225" s="15">
        <v>172</v>
      </c>
      <c r="D225">
        <f t="shared" si="9"/>
        <v>3.0019637777777777</v>
      </c>
      <c r="E225">
        <f t="shared" si="10"/>
        <v>6.0984984238583877</v>
      </c>
      <c r="F225">
        <f t="shared" si="11"/>
        <v>4.4883828874717864</v>
      </c>
    </row>
    <row r="226" spans="3:7" x14ac:dyDescent="0.25">
      <c r="C226" s="2">
        <v>173</v>
      </c>
      <c r="D226">
        <f t="shared" si="9"/>
        <v>3.0194170555555551</v>
      </c>
      <c r="E226">
        <f t="shared" si="10"/>
        <v>4.9444343775257238</v>
      </c>
      <c r="F226">
        <f t="shared" si="11"/>
        <v>3.3395772851953325</v>
      </c>
    </row>
    <row r="227" spans="3:7" x14ac:dyDescent="0.25">
      <c r="C227" s="15">
        <v>174</v>
      </c>
      <c r="D227">
        <f t="shared" si="9"/>
        <v>3.0368703333333333</v>
      </c>
      <c r="E227">
        <f t="shared" si="10"/>
        <v>3.9067295106609947</v>
      </c>
      <c r="F227">
        <f t="shared" si="11"/>
        <v>2.2959199366318472</v>
      </c>
    </row>
    <row r="228" spans="3:7" x14ac:dyDescent="0.25">
      <c r="C228" s="2">
        <v>175</v>
      </c>
      <c r="D228">
        <f t="shared" si="9"/>
        <v>3.0543236111111107</v>
      </c>
      <c r="E228">
        <f t="shared" si="10"/>
        <v>2.9866568436124794</v>
      </c>
      <c r="F228">
        <f t="shared" si="11"/>
        <v>1.3586452756673992</v>
      </c>
    </row>
    <row r="229" spans="3:7" x14ac:dyDescent="0.25">
      <c r="C229" s="15">
        <v>176</v>
      </c>
      <c r="D229">
        <f t="shared" si="9"/>
        <v>3.071776888888889</v>
      </c>
      <c r="E229">
        <f t="shared" si="10"/>
        <v>2.1853450896245192</v>
      </c>
      <c r="F229">
        <f t="shared" si="11"/>
        <v>0.52886190715541659</v>
      </c>
    </row>
    <row r="230" spans="3:7" x14ac:dyDescent="0.25">
      <c r="C230" s="2">
        <v>177</v>
      </c>
      <c r="D230">
        <f t="shared" si="9"/>
        <v>3.0892301666666664</v>
      </c>
      <c r="E230">
        <f t="shared" si="10"/>
        <v>1.5037772701715255</v>
      </c>
      <c r="F230">
        <f t="shared" si="11"/>
        <v>-0.19244870433662697</v>
      </c>
    </row>
    <row r="231" spans="3:7" x14ac:dyDescent="0.25">
      <c r="C231" s="15">
        <v>178</v>
      </c>
      <c r="D231">
        <f t="shared" si="9"/>
        <v>3.1066834444444442</v>
      </c>
      <c r="E231">
        <f t="shared" si="10"/>
        <v>0.9427895090209546</v>
      </c>
      <c r="F231">
        <f t="shared" si="11"/>
        <v>-0.80443339540001091</v>
      </c>
    </row>
    <row r="232" spans="3:7" x14ac:dyDescent="0.25">
      <c r="C232" s="2">
        <v>179</v>
      </c>
      <c r="D232">
        <f t="shared" si="9"/>
        <v>3.1241367222222221</v>
      </c>
      <c r="E232">
        <f t="shared" si="10"/>
        <v>0.50307000650596478</v>
      </c>
      <c r="F232">
        <f t="shared" si="11"/>
        <v>-1.3063683129027623</v>
      </c>
    </row>
    <row r="233" spans="3:7" x14ac:dyDescent="0.25">
      <c r="C233" s="15">
        <v>180</v>
      </c>
      <c r="D233">
        <f t="shared" si="9"/>
        <v>3.1415899999999999</v>
      </c>
      <c r="E233">
        <f t="shared" si="10"/>
        <v>0.18515819526494681</v>
      </c>
      <c r="F233">
        <f t="shared" si="11"/>
        <v>-1.6976597701607119</v>
      </c>
      <c r="G233">
        <f>-100.44132*COS(-2*D233+0.11)+98.2371</f>
        <v>-1.5971039809793979</v>
      </c>
    </row>
    <row r="234" spans="3:7" x14ac:dyDescent="0.25">
      <c r="C234" s="2">
        <v>181</v>
      </c>
      <c r="D234">
        <f t="shared" si="9"/>
        <v>3.1590432777777777</v>
      </c>
      <c r="E234">
        <f t="shared" si="10"/>
        <v>-1.0555921515631894E-2</v>
      </c>
      <c r="G234">
        <f t="shared" ref="G234:G297" si="12">-100.44132*COS(-2*D234+0.11)+98.2371</f>
        <v>-1.9211174835172784</v>
      </c>
    </row>
    <row r="235" spans="3:7" x14ac:dyDescent="0.25">
      <c r="C235" s="15">
        <v>182</v>
      </c>
      <c r="D235">
        <f t="shared" si="9"/>
        <v>3.1764965555555551</v>
      </c>
      <c r="E235">
        <f t="shared" si="10"/>
        <v>-8.3832248543714627E-2</v>
      </c>
      <c r="G235">
        <f t="shared" si="12"/>
        <v>-2.1231038323653593</v>
      </c>
    </row>
    <row r="236" spans="3:7" x14ac:dyDescent="0.25">
      <c r="C236" s="2">
        <v>183</v>
      </c>
      <c r="D236">
        <f t="shared" si="9"/>
        <v>3.1939498333333334</v>
      </c>
      <c r="E236">
        <f t="shared" si="10"/>
        <v>-3.4580892962154053E-2</v>
      </c>
      <c r="G236">
        <f t="shared" si="12"/>
        <v>-2.2028169386868655</v>
      </c>
    </row>
    <row r="237" spans="3:7" x14ac:dyDescent="0.25">
      <c r="C237" s="15">
        <v>184</v>
      </c>
      <c r="D237">
        <f t="shared" si="9"/>
        <v>3.2114031111111108</v>
      </c>
      <c r="E237">
        <f t="shared" si="10"/>
        <v>0.13713772537380464</v>
      </c>
      <c r="G237">
        <f t="shared" si="12"/>
        <v>-2.1601596845046487</v>
      </c>
    </row>
    <row r="238" spans="3:7" x14ac:dyDescent="0.25">
      <c r="C238" s="2">
        <v>185</v>
      </c>
      <c r="D238">
        <f t="shared" si="9"/>
        <v>3.2288563888888886</v>
      </c>
      <c r="E238">
        <f t="shared" si="10"/>
        <v>0.43111294801754241</v>
      </c>
      <c r="G238">
        <f t="shared" si="12"/>
        <v>-1.9951840410243022</v>
      </c>
    </row>
    <row r="239" spans="3:7" x14ac:dyDescent="0.25">
      <c r="C239" s="15">
        <v>186</v>
      </c>
      <c r="D239">
        <f t="shared" si="9"/>
        <v>3.2463096666666664</v>
      </c>
      <c r="E239">
        <f t="shared" si="10"/>
        <v>0.84698413635950942</v>
      </c>
      <c r="G239">
        <f t="shared" si="12"/>
        <v>-1.7080910053153389</v>
      </c>
    </row>
    <row r="240" spans="3:7" x14ac:dyDescent="0.25">
      <c r="C240" s="2">
        <v>187</v>
      </c>
      <c r="D240">
        <f t="shared" si="9"/>
        <v>3.2637629444444443</v>
      </c>
      <c r="E240">
        <f t="shared" si="10"/>
        <v>1.3842411140461905</v>
      </c>
      <c r="G240">
        <f t="shared" si="12"/>
        <v>-1.299230355427639</v>
      </c>
    </row>
    <row r="241" spans="3:7" x14ac:dyDescent="0.25">
      <c r="C241" s="15">
        <v>188</v>
      </c>
      <c r="D241">
        <f t="shared" si="9"/>
        <v>3.2812162222222221</v>
      </c>
      <c r="E241">
        <f t="shared" si="10"/>
        <v>2.0422247928467243</v>
      </c>
      <c r="G241">
        <f t="shared" si="12"/>
        <v>-0.76910022424151236</v>
      </c>
    </row>
    <row r="242" spans="3:7" x14ac:dyDescent="0.25">
      <c r="C242" s="2">
        <v>189</v>
      </c>
      <c r="D242">
        <f t="shared" si="9"/>
        <v>3.2986694999999999</v>
      </c>
      <c r="E242">
        <f t="shared" si="10"/>
        <v>2.8201279811995761</v>
      </c>
      <c r="G242">
        <f t="shared" si="12"/>
        <v>-0.11834649257053798</v>
      </c>
    </row>
    <row r="243" spans="3:7" x14ac:dyDescent="0.25">
      <c r="C243" s="15">
        <v>190</v>
      </c>
      <c r="D243">
        <f t="shared" si="9"/>
        <v>3.3161227777777778</v>
      </c>
      <c r="E243">
        <f t="shared" si="10"/>
        <v>3.7169963744470351</v>
      </c>
      <c r="G243">
        <f t="shared" si="12"/>
        <v>0.65223799774339852</v>
      </c>
    </row>
    <row r="244" spans="3:7" x14ac:dyDescent="0.25">
      <c r="C244" s="2">
        <v>191</v>
      </c>
      <c r="D244">
        <f t="shared" si="9"/>
        <v>3.3335760555555556</v>
      </c>
      <c r="E244">
        <f t="shared" si="10"/>
        <v>4.7317297255432038</v>
      </c>
      <c r="G244">
        <f t="shared" si="12"/>
        <v>1.5417144097841629</v>
      </c>
    </row>
    <row r="245" spans="3:7" x14ac:dyDescent="0.25">
      <c r="C245" s="15">
        <v>192</v>
      </c>
      <c r="D245">
        <f t="shared" si="9"/>
        <v>3.351029333333333</v>
      </c>
      <c r="E245">
        <f t="shared" si="10"/>
        <v>5.8630831947988185</v>
      </c>
      <c r="G245">
        <f t="shared" si="12"/>
        <v>2.5489990553874975</v>
      </c>
    </row>
    <row r="246" spans="3:7" x14ac:dyDescent="0.25">
      <c r="C246" s="2">
        <v>193</v>
      </c>
      <c r="D246">
        <f t="shared" ref="D246:D309" si="13">C246*2*(3.14159)/360</f>
        <v>3.3684826111111112</v>
      </c>
      <c r="E246">
        <f t="shared" ref="E246:E309" si="14">-99.8792537644516*COS(2.00690098810658*D246 + -0.0951631169685261) + 99.7948324912335</f>
        <v>7.109668877007536</v>
      </c>
      <c r="G246">
        <f t="shared" si="12"/>
        <v>3.6728647154460958</v>
      </c>
    </row>
    <row r="247" spans="3:7" x14ac:dyDescent="0.25">
      <c r="C247" s="15">
        <v>194</v>
      </c>
      <c r="D247">
        <f t="shared" si="13"/>
        <v>3.3859358888888886</v>
      </c>
      <c r="E247">
        <f t="shared" si="14"/>
        <v>8.4699575040797157</v>
      </c>
      <c r="G247">
        <f t="shared" si="12"/>
        <v>4.9119421350841748</v>
      </c>
    </row>
    <row r="248" spans="3:7" x14ac:dyDescent="0.25">
      <c r="C248" s="2">
        <v>195</v>
      </c>
      <c r="D248">
        <f t="shared" si="13"/>
        <v>3.4033891666666665</v>
      </c>
      <c r="E248">
        <f t="shared" si="14"/>
        <v>9.9422803210957369</v>
      </c>
      <c r="G248">
        <f t="shared" si="12"/>
        <v>6.2647216918812347</v>
      </c>
    </row>
    <row r="249" spans="3:7" x14ac:dyDescent="0.25">
      <c r="C249" s="15">
        <v>196</v>
      </c>
      <c r="D249">
        <f t="shared" si="13"/>
        <v>3.4208424444444443</v>
      </c>
      <c r="E249">
        <f t="shared" si="14"/>
        <v>11.524831133476482</v>
      </c>
      <c r="G249">
        <f t="shared" si="12"/>
        <v>7.7295552351109933</v>
      </c>
    </row>
    <row r="250" spans="3:7" x14ac:dyDescent="0.25">
      <c r="C250" s="2">
        <v>197</v>
      </c>
      <c r="D250">
        <f t="shared" si="13"/>
        <v>3.4382957222222221</v>
      </c>
      <c r="E250">
        <f t="shared" si="14"/>
        <v>13.215668522760211</v>
      </c>
      <c r="G250">
        <f t="shared" si="12"/>
        <v>9.3046580937559327</v>
      </c>
    </row>
    <row r="251" spans="3:7" x14ac:dyDescent="0.25">
      <c r="C251" s="15">
        <v>198</v>
      </c>
      <c r="D251">
        <f t="shared" si="13"/>
        <v>3.455749</v>
      </c>
      <c r="E251">
        <f t="shared" si="14"/>
        <v>15.012718228267616</v>
      </c>
      <c r="G251">
        <f t="shared" si="12"/>
        <v>10.988111250850309</v>
      </c>
    </row>
    <row r="252" spans="3:7" x14ac:dyDescent="0.25">
      <c r="C252" s="2">
        <v>199</v>
      </c>
      <c r="D252">
        <f t="shared" si="13"/>
        <v>3.4732022777777778</v>
      </c>
      <c r="E252">
        <f t="shared" si="14"/>
        <v>16.913775691732681</v>
      </c>
      <c r="G252">
        <f t="shared" si="12"/>
        <v>12.77786368150278</v>
      </c>
    </row>
    <row r="253" spans="3:7" x14ac:dyDescent="0.25">
      <c r="C253" s="15">
        <v>200</v>
      </c>
      <c r="D253">
        <f t="shared" si="13"/>
        <v>3.4906555555555556</v>
      </c>
      <c r="E253">
        <f t="shared" si="14"/>
        <v>18.916508761778388</v>
      </c>
      <c r="G253">
        <f t="shared" si="12"/>
        <v>14.671734851750102</v>
      </c>
    </row>
    <row r="254" spans="3:7" x14ac:dyDescent="0.25">
      <c r="C254" s="2">
        <v>201</v>
      </c>
      <c r="D254">
        <f t="shared" si="13"/>
        <v>3.508108833333333</v>
      </c>
      <c r="E254">
        <f t="shared" si="14"/>
        <v>21.018460554919059</v>
      </c>
      <c r="G254">
        <f t="shared" si="12"/>
        <v>16.667417375197303</v>
      </c>
    </row>
    <row r="255" spans="3:7" x14ac:dyDescent="0.25">
      <c r="C255" s="15">
        <v>202</v>
      </c>
      <c r="D255">
        <f t="shared" si="13"/>
        <v>3.5255621111111113</v>
      </c>
      <c r="E255">
        <f t="shared" si="14"/>
        <v>23.217052469580338</v>
      </c>
      <c r="G255">
        <f t="shared" si="12"/>
        <v>18.762479824208114</v>
      </c>
    </row>
    <row r="256" spans="3:7" x14ac:dyDescent="0.25">
      <c r="C256" s="2">
        <v>203</v>
      </c>
      <c r="D256">
        <f t="shared" si="13"/>
        <v>3.5430153888888887</v>
      </c>
      <c r="E256">
        <f t="shared" si="14"/>
        <v>25.50958734943724</v>
      </c>
      <c r="G256">
        <f t="shared" si="12"/>
        <v>20.954369692219416</v>
      </c>
    </row>
    <row r="257" spans="3:7" x14ac:dyDescent="0.25">
      <c r="C257" s="15">
        <v>204</v>
      </c>
      <c r="D257">
        <f t="shared" si="13"/>
        <v>3.5604686666666669</v>
      </c>
      <c r="E257">
        <f t="shared" si="14"/>
        <v>27.893252792193024</v>
      </c>
      <c r="G257">
        <f t="shared" si="12"/>
        <v>23.24041650357286</v>
      </c>
    </row>
    <row r="258" spans="3:7" x14ac:dyDescent="0.25">
      <c r="C258" s="2">
        <v>205</v>
      </c>
      <c r="D258">
        <f t="shared" si="13"/>
        <v>3.5779219444444443</v>
      </c>
      <c r="E258">
        <f t="shared" si="14"/>
        <v>30.365124599735836</v>
      </c>
      <c r="G258">
        <f t="shared" si="12"/>
        <v>25.617835067071752</v>
      </c>
    </row>
    <row r="259" spans="3:7" x14ac:dyDescent="0.25">
      <c r="C259" s="15">
        <v>206</v>
      </c>
      <c r="D259">
        <f t="shared" si="13"/>
        <v>3.5953752222222226</v>
      </c>
      <c r="E259">
        <f t="shared" si="14"/>
        <v>32.9221703654447</v>
      </c>
      <c r="G259">
        <f t="shared" si="12"/>
        <v>28.083728869302618</v>
      </c>
    </row>
    <row r="260" spans="3:7" x14ac:dyDescent="0.25">
      <c r="C260" s="2">
        <v>207</v>
      </c>
      <c r="D260">
        <f t="shared" si="13"/>
        <v>3.6128285</v>
      </c>
      <c r="E260">
        <f t="shared" si="14"/>
        <v>35.561253194239526</v>
      </c>
      <c r="G260">
        <f t="shared" si="12"/>
        <v>30.635093603583755</v>
      </c>
    </row>
    <row r="261" spans="3:7" x14ac:dyDescent="0.25">
      <c r="C261" s="15">
        <v>208</v>
      </c>
      <c r="D261">
        <f t="shared" si="13"/>
        <v>3.6302817777777774</v>
      </c>
      <c r="E261">
        <f t="shared" si="14"/>
        <v>38.279135550816278</v>
      </c>
      <c r="G261">
        <f t="shared" si="12"/>
        <v>33.26882083024482</v>
      </c>
    </row>
    <row r="262" spans="3:7" x14ac:dyDescent="0.25">
      <c r="C262" s="2">
        <v>209</v>
      </c>
      <c r="D262">
        <f t="shared" si="13"/>
        <v>3.6477350555555557</v>
      </c>
      <c r="E262">
        <f t="shared" si="14"/>
        <v>41.072483231342552</v>
      </c>
      <c r="G262">
        <f t="shared" si="12"/>
        <v>35.981701763775</v>
      </c>
    </row>
    <row r="263" spans="3:7" x14ac:dyDescent="0.25">
      <c r="C263" s="15">
        <v>210</v>
      </c>
      <c r="D263">
        <f t="shared" si="13"/>
        <v>3.665188333333333</v>
      </c>
      <c r="E263">
        <f t="shared" si="14"/>
        <v>43.937869453743069</v>
      </c>
      <c r="G263">
        <f t="shared" si="12"/>
        <v>38.770431182226844</v>
      </c>
    </row>
    <row r="264" spans="3:7" x14ac:dyDescent="0.25">
      <c r="C264" s="2">
        <v>211</v>
      </c>
      <c r="D264">
        <f t="shared" si="13"/>
        <v>3.6826416111111113</v>
      </c>
      <c r="E264">
        <f t="shared" si="14"/>
        <v>46.87177906155771</v>
      </c>
      <c r="G264">
        <f t="shared" si="12"/>
        <v>41.631611454114193</v>
      </c>
    </row>
    <row r="265" spans="3:7" x14ac:dyDescent="0.25">
      <c r="C265" s="15">
        <v>212</v>
      </c>
      <c r="D265">
        <f t="shared" si="13"/>
        <v>3.7000948888888887</v>
      </c>
      <c r="E265">
        <f t="shared" si="14"/>
        <v>49.870612836212629</v>
      </c>
      <c r="G265">
        <f t="shared" si="12"/>
        <v>44.561756677894756</v>
      </c>
    </row>
    <row r="266" spans="3:7" x14ac:dyDescent="0.25">
      <c r="C266" s="2">
        <v>213</v>
      </c>
      <c r="D266">
        <f t="shared" si="13"/>
        <v>3.717548166666667</v>
      </c>
      <c r="E266">
        <f t="shared" si="14"/>
        <v>52.930691912417885</v>
      </c>
      <c r="G266">
        <f t="shared" si="12"/>
        <v>47.557296928998092</v>
      </c>
    </row>
    <row r="267" spans="3:7" x14ac:dyDescent="0.25">
      <c r="C267" s="15">
        <v>214</v>
      </c>
      <c r="D267">
        <f t="shared" si="13"/>
        <v>3.7350014444444444</v>
      </c>
      <c r="E267">
        <f t="shared" si="14"/>
        <v>56.048262291270873</v>
      </c>
      <c r="G267">
        <f t="shared" si="12"/>
        <v>50.614582609220271</v>
      </c>
    </row>
    <row r="268" spans="3:7" x14ac:dyDescent="0.25">
      <c r="C268" s="2">
        <v>215</v>
      </c>
      <c r="D268">
        <f t="shared" si="13"/>
        <v>3.7524547222222218</v>
      </c>
      <c r="E268">
        <f t="shared" si="14"/>
        <v>59.219499445532676</v>
      </c>
      <c r="G268">
        <f t="shared" si="12"/>
        <v>53.729888893190669</v>
      </c>
    </row>
    <row r="269" spans="3:7" x14ac:dyDescent="0.25">
      <c r="C269" s="15">
        <v>216</v>
      </c>
      <c r="D269">
        <f t="shared" si="13"/>
        <v>3.769908</v>
      </c>
      <c r="E269">
        <f t="shared" si="14"/>
        <v>62.440513011425267</v>
      </c>
      <c r="G269">
        <f t="shared" si="12"/>
        <v>56.899420266489813</v>
      </c>
    </row>
    <row r="270" spans="3:7" x14ac:dyDescent="0.25">
      <c r="C270" s="2">
        <v>217</v>
      </c>
      <c r="D270">
        <f t="shared" si="13"/>
        <v>3.7873612777777774</v>
      </c>
      <c r="E270">
        <f t="shared" si="14"/>
        <v>65.707351561194258</v>
      </c>
      <c r="G270">
        <f t="shared" si="12"/>
        <v>60.11931514989071</v>
      </c>
    </row>
    <row r="271" spans="3:7" x14ac:dyDescent="0.25">
      <c r="C271" s="15">
        <v>218</v>
      </c>
      <c r="D271">
        <f t="shared" si="13"/>
        <v>3.8048145555555557</v>
      </c>
      <c r="E271">
        <f t="shared" si="14"/>
        <v>69.016007450584908</v>
      </c>
      <c r="G271">
        <f t="shared" si="12"/>
        <v>63.385650604091509</v>
      </c>
    </row>
    <row r="272" spans="3:7" x14ac:dyDescent="0.25">
      <c r="C272" s="2">
        <v>219</v>
      </c>
      <c r="D272">
        <f t="shared" si="13"/>
        <v>3.8222678333333331</v>
      </c>
      <c r="E272">
        <f t="shared" si="14"/>
        <v>72.362421735279383</v>
      </c>
      <c r="G272">
        <f t="shared" si="12"/>
        <v>66.694447109203395</v>
      </c>
    </row>
    <row r="273" spans="3:7" x14ac:dyDescent="0.25">
      <c r="C273" s="15">
        <v>220</v>
      </c>
      <c r="D273">
        <f t="shared" si="13"/>
        <v>3.8397211111111114</v>
      </c>
      <c r="E273">
        <f t="shared" si="14"/>
        <v>75.742489150270487</v>
      </c>
      <c r="G273">
        <f t="shared" si="12"/>
        <v>70.041673413175644</v>
      </c>
    </row>
    <row r="274" spans="3:7" x14ac:dyDescent="0.25">
      <c r="C274" s="2">
        <v>221</v>
      </c>
      <c r="D274">
        <f t="shared" si="13"/>
        <v>3.8571743888888887</v>
      </c>
      <c r="E274">
        <f t="shared" si="14"/>
        <v>79.152063146056918</v>
      </c>
      <c r="G274">
        <f t="shared" si="12"/>
        <v>73.423251443245761</v>
      </c>
    </row>
    <row r="275" spans="3:7" x14ac:dyDescent="0.25">
      <c r="C275" s="15">
        <v>222</v>
      </c>
      <c r="D275">
        <f t="shared" si="13"/>
        <v>3.8746276666666661</v>
      </c>
      <c r="E275">
        <f t="shared" si="14"/>
        <v>82.586960975487969</v>
      </c>
      <c r="G275">
        <f t="shared" si="12"/>
        <v>76.835061274435617</v>
      </c>
    </row>
    <row r="276" spans="3:7" x14ac:dyDescent="0.25">
      <c r="C276" s="2">
        <v>223</v>
      </c>
      <c r="D276">
        <f t="shared" si="13"/>
        <v>3.8920809444444444</v>
      </c>
      <c r="E276">
        <f t="shared" si="14"/>
        <v>86.042968825011698</v>
      </c>
      <c r="G276">
        <f t="shared" si="12"/>
        <v>80.272946149036542</v>
      </c>
    </row>
    <row r="277" spans="3:7" x14ac:dyDescent="0.25">
      <c r="C277" s="15">
        <v>224</v>
      </c>
      <c r="D277">
        <f t="shared" si="13"/>
        <v>3.9095342222222218</v>
      </c>
      <c r="E277">
        <f t="shared" si="14"/>
        <v>89.515846984035051</v>
      </c>
      <c r="G277">
        <f t="shared" si="12"/>
        <v>83.732717540969134</v>
      </c>
    </row>
    <row r="278" spans="3:7" x14ac:dyDescent="0.25">
      <c r="C278" s="2">
        <v>225</v>
      </c>
      <c r="D278">
        <f t="shared" si="13"/>
        <v>3.9269875000000001</v>
      </c>
      <c r="E278">
        <f t="shared" si="14"/>
        <v>93.001335046054848</v>
      </c>
      <c r="G278">
        <f t="shared" si="12"/>
        <v>87.210160258849697</v>
      </c>
    </row>
    <row r="279" spans="3:7" x14ac:dyDescent="0.25">
      <c r="C279" s="15">
        <v>226</v>
      </c>
      <c r="D279">
        <f t="shared" si="13"/>
        <v>3.9444407777777775</v>
      </c>
      <c r="E279">
        <f t="shared" si="14"/>
        <v>96.495157135175759</v>
      </c>
      <c r="G279">
        <f t="shared" si="12"/>
        <v>90.701037581541669</v>
      </c>
    </row>
    <row r="280" spans="3:7" x14ac:dyDescent="0.25">
      <c r="C280" s="2">
        <v>227</v>
      </c>
      <c r="D280">
        <f t="shared" si="13"/>
        <v>3.9618940555555557</v>
      </c>
      <c r="E280">
        <f t="shared" si="14"/>
        <v>99.993027151607407</v>
      </c>
      <c r="G280">
        <f t="shared" si="12"/>
        <v>94.201096419940242</v>
      </c>
    </row>
    <row r="281" spans="3:7" x14ac:dyDescent="0.25">
      <c r="C281" s="15">
        <v>228</v>
      </c>
      <c r="D281">
        <f t="shared" si="13"/>
        <v>3.9793473333333331</v>
      </c>
      <c r="E281">
        <f t="shared" si="14"/>
        <v>103.49065402970191</v>
      </c>
      <c r="G281">
        <f t="shared" si="12"/>
        <v>97.706072498696244</v>
      </c>
    </row>
    <row r="282" spans="3:7" x14ac:dyDescent="0.25">
      <c r="C282" s="2">
        <v>229</v>
      </c>
      <c r="D282">
        <f t="shared" si="13"/>
        <v>3.9968006111111105</v>
      </c>
      <c r="E282">
        <f t="shared" si="14"/>
        <v>106.98374700208558</v>
      </c>
      <c r="G282">
        <f t="shared" si="12"/>
        <v>101.21169555157124</v>
      </c>
    </row>
    <row r="283" spans="3:7" x14ac:dyDescent="0.25">
      <c r="C283" s="15">
        <v>230</v>
      </c>
      <c r="D283">
        <f t="shared" si="13"/>
        <v>4.0142538888888888</v>
      </c>
      <c r="E283">
        <f t="shared" si="14"/>
        <v>110.46802086342315</v>
      </c>
      <c r="G283">
        <f t="shared" si="12"/>
        <v>104.71369452408977</v>
      </c>
    </row>
    <row r="284" spans="3:7" x14ac:dyDescent="0.25">
      <c r="C284" s="2">
        <v>231</v>
      </c>
      <c r="D284">
        <f t="shared" si="13"/>
        <v>4.0317071666666662</v>
      </c>
      <c r="E284">
        <f t="shared" si="14"/>
        <v>113.93920122735857</v>
      </c>
      <c r="G284">
        <f t="shared" si="12"/>
        <v>108.20780277715212</v>
      </c>
    </row>
    <row r="285" spans="3:7" x14ac:dyDescent="0.25">
      <c r="C285" s="15">
        <v>232</v>
      </c>
      <c r="D285">
        <f t="shared" si="13"/>
        <v>4.0491604444444445</v>
      </c>
      <c r="E285">
        <f t="shared" si="14"/>
        <v>117.39302977018446</v>
      </c>
      <c r="G285">
        <f t="shared" si="12"/>
        <v>111.68976328526917</v>
      </c>
    </row>
    <row r="286" spans="3:7" x14ac:dyDescent="0.25">
      <c r="C286" s="2">
        <v>233</v>
      </c>
      <c r="D286">
        <f t="shared" si="13"/>
        <v>4.0666137222222218</v>
      </c>
      <c r="E286">
        <f t="shared" si="14"/>
        <v>120.82526945480619</v>
      </c>
      <c r="G286">
        <f t="shared" si="12"/>
        <v>115.1553338230822</v>
      </c>
    </row>
    <row r="287" spans="3:7" x14ac:dyDescent="0.25">
      <c r="C287" s="15">
        <v>234</v>
      </c>
      <c r="D287">
        <f t="shared" si="13"/>
        <v>4.0840670000000001</v>
      </c>
      <c r="E287">
        <f t="shared" si="14"/>
        <v>124.2317097285915</v>
      </c>
      <c r="G287">
        <f t="shared" si="12"/>
        <v>118.60029213385336</v>
      </c>
    </row>
    <row r="288" spans="3:7" x14ac:dyDescent="0.25">
      <c r="C288" s="2">
        <v>235</v>
      </c>
      <c r="D288">
        <f t="shared" si="13"/>
        <v>4.1015202777777775</v>
      </c>
      <c r="E288">
        <f t="shared" si="14"/>
        <v>127.60817168873066</v>
      </c>
      <c r="G288">
        <f t="shared" si="12"/>
        <v>122.02044107362548</v>
      </c>
    </row>
    <row r="289" spans="3:7" x14ac:dyDescent="0.25">
      <c r="C289" s="15">
        <v>236</v>
      </c>
      <c r="D289">
        <f t="shared" si="13"/>
        <v>4.1189735555555549</v>
      </c>
      <c r="E289">
        <f t="shared" si="14"/>
        <v>130.95051320877016</v>
      </c>
      <c r="G289">
        <f t="shared" si="12"/>
        <v>125.41161372478777</v>
      </c>
    </row>
    <row r="290" spans="3:7" x14ac:dyDescent="0.25">
      <c r="C290" s="2">
        <v>237</v>
      </c>
      <c r="D290">
        <f t="shared" si="13"/>
        <v>4.1364268333333332</v>
      </c>
      <c r="E290">
        <f t="shared" si="14"/>
        <v>134.25463402002873</v>
      </c>
      <c r="G290">
        <f t="shared" si="12"/>
        <v>128.76967847281404</v>
      </c>
    </row>
    <row r="291" spans="3:7" x14ac:dyDescent="0.25">
      <c r="C291" s="15">
        <v>238</v>
      </c>
      <c r="D291">
        <f t="shared" si="13"/>
        <v>4.1538801111111106</v>
      </c>
      <c r="E291">
        <f t="shared" si="14"/>
        <v>137.51648074166539</v>
      </c>
      <c r="G291">
        <f t="shared" si="12"/>
        <v>132.09054403998945</v>
      </c>
    </row>
    <row r="292" spans="3:7" x14ac:dyDescent="0.25">
      <c r="C292" s="2">
        <v>239</v>
      </c>
      <c r="D292">
        <f t="shared" si="13"/>
        <v>4.1713333888888888</v>
      </c>
      <c r="E292">
        <f t="shared" si="14"/>
        <v>140.73205185322706</v>
      </c>
      <c r="G292">
        <f t="shared" si="12"/>
        <v>135.37016446999519</v>
      </c>
    </row>
    <row r="293" spans="3:7" x14ac:dyDescent="0.25">
      <c r="C293" s="15">
        <v>240</v>
      </c>
      <c r="D293">
        <f t="shared" si="13"/>
        <v>4.1887866666666662</v>
      </c>
      <c r="E293">
        <f t="shared" si="14"/>
        <v>143.89740260357337</v>
      </c>
      <c r="G293">
        <f t="shared" si="12"/>
        <v>138.60454405727313</v>
      </c>
    </row>
    <row r="294" spans="3:7" x14ac:dyDescent="0.25">
      <c r="C294" s="2">
        <v>241</v>
      </c>
      <c r="D294">
        <f t="shared" si="13"/>
        <v>4.2062399444444445</v>
      </c>
      <c r="E294">
        <f t="shared" si="14"/>
        <v>147.00864985016295</v>
      </c>
      <c r="G294">
        <f t="shared" si="12"/>
        <v>141.78974221517069</v>
      </c>
    </row>
    <row r="295" spans="3:7" x14ac:dyDescent="0.25">
      <c r="C295" s="15">
        <v>242</v>
      </c>
      <c r="D295">
        <f t="shared" si="13"/>
        <v>4.2236932222222219</v>
      </c>
      <c r="E295">
        <f t="shared" si="14"/>
        <v>150.06197682275564</v>
      </c>
      <c r="G295">
        <f t="shared" si="12"/>
        <v>144.92187827692948</v>
      </c>
    </row>
    <row r="296" spans="3:7" x14ac:dyDescent="0.25">
      <c r="C296" s="2">
        <v>243</v>
      </c>
      <c r="D296">
        <f t="shared" si="13"/>
        <v>4.2411464999999993</v>
      </c>
      <c r="E296">
        <f t="shared" si="14"/>
        <v>153.05363780569581</v>
      </c>
      <c r="G296">
        <f t="shared" si="12"/>
        <v>147.99713622367278</v>
      </c>
    </row>
    <row r="297" spans="3:7" x14ac:dyDescent="0.25">
      <c r="C297" s="15">
        <v>244</v>
      </c>
      <c r="D297">
        <f t="shared" si="13"/>
        <v>4.2585997777777775</v>
      </c>
      <c r="E297">
        <f t="shared" si="14"/>
        <v>155.97996273302584</v>
      </c>
      <c r="G297">
        <f t="shared" si="12"/>
        <v>151.01176933362859</v>
      </c>
    </row>
    <row r="298" spans="3:7" x14ac:dyDescent="0.25">
      <c r="C298" s="2">
        <v>245</v>
      </c>
      <c r="D298">
        <f t="shared" si="13"/>
        <v>4.2760530555555549</v>
      </c>
      <c r="E298">
        <f t="shared" si="14"/>
        <v>158.83736169079452</v>
      </c>
      <c r="G298">
        <f t="shared" ref="G298:G361" si="15">-100.44132*COS(-2*D298+0.11)+98.2371</f>
        <v>153.96210474692487</v>
      </c>
    </row>
    <row r="299" spans="3:7" x14ac:dyDescent="0.25">
      <c r="C299" s="15">
        <v>246</v>
      </c>
      <c r="D299">
        <f t="shared" si="13"/>
        <v>4.2935063333333332</v>
      </c>
      <c r="E299">
        <f t="shared" si="14"/>
        <v>161.62232932104132</v>
      </c>
      <c r="G299">
        <f t="shared" si="15"/>
        <v>156.84454794039681</v>
      </c>
    </row>
    <row r="300" spans="3:7" x14ac:dyDescent="0.25">
      <c r="C300" s="2">
        <v>247</v>
      </c>
      <c r="D300">
        <f t="shared" si="13"/>
        <v>4.3109596111111106</v>
      </c>
      <c r="E300">
        <f t="shared" si="14"/>
        <v>164.33144912204602</v>
      </c>
      <c r="G300">
        <f t="shared" si="15"/>
        <v>159.65558710695123</v>
      </c>
    </row>
    <row r="301" spans="3:7" x14ac:dyDescent="0.25">
      <c r="C301" s="15">
        <v>248</v>
      </c>
      <c r="D301">
        <f t="shared" si="13"/>
        <v>4.3284128888888889</v>
      </c>
      <c r="E301">
        <f t="shared" si="14"/>
        <v>166.96139763957547</v>
      </c>
      <c r="G301">
        <f t="shared" si="15"/>
        <v>162.39179743415639</v>
      </c>
    </row>
    <row r="302" spans="3:7" x14ac:dyDescent="0.25">
      <c r="C302" s="2">
        <v>249</v>
      </c>
      <c r="D302">
        <f t="shared" si="13"/>
        <v>4.3458661666666663</v>
      </c>
      <c r="E302">
        <f t="shared" si="14"/>
        <v>169.50894854398183</v>
      </c>
      <c r="G302">
        <f t="shared" si="15"/>
        <v>165.0498452768403</v>
      </c>
    </row>
    <row r="303" spans="3:7" x14ac:dyDescent="0.25">
      <c r="C303" s="15">
        <v>250</v>
      </c>
      <c r="D303">
        <f t="shared" si="13"/>
        <v>4.3633194444444436</v>
      </c>
      <c r="E303">
        <f t="shared" si="14"/>
        <v>171.97097658815187</v>
      </c>
      <c r="G303">
        <f t="shared" si="15"/>
        <v>167.62649221861784</v>
      </c>
    </row>
    <row r="304" spans="3:7" x14ac:dyDescent="0.25">
      <c r="C304" s="2">
        <v>251</v>
      </c>
      <c r="D304">
        <f t="shared" si="13"/>
        <v>4.3807727222222219</v>
      </c>
      <c r="E304">
        <f t="shared" si="14"/>
        <v>174.34446144145201</v>
      </c>
      <c r="G304">
        <f t="shared" si="15"/>
        <v>170.1185990173953</v>
      </c>
    </row>
    <row r="305" spans="3:7" x14ac:dyDescent="0.25">
      <c r="C305" s="15">
        <v>252</v>
      </c>
      <c r="D305">
        <f t="shared" si="13"/>
        <v>4.3982259999999993</v>
      </c>
      <c r="E305">
        <f t="shared" si="14"/>
        <v>176.62649139496472</v>
      </c>
      <c r="G305">
        <f t="shared" si="15"/>
        <v>172.52312943004637</v>
      </c>
    </row>
    <row r="306" spans="3:7" x14ac:dyDescent="0.25">
      <c r="C306" s="2">
        <v>253</v>
      </c>
      <c r="D306">
        <f t="shared" si="13"/>
        <v>4.4156792777777776</v>
      </c>
      <c r="E306">
        <f t="shared" si="14"/>
        <v>178.81426693347242</v>
      </c>
      <c r="G306">
        <f t="shared" si="15"/>
        <v>174.8371539116016</v>
      </c>
    </row>
    <row r="307" spans="3:7" x14ac:dyDescent="0.25">
      <c r="C307" s="15">
        <v>254</v>
      </c>
      <c r="D307">
        <f t="shared" si="13"/>
        <v>4.433132555555555</v>
      </c>
      <c r="E307">
        <f t="shared" si="14"/>
        <v>180.9051041698055</v>
      </c>
      <c r="G307">
        <f t="shared" si="15"/>
        <v>177.05785318444021</v>
      </c>
    </row>
    <row r="308" spans="3:7" x14ac:dyDescent="0.25">
      <c r="C308" s="2">
        <v>255</v>
      </c>
      <c r="D308">
        <f t="shared" si="13"/>
        <v>4.4505858333333332</v>
      </c>
      <c r="E308">
        <f t="shared" si="14"/>
        <v>182.8964381373425</v>
      </c>
      <c r="G308">
        <f t="shared" si="15"/>
        <v>179.18252167314114</v>
      </c>
    </row>
    <row r="309" spans="3:7" x14ac:dyDescent="0.25">
      <c r="C309" s="15">
        <v>256</v>
      </c>
      <c r="D309">
        <f t="shared" si="13"/>
        <v>4.4680391111111106</v>
      </c>
      <c r="E309">
        <f t="shared" si="14"/>
        <v>184.78582593662122</v>
      </c>
      <c r="G309">
        <f t="shared" si="15"/>
        <v>181.20857080080333</v>
      </c>
    </row>
    <row r="310" spans="3:7" x14ac:dyDescent="0.25">
      <c r="C310" s="2">
        <v>257</v>
      </c>
      <c r="D310">
        <f t="shared" ref="D310:D373" si="16">C310*2*(3.14159)/360</f>
        <v>4.485492388888888</v>
      </c>
      <c r="E310">
        <f t="shared" ref="E310:E373" si="17">-99.8792537644516*COS(2.00690098810658*D310 + -0.0951631169685261) + 99.7948324912335</f>
        <v>186.57094973220427</v>
      </c>
      <c r="G310">
        <f t="shared" si="15"/>
        <v>183.13353214282336</v>
      </c>
    </row>
    <row r="311" spans="3:7" x14ac:dyDescent="0.25">
      <c r="C311" s="15">
        <v>258</v>
      </c>
      <c r="D311">
        <f t="shared" si="16"/>
        <v>4.5029456666666663</v>
      </c>
      <c r="E311">
        <f t="shared" si="17"/>
        <v>188.24961959611829</v>
      </c>
      <c r="G311">
        <f t="shared" si="15"/>
        <v>184.95506043428509</v>
      </c>
    </row>
    <row r="312" spans="3:7" x14ac:dyDescent="0.25">
      <c r="C312" s="2">
        <v>259</v>
      </c>
      <c r="D312">
        <f t="shared" si="16"/>
        <v>4.5203989444444437</v>
      </c>
      <c r="E312">
        <f t="shared" si="17"/>
        <v>189.81977619438211</v>
      </c>
      <c r="G312">
        <f t="shared" si="15"/>
        <v>186.67093642729881</v>
      </c>
    </row>
    <row r="313" spans="3:7" x14ac:dyDescent="0.25">
      <c r="C313" s="15">
        <v>260</v>
      </c>
      <c r="D313">
        <f t="shared" si="16"/>
        <v>4.537852222222222</v>
      </c>
      <c r="E313">
        <f t="shared" si="17"/>
        <v>191.27949331332633</v>
      </c>
      <c r="G313">
        <f t="shared" si="15"/>
        <v>188.27906959480887</v>
      </c>
    </row>
    <row r="314" spans="3:7" x14ac:dyDescent="0.25">
      <c r="C314" s="2">
        <v>261</v>
      </c>
      <c r="D314">
        <f t="shared" si="16"/>
        <v>4.5553054999999993</v>
      </c>
      <c r="E314">
        <f t="shared" si="17"/>
        <v>192.62698022260489</v>
      </c>
      <c r="G314">
        <f t="shared" si="15"/>
        <v>189.77750067757393</v>
      </c>
    </row>
    <row r="315" spans="3:7" x14ac:dyDescent="0.25">
      <c r="C315" s="15">
        <v>262</v>
      </c>
      <c r="D315">
        <f t="shared" si="16"/>
        <v>4.5727587777777776</v>
      </c>
      <c r="E315">
        <f t="shared" si="17"/>
        <v>193.86058387200177</v>
      </c>
      <c r="G315">
        <f t="shared" si="15"/>
        <v>191.16440407121911</v>
      </c>
    </row>
    <row r="316" spans="3:7" x14ac:dyDescent="0.25">
      <c r="C316" s="2">
        <v>263</v>
      </c>
      <c r="D316">
        <f t="shared" si="16"/>
        <v>4.590212055555555</v>
      </c>
      <c r="E316">
        <f t="shared" si="17"/>
        <v>194.97879091933504</v>
      </c>
      <c r="G316">
        <f t="shared" si="15"/>
        <v>192.43809005044946</v>
      </c>
    </row>
    <row r="317" spans="3:7" x14ac:dyDescent="0.25">
      <c r="C317" s="15">
        <v>264</v>
      </c>
      <c r="D317">
        <f t="shared" si="16"/>
        <v>4.6076653333333333</v>
      </c>
      <c r="E317">
        <f t="shared" si="17"/>
        <v>195.98022958697285</v>
      </c>
      <c r="G317">
        <f t="shared" si="15"/>
        <v>193.59700682771688</v>
      </c>
    </row>
    <row r="318" spans="3:7" x14ac:dyDescent="0.25">
      <c r="C318" s="2">
        <v>265</v>
      </c>
      <c r="D318">
        <f t="shared" si="16"/>
        <v>4.6251186111111107</v>
      </c>
      <c r="E318">
        <f t="shared" si="17"/>
        <v>196.86367134468267</v>
      </c>
      <c r="G318">
        <f t="shared" si="15"/>
        <v>194.63974244383064</v>
      </c>
    </row>
    <row r="319" spans="3:7" x14ac:dyDescent="0.25">
      <c r="C319" s="15">
        <v>266</v>
      </c>
      <c r="D319">
        <f t="shared" si="16"/>
        <v>4.6425718888888889</v>
      </c>
      <c r="E319">
        <f t="shared" si="17"/>
        <v>197.62803241674948</v>
      </c>
      <c r="G319">
        <f t="shared" si="15"/>
        <v>195.56502648820964</v>
      </c>
    </row>
    <row r="320" spans="3:7" x14ac:dyDescent="0.25">
      <c r="C320" s="2">
        <v>267</v>
      </c>
      <c r="D320">
        <f t="shared" si="16"/>
        <v>4.6600251666666663</v>
      </c>
      <c r="E320">
        <f t="shared" si="17"/>
        <v>198.27237511151424</v>
      </c>
      <c r="G320">
        <f t="shared" si="15"/>
        <v>196.371731646679</v>
      </c>
    </row>
    <row r="321" spans="3:7" x14ac:dyDescent="0.25">
      <c r="C321" s="15">
        <v>268</v>
      </c>
      <c r="D321">
        <f t="shared" si="16"/>
        <v>4.6774784444444446</v>
      </c>
      <c r="E321">
        <f t="shared" si="17"/>
        <v>198.79590897170169</v>
      </c>
      <c r="G321">
        <f t="shared" si="15"/>
        <v>197.05887507492676</v>
      </c>
    </row>
    <row r="322" spans="3:7" x14ac:dyDescent="0.25">
      <c r="C322" s="2">
        <v>269</v>
      </c>
      <c r="D322">
        <f t="shared" si="16"/>
        <v>4.694931722222222</v>
      </c>
      <c r="E322">
        <f t="shared" si="17"/>
        <v>199.1979917441256</v>
      </c>
      <c r="G322">
        <f t="shared" si="15"/>
        <v>197.62561959594603</v>
      </c>
    </row>
    <row r="323" spans="3:7" x14ac:dyDescent="0.25">
      <c r="C323" s="15">
        <v>270</v>
      </c>
      <c r="D323">
        <f t="shared" si="16"/>
        <v>4.7123849999999994</v>
      </c>
      <c r="E323">
        <f t="shared" si="17"/>
        <v>199.478130167583</v>
      </c>
      <c r="G323">
        <f t="shared" si="15"/>
        <v>198.07127472000465</v>
      </c>
    </row>
    <row r="324" spans="3:7" x14ac:dyDescent="0.25">
      <c r="C324" s="2">
        <v>271</v>
      </c>
      <c r="D324">
        <f t="shared" si="16"/>
        <v>4.7298382777777777</v>
      </c>
      <c r="E324">
        <f t="shared" si="17"/>
        <v>199.63598057796989</v>
      </c>
      <c r="G324">
        <f t="shared" si="15"/>
        <v>198.39529748589896</v>
      </c>
    </row>
    <row r="325" spans="3:7" x14ac:dyDescent="0.25">
      <c r="C325" s="15">
        <v>272</v>
      </c>
      <c r="D325">
        <f t="shared" si="16"/>
        <v>4.747291555555555</v>
      </c>
      <c r="E325">
        <f t="shared" si="17"/>
        <v>199.67134932987616</v>
      </c>
      <c r="G325">
        <f t="shared" si="15"/>
        <v>198.59729312246745</v>
      </c>
    </row>
    <row r="326" spans="3:7" x14ac:dyDescent="0.25">
      <c r="C326" s="2">
        <v>273</v>
      </c>
      <c r="D326">
        <f t="shared" si="16"/>
        <v>4.7647448333333333</v>
      </c>
      <c r="E326">
        <f t="shared" si="17"/>
        <v>199.58419303414342</v>
      </c>
      <c r="G326">
        <f t="shared" si="15"/>
        <v>198.67701552955771</v>
      </c>
    </row>
    <row r="327" spans="3:7" x14ac:dyDescent="0.25">
      <c r="C327" s="15">
        <v>274</v>
      </c>
      <c r="D327">
        <f t="shared" si="16"/>
        <v>4.7821981111111107</v>
      </c>
      <c r="E327">
        <f t="shared" si="17"/>
        <v>199.37461861109313</v>
      </c>
      <c r="G327">
        <f t="shared" si="15"/>
        <v>198.63436757786104</v>
      </c>
    </row>
    <row r="328" spans="3:7" x14ac:dyDescent="0.25">
      <c r="C328" s="2">
        <v>275</v>
      </c>
      <c r="D328">
        <f t="shared" si="16"/>
        <v>4.799651388888889</v>
      </c>
      <c r="E328">
        <f t="shared" si="17"/>
        <v>199.04288315936054</v>
      </c>
      <c r="G328">
        <f t="shared" si="15"/>
        <v>198.46940122724942</v>
      </c>
    </row>
    <row r="329" spans="3:7" x14ac:dyDescent="0.25">
      <c r="C329" s="15">
        <v>276</v>
      </c>
      <c r="D329">
        <f t="shared" si="16"/>
        <v>4.8171046666666664</v>
      </c>
      <c r="E329">
        <f t="shared" si="17"/>
        <v>198.58939364049479</v>
      </c>
      <c r="G329">
        <f t="shared" si="15"/>
        <v>198.18231746347044</v>
      </c>
    </row>
    <row r="330" spans="3:7" x14ac:dyDescent="0.25">
      <c r="C330" s="2">
        <v>277</v>
      </c>
      <c r="D330">
        <f t="shared" si="16"/>
        <v>4.8345579444444446</v>
      </c>
      <c r="E330">
        <f t="shared" si="17"/>
        <v>198.014706379713</v>
      </c>
      <c r="G330">
        <f t="shared" si="15"/>
        <v>197.77346605327762</v>
      </c>
    </row>
    <row r="331" spans="3:7" x14ac:dyDescent="0.25">
      <c r="C331" s="15">
        <v>278</v>
      </c>
      <c r="D331">
        <f t="shared" si="16"/>
        <v>4.852011222222222</v>
      </c>
      <c r="E331">
        <f t="shared" si="17"/>
        <v>197.31952638341937</v>
      </c>
      <c r="G331">
        <f t="shared" si="15"/>
        <v>197.24334511829409</v>
      </c>
    </row>
    <row r="332" spans="3:7" x14ac:dyDescent="0.25">
      <c r="C332" s="2">
        <v>279</v>
      </c>
      <c r="D332">
        <f t="shared" si="16"/>
        <v>4.8694645000000003</v>
      </c>
      <c r="E332">
        <f t="shared" si="17"/>
        <v>196.50470647432789</v>
      </c>
      <c r="G332">
        <f t="shared" si="15"/>
        <v>196.59260052812931</v>
      </c>
    </row>
    <row r="333" spans="3:7" x14ac:dyDescent="0.25">
      <c r="C333" s="15">
        <v>280</v>
      </c>
      <c r="D333">
        <f t="shared" si="16"/>
        <v>4.8869177777777777</v>
      </c>
      <c r="E333">
        <f t="shared" si="17"/>
        <v>195.57124624524931</v>
      </c>
      <c r="G333">
        <f t="shared" si="15"/>
        <v>195.82202511348771</v>
      </c>
    </row>
    <row r="334" spans="3:7" x14ac:dyDescent="0.25">
      <c r="C334" s="2">
        <v>281</v>
      </c>
      <c r="D334">
        <f t="shared" si="16"/>
        <v>4.904371055555556</v>
      </c>
      <c r="E334">
        <f t="shared" si="17"/>
        <v>194.52029083282486</v>
      </c>
      <c r="G334">
        <f t="shared" si="15"/>
        <v>194.93255770022805</v>
      </c>
    </row>
    <row r="335" spans="3:7" x14ac:dyDescent="0.25">
      <c r="C335" s="15">
        <v>282</v>
      </c>
      <c r="D335">
        <f t="shared" si="16"/>
        <v>4.9218243333333334</v>
      </c>
      <c r="E335">
        <f t="shared" si="17"/>
        <v>193.35312951271254</v>
      </c>
      <c r="G335">
        <f t="shared" si="15"/>
        <v>193.92528196555105</v>
      </c>
    </row>
    <row r="336" spans="3:7" x14ac:dyDescent="0.25">
      <c r="C336" s="2">
        <v>283</v>
      </c>
      <c r="D336">
        <f t="shared" si="16"/>
        <v>4.9392776111111107</v>
      </c>
      <c r="E336">
        <f t="shared" si="17"/>
        <v>192.07119411794872</v>
      </c>
      <c r="G336">
        <f t="shared" si="15"/>
        <v>192.80142511770748</v>
      </c>
    </row>
    <row r="337" spans="3:7" x14ac:dyDescent="0.25">
      <c r="C337" s="15">
        <v>284</v>
      </c>
      <c r="D337">
        <f t="shared" si="16"/>
        <v>4.956730888888889</v>
      </c>
      <c r="E337">
        <f t="shared" si="17"/>
        <v>190.67605728242432</v>
      </c>
      <c r="G337">
        <f t="shared" si="15"/>
        <v>191.56235640083662</v>
      </c>
    </row>
    <row r="338" spans="3:7" x14ac:dyDescent="0.25">
      <c r="C338" s="2">
        <v>285</v>
      </c>
      <c r="D338">
        <f t="shared" si="16"/>
        <v>4.9741841666666664</v>
      </c>
      <c r="E338">
        <f t="shared" si="17"/>
        <v>189.16943051163304</v>
      </c>
      <c r="G338">
        <f t="shared" si="15"/>
        <v>190.20958542675626</v>
      </c>
    </row>
    <row r="339" spans="3:7" x14ac:dyDescent="0.25">
      <c r="C339" s="15">
        <v>286</v>
      </c>
      <c r="D339">
        <f t="shared" si="16"/>
        <v>4.9916374444444447</v>
      </c>
      <c r="E339">
        <f t="shared" si="17"/>
        <v>187.55316208305487</v>
      </c>
      <c r="G339">
        <f t="shared" si="15"/>
        <v>188.74476033573578</v>
      </c>
    </row>
    <row r="340" spans="3:7" x14ac:dyDescent="0.25">
      <c r="C340" s="2">
        <v>287</v>
      </c>
      <c r="D340">
        <f t="shared" si="16"/>
        <v>5.0090907222222221</v>
      </c>
      <c r="E340">
        <f t="shared" si="17"/>
        <v>185.82923477875389</v>
      </c>
      <c r="G340">
        <f t="shared" si="15"/>
        <v>187.16966578849517</v>
      </c>
    </row>
    <row r="341" spans="3:7" x14ac:dyDescent="0.25">
      <c r="C341" s="15">
        <v>288</v>
      </c>
      <c r="D341">
        <f t="shared" si="16"/>
        <v>5.0265440000000003</v>
      </c>
      <c r="E341">
        <f t="shared" si="17"/>
        <v>183.99976345296983</v>
      </c>
      <c r="G341">
        <f t="shared" si="15"/>
        <v>185.48622079187385</v>
      </c>
    </row>
    <row r="342" spans="3:7" x14ac:dyDescent="0.25">
      <c r="C342" s="2">
        <v>289</v>
      </c>
      <c r="D342">
        <f t="shared" si="16"/>
        <v>5.0439972777777777</v>
      </c>
      <c r="E342">
        <f t="shared" si="17"/>
        <v>182.06699243768833</v>
      </c>
      <c r="G342">
        <f t="shared" si="15"/>
        <v>183.69647636082107</v>
      </c>
    </row>
    <row r="343" spans="3:7" x14ac:dyDescent="0.25">
      <c r="C343" s="15">
        <v>290</v>
      </c>
      <c r="D343">
        <f t="shared" si="16"/>
        <v>5.061450555555556</v>
      </c>
      <c r="E343">
        <f t="shared" si="17"/>
        <v>180.03329278937181</v>
      </c>
      <c r="G343">
        <f t="shared" si="15"/>
        <v>181.80261301955363</v>
      </c>
    </row>
    <row r="344" spans="3:7" x14ac:dyDescent="0.25">
      <c r="C344" s="2">
        <v>291</v>
      </c>
      <c r="D344">
        <f t="shared" si="16"/>
        <v>5.0789038333333334</v>
      </c>
      <c r="E344">
        <f t="shared" si="17"/>
        <v>177.90115938023069</v>
      </c>
      <c r="G344">
        <f t="shared" si="15"/>
        <v>179.80693814492827</v>
      </c>
    </row>
    <row r="345" spans="3:7" x14ac:dyDescent="0.25">
      <c r="C345" s="15">
        <v>292</v>
      </c>
      <c r="D345">
        <f t="shared" si="16"/>
        <v>5.0963571111111108</v>
      </c>
      <c r="E345">
        <f t="shared" si="17"/>
        <v>175.67320783759925</v>
      </c>
      <c r="G345">
        <f t="shared" si="15"/>
        <v>177.7118831552624</v>
      </c>
    </row>
    <row r="346" spans="3:7" x14ac:dyDescent="0.25">
      <c r="C346" s="2">
        <v>293</v>
      </c>
      <c r="D346">
        <f t="shared" si="16"/>
        <v>5.1138103888888891</v>
      </c>
      <c r="E346">
        <f t="shared" si="17"/>
        <v>173.35217133517591</v>
      </c>
      <c r="G346">
        <f t="shared" si="15"/>
        <v>175.52000054803079</v>
      </c>
    </row>
    <row r="347" spans="3:7" x14ac:dyDescent="0.25">
      <c r="C347" s="15">
        <v>294</v>
      </c>
      <c r="D347">
        <f t="shared" si="16"/>
        <v>5.1312636666666664</v>
      </c>
      <c r="E347">
        <f t="shared" si="17"/>
        <v>170.94089724005991</v>
      </c>
      <c r="G347">
        <f t="shared" si="15"/>
        <v>173.23396079004607</v>
      </c>
    </row>
    <row r="348" spans="3:7" x14ac:dyDescent="0.25">
      <c r="C348" s="2">
        <v>295</v>
      </c>
      <c r="D348">
        <f t="shared" si="16"/>
        <v>5.1487169444444447</v>
      </c>
      <c r="E348">
        <f t="shared" si="17"/>
        <v>168.44234361969993</v>
      </c>
      <c r="G348">
        <f t="shared" si="15"/>
        <v>170.85654906391107</v>
      </c>
    </row>
    <row r="349" spans="3:7" x14ac:dyDescent="0.25">
      <c r="C349" s="15">
        <v>296</v>
      </c>
      <c r="D349">
        <f t="shared" si="16"/>
        <v>5.1661702222222221</v>
      </c>
      <c r="E349">
        <f t="shared" si="17"/>
        <v>165.85957561304053</v>
      </c>
      <c r="G349">
        <f t="shared" si="15"/>
        <v>168.39066187470951</v>
      </c>
    </row>
    <row r="350" spans="3:7" x14ac:dyDescent="0.25">
      <c r="C350" s="2">
        <v>297</v>
      </c>
      <c r="D350">
        <f t="shared" si="16"/>
        <v>5.1836235000000004</v>
      </c>
      <c r="E350">
        <f t="shared" si="17"/>
        <v>163.19576167031443</v>
      </c>
      <c r="G350">
        <f t="shared" si="15"/>
        <v>165.83930352106557</v>
      </c>
    </row>
    <row r="351" spans="3:7" x14ac:dyDescent="0.25">
      <c r="C351" s="15">
        <v>298</v>
      </c>
      <c r="D351">
        <f t="shared" si="16"/>
        <v>5.2010767777777778</v>
      </c>
      <c r="E351">
        <f t="shared" si="17"/>
        <v>160.45416966609889</v>
      </c>
      <c r="G351">
        <f t="shared" si="15"/>
        <v>163.20558243487625</v>
      </c>
    </row>
    <row r="352" spans="3:7" x14ac:dyDescent="0.25">
      <c r="C352" s="2">
        <v>299</v>
      </c>
      <c r="D352">
        <f t="shared" si="16"/>
        <v>5.2185300555555552</v>
      </c>
      <c r="E352">
        <f t="shared" si="17"/>
        <v>157.63816289040014</v>
      </c>
      <c r="G352">
        <f t="shared" si="15"/>
        <v>160.49270739417113</v>
      </c>
    </row>
    <row r="353" spans="3:7" x14ac:dyDescent="0.25">
      <c r="C353" s="15">
        <v>300</v>
      </c>
      <c r="D353">
        <f t="shared" si="16"/>
        <v>5.2359833333333334</v>
      </c>
      <c r="E353">
        <f t="shared" si="17"/>
        <v>154.7511959226851</v>
      </c>
      <c r="G353">
        <f t="shared" si="15"/>
        <v>157.70398361371778</v>
      </c>
    </row>
    <row r="354" spans="3:7" x14ac:dyDescent="0.25">
      <c r="C354" s="2">
        <v>301</v>
      </c>
      <c r="D354">
        <f t="shared" si="16"/>
        <v>5.2534366111111108</v>
      </c>
      <c r="E354">
        <f t="shared" si="17"/>
        <v>151.79681039392483</v>
      </c>
      <c r="G354">
        <f t="shared" si="15"/>
        <v>154.84280871813385</v>
      </c>
    </row>
    <row r="355" spans="3:7" x14ac:dyDescent="0.25">
      <c r="C355" s="15">
        <v>302</v>
      </c>
      <c r="D355">
        <f t="shared" si="16"/>
        <v>5.2708898888888891</v>
      </c>
      <c r="E355">
        <f t="shared" si="17"/>
        <v>148.77863064184217</v>
      </c>
      <c r="G355">
        <f t="shared" si="15"/>
        <v>151.91266860241092</v>
      </c>
    </row>
    <row r="356" spans="3:7" x14ac:dyDescent="0.25">
      <c r="C356" s="2">
        <v>303</v>
      </c>
      <c r="D356">
        <f t="shared" si="16"/>
        <v>5.2883431666666665</v>
      </c>
      <c r="E356">
        <f t="shared" si="17"/>
        <v>145.70035926470175</v>
      </c>
      <c r="G356">
        <f t="shared" si="15"/>
        <v>148.91713318489661</v>
      </c>
    </row>
    <row r="357" spans="3:7" x14ac:dyDescent="0.25">
      <c r="C357" s="15">
        <v>304</v>
      </c>
      <c r="D357">
        <f t="shared" si="16"/>
        <v>5.3057964444444448</v>
      </c>
      <c r="E357">
        <f t="shared" si="17"/>
        <v>142.56577257908995</v>
      </c>
      <c r="G357">
        <f t="shared" si="15"/>
        <v>145.8598520579053</v>
      </c>
    </row>
    <row r="358" spans="3:7" x14ac:dyDescent="0.25">
      <c r="C358" s="2">
        <v>305</v>
      </c>
      <c r="D358">
        <f t="shared" si="16"/>
        <v>5.3232497222222221</v>
      </c>
      <c r="E358">
        <f t="shared" si="17"/>
        <v>139.37871598726107</v>
      </c>
      <c r="G358">
        <f t="shared" si="15"/>
        <v>142.74455004126065</v>
      </c>
    </row>
    <row r="359" spans="3:7" x14ac:dyDescent="0.25">
      <c r="C359" s="15">
        <v>306</v>
      </c>
      <c r="D359">
        <f t="shared" si="16"/>
        <v>5.3407029999999995</v>
      </c>
      <c r="E359">
        <f t="shared" si="17"/>
        <v>136.14309925973043</v>
      </c>
      <c r="G359">
        <f t="shared" si="15"/>
        <v>139.57502264418309</v>
      </c>
    </row>
    <row r="360" spans="3:7" x14ac:dyDescent="0.25">
      <c r="C360" s="2">
        <v>307</v>
      </c>
      <c r="D360">
        <f t="shared" si="16"/>
        <v>5.3581562777777778</v>
      </c>
      <c r="E360">
        <f t="shared" si="17"/>
        <v>132.86289173890452</v>
      </c>
      <c r="G360">
        <f t="shared" si="15"/>
        <v>136.35513144105474</v>
      </c>
    </row>
    <row r="361" spans="3:7" x14ac:dyDescent="0.25">
      <c r="C361" s="15">
        <v>308</v>
      </c>
      <c r="D361">
        <f t="shared" si="16"/>
        <v>5.3756095555555552</v>
      </c>
      <c r="E361">
        <f t="shared" si="17"/>
        <v>129.54211746962881</v>
      </c>
      <c r="G361">
        <f t="shared" si="15"/>
        <v>133.08879936669422</v>
      </c>
    </row>
    <row r="362" spans="3:7" x14ac:dyDescent="0.25">
      <c r="C362" s="2">
        <v>309</v>
      </c>
      <c r="D362">
        <f t="shared" si="16"/>
        <v>5.3930628333333335</v>
      </c>
      <c r="E362">
        <f t="shared" si="17"/>
        <v>126.18485026262849</v>
      </c>
      <c r="G362">
        <f t="shared" ref="G362:G413" si="18">-100.44132*COS(-2*D362+0.11)+98.2371</f>
        <v>129.7800059368719</v>
      </c>
    </row>
    <row r="363" spans="3:7" x14ac:dyDescent="0.25">
      <c r="C363" s="15">
        <v>310</v>
      </c>
      <c r="D363">
        <f t="shared" si="16"/>
        <v>5.4105161111111109</v>
      </c>
      <c r="E363">
        <f t="shared" si="17"/>
        <v>122.79520869690054</v>
      </c>
      <c r="G363">
        <f t="shared" si="18"/>
        <v>126.43278239989239</v>
      </c>
    </row>
    <row r="364" spans="3:7" x14ac:dyDescent="0.25">
      <c r="C364" s="2">
        <v>311</v>
      </c>
      <c r="D364">
        <f t="shared" si="16"/>
        <v>5.4279693888888891</v>
      </c>
      <c r="E364">
        <f t="shared" si="17"/>
        <v>119.37735106718128</v>
      </c>
      <c r="G364">
        <f t="shared" si="18"/>
        <v>123.05120682514639</v>
      </c>
    </row>
    <row r="365" spans="3:7" x14ac:dyDescent="0.25">
      <c r="C365" s="15">
        <v>312</v>
      </c>
      <c r="D365">
        <f t="shared" si="16"/>
        <v>5.4454226666666665</v>
      </c>
      <c r="E365">
        <f t="shared" si="17"/>
        <v>115.93547028269731</v>
      </c>
      <c r="G365">
        <f t="shared" si="18"/>
        <v>119.63939913462112</v>
      </c>
    </row>
    <row r="366" spans="3:7" x14ac:dyDescent="0.25">
      <c r="C366" s="2">
        <v>313</v>
      </c>
      <c r="D366">
        <f t="shared" si="16"/>
        <v>5.4628759444444439</v>
      </c>
      <c r="E366">
        <f t="shared" si="17"/>
        <v>112.47378872344746</v>
      </c>
      <c r="G366">
        <f t="shared" si="18"/>
        <v>116.20151608341715</v>
      </c>
    </row>
    <row r="367" spans="3:7" x14ac:dyDescent="0.25">
      <c r="C367" s="15">
        <v>314</v>
      </c>
      <c r="D367">
        <f t="shared" si="16"/>
        <v>5.4803292222222222</v>
      </c>
      <c r="E367">
        <f t="shared" si="17"/>
        <v>108.99655306033442</v>
      </c>
      <c r="G367">
        <f t="shared" si="18"/>
        <v>112.74174619539187</v>
      </c>
    </row>
    <row r="368" spans="3:7" x14ac:dyDescent="0.25">
      <c r="C368" s="2">
        <v>315</v>
      </c>
      <c r="D368">
        <f t="shared" si="16"/>
        <v>5.4977824999999996</v>
      </c>
      <c r="E368">
        <f t="shared" si="17"/>
        <v>105.50802904549727</v>
      </c>
      <c r="G368">
        <f t="shared" si="18"/>
        <v>109.26430466009735</v>
      </c>
    </row>
    <row r="369" spans="3:7" x14ac:dyDescent="0.25">
      <c r="C369" s="15">
        <v>316</v>
      </c>
      <c r="D369">
        <f t="shared" si="16"/>
        <v>5.5152357777777778</v>
      </c>
      <c r="E369">
        <f t="shared" si="17"/>
        <v>102.01249627923229</v>
      </c>
      <c r="G369">
        <f t="shared" si="18"/>
        <v>105.77342819722872</v>
      </c>
    </row>
    <row r="370" spans="3:7" x14ac:dyDescent="0.25">
      <c r="C370" s="2">
        <v>317</v>
      </c>
      <c r="D370">
        <f t="shared" si="16"/>
        <v>5.5326890555555552</v>
      </c>
      <c r="E370">
        <f t="shared" si="17"/>
        <v>98.514242959929689</v>
      </c>
      <c r="G370">
        <f t="shared" si="18"/>
        <v>102.27336989484388</v>
      </c>
    </row>
    <row r="371" spans="3:7" x14ac:dyDescent="0.25">
      <c r="C371" s="15">
        <v>318</v>
      </c>
      <c r="D371">
        <f t="shared" si="16"/>
        <v>5.5501423333333335</v>
      </c>
      <c r="E371">
        <f t="shared" si="17"/>
        <v>95.017560623459644</v>
      </c>
      <c r="G371">
        <f t="shared" si="18"/>
        <v>98.768394027638266</v>
      </c>
    </row>
    <row r="372" spans="3:7" x14ac:dyDescent="0.25">
      <c r="C372" s="2">
        <v>319</v>
      </c>
      <c r="D372">
        <f t="shared" si="16"/>
        <v>5.5675956111111109</v>
      </c>
      <c r="E372">
        <f t="shared" si="17"/>
        <v>91.526738878465068</v>
      </c>
      <c r="G372">
        <f t="shared" si="18"/>
        <v>95.262770861593111</v>
      </c>
    </row>
    <row r="373" spans="3:7" x14ac:dyDescent="0.25">
      <c r="C373" s="15">
        <v>320</v>
      </c>
      <c r="D373">
        <f t="shared" si="16"/>
        <v>5.5850488888888892</v>
      </c>
      <c r="E373">
        <f t="shared" si="17"/>
        <v>88.046060144018455</v>
      </c>
      <c r="G373">
        <f t="shared" si="18"/>
        <v>91.760771451321546</v>
      </c>
    </row>
    <row r="374" spans="3:7" x14ac:dyDescent="0.25">
      <c r="C374" s="2">
        <v>321</v>
      </c>
      <c r="D374">
        <f t="shared" ref="D374:D413" si="19">C374*2*(3.14159)/360</f>
        <v>5.6025021666666666</v>
      </c>
      <c r="E374">
        <f t="shared" ref="E374:E413" si="20">-99.8792537644516*COS(2.00690098810658*D374 + -0.0951631169685261) + 99.7948324912335</f>
        <v>84.579794396098848</v>
      </c>
      <c r="G374">
        <f t="shared" si="18"/>
        <v>88.266662436456656</v>
      </c>
    </row>
    <row r="375" spans="3:7" x14ac:dyDescent="0.25">
      <c r="C375" s="15">
        <v>322</v>
      </c>
      <c r="D375">
        <f t="shared" si="19"/>
        <v>5.6199554444444439</v>
      </c>
      <c r="E375">
        <f t="shared" si="20"/>
        <v>81.132193929332658</v>
      </c>
      <c r="G375">
        <f t="shared" si="18"/>
        <v>84.784700843415862</v>
      </c>
    </row>
    <row r="376" spans="3:7" x14ac:dyDescent="0.25">
      <c r="C376" s="2">
        <v>323</v>
      </c>
      <c r="D376">
        <f t="shared" si="19"/>
        <v>5.6374087222222222</v>
      </c>
      <c r="E376">
        <f t="shared" si="20"/>
        <v>77.707488140427159</v>
      </c>
      <c r="G376">
        <f t="shared" si="18"/>
        <v>81.319128898879228</v>
      </c>
    </row>
    <row r="377" spans="3:7" x14ac:dyDescent="0.25">
      <c r="C377" s="15">
        <v>324</v>
      </c>
      <c r="D377">
        <f t="shared" si="19"/>
        <v>5.6548619999999996</v>
      </c>
      <c r="E377">
        <f t="shared" si="20"/>
        <v>74.309878339692631</v>
      </c>
      <c r="G377">
        <f t="shared" si="18"/>
        <v>77.874168861299054</v>
      </c>
    </row>
    <row r="378" spans="3:7" x14ac:dyDescent="0.25">
      <c r="C378" s="2">
        <v>325</v>
      </c>
      <c r="D378">
        <f t="shared" si="19"/>
        <v>5.6723152777777779</v>
      </c>
      <c r="E378">
        <f t="shared" si="20"/>
        <v>70.943532597019981</v>
      </c>
      <c r="G378">
        <f t="shared" si="18"/>
        <v>74.454017876735705</v>
      </c>
    </row>
    <row r="379" spans="3:7" x14ac:dyDescent="0.25">
      <c r="C379" s="15">
        <v>326</v>
      </c>
      <c r="D379">
        <f t="shared" si="19"/>
        <v>5.6897685555555553</v>
      </c>
      <c r="E379">
        <f t="shared" si="20"/>
        <v>67.612580628638938</v>
      </c>
      <c r="G379">
        <f t="shared" si="18"/>
        <v>71.062842865291756</v>
      </c>
    </row>
    <row r="380" spans="3:7" x14ac:dyDescent="0.25">
      <c r="C380" s="2">
        <v>327</v>
      </c>
      <c r="D380">
        <f t="shared" si="19"/>
        <v>5.7072218333333327</v>
      </c>
      <c r="E380">
        <f t="shared" si="20"/>
        <v>64.321108730923044</v>
      </c>
      <c r="G380">
        <f t="shared" si="18"/>
        <v>67.704775444369062</v>
      </c>
    </row>
    <row r="381" spans="3:7" x14ac:dyDescent="0.25">
      <c r="C381" s="15">
        <v>328</v>
      </c>
      <c r="D381">
        <f t="shared" si="19"/>
        <v>5.72467511111111</v>
      </c>
      <c r="E381">
        <f t="shared" si="20"/>
        <v>61.073154767464956</v>
      </c>
      <c r="G381">
        <f t="shared" si="18"/>
        <v>64.383906894938576</v>
      </c>
    </row>
    <row r="382" spans="3:7" x14ac:dyDescent="0.25">
      <c r="C382" s="2">
        <v>329</v>
      </c>
      <c r="D382">
        <f t="shared" si="19"/>
        <v>5.7421283888888892</v>
      </c>
      <c r="E382">
        <f t="shared" si="20"/>
        <v>57.872703215563718</v>
      </c>
      <c r="G382">
        <f t="shared" si="18"/>
        <v>61.10428317695257</v>
      </c>
    </row>
    <row r="383" spans="3:7" x14ac:dyDescent="0.25">
      <c r="C383" s="15">
        <v>330</v>
      </c>
      <c r="D383">
        <f t="shared" si="19"/>
        <v>5.7595816666666666</v>
      </c>
      <c r="E383">
        <f t="shared" si="20"/>
        <v>54.723680278208029</v>
      </c>
      <c r="G383">
        <f t="shared" si="18"/>
        <v>57.869899999975402</v>
      </c>
    </row>
    <row r="384" spans="3:7" x14ac:dyDescent="0.25">
      <c r="C384" s="2">
        <v>331</v>
      </c>
      <c r="D384">
        <f t="shared" si="19"/>
        <v>5.777034944444444</v>
      </c>
      <c r="E384">
        <f t="shared" si="20"/>
        <v>51.629949067545049</v>
      </c>
      <c r="G384">
        <f t="shared" si="18"/>
        <v>54.684697955033059</v>
      </c>
    </row>
    <row r="385" spans="3:7" x14ac:dyDescent="0.25">
      <c r="C385" s="15">
        <v>332</v>
      </c>
      <c r="D385">
        <f t="shared" si="19"/>
        <v>5.7944882222222214</v>
      </c>
      <c r="E385">
        <f t="shared" si="20"/>
        <v>48.595304865748702</v>
      </c>
      <c r="G385">
        <f t="shared" si="18"/>
        <v>51.552557713619471</v>
      </c>
    </row>
    <row r="386" spans="3:7" x14ac:dyDescent="0.25">
      <c r="C386" s="2">
        <v>333</v>
      </c>
      <c r="D386">
        <f t="shared" si="19"/>
        <v>5.8119415000000005</v>
      </c>
      <c r="E386">
        <f t="shared" si="20"/>
        <v>45.623470469099011</v>
      </c>
      <c r="G386">
        <f t="shared" si="18"/>
        <v>48.477295299703407</v>
      </c>
    </row>
    <row r="387" spans="3:7" x14ac:dyDescent="0.25">
      <c r="C387" s="15">
        <v>334</v>
      </c>
      <c r="D387">
        <f t="shared" si="19"/>
        <v>5.8293947777777779</v>
      </c>
      <c r="E387">
        <f t="shared" si="20"/>
        <v>42.718091620986335</v>
      </c>
      <c r="G387">
        <f t="shared" si="18"/>
        <v>45.462657440500173</v>
      </c>
    </row>
    <row r="388" spans="3:7" x14ac:dyDescent="0.25">
      <c r="C388" s="2">
        <v>335</v>
      </c>
      <c r="D388">
        <f t="shared" si="19"/>
        <v>5.8468480555555553</v>
      </c>
      <c r="E388">
        <f t="shared" si="20"/>
        <v>39.882732539436894</v>
      </c>
      <c r="G388">
        <f t="shared" si="18"/>
        <v>42.512317001667483</v>
      </c>
    </row>
    <row r="389" spans="3:7" x14ac:dyDescent="0.25">
      <c r="C389" s="15">
        <v>336</v>
      </c>
      <c r="D389">
        <f t="shared" si="19"/>
        <v>5.8643013333333327</v>
      </c>
      <c r="E389">
        <f t="shared" si="20"/>
        <v>37.12087154465614</v>
      </c>
      <c r="G389">
        <f t="shared" si="18"/>
        <v>39.629868512493196</v>
      </c>
    </row>
    <row r="390" spans="3:7" x14ac:dyDescent="0.25">
      <c r="C390" s="2">
        <v>337</v>
      </c>
      <c r="D390">
        <f t="shared" si="19"/>
        <v>5.8817546111111101</v>
      </c>
      <c r="E390">
        <f t="shared" si="20"/>
        <v>34.435896791944799</v>
      </c>
      <c r="G390">
        <f t="shared" si="18"/>
        <v>36.818823786522245</v>
      </c>
    </row>
    <row r="391" spans="3:7" x14ac:dyDescent="0.25">
      <c r="C391" s="15">
        <v>338</v>
      </c>
      <c r="D391">
        <f t="shared" si="19"/>
        <v>5.8992078888888893</v>
      </c>
      <c r="E391">
        <f t="shared" si="20"/>
        <v>31.831102115227566</v>
      </c>
      <c r="G391">
        <f t="shared" si="18"/>
        <v>34.082607642959616</v>
      </c>
    </row>
    <row r="392" spans="3:7" x14ac:dyDescent="0.25">
      <c r="C392" s="2">
        <v>339</v>
      </c>
      <c r="D392">
        <f t="shared" si="19"/>
        <v>5.9166611666666666</v>
      </c>
      <c r="E392">
        <f t="shared" si="20"/>
        <v>29.309682986293367</v>
      </c>
      <c r="G392">
        <f t="shared" si="18"/>
        <v>31.424553734063949</v>
      </c>
    </row>
    <row r="393" spans="3:7" x14ac:dyDescent="0.25">
      <c r="C393" s="15">
        <v>340</v>
      </c>
      <c r="D393">
        <f t="shared" si="19"/>
        <v>5.934114444444444</v>
      </c>
      <c r="E393">
        <f t="shared" si="20"/>
        <v>26.874732594698983</v>
      </c>
      <c r="G393">
        <f t="shared" si="18"/>
        <v>28.847900483610928</v>
      </c>
    </row>
    <row r="394" spans="3:7" x14ac:dyDescent="0.25">
      <c r="C394" s="2">
        <v>341</v>
      </c>
      <c r="D394">
        <f t="shared" si="19"/>
        <v>5.9515677222222214</v>
      </c>
      <c r="E394">
        <f t="shared" si="20"/>
        <v>24.529238053152781</v>
      </c>
      <c r="G394">
        <f t="shared" si="18"/>
        <v>26.355787141380546</v>
      </c>
    </row>
    <row r="395" spans="3:7" x14ac:dyDescent="0.25">
      <c r="C395" s="15">
        <v>342</v>
      </c>
      <c r="D395">
        <f t="shared" si="19"/>
        <v>5.9690209999999988</v>
      </c>
      <c r="E395">
        <f t="shared" si="20"/>
        <v>22.276076733028518</v>
      </c>
      <c r="G395">
        <f t="shared" si="18"/>
        <v>23.951249958470939</v>
      </c>
    </row>
    <row r="396" spans="3:7" x14ac:dyDescent="0.25">
      <c r="C396" s="2">
        <v>343</v>
      </c>
      <c r="D396">
        <f t="shared" si="19"/>
        <v>5.986474277777778</v>
      </c>
      <c r="E396">
        <f t="shared" si="20"/>
        <v>20.118012734504916</v>
      </c>
      <c r="G396">
        <f t="shared" si="18"/>
        <v>21.637218488100245</v>
      </c>
    </row>
    <row r="397" spans="3:7" x14ac:dyDescent="0.25">
      <c r="C397" s="15">
        <v>344</v>
      </c>
      <c r="D397">
        <f t="shared" si="19"/>
        <v>6.0039275555555554</v>
      </c>
      <c r="E397">
        <f t="shared" si="20"/>
        <v>18.057693495665134</v>
      </c>
      <c r="G397">
        <f t="shared" si="18"/>
        <v>19.416512016404099</v>
      </c>
    </row>
    <row r="398" spans="3:7" x14ac:dyDescent="0.25">
      <c r="C398" s="2">
        <v>345</v>
      </c>
      <c r="D398">
        <f t="shared" si="19"/>
        <v>6.0213808333333327</v>
      </c>
      <c r="E398">
        <f t="shared" si="20"/>
        <v>16.097646544709477</v>
      </c>
      <c r="G398">
        <f t="shared" si="18"/>
        <v>17.291836127574314</v>
      </c>
    </row>
    <row r="399" spans="3:7" x14ac:dyDescent="0.25">
      <c r="C399" s="15">
        <v>346</v>
      </c>
      <c r="D399">
        <f t="shared" si="19"/>
        <v>6.0388341111111101</v>
      </c>
      <c r="E399">
        <f t="shared" si="20"/>
        <v>14.240276399272645</v>
      </c>
      <c r="G399">
        <f t="shared" si="18"/>
        <v>15.265779407527603</v>
      </c>
    </row>
    <row r="400" spans="3:7" x14ac:dyDescent="0.25">
      <c r="C400" s="2">
        <v>347</v>
      </c>
      <c r="D400">
        <f t="shared" si="19"/>
        <v>6.0562873888888893</v>
      </c>
      <c r="E400">
        <f t="shared" si="20"/>
        <v>12.48786161664475</v>
      </c>
      <c r="G400">
        <f t="shared" si="18"/>
        <v>13.340810290117503</v>
      </c>
    </row>
    <row r="401" spans="3:7" x14ac:dyDescent="0.25">
      <c r="C401" s="15">
        <v>348</v>
      </c>
      <c r="D401">
        <f t="shared" si="19"/>
        <v>6.0737406666666667</v>
      </c>
      <c r="E401">
        <f t="shared" si="20"/>
        <v>10.842551998516399</v>
      </c>
      <c r="G401">
        <f t="shared" si="18"/>
        <v>11.519274049733653</v>
      </c>
    </row>
    <row r="402" spans="3:7" x14ac:dyDescent="0.25">
      <c r="C402" s="2">
        <v>349</v>
      </c>
      <c r="D402">
        <f t="shared" si="19"/>
        <v>6.0911939444444441</v>
      </c>
      <c r="E402">
        <f t="shared" si="20"/>
        <v>9.306365953675737</v>
      </c>
      <c r="G402">
        <f t="shared" si="18"/>
        <v>9.8033899439499237</v>
      </c>
    </row>
    <row r="403" spans="3:7" x14ac:dyDescent="0.25">
      <c r="C403" s="15">
        <v>350</v>
      </c>
      <c r="D403">
        <f t="shared" si="19"/>
        <v>6.1086472222222215</v>
      </c>
      <c r="E403">
        <f t="shared" si="20"/>
        <v>7.8811880218954684</v>
      </c>
      <c r="G403">
        <f t="shared" si="18"/>
        <v>8.1952485097063175</v>
      </c>
    </row>
    <row r="404" spans="3:7" x14ac:dyDescent="0.25">
      <c r="C404" s="2">
        <v>351</v>
      </c>
      <c r="D404">
        <f t="shared" si="19"/>
        <v>6.1261004999999988</v>
      </c>
      <c r="E404">
        <f t="shared" si="20"/>
        <v>6.5687665620441607</v>
      </c>
      <c r="G404">
        <f t="shared" si="18"/>
        <v>6.6968090163157115</v>
      </c>
    </row>
    <row r="405" spans="3:7" x14ac:dyDescent="0.25">
      <c r="C405" s="15">
        <v>352</v>
      </c>
      <c r="D405">
        <f t="shared" si="19"/>
        <v>6.143553777777778</v>
      </c>
      <c r="E405">
        <f t="shared" si="20"/>
        <v>5.3707116072603753</v>
      </c>
      <c r="G405">
        <f t="shared" si="18"/>
        <v>5.309897078400013</v>
      </c>
    </row>
    <row r="406" spans="3:7" x14ac:dyDescent="0.25">
      <c r="C406" s="2">
        <v>353</v>
      </c>
      <c r="D406">
        <f t="shared" si="19"/>
        <v>6.1610070555555554</v>
      </c>
      <c r="E406">
        <f t="shared" si="20"/>
        <v>4.2884928898204464</v>
      </c>
      <c r="G406">
        <f t="shared" si="18"/>
        <v>4.036202431664222</v>
      </c>
    </row>
    <row r="407" spans="3:7" x14ac:dyDescent="0.25">
      <c r="C407" s="15">
        <v>354</v>
      </c>
      <c r="D407">
        <f t="shared" si="19"/>
        <v>6.1784603333333328</v>
      </c>
      <c r="E407">
        <f t="shared" si="20"/>
        <v>3.3234380381207558</v>
      </c>
      <c r="G407">
        <f t="shared" si="18"/>
        <v>2.8772768742163919</v>
      </c>
    </row>
    <row r="408" spans="3:7" x14ac:dyDescent="0.25">
      <c r="C408" s="2">
        <v>355</v>
      </c>
      <c r="D408">
        <f t="shared" si="19"/>
        <v>6.1959136111111102</v>
      </c>
      <c r="E408">
        <f t="shared" si="20"/>
        <v>2.4767309479901769</v>
      </c>
      <c r="G408">
        <f t="shared" si="18"/>
        <v>1.8345323759444199</v>
      </c>
    </row>
    <row r="409" spans="3:7" x14ac:dyDescent="0.25">
      <c r="C409" s="15">
        <v>356</v>
      </c>
      <c r="D409">
        <f t="shared" si="19"/>
        <v>6.2133668888888884</v>
      </c>
      <c r="E409">
        <f t="shared" si="20"/>
        <v>1.7494103303272226</v>
      </c>
      <c r="G409">
        <f t="shared" si="18"/>
        <v>0.90923935825098567</v>
      </c>
    </row>
    <row r="410" spans="3:7" x14ac:dyDescent="0.25">
      <c r="C410" s="2">
        <v>357</v>
      </c>
      <c r="D410">
        <f t="shared" si="19"/>
        <v>6.2308201666666667</v>
      </c>
      <c r="E410">
        <f t="shared" si="20"/>
        <v>1.142368436845814</v>
      </c>
      <c r="G410">
        <f t="shared" si="18"/>
        <v>0.10252514624353637</v>
      </c>
    </row>
    <row r="411" spans="3:7" x14ac:dyDescent="0.25">
      <c r="C411" s="15">
        <v>358</v>
      </c>
      <c r="D411">
        <f t="shared" si="19"/>
        <v>6.2482734444444441</v>
      </c>
      <c r="E411">
        <f t="shared" si="20"/>
        <v>0.65634996549179903</v>
      </c>
      <c r="G411">
        <f t="shared" si="18"/>
        <v>-0.58462740473559904</v>
      </c>
    </row>
    <row r="412" spans="3:7" x14ac:dyDescent="0.25">
      <c r="C412" s="2">
        <v>359</v>
      </c>
      <c r="D412">
        <f t="shared" si="19"/>
        <v>6.2657267222222215</v>
      </c>
      <c r="E412">
        <f t="shared" si="20"/>
        <v>0.29195114687304624</v>
      </c>
      <c r="G412">
        <f t="shared" si="18"/>
        <v>-1.1513811065649406</v>
      </c>
    </row>
    <row r="413" spans="3:7" x14ac:dyDescent="0.25">
      <c r="C413" s="15">
        <v>360</v>
      </c>
      <c r="D413">
        <f t="shared" si="19"/>
        <v>6.2831799999999998</v>
      </c>
      <c r="E413">
        <f t="shared" si="20"/>
        <v>4.9619012824720699E-2</v>
      </c>
      <c r="G413">
        <f t="shared" si="18"/>
        <v>-1.5970454583269316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7687-5788-DA4C-B38E-A7B48FB88180}">
  <dimension ref="A1:J41"/>
  <sheetViews>
    <sheetView workbookViewId="0">
      <selection activeCell="E1" sqref="E1"/>
    </sheetView>
  </sheetViews>
  <sheetFormatPr defaultColWidth="11.42578125" defaultRowHeight="15" x14ac:dyDescent="0.25"/>
  <cols>
    <col min="1" max="1" width="9.140625" customWidth="1"/>
    <col min="2" max="8" width="7.140625" customWidth="1"/>
    <col min="9" max="9" width="9.85546875" customWidth="1"/>
    <col min="10" max="10" width="9.7109375" customWidth="1"/>
  </cols>
  <sheetData>
    <row r="1" spans="1:10" x14ac:dyDescent="0.25">
      <c r="E1" s="16" t="s">
        <v>23</v>
      </c>
    </row>
    <row r="2" spans="1:10" x14ac:dyDescent="0.25">
      <c r="A2" t="s">
        <v>14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12</v>
      </c>
      <c r="J2" t="s">
        <v>16</v>
      </c>
    </row>
    <row r="3" spans="1:10" x14ac:dyDescent="0.25">
      <c r="A3" t="s">
        <v>1</v>
      </c>
      <c r="E3" s="5" t="s">
        <v>22</v>
      </c>
      <c r="I3" t="s">
        <v>15</v>
      </c>
      <c r="J3" t="s">
        <v>15</v>
      </c>
    </row>
    <row r="4" spans="1:10" ht="15.75" thickBot="1" x14ac:dyDescent="0.3">
      <c r="A4" s="1" t="s">
        <v>20</v>
      </c>
      <c r="B4" s="9"/>
      <c r="E4" s="4" t="s">
        <v>19</v>
      </c>
      <c r="H4" s="11"/>
    </row>
    <row r="5" spans="1:10" x14ac:dyDescent="0.25">
      <c r="A5" s="2">
        <v>0</v>
      </c>
      <c r="B5" s="6">
        <v>0</v>
      </c>
      <c r="C5" s="7">
        <v>-1</v>
      </c>
      <c r="D5" s="7">
        <v>-1</v>
      </c>
      <c r="E5" s="7">
        <v>-1</v>
      </c>
      <c r="F5" s="7">
        <v>-1</v>
      </c>
      <c r="G5" s="7">
        <v>-1</v>
      </c>
      <c r="H5" s="8">
        <v>-1</v>
      </c>
      <c r="I5" s="3">
        <f t="shared" ref="I5:I41" si="0">AVERAGE(B5:H5)</f>
        <v>-0.8571428571428571</v>
      </c>
      <c r="J5">
        <f t="array" ref="J5">MAX(ABS(B5:H5-(ROUND(I5,0))))</f>
        <v>1</v>
      </c>
    </row>
    <row r="6" spans="1:10" x14ac:dyDescent="0.25">
      <c r="A6" s="2">
        <v>10</v>
      </c>
      <c r="B6" s="9">
        <v>2</v>
      </c>
      <c r="C6" s="10">
        <v>3</v>
      </c>
      <c r="D6" s="10">
        <v>1</v>
      </c>
      <c r="E6" s="10">
        <v>2</v>
      </c>
      <c r="F6" s="10">
        <v>2</v>
      </c>
      <c r="G6" s="10">
        <v>2</v>
      </c>
      <c r="H6" s="11">
        <v>2</v>
      </c>
      <c r="I6" s="3">
        <f t="shared" si="0"/>
        <v>2</v>
      </c>
      <c r="J6">
        <f t="array" ref="J6">MAX(ABS(B6:H6-(ROUND(I6,0))))</f>
        <v>1</v>
      </c>
    </row>
    <row r="7" spans="1:10" x14ac:dyDescent="0.25">
      <c r="A7" s="2">
        <v>20</v>
      </c>
      <c r="B7" s="9">
        <v>16</v>
      </c>
      <c r="C7" s="10">
        <v>17</v>
      </c>
      <c r="D7" s="10">
        <v>17</v>
      </c>
      <c r="E7" s="10">
        <v>16</v>
      </c>
      <c r="F7" s="10">
        <v>17</v>
      </c>
      <c r="G7" s="10">
        <v>16</v>
      </c>
      <c r="H7" s="11">
        <v>18</v>
      </c>
      <c r="I7" s="3">
        <f t="shared" si="0"/>
        <v>16.714285714285715</v>
      </c>
      <c r="J7">
        <f t="array" ref="J7">MAX(ABS(B7:H7-(ROUND(I7,0))))</f>
        <v>1</v>
      </c>
    </row>
    <row r="8" spans="1:10" x14ac:dyDescent="0.25">
      <c r="A8" s="2">
        <v>30</v>
      </c>
      <c r="B8" s="9">
        <v>39</v>
      </c>
      <c r="C8" s="10">
        <v>41</v>
      </c>
      <c r="D8" s="10">
        <v>37</v>
      </c>
      <c r="E8" s="10">
        <v>41</v>
      </c>
      <c r="F8" s="10">
        <v>39</v>
      </c>
      <c r="G8" s="10">
        <v>38</v>
      </c>
      <c r="H8" s="11">
        <v>42</v>
      </c>
      <c r="I8" s="3">
        <f t="shared" si="0"/>
        <v>39.571428571428569</v>
      </c>
      <c r="J8">
        <f t="array" ref="J8">MAX(ABS(B8:H8-(ROUND(I8,0))))</f>
        <v>3</v>
      </c>
    </row>
    <row r="9" spans="1:10" x14ac:dyDescent="0.25">
      <c r="A9" s="2">
        <v>40</v>
      </c>
      <c r="B9" s="9">
        <v>69</v>
      </c>
      <c r="C9" s="10">
        <v>70</v>
      </c>
      <c r="D9" s="10">
        <v>69</v>
      </c>
      <c r="E9" s="10">
        <v>70</v>
      </c>
      <c r="F9" s="10">
        <v>70</v>
      </c>
      <c r="G9" s="10">
        <v>71</v>
      </c>
      <c r="H9" s="11">
        <v>71</v>
      </c>
      <c r="I9" s="3">
        <f t="shared" si="0"/>
        <v>70</v>
      </c>
      <c r="J9">
        <f t="array" ref="J9">MAX(ABS(B9:H9-(ROUND(I9,0))))</f>
        <v>1</v>
      </c>
    </row>
    <row r="10" spans="1:10" x14ac:dyDescent="0.25">
      <c r="A10" s="2">
        <v>50</v>
      </c>
      <c r="B10" s="9">
        <v>103</v>
      </c>
      <c r="C10" s="10">
        <v>104</v>
      </c>
      <c r="D10" s="10">
        <v>102</v>
      </c>
      <c r="E10" s="10">
        <v>100</v>
      </c>
      <c r="F10" s="10">
        <v>103</v>
      </c>
      <c r="G10" s="10">
        <v>106</v>
      </c>
      <c r="H10" s="11">
        <v>108</v>
      </c>
      <c r="I10" s="3">
        <f t="shared" si="0"/>
        <v>103.71428571428571</v>
      </c>
      <c r="J10">
        <f t="array" ref="J10">MAX(ABS(B10:H10-(ROUND(I10,0))))</f>
        <v>4</v>
      </c>
    </row>
    <row r="11" spans="1:10" x14ac:dyDescent="0.25">
      <c r="A11" s="2">
        <v>60</v>
      </c>
      <c r="B11" s="9">
        <v>133</v>
      </c>
      <c r="C11" s="10">
        <v>135</v>
      </c>
      <c r="D11" s="10">
        <v>137</v>
      </c>
      <c r="E11" s="10">
        <v>135</v>
      </c>
      <c r="F11" s="10">
        <v>133</v>
      </c>
      <c r="G11" s="10">
        <v>134</v>
      </c>
      <c r="H11" s="11">
        <v>143</v>
      </c>
      <c r="I11" s="3">
        <f t="shared" si="0"/>
        <v>135.71428571428572</v>
      </c>
      <c r="J11">
        <f t="array" ref="J11">MAX(ABS(B11:H11-(ROUND(I11,0))))</f>
        <v>7</v>
      </c>
    </row>
    <row r="12" spans="1:10" x14ac:dyDescent="0.25">
      <c r="A12" s="2">
        <v>70</v>
      </c>
      <c r="B12" s="9">
        <v>160</v>
      </c>
      <c r="C12" s="10">
        <v>161</v>
      </c>
      <c r="D12" s="10">
        <v>158</v>
      </c>
      <c r="E12" s="10">
        <v>159</v>
      </c>
      <c r="F12" s="10">
        <v>158</v>
      </c>
      <c r="G12" s="10">
        <v>159</v>
      </c>
      <c r="H12" s="11">
        <v>168</v>
      </c>
      <c r="I12" s="3">
        <f t="shared" si="0"/>
        <v>160.42857142857142</v>
      </c>
      <c r="J12">
        <f t="array" ref="J12">MAX(ABS(B12:H12-(ROUND(I12,0))))</f>
        <v>8</v>
      </c>
    </row>
    <row r="13" spans="1:10" x14ac:dyDescent="0.25">
      <c r="A13" s="2">
        <v>80</v>
      </c>
      <c r="B13" s="9">
        <v>177</v>
      </c>
      <c r="C13" s="10">
        <v>177</v>
      </c>
      <c r="D13" s="10">
        <v>177</v>
      </c>
      <c r="E13" s="10">
        <v>176</v>
      </c>
      <c r="F13" s="10">
        <v>176</v>
      </c>
      <c r="G13" s="10">
        <v>176</v>
      </c>
      <c r="H13" s="11">
        <v>188</v>
      </c>
      <c r="I13" s="3">
        <f t="shared" si="0"/>
        <v>178.14285714285714</v>
      </c>
      <c r="J13">
        <f t="array" ref="J13">MAX(ABS(B13:H13-(ROUND(I13,0))))</f>
        <v>10</v>
      </c>
    </row>
    <row r="14" spans="1:10" x14ac:dyDescent="0.25">
      <c r="A14" s="2">
        <v>90</v>
      </c>
      <c r="B14" s="9">
        <v>184</v>
      </c>
      <c r="C14" s="10">
        <v>185</v>
      </c>
      <c r="D14" s="10">
        <v>184</v>
      </c>
      <c r="E14" s="10">
        <v>185</v>
      </c>
      <c r="F14" s="10">
        <v>183</v>
      </c>
      <c r="G14" s="10">
        <v>184</v>
      </c>
      <c r="H14" s="11">
        <v>198</v>
      </c>
      <c r="I14" s="3">
        <f t="shared" si="0"/>
        <v>186.14285714285714</v>
      </c>
      <c r="J14">
        <f t="array" ref="J14">MAX(ABS(B14:H14-(ROUND(I14,0))))</f>
        <v>12</v>
      </c>
    </row>
    <row r="15" spans="1:10" x14ac:dyDescent="0.25">
      <c r="A15" s="2">
        <v>100</v>
      </c>
      <c r="B15" s="9">
        <v>181</v>
      </c>
      <c r="C15" s="10">
        <v>182</v>
      </c>
      <c r="D15" s="10">
        <v>181</v>
      </c>
      <c r="E15" s="10">
        <v>181</v>
      </c>
      <c r="F15" s="10">
        <v>180</v>
      </c>
      <c r="G15" s="10">
        <v>180</v>
      </c>
      <c r="H15" s="11">
        <v>194</v>
      </c>
      <c r="I15" s="3">
        <f t="shared" si="0"/>
        <v>182.71428571428572</v>
      </c>
      <c r="J15">
        <f t="array" ref="J15">MAX(ABS(B15:H15-(ROUND(I15,0))))</f>
        <v>11</v>
      </c>
    </row>
    <row r="16" spans="1:10" x14ac:dyDescent="0.25">
      <c r="A16" s="2">
        <v>110</v>
      </c>
      <c r="B16" s="9">
        <v>168</v>
      </c>
      <c r="C16" s="10">
        <v>167</v>
      </c>
      <c r="D16" s="10">
        <v>169</v>
      </c>
      <c r="E16" s="10">
        <v>168</v>
      </c>
      <c r="F16" s="10">
        <v>165</v>
      </c>
      <c r="G16" s="10">
        <v>167</v>
      </c>
      <c r="H16" s="11">
        <v>181</v>
      </c>
      <c r="I16" s="3">
        <f t="shared" si="0"/>
        <v>169.28571428571428</v>
      </c>
      <c r="J16">
        <f t="array" ref="J16">MAX(ABS(B16:H16-(ROUND(I16,0))))</f>
        <v>12</v>
      </c>
    </row>
    <row r="17" spans="1:10" x14ac:dyDescent="0.25">
      <c r="A17" s="2">
        <v>120</v>
      </c>
      <c r="B17" s="9">
        <v>145</v>
      </c>
      <c r="C17" s="10">
        <v>145</v>
      </c>
      <c r="D17" s="10">
        <v>145</v>
      </c>
      <c r="E17" s="10">
        <v>144</v>
      </c>
      <c r="F17" s="10">
        <v>145</v>
      </c>
      <c r="G17" s="10">
        <v>142</v>
      </c>
      <c r="H17" s="11">
        <v>157</v>
      </c>
      <c r="I17" s="3">
        <f t="shared" si="0"/>
        <v>146.14285714285714</v>
      </c>
      <c r="J17">
        <f t="array" ref="J17">MAX(ABS(B17:H17-(ROUND(I17,0))))</f>
        <v>11</v>
      </c>
    </row>
    <row r="18" spans="1:10" x14ac:dyDescent="0.25">
      <c r="A18" s="2">
        <v>130</v>
      </c>
      <c r="B18" s="9">
        <v>117</v>
      </c>
      <c r="C18" s="10">
        <v>114</v>
      </c>
      <c r="D18" s="10">
        <v>115</v>
      </c>
      <c r="E18" s="10">
        <v>114</v>
      </c>
      <c r="F18" s="10">
        <v>113</v>
      </c>
      <c r="G18" s="10">
        <v>112</v>
      </c>
      <c r="H18" s="11">
        <v>123</v>
      </c>
      <c r="I18" s="3">
        <f t="shared" si="0"/>
        <v>115.42857142857143</v>
      </c>
      <c r="J18">
        <f t="array" ref="J18">MAX(ABS(B18:H18-(ROUND(I18,0))))</f>
        <v>8</v>
      </c>
    </row>
    <row r="19" spans="1:10" x14ac:dyDescent="0.25">
      <c r="A19" s="2">
        <v>140</v>
      </c>
      <c r="B19" s="9">
        <v>86</v>
      </c>
      <c r="C19" s="10">
        <v>82</v>
      </c>
      <c r="D19" s="10">
        <v>85</v>
      </c>
      <c r="E19" s="10">
        <v>83</v>
      </c>
      <c r="F19" s="10">
        <v>84</v>
      </c>
      <c r="G19" s="10">
        <v>83</v>
      </c>
      <c r="H19" s="11">
        <v>89</v>
      </c>
      <c r="I19" s="3">
        <f t="shared" si="0"/>
        <v>84.571428571428569</v>
      </c>
      <c r="J19">
        <f t="array" ref="J19">MAX(ABS(B19:H19-(ROUND(I19,0))))</f>
        <v>4</v>
      </c>
    </row>
    <row r="20" spans="1:10" x14ac:dyDescent="0.25">
      <c r="A20" s="2">
        <v>150</v>
      </c>
      <c r="B20" s="9">
        <v>55</v>
      </c>
      <c r="C20" s="10">
        <v>52</v>
      </c>
      <c r="D20" s="10">
        <v>53</v>
      </c>
      <c r="E20" s="10">
        <v>54</v>
      </c>
      <c r="F20" s="10">
        <v>52</v>
      </c>
      <c r="G20" s="10">
        <v>52</v>
      </c>
      <c r="H20" s="11">
        <v>53</v>
      </c>
      <c r="I20" s="3">
        <f t="shared" si="0"/>
        <v>53</v>
      </c>
      <c r="J20">
        <f t="array" ref="J20">MAX(ABS(B20:H20-(ROUND(I20,0))))</f>
        <v>2</v>
      </c>
    </row>
    <row r="21" spans="1:10" x14ac:dyDescent="0.25">
      <c r="A21" s="2">
        <v>160</v>
      </c>
      <c r="B21" s="9">
        <v>25</v>
      </c>
      <c r="C21" s="10">
        <v>24</v>
      </c>
      <c r="D21" s="10">
        <v>26</v>
      </c>
      <c r="E21" s="10">
        <v>25</v>
      </c>
      <c r="F21" s="10">
        <v>24</v>
      </c>
      <c r="G21" s="10">
        <v>27</v>
      </c>
      <c r="H21" s="11">
        <v>26</v>
      </c>
      <c r="I21" s="3">
        <f t="shared" si="0"/>
        <v>25.285714285714285</v>
      </c>
      <c r="J21">
        <f t="array" ref="J21">MAX(ABS(B21:H21-(ROUND(I21,0))))</f>
        <v>2</v>
      </c>
    </row>
    <row r="22" spans="1:10" x14ac:dyDescent="0.25">
      <c r="A22" s="2">
        <v>170</v>
      </c>
      <c r="B22" s="9">
        <v>7</v>
      </c>
      <c r="C22" s="10">
        <v>7</v>
      </c>
      <c r="D22" s="10">
        <v>6</v>
      </c>
      <c r="E22" s="10">
        <v>7</v>
      </c>
      <c r="F22" s="10">
        <v>8</v>
      </c>
      <c r="G22" s="10">
        <v>7</v>
      </c>
      <c r="H22" s="11">
        <v>8</v>
      </c>
      <c r="I22" s="3">
        <f t="shared" si="0"/>
        <v>7.1428571428571432</v>
      </c>
      <c r="J22">
        <f t="array" ref="J22">MAX(ABS(B22:H22-(ROUND(I22,0))))</f>
        <v>1</v>
      </c>
    </row>
    <row r="23" spans="1:10" x14ac:dyDescent="0.25">
      <c r="A23" s="2">
        <v>180</v>
      </c>
      <c r="B23" s="9">
        <v>-1</v>
      </c>
      <c r="C23" s="10">
        <v>0</v>
      </c>
      <c r="D23" s="10">
        <v>-1</v>
      </c>
      <c r="E23" s="10">
        <v>-1</v>
      </c>
      <c r="F23" s="10">
        <v>-1</v>
      </c>
      <c r="G23" s="10">
        <v>-1</v>
      </c>
      <c r="H23" s="11">
        <v>-1</v>
      </c>
      <c r="I23" s="3">
        <f t="shared" si="0"/>
        <v>-0.8571428571428571</v>
      </c>
      <c r="J23">
        <f t="array" ref="J23">MAX(ABS(B23:H23-(ROUND(I23,0))))</f>
        <v>1</v>
      </c>
    </row>
    <row r="24" spans="1:10" x14ac:dyDescent="0.25">
      <c r="A24" s="2">
        <v>190</v>
      </c>
      <c r="B24" s="9">
        <v>1</v>
      </c>
      <c r="C24" s="10">
        <v>2</v>
      </c>
      <c r="D24" s="10">
        <v>2</v>
      </c>
      <c r="E24" s="10">
        <v>2</v>
      </c>
      <c r="F24" s="10">
        <v>1</v>
      </c>
      <c r="G24" s="10">
        <v>1</v>
      </c>
      <c r="H24" s="11">
        <v>1</v>
      </c>
      <c r="I24" s="3">
        <f t="shared" si="0"/>
        <v>1.4285714285714286</v>
      </c>
      <c r="J24">
        <f t="array" ref="J24">MAX(ABS(B24:H24-(ROUND(I24,0))))</f>
        <v>1</v>
      </c>
    </row>
    <row r="25" spans="1:10" x14ac:dyDescent="0.25">
      <c r="A25" s="2">
        <v>200</v>
      </c>
      <c r="B25" s="9">
        <v>15</v>
      </c>
      <c r="C25" s="10">
        <v>15</v>
      </c>
      <c r="D25" s="10">
        <v>15</v>
      </c>
      <c r="E25" s="10">
        <v>16</v>
      </c>
      <c r="F25" s="10">
        <v>15</v>
      </c>
      <c r="G25" s="10">
        <v>14</v>
      </c>
      <c r="H25" s="11">
        <v>16</v>
      </c>
      <c r="I25" s="3">
        <f t="shared" si="0"/>
        <v>15.142857142857142</v>
      </c>
      <c r="J25">
        <f t="array" ref="J25">MAX(ABS(B25:H25-(ROUND(I25,0))))</f>
        <v>1</v>
      </c>
    </row>
    <row r="26" spans="1:10" x14ac:dyDescent="0.25">
      <c r="A26" s="2">
        <v>210</v>
      </c>
      <c r="B26" s="9">
        <v>36</v>
      </c>
      <c r="C26" s="10">
        <v>40</v>
      </c>
      <c r="D26" s="10">
        <v>38</v>
      </c>
      <c r="E26" s="10">
        <v>41</v>
      </c>
      <c r="F26" s="10">
        <v>38</v>
      </c>
      <c r="G26" s="10">
        <v>41</v>
      </c>
      <c r="H26" s="11">
        <v>41</v>
      </c>
      <c r="I26" s="3">
        <f t="shared" si="0"/>
        <v>39.285714285714285</v>
      </c>
      <c r="J26">
        <f t="array" ref="J26">MAX(ABS(B26:H26-(ROUND(I26,0))))</f>
        <v>3</v>
      </c>
    </row>
    <row r="27" spans="1:10" x14ac:dyDescent="0.25">
      <c r="A27" s="2">
        <v>220</v>
      </c>
      <c r="B27" s="9">
        <v>67</v>
      </c>
      <c r="C27" s="10">
        <v>71</v>
      </c>
      <c r="D27" s="10">
        <v>69</v>
      </c>
      <c r="E27" s="10">
        <v>71</v>
      </c>
      <c r="F27" s="10">
        <v>70</v>
      </c>
      <c r="G27" s="10">
        <v>68</v>
      </c>
      <c r="H27" s="11">
        <v>74</v>
      </c>
      <c r="I27" s="3">
        <f t="shared" si="0"/>
        <v>70</v>
      </c>
      <c r="J27">
        <f t="array" ref="J27">MAX(ABS(B27:H27-(ROUND(I27,0))))</f>
        <v>4</v>
      </c>
    </row>
    <row r="28" spans="1:10" x14ac:dyDescent="0.25">
      <c r="A28" s="2">
        <v>230</v>
      </c>
      <c r="B28" s="9">
        <v>102</v>
      </c>
      <c r="C28" s="10">
        <v>103</v>
      </c>
      <c r="D28" s="10">
        <v>101</v>
      </c>
      <c r="E28" s="10">
        <v>101</v>
      </c>
      <c r="F28" s="10">
        <v>99</v>
      </c>
      <c r="G28" s="10">
        <v>106</v>
      </c>
      <c r="H28" s="11">
        <v>105</v>
      </c>
      <c r="I28" s="3">
        <f t="shared" si="0"/>
        <v>102.42857142857143</v>
      </c>
      <c r="J28">
        <f t="array" ref="J28">MAX(ABS(B28:H28-(ROUND(I28,0))))</f>
        <v>4</v>
      </c>
    </row>
    <row r="29" spans="1:10" x14ac:dyDescent="0.25">
      <c r="A29" s="2">
        <v>240</v>
      </c>
      <c r="B29" s="9">
        <v>137</v>
      </c>
      <c r="C29" s="10">
        <v>137</v>
      </c>
      <c r="D29" s="10">
        <v>138</v>
      </c>
      <c r="E29" s="10">
        <v>136</v>
      </c>
      <c r="F29" s="10">
        <v>138</v>
      </c>
      <c r="G29" s="10">
        <v>136</v>
      </c>
      <c r="H29" s="11">
        <v>142</v>
      </c>
      <c r="I29" s="3">
        <f t="shared" si="0"/>
        <v>137.71428571428572</v>
      </c>
      <c r="J29">
        <f t="array" ref="J29">MAX(ABS(B29:H29-(ROUND(I29,0))))</f>
        <v>4</v>
      </c>
    </row>
    <row r="30" spans="1:10" x14ac:dyDescent="0.25">
      <c r="A30" s="2">
        <v>250</v>
      </c>
      <c r="B30" s="9">
        <v>165</v>
      </c>
      <c r="C30" s="10">
        <v>164</v>
      </c>
      <c r="D30" s="10">
        <v>169</v>
      </c>
      <c r="E30" s="10">
        <v>161</v>
      </c>
      <c r="F30" s="10">
        <v>163</v>
      </c>
      <c r="G30" s="10">
        <v>164</v>
      </c>
      <c r="H30" s="11">
        <v>172</v>
      </c>
      <c r="I30" s="3">
        <f t="shared" si="0"/>
        <v>165.42857142857142</v>
      </c>
      <c r="J30">
        <f t="array" ref="J30">MAX(ABS(B30:H30-(ROUND(I30,0))))</f>
        <v>7</v>
      </c>
    </row>
    <row r="31" spans="1:10" x14ac:dyDescent="0.25">
      <c r="A31" s="2">
        <v>260</v>
      </c>
      <c r="B31" s="9">
        <v>184</v>
      </c>
      <c r="C31" s="10">
        <v>187</v>
      </c>
      <c r="D31" s="10">
        <v>186</v>
      </c>
      <c r="E31" s="10">
        <v>187</v>
      </c>
      <c r="F31" s="10">
        <v>186</v>
      </c>
      <c r="G31" s="10">
        <v>197</v>
      </c>
      <c r="H31" s="11">
        <v>198</v>
      </c>
      <c r="I31" s="3">
        <f t="shared" si="0"/>
        <v>189.28571428571428</v>
      </c>
      <c r="J31">
        <f t="array" ref="J31">MAX(ABS(B31:H31-(ROUND(I31,0))))</f>
        <v>9</v>
      </c>
    </row>
    <row r="32" spans="1:10" x14ac:dyDescent="0.25">
      <c r="A32" s="2">
        <v>270</v>
      </c>
      <c r="B32" s="9">
        <v>198</v>
      </c>
      <c r="C32" s="10">
        <v>198</v>
      </c>
      <c r="D32" s="10">
        <v>198</v>
      </c>
      <c r="E32" s="10">
        <v>198</v>
      </c>
      <c r="F32" s="10">
        <v>198</v>
      </c>
      <c r="G32" s="10">
        <v>217</v>
      </c>
      <c r="H32" s="11">
        <v>211</v>
      </c>
      <c r="I32" s="3">
        <f t="shared" si="0"/>
        <v>202.57142857142858</v>
      </c>
      <c r="J32">
        <f t="array" ref="J32">MAX(ABS(B32:H32-(ROUND(I32,0))))</f>
        <v>14</v>
      </c>
    </row>
    <row r="33" spans="1:10" x14ac:dyDescent="0.25">
      <c r="A33" s="2">
        <v>280</v>
      </c>
      <c r="B33" s="9">
        <v>197</v>
      </c>
      <c r="C33" s="10">
        <v>197</v>
      </c>
      <c r="D33" s="10">
        <v>198</v>
      </c>
      <c r="E33" s="10">
        <v>196</v>
      </c>
      <c r="F33" s="10">
        <v>197</v>
      </c>
      <c r="G33" s="10">
        <v>209</v>
      </c>
      <c r="H33" s="11">
        <v>210</v>
      </c>
      <c r="I33" s="3">
        <f t="shared" si="0"/>
        <v>200.57142857142858</v>
      </c>
      <c r="J33">
        <f t="array" ref="J33">MAX(ABS(B33:H33-(ROUND(I33,0))))</f>
        <v>9</v>
      </c>
    </row>
    <row r="34" spans="1:10" x14ac:dyDescent="0.25">
      <c r="A34" s="2">
        <v>290</v>
      </c>
      <c r="B34" s="9">
        <v>184</v>
      </c>
      <c r="C34" s="10">
        <v>183</v>
      </c>
      <c r="D34" s="10">
        <v>183</v>
      </c>
      <c r="E34" s="10">
        <v>181</v>
      </c>
      <c r="F34" s="10">
        <v>180</v>
      </c>
      <c r="G34" s="10">
        <v>195</v>
      </c>
      <c r="H34" s="11">
        <v>197</v>
      </c>
      <c r="I34" s="3">
        <f t="shared" si="0"/>
        <v>186.14285714285714</v>
      </c>
      <c r="J34">
        <f t="array" ref="J34">MAX(ABS(B34:H34-(ROUND(I34,0))))</f>
        <v>11</v>
      </c>
    </row>
    <row r="35" spans="1:10" x14ac:dyDescent="0.25">
      <c r="A35" s="2">
        <v>300</v>
      </c>
      <c r="B35" s="9">
        <v>158</v>
      </c>
      <c r="C35" s="10">
        <v>157</v>
      </c>
      <c r="D35" s="10">
        <v>158</v>
      </c>
      <c r="E35" s="10">
        <v>155</v>
      </c>
      <c r="F35" s="10">
        <v>157</v>
      </c>
      <c r="G35" s="10">
        <v>168</v>
      </c>
      <c r="H35" s="11">
        <v>170</v>
      </c>
      <c r="I35" s="3">
        <f t="shared" si="0"/>
        <v>160.42857142857142</v>
      </c>
      <c r="J35">
        <f t="array" ref="J35">MAX(ABS(B35:H35-(ROUND(I35,0))))</f>
        <v>10</v>
      </c>
    </row>
    <row r="36" spans="1:10" x14ac:dyDescent="0.25">
      <c r="A36" s="2">
        <v>310</v>
      </c>
      <c r="B36" s="9">
        <v>124</v>
      </c>
      <c r="C36" s="10">
        <v>122</v>
      </c>
      <c r="D36" s="10">
        <v>121</v>
      </c>
      <c r="E36" s="10">
        <v>122</v>
      </c>
      <c r="F36" s="10">
        <v>121</v>
      </c>
      <c r="G36" s="10">
        <v>130</v>
      </c>
      <c r="H36" s="11">
        <v>130</v>
      </c>
      <c r="I36" s="3">
        <f t="shared" si="0"/>
        <v>124.28571428571429</v>
      </c>
      <c r="J36">
        <f t="array" ref="J36">MAX(ABS(B36:H36-(ROUND(I36,0))))</f>
        <v>6</v>
      </c>
    </row>
    <row r="37" spans="1:10" x14ac:dyDescent="0.25">
      <c r="A37" s="2">
        <v>320</v>
      </c>
      <c r="B37" s="9">
        <v>88</v>
      </c>
      <c r="C37" s="10">
        <v>88</v>
      </c>
      <c r="D37" s="10">
        <v>88</v>
      </c>
      <c r="E37" s="10">
        <v>87</v>
      </c>
      <c r="F37" s="10">
        <v>88</v>
      </c>
      <c r="G37" s="10">
        <v>92</v>
      </c>
      <c r="H37" s="11">
        <v>96</v>
      </c>
      <c r="I37" s="3">
        <f t="shared" si="0"/>
        <v>89.571428571428569</v>
      </c>
      <c r="J37">
        <f t="array" ref="J37">MAX(ABS(B37:H37-(ROUND(I37,0))))</f>
        <v>6</v>
      </c>
    </row>
    <row r="38" spans="1:10" x14ac:dyDescent="0.25">
      <c r="A38" s="2">
        <v>330</v>
      </c>
      <c r="B38" s="9">
        <v>54</v>
      </c>
      <c r="C38" s="10">
        <v>54</v>
      </c>
      <c r="D38" s="10">
        <v>52</v>
      </c>
      <c r="E38" s="10">
        <v>55</v>
      </c>
      <c r="F38" s="10">
        <v>55</v>
      </c>
      <c r="G38" s="10">
        <v>56</v>
      </c>
      <c r="H38" s="11">
        <v>57</v>
      </c>
      <c r="I38" s="3">
        <f t="shared" si="0"/>
        <v>54.714285714285715</v>
      </c>
      <c r="J38">
        <f t="array" ref="J38">MAX(ABS(B38:H38-(ROUND(I38,0))))</f>
        <v>3</v>
      </c>
    </row>
    <row r="39" spans="1:10" x14ac:dyDescent="0.25">
      <c r="A39" s="2">
        <v>340</v>
      </c>
      <c r="B39" s="9">
        <v>25</v>
      </c>
      <c r="C39" s="10">
        <v>26</v>
      </c>
      <c r="D39" s="10">
        <v>25</v>
      </c>
      <c r="E39" s="10">
        <v>27</v>
      </c>
      <c r="F39" s="10">
        <v>25</v>
      </c>
      <c r="G39" s="10">
        <v>26</v>
      </c>
      <c r="H39" s="11">
        <v>25</v>
      </c>
      <c r="I39" s="3">
        <f t="shared" si="0"/>
        <v>25.571428571428573</v>
      </c>
      <c r="J39">
        <f t="array" ref="J39">MAX(ABS(B39:H39-(ROUND(I39,0))))</f>
        <v>1</v>
      </c>
    </row>
    <row r="40" spans="1:10" x14ac:dyDescent="0.25">
      <c r="A40" s="2">
        <v>350</v>
      </c>
      <c r="B40" s="9">
        <v>8</v>
      </c>
      <c r="C40" s="10">
        <v>7</v>
      </c>
      <c r="D40" s="10">
        <v>7</v>
      </c>
      <c r="E40" s="10">
        <v>7</v>
      </c>
      <c r="F40" s="10">
        <v>6</v>
      </c>
      <c r="G40" s="10">
        <v>7</v>
      </c>
      <c r="H40" s="11">
        <v>8</v>
      </c>
      <c r="I40" s="3">
        <f t="shared" si="0"/>
        <v>7.1428571428571432</v>
      </c>
      <c r="J40">
        <f t="array" ref="J40">MAX(ABS(B40:H40-(ROUND(I40,0))))</f>
        <v>1</v>
      </c>
    </row>
    <row r="41" spans="1:10" ht="15.75" thickBot="1" x14ac:dyDescent="0.3">
      <c r="A41" s="2">
        <v>360</v>
      </c>
      <c r="B41" s="12">
        <v>-1</v>
      </c>
      <c r="C41" s="13">
        <v>-1</v>
      </c>
      <c r="D41" s="13">
        <v>-1</v>
      </c>
      <c r="E41" s="13">
        <v>-1</v>
      </c>
      <c r="F41" s="13">
        <v>-1</v>
      </c>
      <c r="G41" s="13">
        <v>-1</v>
      </c>
      <c r="H41" s="14">
        <v>-1</v>
      </c>
      <c r="I41" s="3">
        <f t="shared" si="0"/>
        <v>-1</v>
      </c>
      <c r="J41">
        <f t="array" ref="J41">MAX(ABS(B41:H41-(ROUND(I41,0))))</f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cp:lastPrinted>2018-05-31T16:34:35Z</cp:lastPrinted>
  <dcterms:created xsi:type="dcterms:W3CDTF">2018-05-24T22:42:44Z</dcterms:created>
  <dcterms:modified xsi:type="dcterms:W3CDTF">2018-06-01T04:30:14Z</dcterms:modified>
</cp:coreProperties>
</file>