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yblu\Documents\repos\comp268-random\Unit 7 Examples\"/>
    </mc:Choice>
  </mc:AlternateContent>
  <bookViews>
    <workbookView xWindow="0" yWindow="0" windowWidth="24000" windowHeight="10575" activeTab="1"/>
  </bookViews>
  <sheets>
    <sheet name="v1.0" sheetId="1" r:id="rId1"/>
    <sheet name="v1.1 ArrayList&lt;Integer&gt;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A7" i="2"/>
  <c r="B7" i="2" s="1"/>
  <c r="A6" i="2"/>
  <c r="B6" i="2" s="1"/>
  <c r="A5" i="2"/>
  <c r="B5" i="2" s="1"/>
  <c r="A4" i="2"/>
  <c r="B4" i="2" s="1"/>
  <c r="A3" i="2"/>
  <c r="A2" i="2"/>
  <c r="B2" i="2" s="1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3" i="2"/>
  <c r="C2" i="2"/>
  <c r="F18" i="2" l="1"/>
  <c r="G18" i="2" s="1"/>
  <c r="H18" i="2" s="1"/>
  <c r="I18" i="2" s="1"/>
  <c r="J18" i="2" s="1"/>
  <c r="F14" i="2"/>
  <c r="G14" i="2" s="1"/>
  <c r="H14" i="2" s="1"/>
  <c r="I14" i="2" s="1"/>
  <c r="J14" i="2" s="1"/>
  <c r="F10" i="2"/>
  <c r="G10" i="2" s="1"/>
  <c r="H10" i="2" s="1"/>
  <c r="I10" i="2" s="1"/>
  <c r="J10" i="2" s="1"/>
  <c r="F17" i="2"/>
  <c r="G17" i="2" s="1"/>
  <c r="H17" i="2" s="1"/>
  <c r="I17" i="2" s="1"/>
  <c r="J17" i="2" s="1"/>
  <c r="F13" i="2"/>
  <c r="G13" i="2" s="1"/>
  <c r="H13" i="2" s="1"/>
  <c r="I13" i="2" s="1"/>
  <c r="J13" i="2" s="1"/>
  <c r="F9" i="2"/>
  <c r="G9" i="2" s="1"/>
  <c r="H9" i="2" s="1"/>
  <c r="I9" i="2" s="1"/>
  <c r="J9" i="2" s="1"/>
  <c r="F7" i="2"/>
  <c r="G7" i="2" s="1"/>
  <c r="H7" i="2" s="1"/>
  <c r="I7" i="2" s="1"/>
  <c r="J7" i="2" s="1"/>
  <c r="F5" i="2"/>
  <c r="G5" i="2" s="1"/>
  <c r="H5" i="2" s="1"/>
  <c r="I5" i="2" s="1"/>
  <c r="J5" i="2" s="1"/>
  <c r="F3" i="2"/>
  <c r="G3" i="2" s="1"/>
  <c r="H3" i="2" s="1"/>
  <c r="I3" i="2" s="1"/>
  <c r="J3" i="2" s="1"/>
  <c r="F16" i="2"/>
  <c r="G16" i="2" s="1"/>
  <c r="H16" i="2" s="1"/>
  <c r="I16" i="2" s="1"/>
  <c r="J16" i="2" s="1"/>
  <c r="F12" i="2"/>
  <c r="G12" i="2" s="1"/>
  <c r="H12" i="2" s="1"/>
  <c r="I12" i="2" s="1"/>
  <c r="J12" i="2" s="1"/>
  <c r="F15" i="2"/>
  <c r="G15" i="2" s="1"/>
  <c r="H15" i="2" s="1"/>
  <c r="I15" i="2" s="1"/>
  <c r="J15" i="2" s="1"/>
  <c r="F11" i="2"/>
  <c r="G11" i="2" s="1"/>
  <c r="H11" i="2" s="1"/>
  <c r="I11" i="2" s="1"/>
  <c r="J11" i="2" s="1"/>
  <c r="F8" i="2"/>
  <c r="G8" i="2" s="1"/>
  <c r="H8" i="2" s="1"/>
  <c r="I8" i="2" s="1"/>
  <c r="J8" i="2" s="1"/>
  <c r="F6" i="2"/>
  <c r="G6" i="2" s="1"/>
  <c r="H6" i="2" s="1"/>
  <c r="I6" i="2" s="1"/>
  <c r="J6" i="2" s="1"/>
  <c r="F4" i="2"/>
  <c r="G4" i="2" s="1"/>
  <c r="H4" i="2" s="1"/>
  <c r="I4" i="2" s="1"/>
  <c r="J4" i="2" s="1"/>
  <c r="F2" i="2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B9" i="1"/>
  <c r="A9" i="1"/>
  <c r="A8" i="1"/>
  <c r="B8" i="1" s="1"/>
  <c r="A7" i="1"/>
  <c r="B7" i="1" s="1"/>
  <c r="A6" i="1"/>
  <c r="B6" i="1" s="1"/>
  <c r="A5" i="1"/>
  <c r="B5" i="1" s="1"/>
  <c r="A4" i="1"/>
  <c r="B4" i="1" s="1"/>
  <c r="A3" i="1"/>
  <c r="B3" i="1" s="1"/>
  <c r="C16" i="1"/>
  <c r="C17" i="1"/>
  <c r="C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  <c r="A2" i="1"/>
  <c r="B2" i="1" s="1"/>
  <c r="K5" i="2" l="1"/>
  <c r="M5" i="2"/>
  <c r="L5" i="2"/>
  <c r="K6" i="2"/>
  <c r="L6" i="2"/>
  <c r="M6" i="2"/>
  <c r="M7" i="2"/>
  <c r="L7" i="2"/>
  <c r="K7" i="2"/>
  <c r="K4" i="2"/>
  <c r="M4" i="2"/>
  <c r="L4" i="2"/>
  <c r="K8" i="2"/>
  <c r="L8" i="2"/>
  <c r="M8" i="2"/>
  <c r="M9" i="2"/>
  <c r="K9" i="2"/>
  <c r="L9" i="2"/>
  <c r="K11" i="2"/>
  <c r="M11" i="2"/>
  <c r="L11" i="2"/>
  <c r="M13" i="2"/>
  <c r="L13" i="2"/>
  <c r="K13" i="2"/>
  <c r="K15" i="2"/>
  <c r="L15" i="2"/>
  <c r="M15" i="2"/>
  <c r="M17" i="2"/>
  <c r="L17" i="2"/>
  <c r="K17" i="2"/>
  <c r="M12" i="2"/>
  <c r="L12" i="2"/>
  <c r="K12" i="2"/>
  <c r="M10" i="2"/>
  <c r="L10" i="2"/>
  <c r="K10" i="2"/>
  <c r="M16" i="2"/>
  <c r="L16" i="2"/>
  <c r="K16" i="2"/>
  <c r="M14" i="2"/>
  <c r="L14" i="2"/>
  <c r="K14" i="2"/>
  <c r="G2" i="2"/>
  <c r="H2" i="2" s="1"/>
  <c r="F19" i="2"/>
  <c r="G19" i="2" s="1"/>
  <c r="K3" i="2"/>
  <c r="M3" i="2"/>
  <c r="L3" i="2"/>
  <c r="M18" i="2"/>
  <c r="L18" i="2"/>
  <c r="K18" i="2"/>
  <c r="F18" i="1"/>
  <c r="G18" i="1" s="1"/>
  <c r="H18" i="1" s="1"/>
  <c r="I18" i="1" s="1"/>
  <c r="J18" i="1" s="1"/>
  <c r="F10" i="1"/>
  <c r="G10" i="1" s="1"/>
  <c r="H10" i="1" s="1"/>
  <c r="I10" i="1" s="1"/>
  <c r="J10" i="1" s="1"/>
  <c r="F11" i="1"/>
  <c r="F3" i="1"/>
  <c r="F4" i="1"/>
  <c r="F12" i="1"/>
  <c r="F16" i="1"/>
  <c r="F5" i="1"/>
  <c r="F13" i="1"/>
  <c r="F6" i="1"/>
  <c r="F14" i="1"/>
  <c r="F8" i="1"/>
  <c r="F7" i="1"/>
  <c r="F15" i="1"/>
  <c r="F9" i="1"/>
  <c r="G9" i="1" s="1"/>
  <c r="H9" i="1" s="1"/>
  <c r="I9" i="1" s="1"/>
  <c r="J9" i="1" s="1"/>
  <c r="L9" i="1" s="1"/>
  <c r="F17" i="1"/>
  <c r="G17" i="1" s="1"/>
  <c r="H17" i="1" s="1"/>
  <c r="I17" i="1" s="1"/>
  <c r="J17" i="1" s="1"/>
  <c r="M17" i="1" s="1"/>
  <c r="I2" i="2" l="1"/>
  <c r="H19" i="2"/>
  <c r="M9" i="1"/>
  <c r="K17" i="1"/>
  <c r="M10" i="1"/>
  <c r="L10" i="1"/>
  <c r="K10" i="1"/>
  <c r="M18" i="1"/>
  <c r="K18" i="1"/>
  <c r="L18" i="1"/>
  <c r="G8" i="1"/>
  <c r="H8" i="1" s="1"/>
  <c r="I8" i="1" s="1"/>
  <c r="J8" i="1" s="1"/>
  <c r="G6" i="1"/>
  <c r="H6" i="1" s="1"/>
  <c r="I6" i="1" s="1"/>
  <c r="J6" i="1" s="1"/>
  <c r="G13" i="1"/>
  <c r="H13" i="1" s="1"/>
  <c r="I13" i="1" s="1"/>
  <c r="J13" i="1" s="1"/>
  <c r="G3" i="1"/>
  <c r="H3" i="1" s="1"/>
  <c r="I3" i="1" s="1"/>
  <c r="J3" i="1" s="1"/>
  <c r="F2" i="1"/>
  <c r="G5" i="1"/>
  <c r="H5" i="1" s="1"/>
  <c r="I5" i="1" s="1"/>
  <c r="J5" i="1" s="1"/>
  <c r="G11" i="1"/>
  <c r="H11" i="1" s="1"/>
  <c r="I11" i="1" s="1"/>
  <c r="J11" i="1" s="1"/>
  <c r="L17" i="1"/>
  <c r="G16" i="1"/>
  <c r="H16" i="1" s="1"/>
  <c r="I16" i="1" s="1"/>
  <c r="J16" i="1" s="1"/>
  <c r="G14" i="1"/>
  <c r="H14" i="1" s="1"/>
  <c r="I14" i="1" s="1"/>
  <c r="J14" i="1" s="1"/>
  <c r="G15" i="1"/>
  <c r="H15" i="1" s="1"/>
  <c r="I15" i="1" s="1"/>
  <c r="J15" i="1" s="1"/>
  <c r="G12" i="1"/>
  <c r="H12" i="1" s="1"/>
  <c r="I12" i="1" s="1"/>
  <c r="J12" i="1" s="1"/>
  <c r="K9" i="1"/>
  <c r="G7" i="1"/>
  <c r="H7" i="1" s="1"/>
  <c r="I7" i="1" s="1"/>
  <c r="J7" i="1" s="1"/>
  <c r="G4" i="1"/>
  <c r="H4" i="1" s="1"/>
  <c r="I4" i="1" s="1"/>
  <c r="J4" i="1" s="1"/>
  <c r="J2" i="2" l="1"/>
  <c r="I19" i="2"/>
  <c r="M16" i="1"/>
  <c r="L16" i="1"/>
  <c r="K16" i="1"/>
  <c r="M7" i="1"/>
  <c r="L7" i="1"/>
  <c r="K7" i="1"/>
  <c r="L6" i="1"/>
  <c r="K6" i="1"/>
  <c r="M6" i="1"/>
  <c r="M5" i="1"/>
  <c r="K5" i="1"/>
  <c r="L5" i="1"/>
  <c r="K11" i="1"/>
  <c r="M11" i="1"/>
  <c r="L11" i="1"/>
  <c r="M4" i="1"/>
  <c r="L4" i="1"/>
  <c r="K4" i="1"/>
  <c r="M8" i="1"/>
  <c r="L8" i="1"/>
  <c r="K8" i="1"/>
  <c r="L12" i="1"/>
  <c r="M12" i="1"/>
  <c r="K12" i="1"/>
  <c r="L15" i="1"/>
  <c r="M15" i="1"/>
  <c r="K15" i="1"/>
  <c r="K3" i="1"/>
  <c r="M3" i="1"/>
  <c r="L3" i="1"/>
  <c r="K13" i="1"/>
  <c r="M13" i="1"/>
  <c r="L13" i="1"/>
  <c r="L14" i="1"/>
  <c r="K14" i="1"/>
  <c r="M14" i="1"/>
  <c r="G2" i="1"/>
  <c r="H2" i="1" s="1"/>
  <c r="H19" i="1" s="1"/>
  <c r="F19" i="1"/>
  <c r="G19" i="1" s="1"/>
  <c r="K2" i="2" l="1"/>
  <c r="K19" i="2" s="1"/>
  <c r="J19" i="2"/>
  <c r="M2" i="2"/>
  <c r="M19" i="2" s="1"/>
  <c r="L2" i="2"/>
  <c r="L19" i="2" s="1"/>
  <c r="I2" i="1"/>
  <c r="J2" i="1" l="1"/>
  <c r="I19" i="1"/>
  <c r="J19" i="1" l="1"/>
  <c r="L2" i="1"/>
  <c r="L19" i="1" s="1"/>
  <c r="K2" i="1"/>
  <c r="K19" i="1" s="1"/>
  <c r="M2" i="1"/>
  <c r="M19" i="1" s="1"/>
</calcChain>
</file>

<file path=xl/sharedStrings.xml><?xml version="1.0" encoding="utf-8"?>
<sst xmlns="http://schemas.openxmlformats.org/spreadsheetml/2006/main" count="28" uniqueCount="14">
  <si>
    <t>time</t>
  </si>
  <si>
    <t>size</t>
  </si>
  <si>
    <t>size 2^x</t>
  </si>
  <si>
    <t>time 2^x</t>
  </si>
  <si>
    <t>forecast time 2^x</t>
  </si>
  <si>
    <t>forecast time [hours]</t>
  </si>
  <si>
    <t>forecast time [seconds]</t>
  </si>
  <si>
    <t>forecast time [weeks]</t>
  </si>
  <si>
    <t>forecast time [months]</t>
  </si>
  <si>
    <t>forecast time [years]</t>
  </si>
  <si>
    <t>forecast time [minutes]</t>
  </si>
  <si>
    <t>forecast time
[days]</t>
  </si>
  <si>
    <t>TOTAL</t>
  </si>
  <si>
    <t>forecast time [milliseconds]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</si>
</sst>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C34" sqref="C34"/>
    </sheetView>
  </sheetViews>
  <sheetFormatPr defaultRowHeight="14.25" x14ac:dyDescent="0.45"/>
  <cols>
    <col min="3" max="3" width="11.86328125" customWidth="1"/>
    <col min="5" max="5" width="11.06640625" customWidth="1"/>
    <col min="6" max="13" width="12.6640625" customWidth="1"/>
  </cols>
  <sheetData>
    <row r="1" spans="1:13" s="1" customFormat="1" ht="28.5" x14ac:dyDescent="0.4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9" t="s">
        <v>13</v>
      </c>
      <c r="G1" s="10" t="s">
        <v>6</v>
      </c>
      <c r="H1" s="10" t="s">
        <v>10</v>
      </c>
      <c r="I1" s="10" t="s">
        <v>5</v>
      </c>
      <c r="J1" s="10" t="s">
        <v>11</v>
      </c>
      <c r="K1" s="10" t="s">
        <v>7</v>
      </c>
      <c r="L1" s="10" t="s">
        <v>8</v>
      </c>
      <c r="M1" s="11" t="s">
        <v>9</v>
      </c>
    </row>
    <row r="2" spans="1:13" x14ac:dyDescent="0.45">
      <c r="A2" s="12">
        <f>110+109</f>
        <v>219</v>
      </c>
      <c r="B2">
        <f>LOG(A2,2)</f>
        <v>7.7747870596011737</v>
      </c>
      <c r="C2" s="12">
        <f>2^D2</f>
        <v>32768</v>
      </c>
      <c r="D2">
        <v>15</v>
      </c>
      <c r="E2">
        <f>_xlfn.FORECAST.LINEAR(D2,B$2:B$9,D$2:D$9)</f>
        <v>7.6664747508102167</v>
      </c>
      <c r="F2" s="6">
        <f>2^E2</f>
        <v>203.16030726450882</v>
      </c>
      <c r="G2" s="7">
        <f>F2/1000</f>
        <v>0.20316030726450882</v>
      </c>
      <c r="H2" s="7">
        <f>G2/60</f>
        <v>3.386005121075147E-3</v>
      </c>
      <c r="I2" s="7">
        <f>H2/60</f>
        <v>5.643341868458578E-5</v>
      </c>
      <c r="J2" s="7">
        <f>I2/24</f>
        <v>2.3513924451910742E-6</v>
      </c>
      <c r="K2" s="7">
        <f>J2/7</f>
        <v>3.3591320645586776E-7</v>
      </c>
      <c r="L2" s="7">
        <f>J2/(365.25/12)</f>
        <v>7.7253139883074303E-8</v>
      </c>
      <c r="M2" s="8">
        <f>J2/365.25</f>
        <v>6.4377616569228586E-9</v>
      </c>
    </row>
    <row r="3" spans="1:13" x14ac:dyDescent="0.45">
      <c r="A3" s="12">
        <f>422+359</f>
        <v>781</v>
      </c>
      <c r="B3">
        <f t="shared" ref="B3:B9" si="0">LOG(A3,2)</f>
        <v>9.6091787381419795</v>
      </c>
      <c r="C3" s="12">
        <f t="shared" ref="C3:C18" si="1">2^D3</f>
        <v>65536</v>
      </c>
      <c r="D3">
        <v>16</v>
      </c>
      <c r="E3">
        <f t="shared" ref="E3:E18" si="2">_xlfn.FORECAST.LINEAR(D3,B$2:B$9,D$2:D$9)</f>
        <v>9.7150149808233195</v>
      </c>
      <c r="F3" s="6">
        <f t="shared" ref="F3:F18" si="3">2^E3</f>
        <v>840.44813451900552</v>
      </c>
      <c r="G3" s="7">
        <f t="shared" ref="G3:G19" si="4">F3/1000</f>
        <v>0.84044813451900557</v>
      </c>
      <c r="H3" s="7">
        <f t="shared" ref="H3:H18" si="5">G3/60</f>
        <v>1.4007468908650093E-2</v>
      </c>
      <c r="I3" s="7">
        <f t="shared" ref="I3:I18" si="6">H3/60</f>
        <v>2.3345781514416821E-4</v>
      </c>
      <c r="J3" s="7">
        <f t="shared" ref="J3:J18" si="7">I3/24</f>
        <v>9.7274089643403422E-6</v>
      </c>
      <c r="K3" s="7">
        <f t="shared" ref="K3:K18" si="8">J3/7</f>
        <v>1.3896298520486204E-6</v>
      </c>
      <c r="L3" s="7">
        <f t="shared" ref="L3:L18" si="9">J3/(365.25/12)</f>
        <v>3.1958633147730079E-7</v>
      </c>
      <c r="M3" s="8">
        <f t="shared" ref="M3:M18" si="10">J3/365.25</f>
        <v>2.6632194289775066E-8</v>
      </c>
    </row>
    <row r="4" spans="1:13" x14ac:dyDescent="0.45">
      <c r="A4" s="12">
        <f>16+2016+1484</f>
        <v>3516</v>
      </c>
      <c r="B4">
        <f t="shared" si="0"/>
        <v>11.779719355143406</v>
      </c>
      <c r="C4" s="12">
        <f t="shared" si="1"/>
        <v>131072</v>
      </c>
      <c r="D4">
        <v>17</v>
      </c>
      <c r="E4">
        <f t="shared" si="2"/>
        <v>11.763555210836422</v>
      </c>
      <c r="F4" s="6">
        <f t="shared" si="3"/>
        <v>3476.8261395510917</v>
      </c>
      <c r="G4" s="7">
        <f t="shared" si="4"/>
        <v>3.4768261395510915</v>
      </c>
      <c r="H4" s="7">
        <f t="shared" si="5"/>
        <v>5.7947102325851527E-2</v>
      </c>
      <c r="I4" s="7">
        <f t="shared" si="6"/>
        <v>9.6578503876419209E-4</v>
      </c>
      <c r="J4" s="7">
        <f t="shared" si="7"/>
        <v>4.0241043281841337E-5</v>
      </c>
      <c r="K4" s="7">
        <f t="shared" si="8"/>
        <v>5.7487204688344764E-6</v>
      </c>
      <c r="L4" s="7">
        <f t="shared" si="9"/>
        <v>1.3220876642904751E-6</v>
      </c>
      <c r="M4" s="8">
        <f t="shared" si="10"/>
        <v>1.1017397202420626E-7</v>
      </c>
    </row>
    <row r="5" spans="1:13" x14ac:dyDescent="0.45">
      <c r="A5" s="12">
        <f>8357+5925</f>
        <v>14282</v>
      </c>
      <c r="B5">
        <f t="shared" si="0"/>
        <v>13.801910402897031</v>
      </c>
      <c r="C5" s="12">
        <f t="shared" si="1"/>
        <v>262144</v>
      </c>
      <c r="D5">
        <v>18</v>
      </c>
      <c r="E5">
        <f t="shared" si="2"/>
        <v>13.812095440849525</v>
      </c>
      <c r="F5" s="6">
        <f t="shared" si="3"/>
        <v>14383.183813697176</v>
      </c>
      <c r="G5" s="7">
        <f t="shared" si="4"/>
        <v>14.383183813697176</v>
      </c>
      <c r="H5" s="7">
        <f t="shared" si="5"/>
        <v>0.23971973022828627</v>
      </c>
      <c r="I5" s="7">
        <f t="shared" si="6"/>
        <v>3.9953288371381047E-3</v>
      </c>
      <c r="J5" s="7">
        <f t="shared" si="7"/>
        <v>1.6647203488075437E-4</v>
      </c>
      <c r="K5" s="7">
        <f t="shared" si="8"/>
        <v>2.3781719268679195E-5</v>
      </c>
      <c r="L5" s="7">
        <f t="shared" si="9"/>
        <v>5.469307100805072E-6</v>
      </c>
      <c r="M5" s="8">
        <f t="shared" si="10"/>
        <v>4.5577559173375597E-7</v>
      </c>
    </row>
    <row r="6" spans="1:13" x14ac:dyDescent="0.45">
      <c r="A6" s="12">
        <f>15+33492+23926</f>
        <v>57433</v>
      </c>
      <c r="B6">
        <f t="shared" si="0"/>
        <v>15.809592302096698</v>
      </c>
      <c r="C6" s="12">
        <f t="shared" si="1"/>
        <v>524288</v>
      </c>
      <c r="D6">
        <v>19</v>
      </c>
      <c r="E6">
        <f t="shared" si="2"/>
        <v>15.860635670862628</v>
      </c>
      <c r="F6" s="6">
        <f t="shared" si="3"/>
        <v>59501.386700144605</v>
      </c>
      <c r="G6" s="7">
        <f t="shared" si="4"/>
        <v>59.501386700144607</v>
      </c>
      <c r="H6" s="7">
        <f t="shared" si="5"/>
        <v>0.99168977833574345</v>
      </c>
      <c r="I6" s="7">
        <f t="shared" si="6"/>
        <v>1.6528162972262391E-2</v>
      </c>
      <c r="J6" s="7">
        <f t="shared" si="7"/>
        <v>6.8867345717759959E-4</v>
      </c>
      <c r="K6" s="7">
        <f t="shared" si="8"/>
        <v>9.8381922453942799E-5</v>
      </c>
      <c r="L6" s="7">
        <f t="shared" si="9"/>
        <v>2.262582200172812E-5</v>
      </c>
      <c r="M6" s="8">
        <f t="shared" si="10"/>
        <v>1.8854851668106766E-6</v>
      </c>
    </row>
    <row r="7" spans="1:13" x14ac:dyDescent="0.45">
      <c r="A7" s="12">
        <f>16+140811+101274</f>
        <v>242101</v>
      </c>
      <c r="B7">
        <f t="shared" si="0"/>
        <v>17.885249512848677</v>
      </c>
      <c r="C7" s="12">
        <f t="shared" si="1"/>
        <v>1048576</v>
      </c>
      <c r="D7">
        <v>20</v>
      </c>
      <c r="E7">
        <f t="shared" si="2"/>
        <v>17.909175900875731</v>
      </c>
      <c r="F7" s="6">
        <f t="shared" si="3"/>
        <v>246149.60533762985</v>
      </c>
      <c r="G7" s="7">
        <f t="shared" si="4"/>
        <v>246.14960533762985</v>
      </c>
      <c r="H7" s="7">
        <f t="shared" si="5"/>
        <v>4.102493422293831</v>
      </c>
      <c r="I7" s="7">
        <f t="shared" si="6"/>
        <v>6.8374890371563843E-2</v>
      </c>
      <c r="J7" s="7">
        <f t="shared" si="7"/>
        <v>2.8489537654818268E-3</v>
      </c>
      <c r="K7" s="7">
        <f t="shared" si="8"/>
        <v>4.0699339506883238E-4</v>
      </c>
      <c r="L7" s="7">
        <f t="shared" si="9"/>
        <v>9.3600123711928598E-5</v>
      </c>
      <c r="M7" s="8">
        <f t="shared" si="10"/>
        <v>7.8000103093273832E-6</v>
      </c>
    </row>
    <row r="8" spans="1:13" x14ac:dyDescent="0.45">
      <c r="A8" s="12">
        <f>31+587976+457267</f>
        <v>1045274</v>
      </c>
      <c r="B8">
        <f t="shared" si="0"/>
        <v>19.995449738067123</v>
      </c>
      <c r="C8" s="12">
        <f t="shared" si="1"/>
        <v>2097152</v>
      </c>
      <c r="D8">
        <v>21</v>
      </c>
      <c r="E8">
        <f t="shared" si="2"/>
        <v>19.957716130888841</v>
      </c>
      <c r="F8" s="6">
        <f t="shared" si="3"/>
        <v>1018289.3469896895</v>
      </c>
      <c r="G8" s="7">
        <f t="shared" si="4"/>
        <v>1018.2893469896895</v>
      </c>
      <c r="H8" s="7">
        <f t="shared" si="5"/>
        <v>16.971489116494826</v>
      </c>
      <c r="I8" s="7">
        <f t="shared" si="6"/>
        <v>0.28285815194158043</v>
      </c>
      <c r="J8" s="7">
        <f t="shared" si="7"/>
        <v>1.1785756330899184E-2</v>
      </c>
      <c r="K8" s="7">
        <f t="shared" si="8"/>
        <v>1.6836794758427406E-3</v>
      </c>
      <c r="L8" s="7">
        <f t="shared" si="9"/>
        <v>3.8721170696999371E-4</v>
      </c>
      <c r="M8" s="8">
        <f t="shared" si="10"/>
        <v>3.2267642247499481E-5</v>
      </c>
    </row>
    <row r="9" spans="1:13" x14ac:dyDescent="0.45">
      <c r="A9" s="12">
        <f>62+2439082+1858270</f>
        <v>4297414</v>
      </c>
      <c r="B9">
        <f t="shared" si="0"/>
        <v>22.035037338052533</v>
      </c>
      <c r="C9" s="12">
        <f t="shared" si="1"/>
        <v>4194304</v>
      </c>
      <c r="D9">
        <v>22</v>
      </c>
      <c r="E9">
        <f t="shared" si="2"/>
        <v>22.006256360901943</v>
      </c>
      <c r="F9" s="6">
        <f t="shared" si="3"/>
        <v>4212532.4262470631</v>
      </c>
      <c r="G9" s="7">
        <f t="shared" si="4"/>
        <v>4212.5324262470631</v>
      </c>
      <c r="H9" s="7">
        <f t="shared" si="5"/>
        <v>70.208873770784379</v>
      </c>
      <c r="I9" s="7">
        <f t="shared" si="6"/>
        <v>1.1701478961797396</v>
      </c>
      <c r="J9" s="7">
        <f t="shared" si="7"/>
        <v>4.875616234082248E-2</v>
      </c>
      <c r="K9" s="7">
        <f t="shared" si="8"/>
        <v>6.9651660486889254E-3</v>
      </c>
      <c r="L9" s="7">
        <f t="shared" si="9"/>
        <v>1.6018451693083362E-3</v>
      </c>
      <c r="M9" s="8">
        <f t="shared" si="10"/>
        <v>1.3348709744236134E-4</v>
      </c>
    </row>
    <row r="10" spans="1:13" x14ac:dyDescent="0.45">
      <c r="C10" s="12">
        <f t="shared" si="1"/>
        <v>8388608</v>
      </c>
      <c r="D10">
        <v>23</v>
      </c>
      <c r="E10">
        <f t="shared" si="2"/>
        <v>24.054796590915046</v>
      </c>
      <c r="F10" s="6">
        <f t="shared" si="3"/>
        <v>17426706.362629406</v>
      </c>
      <c r="G10" s="7">
        <f t="shared" si="4"/>
        <v>17426.706362629408</v>
      </c>
      <c r="H10" s="7">
        <f t="shared" si="5"/>
        <v>290.44510604382344</v>
      </c>
      <c r="I10" s="7">
        <f t="shared" si="6"/>
        <v>4.840751767397057</v>
      </c>
      <c r="J10" s="7">
        <f t="shared" si="7"/>
        <v>0.2016979903082107</v>
      </c>
      <c r="K10" s="7">
        <f t="shared" si="8"/>
        <v>2.8813998615458671E-2</v>
      </c>
      <c r="L10" s="7">
        <f t="shared" si="9"/>
        <v>6.626628018339571E-3</v>
      </c>
      <c r="M10" s="8">
        <f t="shared" si="10"/>
        <v>5.5221900152829762E-4</v>
      </c>
    </row>
    <row r="11" spans="1:13" x14ac:dyDescent="0.45">
      <c r="C11" s="12">
        <f t="shared" si="1"/>
        <v>16777216</v>
      </c>
      <c r="D11">
        <v>24</v>
      </c>
      <c r="E11">
        <f t="shared" si="2"/>
        <v>26.103336820928149</v>
      </c>
      <c r="F11" s="6">
        <f t="shared" si="3"/>
        <v>72092049.133462742</v>
      </c>
      <c r="G11" s="7">
        <f t="shared" si="4"/>
        <v>72092.049133462744</v>
      </c>
      <c r="H11" s="7">
        <f t="shared" si="5"/>
        <v>1201.5341522243791</v>
      </c>
      <c r="I11" s="7">
        <f t="shared" si="6"/>
        <v>20.025569203739654</v>
      </c>
      <c r="J11" s="7">
        <f t="shared" si="7"/>
        <v>0.83439871682248556</v>
      </c>
      <c r="K11" s="7">
        <f t="shared" si="8"/>
        <v>0.11919981668892651</v>
      </c>
      <c r="L11" s="7">
        <f t="shared" si="9"/>
        <v>2.7413510203613489E-2</v>
      </c>
      <c r="M11" s="8">
        <f t="shared" si="10"/>
        <v>2.2844591836344574E-3</v>
      </c>
    </row>
    <row r="12" spans="1:13" x14ac:dyDescent="0.45">
      <c r="C12" s="12">
        <f t="shared" si="1"/>
        <v>33554432</v>
      </c>
      <c r="D12">
        <v>25</v>
      </c>
      <c r="E12">
        <f t="shared" si="2"/>
        <v>28.151877050941252</v>
      </c>
      <c r="F12" s="6">
        <f t="shared" si="3"/>
        <v>298235560.98970288</v>
      </c>
      <c r="G12" s="7">
        <f t="shared" si="4"/>
        <v>298235.56098970288</v>
      </c>
      <c r="H12" s="7">
        <f t="shared" si="5"/>
        <v>4970.5926831617144</v>
      </c>
      <c r="I12" s="7">
        <f t="shared" si="6"/>
        <v>82.843211386028571</v>
      </c>
      <c r="J12" s="7">
        <f t="shared" si="7"/>
        <v>3.451800474417857</v>
      </c>
      <c r="K12" s="7">
        <f t="shared" si="8"/>
        <v>0.49311435348826527</v>
      </c>
      <c r="L12" s="7">
        <f t="shared" si="9"/>
        <v>0.11340617575089469</v>
      </c>
      <c r="M12" s="8">
        <f t="shared" si="10"/>
        <v>9.4505146459078898E-3</v>
      </c>
    </row>
    <row r="13" spans="1:13" x14ac:dyDescent="0.45">
      <c r="C13" s="12">
        <f t="shared" si="1"/>
        <v>67108864</v>
      </c>
      <c r="D13">
        <v>26</v>
      </c>
      <c r="E13">
        <f t="shared" si="2"/>
        <v>30.200417280954355</v>
      </c>
      <c r="F13" s="6">
        <f t="shared" si="3"/>
        <v>1233762265.1588318</v>
      </c>
      <c r="G13" s="7">
        <f t="shared" si="4"/>
        <v>1233762.2651588318</v>
      </c>
      <c r="H13" s="7">
        <f t="shared" si="5"/>
        <v>20562.704419313864</v>
      </c>
      <c r="I13" s="7">
        <f t="shared" si="6"/>
        <v>342.71174032189776</v>
      </c>
      <c r="J13" s="7">
        <f t="shared" si="7"/>
        <v>14.27965584674574</v>
      </c>
      <c r="K13" s="7">
        <f t="shared" si="8"/>
        <v>2.0399508352493916</v>
      </c>
      <c r="L13" s="7">
        <f t="shared" si="9"/>
        <v>0.46914680399986003</v>
      </c>
      <c r="M13" s="8">
        <f t="shared" si="10"/>
        <v>3.909556699998834E-2</v>
      </c>
    </row>
    <row r="14" spans="1:13" x14ac:dyDescent="0.45">
      <c r="C14" s="12">
        <f t="shared" si="1"/>
        <v>134217728</v>
      </c>
      <c r="D14">
        <v>27</v>
      </c>
      <c r="E14">
        <f t="shared" si="2"/>
        <v>32.248957510967458</v>
      </c>
      <c r="F14" s="6">
        <f t="shared" si="3"/>
        <v>5103916252.9059124</v>
      </c>
      <c r="G14" s="7">
        <f t="shared" si="4"/>
        <v>5103916.2529059127</v>
      </c>
      <c r="H14" s="7">
        <f t="shared" si="5"/>
        <v>85065.270881765216</v>
      </c>
      <c r="I14" s="7">
        <f t="shared" si="6"/>
        <v>1417.754514696087</v>
      </c>
      <c r="J14" s="7">
        <f t="shared" si="7"/>
        <v>59.073104779003621</v>
      </c>
      <c r="K14" s="7">
        <f t="shared" si="8"/>
        <v>8.4390149684290883</v>
      </c>
      <c r="L14" s="7">
        <f t="shared" si="9"/>
        <v>1.9408001570103859</v>
      </c>
      <c r="M14" s="8">
        <f t="shared" si="10"/>
        <v>0.16173334641753215</v>
      </c>
    </row>
    <row r="15" spans="1:13" x14ac:dyDescent="0.45">
      <c r="C15" s="12">
        <f t="shared" si="1"/>
        <v>268435456</v>
      </c>
      <c r="D15">
        <v>28</v>
      </c>
      <c r="E15">
        <f t="shared" si="2"/>
        <v>34.297497740980567</v>
      </c>
      <c r="F15" s="6">
        <f t="shared" si="3"/>
        <v>21114246927.728424</v>
      </c>
      <c r="G15" s="7">
        <f t="shared" si="4"/>
        <v>21114246.927728426</v>
      </c>
      <c r="H15" s="7">
        <f t="shared" si="5"/>
        <v>351904.11546214041</v>
      </c>
      <c r="I15" s="7">
        <f t="shared" si="6"/>
        <v>5865.0685910356733</v>
      </c>
      <c r="J15" s="7">
        <f t="shared" si="7"/>
        <v>244.37785795981972</v>
      </c>
      <c r="K15" s="7">
        <f t="shared" si="8"/>
        <v>34.91112256568853</v>
      </c>
      <c r="L15" s="7">
        <f t="shared" si="9"/>
        <v>8.0288413292753908</v>
      </c>
      <c r="M15" s="8">
        <f t="shared" si="10"/>
        <v>0.66907011077294931</v>
      </c>
    </row>
    <row r="16" spans="1:13" x14ac:dyDescent="0.45">
      <c r="C16" s="12">
        <f t="shared" si="1"/>
        <v>536870912</v>
      </c>
      <c r="D16">
        <v>29</v>
      </c>
      <c r="E16">
        <f t="shared" si="2"/>
        <v>36.34603797099367</v>
      </c>
      <c r="F16" s="6">
        <f t="shared" si="3"/>
        <v>87346931500.152481</v>
      </c>
      <c r="G16" s="7">
        <f t="shared" si="4"/>
        <v>87346931.500152484</v>
      </c>
      <c r="H16" s="7">
        <f t="shared" si="5"/>
        <v>1455782.191669208</v>
      </c>
      <c r="I16" s="7">
        <f t="shared" si="6"/>
        <v>24263.036527820132</v>
      </c>
      <c r="J16" s="7">
        <f t="shared" si="7"/>
        <v>1010.9598553258388</v>
      </c>
      <c r="K16" s="7">
        <f t="shared" si="8"/>
        <v>144.42283647511982</v>
      </c>
      <c r="L16" s="7">
        <f t="shared" si="9"/>
        <v>33.214286827953636</v>
      </c>
      <c r="M16" s="8">
        <f t="shared" si="10"/>
        <v>2.7678572356628028</v>
      </c>
    </row>
    <row r="17" spans="3:13" x14ac:dyDescent="0.45">
      <c r="C17" s="12">
        <f t="shared" si="1"/>
        <v>1073741824</v>
      </c>
      <c r="D17">
        <v>30</v>
      </c>
      <c r="E17">
        <f t="shared" si="2"/>
        <v>38.394578201006773</v>
      </c>
      <c r="F17" s="6">
        <f t="shared" si="3"/>
        <v>361343052802.55377</v>
      </c>
      <c r="G17" s="7">
        <f t="shared" si="4"/>
        <v>361343052.80255377</v>
      </c>
      <c r="H17" s="7">
        <f t="shared" si="5"/>
        <v>6022384.2133758962</v>
      </c>
      <c r="I17" s="7">
        <f t="shared" si="6"/>
        <v>100373.07022293161</v>
      </c>
      <c r="J17" s="7">
        <f t="shared" si="7"/>
        <v>4182.211259288817</v>
      </c>
      <c r="K17" s="7">
        <f t="shared" si="8"/>
        <v>597.45875132697381</v>
      </c>
      <c r="L17" s="7">
        <f t="shared" si="9"/>
        <v>137.40324465835948</v>
      </c>
      <c r="M17" s="8">
        <f t="shared" si="10"/>
        <v>11.450270388196625</v>
      </c>
    </row>
    <row r="18" spans="3:13" x14ac:dyDescent="0.45">
      <c r="C18" s="12">
        <f t="shared" si="1"/>
        <v>2147483648</v>
      </c>
      <c r="D18">
        <v>31</v>
      </c>
      <c r="E18">
        <f t="shared" si="2"/>
        <v>40.443118431019876</v>
      </c>
      <c r="F18" s="6">
        <f t="shared" si="3"/>
        <v>1494829864841.2305</v>
      </c>
      <c r="G18" s="7">
        <f t="shared" si="4"/>
        <v>1494829864.8412304</v>
      </c>
      <c r="H18" s="7">
        <f t="shared" si="5"/>
        <v>24913831.080687173</v>
      </c>
      <c r="I18" s="7">
        <f t="shared" si="6"/>
        <v>415230.51801145286</v>
      </c>
      <c r="J18" s="7">
        <f t="shared" si="7"/>
        <v>17301.271583810536</v>
      </c>
      <c r="K18" s="7">
        <f t="shared" si="8"/>
        <v>2471.6102262586478</v>
      </c>
      <c r="L18" s="7">
        <f t="shared" si="9"/>
        <v>568.41960028946323</v>
      </c>
      <c r="M18" s="8">
        <f t="shared" si="10"/>
        <v>47.368300024121936</v>
      </c>
    </row>
    <row r="19" spans="3:13" s="2" customFormat="1" x14ac:dyDescent="0.45">
      <c r="D19" s="3" t="s">
        <v>12</v>
      </c>
      <c r="E19" s="4"/>
      <c r="F19" s="3">
        <f t="shared" ref="F19:M19" si="11">SUM(F2:F18)</f>
        <v>1971365084282.5994</v>
      </c>
      <c r="G19" s="4">
        <f t="shared" si="4"/>
        <v>1971365084.2825994</v>
      </c>
      <c r="H19" s="4">
        <f t="shared" si="11"/>
        <v>32856084.738043323</v>
      </c>
      <c r="I19" s="4">
        <f t="shared" si="11"/>
        <v>547601.41230072198</v>
      </c>
      <c r="J19" s="4">
        <f t="shared" si="11"/>
        <v>22816.725512530084</v>
      </c>
      <c r="K19" s="4">
        <f t="shared" si="11"/>
        <v>3259.532216075726</v>
      </c>
      <c r="L19" s="4">
        <f t="shared" si="11"/>
        <v>749.62547885109109</v>
      </c>
      <c r="M19" s="5">
        <f t="shared" si="11"/>
        <v>62.468789904257591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J24" sqref="J24"/>
    </sheetView>
  </sheetViews>
  <sheetFormatPr defaultRowHeight="14.25" x14ac:dyDescent="0.45"/>
  <cols>
    <col min="3" max="3" width="11.86328125" customWidth="1"/>
    <col min="5" max="5" width="11.06640625" customWidth="1"/>
    <col min="6" max="13" width="12.6640625" customWidth="1"/>
  </cols>
  <sheetData>
    <row r="1" spans="1:13" s="1" customFormat="1" ht="28.5" x14ac:dyDescent="0.45">
      <c r="A1" s="1" t="s">
        <v>0</v>
      </c>
      <c r="B1" s="1" t="s">
        <v>3</v>
      </c>
      <c r="C1" s="1" t="s">
        <v>1</v>
      </c>
      <c r="D1" s="1" t="s">
        <v>2</v>
      </c>
      <c r="E1" s="1" t="s">
        <v>4</v>
      </c>
      <c r="F1" s="9" t="s">
        <v>13</v>
      </c>
      <c r="G1" s="10" t="s">
        <v>6</v>
      </c>
      <c r="H1" s="10" t="s">
        <v>10</v>
      </c>
      <c r="I1" s="10" t="s">
        <v>5</v>
      </c>
      <c r="J1" s="10" t="s">
        <v>11</v>
      </c>
      <c r="K1" s="10" t="s">
        <v>7</v>
      </c>
      <c r="L1" s="10" t="s">
        <v>8</v>
      </c>
      <c r="M1" s="11" t="s">
        <v>9</v>
      </c>
    </row>
    <row r="2" spans="1:13" x14ac:dyDescent="0.45">
      <c r="A2" s="12">
        <f>3+122+39</f>
        <v>164</v>
      </c>
      <c r="B2">
        <f>LOG(A2,2)</f>
        <v>7.3575520046180847</v>
      </c>
      <c r="C2" s="12">
        <f>2^D2</f>
        <v>32768</v>
      </c>
      <c r="D2">
        <v>15</v>
      </c>
      <c r="E2">
        <f>_xlfn.FORECAST.LINEAR(D2,B$2:B$7,D$2:D$7)</f>
        <v>7.2180157095681601</v>
      </c>
      <c r="F2" s="6">
        <f>2^E2</f>
        <v>148.88098648074393</v>
      </c>
      <c r="G2" s="7">
        <f>F2/1000</f>
        <v>0.14888098648074394</v>
      </c>
      <c r="H2" s="7">
        <f>G2/60</f>
        <v>2.4813497746790656E-3</v>
      </c>
      <c r="I2" s="7">
        <f>H2/60</f>
        <v>4.1355829577984425E-5</v>
      </c>
      <c r="J2" s="7">
        <f>I2/24</f>
        <v>1.723159565749351E-6</v>
      </c>
      <c r="K2" s="7">
        <f>J2/7</f>
        <v>2.4616565224990727E-7</v>
      </c>
      <c r="L2" s="7">
        <f>J2/(365.25/12)</f>
        <v>5.6613045281292849E-8</v>
      </c>
      <c r="M2" s="8">
        <f>J2/365.25</f>
        <v>4.7177537734410707E-9</v>
      </c>
    </row>
    <row r="3" spans="1:13" x14ac:dyDescent="0.45">
      <c r="A3" s="12">
        <f>2+406+142</f>
        <v>550</v>
      </c>
      <c r="B3">
        <f t="shared" ref="B3:B9" si="0">LOG(A3,2)</f>
        <v>9.1032878084120217</v>
      </c>
      <c r="C3" s="12">
        <f t="shared" ref="C3:C18" si="1">2^D3</f>
        <v>65536</v>
      </c>
      <c r="D3">
        <v>16</v>
      </c>
      <c r="E3">
        <f t="shared" ref="E3:E18" si="2">_xlfn.FORECAST.LINEAR(D3,B$2:B$7,D$2:D$7)</f>
        <v>9.2091163420282349</v>
      </c>
      <c r="F3" s="6">
        <f t="shared" ref="F3:F18" si="3">2^E3</f>
        <v>591.86172083261522</v>
      </c>
      <c r="G3" s="7">
        <f t="shared" ref="G3:G19" si="4">F3/1000</f>
        <v>0.59186172083261523</v>
      </c>
      <c r="H3" s="7">
        <f t="shared" ref="H3:I18" si="5">G3/60</f>
        <v>9.8643620138769202E-3</v>
      </c>
      <c r="I3" s="7">
        <f t="shared" si="5"/>
        <v>1.6440603356461533E-4</v>
      </c>
      <c r="J3" s="7">
        <f t="shared" ref="J3:J18" si="6">I3/24</f>
        <v>6.8502513985256385E-6</v>
      </c>
      <c r="K3" s="7">
        <f t="shared" ref="K3:K18" si="7">J3/7</f>
        <v>9.786073426465197E-7</v>
      </c>
      <c r="L3" s="7">
        <f t="shared" ref="L3:L18" si="8">J3/(365.25/12)</f>
        <v>2.2505959420207436E-7</v>
      </c>
      <c r="M3" s="8">
        <f t="shared" ref="M3:M18" si="9">J3/365.25</f>
        <v>1.8754966183506198E-8</v>
      </c>
    </row>
    <row r="4" spans="1:13" x14ac:dyDescent="0.45">
      <c r="A4" s="12">
        <f>7+1514+631</f>
        <v>2152</v>
      </c>
      <c r="B4">
        <f t="shared" si="0"/>
        <v>11.071462362556625</v>
      </c>
      <c r="C4" s="12">
        <f t="shared" si="1"/>
        <v>131072</v>
      </c>
      <c r="D4">
        <v>17</v>
      </c>
      <c r="E4">
        <f t="shared" si="2"/>
        <v>11.200216974488306</v>
      </c>
      <c r="F4" s="6">
        <f t="shared" si="3"/>
        <v>2352.8880676260878</v>
      </c>
      <c r="G4" s="7">
        <f t="shared" si="4"/>
        <v>2.3528880676260879</v>
      </c>
      <c r="H4" s="7">
        <f t="shared" si="5"/>
        <v>3.9214801127101469E-2</v>
      </c>
      <c r="I4" s="7">
        <f t="shared" si="5"/>
        <v>6.5358001878502449E-4</v>
      </c>
      <c r="J4" s="7">
        <f t="shared" si="6"/>
        <v>2.7232500782709354E-5</v>
      </c>
      <c r="K4" s="7">
        <f t="shared" si="7"/>
        <v>3.8903572546727646E-6</v>
      </c>
      <c r="L4" s="7">
        <f t="shared" si="8"/>
        <v>8.9470228444219642E-7</v>
      </c>
      <c r="M4" s="8">
        <f t="shared" si="9"/>
        <v>7.4558523703516373E-8</v>
      </c>
    </row>
    <row r="5" spans="1:13" x14ac:dyDescent="0.45">
      <c r="A5" s="12">
        <f>6+6322+3330</f>
        <v>9658</v>
      </c>
      <c r="B5">
        <f t="shared" si="0"/>
        <v>13.237508748172656</v>
      </c>
      <c r="C5" s="12">
        <f t="shared" si="1"/>
        <v>262144</v>
      </c>
      <c r="D5">
        <v>18</v>
      </c>
      <c r="E5">
        <f t="shared" si="2"/>
        <v>13.191317606948381</v>
      </c>
      <c r="F5" s="6">
        <f t="shared" si="3"/>
        <v>9353.6751303821911</v>
      </c>
      <c r="G5" s="7">
        <f t="shared" si="4"/>
        <v>9.3536751303821912</v>
      </c>
      <c r="H5" s="7">
        <f t="shared" si="5"/>
        <v>0.15589458550636986</v>
      </c>
      <c r="I5" s="7">
        <f t="shared" si="5"/>
        <v>2.5982430917728312E-3</v>
      </c>
      <c r="J5" s="7">
        <f t="shared" si="6"/>
        <v>1.0826012882386797E-4</v>
      </c>
      <c r="K5" s="7">
        <f t="shared" si="7"/>
        <v>1.5465732689123994E-5</v>
      </c>
      <c r="L5" s="7">
        <f t="shared" si="8"/>
        <v>3.5568009469853952E-6</v>
      </c>
      <c r="M5" s="8">
        <f t="shared" si="9"/>
        <v>2.964000789154496E-7</v>
      </c>
    </row>
    <row r="6" spans="1:13" x14ac:dyDescent="0.45">
      <c r="A6" s="12">
        <f>13+25761+11917</f>
        <v>37691</v>
      </c>
      <c r="B6">
        <f t="shared" si="0"/>
        <v>15.201932451970192</v>
      </c>
      <c r="C6" s="12">
        <f t="shared" si="1"/>
        <v>524288</v>
      </c>
      <c r="D6">
        <v>19</v>
      </c>
      <c r="E6">
        <f t="shared" si="2"/>
        <v>15.182418239408456</v>
      </c>
      <c r="F6" s="6">
        <f t="shared" si="3"/>
        <v>37184.615642597651</v>
      </c>
      <c r="G6" s="7">
        <f t="shared" si="4"/>
        <v>37.184615642597649</v>
      </c>
      <c r="H6" s="7">
        <f t="shared" si="5"/>
        <v>0.61974359404329415</v>
      </c>
      <c r="I6" s="7">
        <f t="shared" si="5"/>
        <v>1.032905990072157E-2</v>
      </c>
      <c r="J6" s="7">
        <f t="shared" si="6"/>
        <v>4.3037749586339875E-4</v>
      </c>
      <c r="K6" s="7">
        <f t="shared" si="7"/>
        <v>6.1482499409056961E-5</v>
      </c>
      <c r="L6" s="7">
        <f t="shared" si="8"/>
        <v>1.4139712389762587E-5</v>
      </c>
      <c r="M6" s="8">
        <f t="shared" si="9"/>
        <v>1.1783093658135489E-6</v>
      </c>
    </row>
    <row r="7" spans="1:13" x14ac:dyDescent="0.45">
      <c r="A7" s="12">
        <f>25+102032+48804</f>
        <v>150861</v>
      </c>
      <c r="B7">
        <f t="shared" si="0"/>
        <v>17.202860368580492</v>
      </c>
      <c r="C7" s="12">
        <f t="shared" si="1"/>
        <v>1048576</v>
      </c>
      <c r="D7">
        <v>20</v>
      </c>
      <c r="E7">
        <f t="shared" si="2"/>
        <v>17.173518871868531</v>
      </c>
      <c r="F7" s="6">
        <f t="shared" si="3"/>
        <v>147823.78276069346</v>
      </c>
      <c r="G7" s="7">
        <f t="shared" si="4"/>
        <v>147.82378276069346</v>
      </c>
      <c r="H7" s="7">
        <f t="shared" si="5"/>
        <v>2.4637297126782243</v>
      </c>
      <c r="I7" s="7">
        <f t="shared" si="5"/>
        <v>4.1062161877970405E-2</v>
      </c>
      <c r="J7" s="7">
        <f t="shared" si="6"/>
        <v>1.7109234115821003E-3</v>
      </c>
      <c r="K7" s="7">
        <f t="shared" si="7"/>
        <v>2.4441763022601431E-4</v>
      </c>
      <c r="L7" s="7">
        <f t="shared" si="8"/>
        <v>5.6211036109473519E-5</v>
      </c>
      <c r="M7" s="8">
        <f t="shared" si="9"/>
        <v>4.684253009122793E-6</v>
      </c>
    </row>
    <row r="8" spans="1:13" x14ac:dyDescent="0.45">
      <c r="C8" s="12">
        <f t="shared" si="1"/>
        <v>2097152</v>
      </c>
      <c r="D8">
        <v>21</v>
      </c>
      <c r="E8">
        <f t="shared" si="2"/>
        <v>19.164619504328606</v>
      </c>
      <c r="F8" s="6">
        <f t="shared" si="3"/>
        <v>587658.91140872252</v>
      </c>
      <c r="G8" s="7">
        <f t="shared" si="4"/>
        <v>587.65891140872247</v>
      </c>
      <c r="H8" s="7">
        <f t="shared" si="5"/>
        <v>9.7943151901453742</v>
      </c>
      <c r="I8" s="7">
        <f t="shared" si="5"/>
        <v>0.1632385865024229</v>
      </c>
      <c r="J8" s="7">
        <f t="shared" si="6"/>
        <v>6.8016077709342872E-3</v>
      </c>
      <c r="K8" s="7">
        <f t="shared" si="7"/>
        <v>9.7165825299061243E-4</v>
      </c>
      <c r="L8" s="7">
        <f t="shared" si="8"/>
        <v>2.2346144627299506E-4</v>
      </c>
      <c r="M8" s="8">
        <f t="shared" si="9"/>
        <v>1.8621787189416255E-5</v>
      </c>
    </row>
    <row r="9" spans="1:13" x14ac:dyDescent="0.45">
      <c r="C9" s="12">
        <f t="shared" si="1"/>
        <v>4194304</v>
      </c>
      <c r="D9">
        <v>22</v>
      </c>
      <c r="E9">
        <f t="shared" si="2"/>
        <v>21.15572013678868</v>
      </c>
      <c r="F9" s="6">
        <f t="shared" si="3"/>
        <v>2336180.2120647077</v>
      </c>
      <c r="G9" s="7">
        <f t="shared" si="4"/>
        <v>2336.1802120647076</v>
      </c>
      <c r="H9" s="7">
        <f t="shared" si="5"/>
        <v>38.936336867745126</v>
      </c>
      <c r="I9" s="7">
        <f t="shared" si="5"/>
        <v>0.64893894779575212</v>
      </c>
      <c r="J9" s="7">
        <f t="shared" si="6"/>
        <v>2.7039122824823004E-2</v>
      </c>
      <c r="K9" s="7">
        <f t="shared" si="7"/>
        <v>3.8627318321175718E-3</v>
      </c>
      <c r="L9" s="7">
        <f t="shared" si="8"/>
        <v>8.8834900451163876E-4</v>
      </c>
      <c r="M9" s="8">
        <f t="shared" si="9"/>
        <v>7.4029083709303221E-5</v>
      </c>
    </row>
    <row r="10" spans="1:13" x14ac:dyDescent="0.45">
      <c r="C10" s="12">
        <f t="shared" si="1"/>
        <v>8388608</v>
      </c>
      <c r="D10">
        <v>23</v>
      </c>
      <c r="E10">
        <f t="shared" si="2"/>
        <v>23.146820769248748</v>
      </c>
      <c r="F10" s="6">
        <f t="shared" si="3"/>
        <v>9287254.6936445143</v>
      </c>
      <c r="G10" s="7">
        <f t="shared" si="4"/>
        <v>9287.2546936445142</v>
      </c>
      <c r="H10" s="7">
        <f t="shared" si="5"/>
        <v>154.78757822740857</v>
      </c>
      <c r="I10" s="7">
        <f t="shared" si="5"/>
        <v>2.5797929704568094</v>
      </c>
      <c r="J10" s="7">
        <f t="shared" si="6"/>
        <v>0.10749137376903373</v>
      </c>
      <c r="K10" s="7">
        <f t="shared" si="7"/>
        <v>1.535591053843339E-2</v>
      </c>
      <c r="L10" s="7">
        <f t="shared" si="8"/>
        <v>3.5315441074015188E-3</v>
      </c>
      <c r="M10" s="8">
        <f t="shared" si="9"/>
        <v>2.942953422834599E-4</v>
      </c>
    </row>
    <row r="11" spans="1:13" x14ac:dyDescent="0.45">
      <c r="C11" s="12">
        <f t="shared" si="1"/>
        <v>16777216</v>
      </c>
      <c r="D11">
        <v>24</v>
      </c>
      <c r="E11">
        <f t="shared" si="2"/>
        <v>25.137921401708823</v>
      </c>
      <c r="F11" s="6">
        <f t="shared" si="3"/>
        <v>36920567.728117317</v>
      </c>
      <c r="G11" s="7">
        <f t="shared" si="4"/>
        <v>36920.567728117319</v>
      </c>
      <c r="H11" s="7">
        <f t="shared" si="5"/>
        <v>615.34279546862194</v>
      </c>
      <c r="I11" s="7">
        <f t="shared" si="5"/>
        <v>10.255713257810365</v>
      </c>
      <c r="J11" s="7">
        <f t="shared" si="6"/>
        <v>0.42732138574209855</v>
      </c>
      <c r="K11" s="7">
        <f t="shared" si="7"/>
        <v>6.1045912248871223E-2</v>
      </c>
      <c r="L11" s="7">
        <f t="shared" si="8"/>
        <v>1.4039306307748618E-2</v>
      </c>
      <c r="M11" s="8">
        <f t="shared" si="9"/>
        <v>1.1699421923123848E-3</v>
      </c>
    </row>
    <row r="12" spans="1:13" x14ac:dyDescent="0.45">
      <c r="C12" s="12">
        <f t="shared" si="1"/>
        <v>33554432</v>
      </c>
      <c r="D12">
        <v>25</v>
      </c>
      <c r="E12">
        <f t="shared" si="2"/>
        <v>27.129022034168898</v>
      </c>
      <c r="F12" s="6">
        <f t="shared" si="3"/>
        <v>146774086.24308735</v>
      </c>
      <c r="G12" s="7">
        <f t="shared" si="4"/>
        <v>146774.08624308734</v>
      </c>
      <c r="H12" s="7">
        <f t="shared" si="5"/>
        <v>2446.2347707181225</v>
      </c>
      <c r="I12" s="7">
        <f t="shared" si="5"/>
        <v>40.770579511968705</v>
      </c>
      <c r="J12" s="7">
        <f t="shared" si="6"/>
        <v>1.6987741463320294</v>
      </c>
      <c r="K12" s="7">
        <f t="shared" si="7"/>
        <v>0.24268202090457563</v>
      </c>
      <c r="L12" s="7">
        <f t="shared" si="8"/>
        <v>5.5811881604337719E-2</v>
      </c>
      <c r="M12" s="8">
        <f t="shared" si="9"/>
        <v>4.6509901336948102E-3</v>
      </c>
    </row>
    <row r="13" spans="1:13" x14ac:dyDescent="0.45">
      <c r="C13" s="12">
        <f t="shared" si="1"/>
        <v>67108864</v>
      </c>
      <c r="D13">
        <v>26</v>
      </c>
      <c r="E13">
        <f t="shared" si="2"/>
        <v>29.120122666628973</v>
      </c>
      <c r="F13" s="6">
        <f t="shared" si="3"/>
        <v>583485946.12989092</v>
      </c>
      <c r="G13" s="7">
        <f t="shared" si="4"/>
        <v>583485.94612989097</v>
      </c>
      <c r="H13" s="7">
        <f t="shared" si="5"/>
        <v>9724.7657688315157</v>
      </c>
      <c r="I13" s="7">
        <f t="shared" si="5"/>
        <v>162.07942948052525</v>
      </c>
      <c r="J13" s="7">
        <f t="shared" si="6"/>
        <v>6.7533095616885523</v>
      </c>
      <c r="K13" s="7">
        <f t="shared" si="7"/>
        <v>0.96475850881265035</v>
      </c>
      <c r="L13" s="7">
        <f t="shared" si="8"/>
        <v>0.22187464679058899</v>
      </c>
      <c r="M13" s="8">
        <f t="shared" si="9"/>
        <v>1.8489553899215749E-2</v>
      </c>
    </row>
    <row r="14" spans="1:13" x14ac:dyDescent="0.45">
      <c r="C14" s="12">
        <f t="shared" si="1"/>
        <v>134217728</v>
      </c>
      <c r="D14">
        <v>27</v>
      </c>
      <c r="E14">
        <f t="shared" si="2"/>
        <v>31.111223299089048</v>
      </c>
      <c r="F14" s="6">
        <f t="shared" si="3"/>
        <v>2319590998.9671516</v>
      </c>
      <c r="G14" s="7">
        <f t="shared" si="4"/>
        <v>2319590.9989671516</v>
      </c>
      <c r="H14" s="7">
        <f t="shared" si="5"/>
        <v>38659.849982785861</v>
      </c>
      <c r="I14" s="7">
        <f t="shared" si="5"/>
        <v>644.33083304643105</v>
      </c>
      <c r="J14" s="7">
        <f t="shared" si="6"/>
        <v>26.847118043601295</v>
      </c>
      <c r="K14" s="7">
        <f t="shared" si="7"/>
        <v>3.8353025776573277</v>
      </c>
      <c r="L14" s="7">
        <f t="shared" si="8"/>
        <v>0.8820408392148269</v>
      </c>
      <c r="M14" s="8">
        <f t="shared" si="9"/>
        <v>7.3503403267902251E-2</v>
      </c>
    </row>
    <row r="15" spans="1:13" x14ac:dyDescent="0.45">
      <c r="C15" s="12">
        <f t="shared" si="1"/>
        <v>268435456</v>
      </c>
      <c r="D15">
        <v>28</v>
      </c>
      <c r="E15">
        <f t="shared" si="2"/>
        <v>33.102323931549122</v>
      </c>
      <c r="F15" s="6">
        <f t="shared" si="3"/>
        <v>9221305908.3545876</v>
      </c>
      <c r="G15" s="7">
        <f t="shared" si="4"/>
        <v>9221305.9083545879</v>
      </c>
      <c r="H15" s="7">
        <f t="shared" si="5"/>
        <v>153688.43180590979</v>
      </c>
      <c r="I15" s="7">
        <f t="shared" si="5"/>
        <v>2561.4738634318296</v>
      </c>
      <c r="J15" s="7">
        <f t="shared" si="6"/>
        <v>106.7280776429929</v>
      </c>
      <c r="K15" s="7">
        <f t="shared" si="7"/>
        <v>15.246868234713272</v>
      </c>
      <c r="L15" s="7">
        <f t="shared" si="8"/>
        <v>3.5064666166075695</v>
      </c>
      <c r="M15" s="8">
        <f t="shared" si="9"/>
        <v>0.29220555138396415</v>
      </c>
    </row>
    <row r="16" spans="1:13" x14ac:dyDescent="0.45">
      <c r="C16" s="12">
        <f t="shared" si="1"/>
        <v>536870912</v>
      </c>
      <c r="D16">
        <v>29</v>
      </c>
      <c r="E16">
        <f t="shared" si="2"/>
        <v>35.09342456400919</v>
      </c>
      <c r="F16" s="6">
        <f t="shared" si="3"/>
        <v>36658394817.585159</v>
      </c>
      <c r="G16" s="7">
        <f t="shared" si="4"/>
        <v>36658394.817585163</v>
      </c>
      <c r="H16" s="7">
        <f t="shared" si="5"/>
        <v>610973.24695975275</v>
      </c>
      <c r="I16" s="7">
        <f t="shared" si="5"/>
        <v>10182.887449329213</v>
      </c>
      <c r="J16" s="7">
        <f t="shared" si="6"/>
        <v>424.28697705538389</v>
      </c>
      <c r="K16" s="7">
        <f t="shared" si="7"/>
        <v>60.612425293626266</v>
      </c>
      <c r="L16" s="7">
        <f t="shared" si="8"/>
        <v>13.939613209211791</v>
      </c>
      <c r="M16" s="8">
        <f t="shared" si="9"/>
        <v>1.1616344341009825</v>
      </c>
    </row>
    <row r="17" spans="3:13" x14ac:dyDescent="0.45">
      <c r="C17" s="12">
        <f t="shared" si="1"/>
        <v>1073741824</v>
      </c>
      <c r="D17">
        <v>30</v>
      </c>
      <c r="E17">
        <f t="shared" si="2"/>
        <v>37.084525196469265</v>
      </c>
      <c r="F17" s="6">
        <f t="shared" si="3"/>
        <v>145731843619.28983</v>
      </c>
      <c r="G17" s="7">
        <f t="shared" si="4"/>
        <v>145731843.61928982</v>
      </c>
      <c r="H17" s="7">
        <f t="shared" si="5"/>
        <v>2428864.0603214968</v>
      </c>
      <c r="I17" s="7">
        <f t="shared" si="5"/>
        <v>40481.067672024947</v>
      </c>
      <c r="J17" s="7">
        <f t="shared" si="6"/>
        <v>1686.7111530010395</v>
      </c>
      <c r="K17" s="7">
        <f t="shared" si="7"/>
        <v>240.95873614300564</v>
      </c>
      <c r="L17" s="7">
        <f t="shared" si="8"/>
        <v>55.415561494900679</v>
      </c>
      <c r="M17" s="8">
        <f t="shared" si="9"/>
        <v>4.6179634579083899</v>
      </c>
    </row>
    <row r="18" spans="3:13" x14ac:dyDescent="0.45">
      <c r="C18" s="12">
        <f t="shared" si="1"/>
        <v>2147483648</v>
      </c>
      <c r="D18">
        <v>31</v>
      </c>
      <c r="E18">
        <f t="shared" si="2"/>
        <v>39.07562582892934</v>
      </c>
      <c r="F18" s="6">
        <f t="shared" si="3"/>
        <v>579342613072.88086</v>
      </c>
      <c r="G18" s="7">
        <f t="shared" si="4"/>
        <v>579342613.07288086</v>
      </c>
      <c r="H18" s="7">
        <f t="shared" si="5"/>
        <v>9655710.217881348</v>
      </c>
      <c r="I18" s="7">
        <f t="shared" si="5"/>
        <v>160928.50363135579</v>
      </c>
      <c r="J18" s="7">
        <f t="shared" si="6"/>
        <v>6705.3543179731578</v>
      </c>
      <c r="K18" s="7">
        <f t="shared" si="7"/>
        <v>957.90775971045116</v>
      </c>
      <c r="L18" s="7">
        <f t="shared" si="8"/>
        <v>220.29911516954934</v>
      </c>
      <c r="M18" s="8">
        <f t="shared" si="9"/>
        <v>18.358259597462443</v>
      </c>
    </row>
    <row r="19" spans="3:13" s="2" customFormat="1" x14ac:dyDescent="0.45">
      <c r="D19" s="3" t="s">
        <v>12</v>
      </c>
      <c r="E19" s="4"/>
      <c r="F19" s="3">
        <f t="shared" ref="F19:M19" si="10">SUM(F2:F18)</f>
        <v>774053337566.70007</v>
      </c>
      <c r="G19" s="4">
        <f t="shared" si="4"/>
        <v>774053337.5667001</v>
      </c>
      <c r="H19" s="4">
        <f t="shared" si="10"/>
        <v>12900888.959445002</v>
      </c>
      <c r="I19" s="4">
        <f t="shared" si="10"/>
        <v>215014.81599075004</v>
      </c>
      <c r="J19" s="4">
        <f t="shared" si="10"/>
        <v>8958.950666281251</v>
      </c>
      <c r="K19" s="4">
        <f t="shared" si="10"/>
        <v>1279.8500951830358</v>
      </c>
      <c r="L19" s="4">
        <f t="shared" si="10"/>
        <v>294.3392416026694</v>
      </c>
      <c r="M19" s="5">
        <f t="shared" si="10"/>
        <v>24.528270133555786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v1.0</vt:lpstr>
      <vt:lpstr>v1.1 ArrayList&lt;Integer&gt;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Tyler Lucas</dc:creator>
  <cp:lastModifiedBy>Tyler Lucas</cp:lastModifiedBy>
  <dcterms:created xsi:type="dcterms:W3CDTF">2017-06-21T19:11:23Z</dcterms:created>
  <dcterms:modified xsi:type="dcterms:W3CDTF">2017-06-21T21:24:11Z</dcterms:modified>
</cp:coreProperties>
</file>