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blu\Documents\repos\comp268-random\Unit 3 Examples\FindMaxDivisors\"/>
    </mc:Choice>
  </mc:AlternateContent>
  <bookViews>
    <workbookView xWindow="0" yWindow="0" windowWidth="23025" windowHeight="8130" activeTab="3"/>
  </bookViews>
  <sheets>
    <sheet name="raw data" sheetId="1" r:id="rId1"/>
    <sheet name="parsed, testing" sheetId="2" r:id="rId2"/>
    <sheet name="constants" sheetId="3" r:id="rId3"/>
    <sheet name="O-tim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7" i="4" l="1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A101" i="4"/>
  <c r="A102" i="4" s="1"/>
  <c r="A103" i="4" s="1"/>
  <c r="A104" i="4" s="1"/>
  <c r="A105" i="4" s="1"/>
  <c r="A106" i="4" s="1"/>
  <c r="A107" i="4" s="1"/>
  <c r="A97" i="4"/>
  <c r="A98" i="4" s="1"/>
  <c r="A99" i="4" s="1"/>
  <c r="A100" i="4" s="1"/>
  <c r="A40" i="4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24" i="4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9" i="4"/>
  <c r="G3" i="4" a="1"/>
  <c r="G3" i="4" s="1"/>
  <c r="D3" i="4"/>
  <c r="D4" i="4"/>
  <c r="D5" i="4"/>
  <c r="D2" i="4"/>
  <c r="A3" i="2"/>
  <c r="B3" i="2" s="1"/>
  <c r="C3" i="2" s="1"/>
  <c r="D3" i="2" s="1"/>
  <c r="A2" i="2"/>
  <c r="B2" i="2" s="1"/>
  <c r="C2" i="2" s="1"/>
  <c r="D2" i="2" s="1"/>
  <c r="H3" i="4" l="1"/>
  <c r="D8" i="4" s="1"/>
  <c r="A4" i="2"/>
  <c r="B4" i="2" s="1"/>
  <c r="C4" i="2" s="1"/>
  <c r="D4" i="2" s="1"/>
  <c r="A5" i="2" l="1"/>
  <c r="A6" i="2" s="1"/>
  <c r="B5" i="2" l="1"/>
  <c r="C5" i="2" s="1"/>
  <c r="D5" i="2" s="1"/>
  <c r="B6" i="2"/>
  <c r="C6" i="2" s="1"/>
  <c r="D6" i="2" s="1"/>
  <c r="A7" i="2"/>
  <c r="A8" i="2" l="1"/>
  <c r="B7" i="2"/>
  <c r="C7" i="2" s="1"/>
  <c r="D7" i="2" s="1"/>
  <c r="B8" i="2" l="1"/>
  <c r="C8" i="2" s="1"/>
  <c r="D8" i="2" s="1"/>
  <c r="A9" i="2"/>
  <c r="A10" i="2" l="1"/>
  <c r="B9" i="2"/>
  <c r="C9" i="2" s="1"/>
  <c r="D9" i="2" s="1"/>
  <c r="A11" i="2" l="1"/>
  <c r="B10" i="2"/>
  <c r="C10" i="2" s="1"/>
  <c r="D10" i="2" s="1"/>
  <c r="B11" i="2" l="1"/>
  <c r="C11" i="2" s="1"/>
  <c r="D11" i="2" s="1"/>
  <c r="A12" i="2"/>
  <c r="B12" i="2" l="1"/>
  <c r="C12" i="2" s="1"/>
  <c r="D12" i="2" s="1"/>
  <c r="A13" i="2"/>
  <c r="A14" i="2" l="1"/>
  <c r="B13" i="2"/>
  <c r="C13" i="2" s="1"/>
  <c r="D13" i="2" s="1"/>
  <c r="B14" i="2" l="1"/>
  <c r="C14" i="2" s="1"/>
  <c r="D14" i="2" s="1"/>
  <c r="A15" i="2"/>
  <c r="A16" i="2" l="1"/>
  <c r="B15" i="2"/>
  <c r="C15" i="2" s="1"/>
  <c r="D15" i="2" s="1"/>
  <c r="B16" i="2" l="1"/>
  <c r="C16" i="2" s="1"/>
  <c r="D16" i="2" s="1"/>
  <c r="A17" i="2"/>
  <c r="B17" i="2" l="1"/>
  <c r="C17" i="2" s="1"/>
  <c r="D17" i="2" s="1"/>
  <c r="A18" i="2"/>
  <c r="B18" i="2" l="1"/>
  <c r="C18" i="2" s="1"/>
  <c r="D18" i="2" s="1"/>
  <c r="A19" i="2"/>
  <c r="B19" i="2" l="1"/>
  <c r="C19" i="2" s="1"/>
  <c r="D19" i="2" s="1"/>
  <c r="A20" i="2"/>
  <c r="B20" i="2" l="1"/>
  <c r="C20" i="2" s="1"/>
  <c r="D20" i="2" s="1"/>
  <c r="A21" i="2"/>
  <c r="B21" i="2" l="1"/>
  <c r="C21" i="2" s="1"/>
  <c r="D21" i="2" s="1"/>
  <c r="A22" i="2"/>
  <c r="A23" i="2" l="1"/>
  <c r="B22" i="2"/>
  <c r="C22" i="2" s="1"/>
  <c r="D22" i="2" s="1"/>
  <c r="A24" i="2" l="1"/>
  <c r="B23" i="2"/>
  <c r="C23" i="2" s="1"/>
  <c r="D23" i="2" s="1"/>
  <c r="B24" i="2" l="1"/>
  <c r="C24" i="2" s="1"/>
  <c r="D24" i="2" s="1"/>
  <c r="A25" i="2"/>
  <c r="B25" i="2" l="1"/>
  <c r="C25" i="2" s="1"/>
  <c r="D25" i="2" s="1"/>
  <c r="A26" i="2"/>
  <c r="B26" i="2" l="1"/>
  <c r="C26" i="2" s="1"/>
  <c r="D26" i="2" s="1"/>
  <c r="A27" i="2"/>
  <c r="B27" i="2" l="1"/>
  <c r="C27" i="2" s="1"/>
  <c r="D27" i="2" s="1"/>
  <c r="A28" i="2"/>
  <c r="B28" i="2" l="1"/>
  <c r="C28" i="2" s="1"/>
  <c r="D28" i="2" s="1"/>
  <c r="A29" i="2"/>
  <c r="B29" i="2" l="1"/>
  <c r="C29" i="2" s="1"/>
  <c r="D29" i="2" s="1"/>
  <c r="A30" i="2"/>
  <c r="A31" i="2" l="1"/>
  <c r="B30" i="2"/>
  <c r="C30" i="2" s="1"/>
  <c r="D30" i="2" s="1"/>
  <c r="A32" i="2" l="1"/>
  <c r="B31" i="2"/>
  <c r="C31" i="2" s="1"/>
  <c r="D31" i="2" s="1"/>
  <c r="B32" i="2" l="1"/>
  <c r="C32" i="2" s="1"/>
  <c r="D32" i="2" s="1"/>
  <c r="A33" i="2"/>
  <c r="A34" i="2" l="1"/>
  <c r="B33" i="2"/>
  <c r="C33" i="2" s="1"/>
  <c r="D33" i="2" s="1"/>
  <c r="B34" i="2" l="1"/>
  <c r="C34" i="2" s="1"/>
  <c r="D34" i="2" s="1"/>
  <c r="A35" i="2"/>
  <c r="B35" i="2" l="1"/>
  <c r="C35" i="2" s="1"/>
  <c r="D35" i="2" s="1"/>
  <c r="A36" i="2"/>
  <c r="B36" i="2" l="1"/>
  <c r="C36" i="2" s="1"/>
  <c r="D36" i="2" s="1"/>
  <c r="A37" i="2"/>
  <c r="B37" i="2" l="1"/>
  <c r="C37" i="2" s="1"/>
  <c r="D37" i="2" s="1"/>
  <c r="A38" i="2"/>
  <c r="A39" i="2" l="1"/>
  <c r="B38" i="2"/>
  <c r="C38" i="2" s="1"/>
  <c r="D38" i="2" s="1"/>
  <c r="B39" i="2" l="1"/>
  <c r="C39" i="2" s="1"/>
  <c r="D39" i="2" s="1"/>
  <c r="A40" i="2"/>
  <c r="B40" i="2" l="1"/>
  <c r="C40" i="2" s="1"/>
  <c r="D40" i="2" s="1"/>
  <c r="A41" i="2"/>
  <c r="A42" i="2" l="1"/>
  <c r="B41" i="2"/>
  <c r="C41" i="2" s="1"/>
  <c r="D41" i="2" s="1"/>
  <c r="A43" i="2" l="1"/>
  <c r="B42" i="2"/>
  <c r="C42" i="2" s="1"/>
  <c r="D42" i="2" s="1"/>
  <c r="A44" i="2" l="1"/>
  <c r="B43" i="2"/>
  <c r="C43" i="2" s="1"/>
  <c r="D43" i="2" s="1"/>
  <c r="B44" i="2" l="1"/>
  <c r="C44" i="2" s="1"/>
  <c r="D44" i="2" s="1"/>
  <c r="A45" i="2"/>
  <c r="A46" i="2" l="1"/>
  <c r="B45" i="2"/>
  <c r="C45" i="2" s="1"/>
  <c r="D45" i="2" s="1"/>
  <c r="B46" i="2" l="1"/>
  <c r="C46" i="2" s="1"/>
  <c r="D46" i="2" s="1"/>
  <c r="A47" i="2"/>
  <c r="A48" i="2" l="1"/>
  <c r="B47" i="2"/>
  <c r="C47" i="2" s="1"/>
  <c r="D47" i="2" s="1"/>
  <c r="A49" i="2" l="1"/>
  <c r="B48" i="2"/>
  <c r="C48" i="2" s="1"/>
  <c r="D48" i="2" s="1"/>
  <c r="A50" i="2" l="1"/>
  <c r="B49" i="2"/>
  <c r="C49" i="2" s="1"/>
  <c r="D49" i="2" s="1"/>
  <c r="A51" i="2" l="1"/>
  <c r="B50" i="2"/>
  <c r="C50" i="2" s="1"/>
  <c r="D50" i="2" s="1"/>
  <c r="A52" i="2" l="1"/>
  <c r="B51" i="2"/>
  <c r="C51" i="2" s="1"/>
  <c r="D51" i="2" s="1"/>
  <c r="B52" i="2" l="1"/>
  <c r="C52" i="2" s="1"/>
  <c r="D52" i="2" s="1"/>
  <c r="A53" i="2"/>
  <c r="A54" i="2" l="1"/>
  <c r="B53" i="2"/>
  <c r="C53" i="2" s="1"/>
  <c r="D53" i="2" s="1"/>
  <c r="A55" i="2" l="1"/>
  <c r="B54" i="2"/>
  <c r="C54" i="2" s="1"/>
  <c r="D54" i="2" s="1"/>
  <c r="A56" i="2" l="1"/>
  <c r="B55" i="2"/>
  <c r="C55" i="2" s="1"/>
  <c r="D55" i="2" s="1"/>
  <c r="B56" i="2" l="1"/>
  <c r="C56" i="2" s="1"/>
  <c r="D56" i="2" s="1"/>
  <c r="A57" i="2"/>
  <c r="A58" i="2" l="1"/>
  <c r="B57" i="2"/>
  <c r="C57" i="2" s="1"/>
  <c r="D57" i="2" s="1"/>
  <c r="B58" i="2" l="1"/>
  <c r="C58" i="2" s="1"/>
  <c r="D58" i="2" s="1"/>
  <c r="A59" i="2"/>
  <c r="A60" i="2" l="1"/>
  <c r="B59" i="2"/>
  <c r="C59" i="2" s="1"/>
  <c r="D59" i="2" s="1"/>
  <c r="A61" i="2" l="1"/>
  <c r="B60" i="2"/>
  <c r="C60" i="2" s="1"/>
  <c r="D60" i="2" s="1"/>
  <c r="A62" i="2" l="1"/>
  <c r="B61" i="2"/>
  <c r="C61" i="2" s="1"/>
  <c r="D61" i="2" s="1"/>
  <c r="B62" i="2" l="1"/>
  <c r="C62" i="2" s="1"/>
  <c r="D62" i="2" s="1"/>
  <c r="A63" i="2"/>
  <c r="A64" i="2" l="1"/>
  <c r="B63" i="2"/>
  <c r="C63" i="2" s="1"/>
  <c r="D63" i="2" s="1"/>
  <c r="E2" i="2" s="1" a="1"/>
  <c r="E2" i="2" s="1"/>
  <c r="B64" i="2" l="1"/>
  <c r="C64" i="2" s="1"/>
  <c r="D64" i="2" s="1"/>
  <c r="A65" i="2"/>
  <c r="A66" i="2" l="1"/>
  <c r="B65" i="2"/>
  <c r="C65" i="2" s="1"/>
  <c r="D65" i="2" s="1"/>
  <c r="B66" i="2" l="1"/>
  <c r="C66" i="2" s="1"/>
  <c r="D66" i="2" s="1"/>
  <c r="A67" i="2"/>
  <c r="B67" i="2" l="1"/>
  <c r="C67" i="2" s="1"/>
  <c r="D67" i="2" s="1"/>
  <c r="A68" i="2"/>
  <c r="B68" i="2" s="1"/>
  <c r="C68" i="2" s="1"/>
  <c r="D68" i="2" s="1"/>
  <c r="F2" i="2" s="1"/>
</calcChain>
</file>

<file path=xl/sharedStrings.xml><?xml version="1.0" encoding="utf-8"?>
<sst xmlns="http://schemas.openxmlformats.org/spreadsheetml/2006/main" count="16" uniqueCount="15">
  <si>
    <t>last comma position</t>
  </si>
  <si>
    <t>text</t>
  </si>
  <si>
    <t>number</t>
  </si>
  <si>
    <t>number (divisor)</t>
  </si>
  <si>
    <t>pass or fail?</t>
  </si>
  <si>
    <t>test it (num%div)</t>
  </si>
  <si>
    <t>7560, 3780, 2520, 1890, 1512, 1260, 1080, 945, 840, 756, 630, 540, 504, 420, 378, 360, 315, 280, 270, 252, 216, 210, 189, 180, 168, 140, 135, 126, 120, 108, 105, 90, 84, 72, 70, 63, 60, 56, 54, 45, 42, 40, 36, 35, 30, 28, 27, 24, 21, 20, 18, 15, 14, 12, 10, 9, 8, 7, 6, 5, 4, 3, 2, 1</t>
  </si>
  <si>
    <t>divisor count</t>
  </si>
  <si>
    <t>range</t>
  </si>
  <si>
    <t>seconds</t>
  </si>
  <si>
    <t>minutes</t>
  </si>
  <si>
    <t>LOGEST</t>
  </si>
  <si>
    <t>fit range</t>
  </si>
  <si>
    <t>estimated (logorithmic fit)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</si>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</sst>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Approximate</a:t>
            </a:r>
            <a:r>
              <a:rPr lang="en-CA" baseline="0"/>
              <a:t> Program Run Time as a Function of Search Range</a:t>
            </a:r>
            <a:endParaRPr lang="en-CA"/>
          </a:p>
        </c:rich>
      </c:tx>
      <c:layout>
        <c:manualLayout>
          <c:xMode val="edge"/>
          <c:yMode val="edge"/>
          <c:x val="0.22271909426656425"/>
          <c:y val="8.7950747581354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769867027273679E-2"/>
          <c:y val="3.8698328935795952E-2"/>
          <c:w val="0.8502344340717688"/>
          <c:h val="0.81988296317841536"/>
        </c:manualLayout>
      </c:layout>
      <c:scatterChart>
        <c:scatterStyle val="lineMarker"/>
        <c:varyColors val="0"/>
        <c:ser>
          <c:idx val="1"/>
          <c:order val="0"/>
          <c:tx>
            <c:strRef>
              <c:f>'O-time'!$D$7</c:f>
              <c:strCache>
                <c:ptCount val="1"/>
                <c:pt idx="0">
                  <c:v>estimated (logorithmic fit)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'O-time'!$A$8:$A$107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'O-time'!$D$8:$D$107</c:f>
              <c:numCache>
                <c:formatCode>General</c:formatCode>
                <c:ptCount val="100"/>
                <c:pt idx="0">
                  <c:v>4.8133754463577771</c:v>
                </c:pt>
                <c:pt idx="1">
                  <c:v>5.2831347550127585</c:v>
                </c:pt>
                <c:pt idx="2">
                  <c:v>5.7987400215671974</c:v>
                </c:pt>
                <c:pt idx="3">
                  <c:v>6.3646655625849036</c:v>
                </c:pt>
                <c:pt idx="4">
                  <c:v>6.9858223636323764</c:v>
                </c:pt>
                <c:pt idx="5">
                  <c:v>7.6676006958025029</c:v>
                </c:pt>
                <c:pt idx="6">
                  <c:v>8.4159168913795952</c:v>
                </c:pt>
                <c:pt idx="7">
                  <c:v>9.237264684555333</c:v>
                </c:pt>
                <c:pt idx="8">
                  <c:v>10.138771562719862</c:v>
                </c:pt>
                <c:pt idx="9">
                  <c:v>11.128260617332874</c:v>
                </c:pt>
                <c:pt idx="10">
                  <c:v>12.214318431103958</c:v>
                </c:pt>
                <c:pt idx="11">
                  <c:v>13.406369590593066</c:v>
                </c:pt>
                <c:pt idx="12">
                  <c:v>14.714758470836262</c:v>
                </c:pt>
                <c:pt idx="13">
                  <c:v>16.150839001706878</c:v>
                </c:pt>
                <c:pt idx="14">
                  <c:v>17.727073194986087</c:v>
                </c:pt>
                <c:pt idx="15">
                  <c:v>19.457139287140649</c:v>
                </c:pt>
                <c:pt idx="16">
                  <c:v>21.356050436248513</c:v>
                </c:pt>
                <c:pt idx="17">
                  <c:v>23.440285003099991</c:v>
                </c:pt>
                <c:pt idx="18">
                  <c:v>25.727929547026861</c:v>
                </c:pt>
                <c:pt idx="19">
                  <c:v>28.238835777348175</c:v>
                </c:pt>
                <c:pt idx="20">
                  <c:v>30.994792822424813</c:v>
                </c:pt>
                <c:pt idx="21">
                  <c:v>34.019716311238483</c:v>
                </c:pt>
                <c:pt idx="22">
                  <c:v>37.339855908306205</c:v>
                </c:pt>
                <c:pt idx="23">
                  <c:v>40.984023102875547</c:v>
                </c:pt>
                <c:pt idx="24">
                  <c:v>44.983841229108513</c:v>
                </c:pt>
                <c:pt idx="25">
                  <c:v>49.374019886877967</c:v>
                </c:pt>
                <c:pt idx="26">
                  <c:v>54.192656144543577</c:v>
                </c:pt>
                <c:pt idx="27">
                  <c:v>59.481565137483521</c:v>
                </c:pt>
                <c:pt idx="28">
                  <c:v>65.286642931247499</c:v>
                </c:pt>
                <c:pt idx="29">
                  <c:v>71.658264798183808</c:v>
                </c:pt>
                <c:pt idx="30">
                  <c:v>78.651722363702021</c:v>
                </c:pt>
                <c:pt idx="31">
                  <c:v>86.327703415637984</c:v>
                </c:pt>
                <c:pt idx="32">
                  <c:v>94.752818540407318</c:v>
                </c:pt>
                <c:pt idx="33">
                  <c:v>104.00017915598814</c:v>
                </c:pt>
                <c:pt idx="34">
                  <c:v>114.15003195778424</c:v>
                </c:pt>
                <c:pt idx="35">
                  <c:v>125.29045528296004</c:v>
                </c:pt>
                <c:pt idx="36">
                  <c:v>137.51812343615322</c:v>
                </c:pt>
                <c:pt idx="37">
                  <c:v>150.93914560922721</c:v>
                </c:pt>
                <c:pt idx="38">
                  <c:v>165.66998667503631</c:v>
                </c:pt>
                <c:pt idx="39">
                  <c:v>181.83847784566248</c:v>
                </c:pt>
                <c:pt idx="40">
                  <c:v>199.58492596540952</c:v>
                </c:pt>
                <c:pt idx="41">
                  <c:v>219.06333106476882</c:v>
                </c:pt>
                <c:pt idx="42">
                  <c:v>240.44272274104279</c:v>
                </c:pt>
                <c:pt idx="43">
                  <c:v>263.90862696246006</c:v>
                </c:pt>
                <c:pt idx="44">
                  <c:v>289.66467602440889</c:v>
                </c:pt>
                <c:pt idx="45">
                  <c:v>317.93437562865643</c:v>
                </c:pt>
                <c:pt idx="46">
                  <c:v>348.96304441990645</c:v>
                </c:pt>
                <c:pt idx="47">
                  <c:v>383.01994281059291</c:v>
                </c:pt>
                <c:pt idx="48">
                  <c:v>420.40060956741581</c:v>
                </c:pt>
                <c:pt idx="49">
                  <c:v>461.42942643603533</c:v>
                </c:pt>
                <c:pt idx="50">
                  <c:v>506.4624330592099</c:v>
                </c:pt>
                <c:pt idx="51">
                  <c:v>555.89041661566444</c:v>
                </c:pt>
                <c:pt idx="52">
                  <c:v>610.14230299093174</c:v>
                </c:pt>
                <c:pt idx="53">
                  <c:v>669.68887890805843</c:v>
                </c:pt>
                <c:pt idx="54">
                  <c:v>735.04687731805711</c:v>
                </c:pt>
                <c:pt idx="55">
                  <c:v>806.78346150228379</c:v>
                </c:pt>
                <c:pt idx="56">
                  <c:v>885.52114679885983</c:v>
                </c:pt>
                <c:pt idx="57">
                  <c:v>971.9432026628723</c:v>
                </c:pt>
                <c:pt idx="58">
                  <c:v>1066.7995819383152</c:v>
                </c:pt>
                <c:pt idx="59">
                  <c:v>1170.9134287947809</c:v>
                </c:pt>
                <c:pt idx="60">
                  <c:v>1285.1882218034341</c:v>
                </c:pt>
                <c:pt idx="61">
                  <c:v>1410.6156141384197</c:v>
                </c:pt>
                <c:pt idx="62">
                  <c:v>1548.2840389393575</c:v>
                </c:pt>
                <c:pt idx="63">
                  <c:v>1699.3881545104891</c:v>
                </c:pt>
                <c:pt idx="64">
                  <c:v>1865.2392113199844</c:v>
                </c:pt>
                <c:pt idx="65">
                  <c:v>2047.2764307620823</c:v>
                </c:pt>
                <c:pt idx="66">
                  <c:v>2247.0794944246436</c:v>
                </c:pt>
                <c:pt idx="67">
                  <c:v>2466.3822522413961</c:v>
                </c:pt>
                <c:pt idx="68">
                  <c:v>2707.0877684854149</c:v>
                </c:pt>
                <c:pt idx="69">
                  <c:v>2971.2848361698657</c:v>
                </c:pt>
                <c:pt idx="70">
                  <c:v>3261.2661031646035</c:v>
                </c:pt>
                <c:pt idx="71">
                  <c:v>3579.5479673233144</c:v>
                </c:pt>
                <c:pt idx="72">
                  <c:v>3928.8924132670718</c:v>
                </c:pt>
                <c:pt idx="73">
                  <c:v>4312.3309803193697</c:v>
                </c:pt>
                <c:pt idx="74">
                  <c:v>4733.1910695814995</c:v>
                </c:pt>
                <c:pt idx="75">
                  <c:v>5195.1248184356418</c:v>
                </c:pt>
                <c:pt idx="76">
                  <c:v>5702.1407930426785</c:v>
                </c:pt>
                <c:pt idx="77">
                  <c:v>6258.6387738557032</c:v>
                </c:pt>
                <c:pt idx="78">
                  <c:v>6869.447936010798</c:v>
                </c:pt>
                <c:pt idx="79">
                  <c:v>7539.8687559166392</c:v>
                </c:pt>
                <c:pt idx="80">
                  <c:v>8275.7190076996794</c:v>
                </c:pt>
                <c:pt idx="81">
                  <c:v>9083.3842486526974</c:v>
                </c:pt>
                <c:pt idx="82">
                  <c:v>9969.8732317889317</c:v>
                </c:pt>
                <c:pt idx="83">
                  <c:v>10942.878726360701</c:v>
                </c:pt>
                <c:pt idx="84">
                  <c:v>12010.844274130357</c:v>
                </c:pt>
                <c:pt idx="85">
                  <c:v>13183.037460690841</c:v>
                </c:pt>
                <c:pt idx="86">
                  <c:v>14469.630337669287</c:v>
                </c:pt>
                <c:pt idx="87">
                  <c:v>15881.787693701013</c:v>
                </c:pt>
                <c:pt idx="88">
                  <c:v>17431.76394017136</c:v>
                </c:pt>
                <c:pt idx="89">
                  <c:v>19133.009452479786</c:v>
                </c:pt>
                <c:pt idx="90">
                  <c:v>21000.28728963399</c:v>
                </c:pt>
                <c:pt idx="91">
                  <c:v>23049.801305042707</c:v>
                </c:pt>
                <c:pt idx="92">
                  <c:v>25299.336760226211</c:v>
                </c:pt>
                <c:pt idx="93">
                  <c:v>27768.414661661536</c:v>
                </c:pt>
                <c:pt idx="94">
                  <c:v>30478.461160065814</c:v>
                </c:pt>
                <c:pt idx="95">
                  <c:v>33452.99348212975</c:v>
                </c:pt>
                <c:pt idx="96">
                  <c:v>36717.824008178999</c:v>
                </c:pt>
                <c:pt idx="97">
                  <c:v>40301.284266706978</c:v>
                </c:pt>
                <c:pt idx="98">
                  <c:v>44234.470789557934</c:v>
                </c:pt>
                <c:pt idx="99">
                  <c:v>48551.514961241082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97-4601-BCAB-51A1833318B1}"/>
            </c:ext>
          </c:extLst>
        </c:ser>
        <c:ser>
          <c:idx val="0"/>
          <c:order val="1"/>
          <c:tx>
            <c:strRef>
              <c:f>'O-time'!$D$1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7150">
                <a:solidFill>
                  <a:schemeClr val="accent1"/>
                </a:solidFill>
              </a:ln>
              <a:effectLst/>
            </c:spPr>
          </c:marker>
          <c:xVal>
            <c:numRef>
              <c:f>'O-time'!$A$2:$A$5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250000</c:v>
                </c:pt>
                <c:pt idx="3">
                  <c:v>500000</c:v>
                </c:pt>
              </c:numCache>
            </c:numRef>
          </c:xVal>
          <c:yVal>
            <c:numRef>
              <c:f>'O-time'!$D$2:$D$5</c:f>
              <c:numCache>
                <c:formatCode>General</c:formatCode>
                <c:ptCount val="4"/>
                <c:pt idx="0">
                  <c:v>4</c:v>
                </c:pt>
                <c:pt idx="1">
                  <c:v>14</c:v>
                </c:pt>
                <c:pt idx="2">
                  <c:v>85</c:v>
                </c:pt>
                <c:pt idx="3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7-4601-BCAB-51A183331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86335"/>
        <c:axId val="529644815"/>
      </c:scatterChart>
      <c:valAx>
        <c:axId val="588186335"/>
        <c:scaling>
          <c:orientation val="minMax"/>
          <c:max val="100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Range</a:t>
                </a:r>
                <a:r>
                  <a:rPr lang="en-CA" baseline="0"/>
                  <a:t> Ceiling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44815"/>
        <c:crosses val="autoZero"/>
        <c:crossBetween val="midCat"/>
      </c:valAx>
      <c:valAx>
        <c:axId val="529644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[seconds]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18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236743316967404"/>
          <c:y val="0.59542600710531235"/>
          <c:w val="0.22575009513083305"/>
          <c:h val="0.11873434026551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307181</xdr:colOff>
      <xdr:row>4</xdr:row>
      <xdr:rowOff>38099</xdr:rowOff>
    </xdr:from>
    <xdr:to>
      <xdr:col>17</xdr:col>
      <xdr:colOff>42862</xdr:colOff>
      <xdr:row>24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9DE4B-E877-43DD-9140-53759611F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>
    <row r="1" spans="1:1" x14ac:dyDescent="0.4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G5" sqref="G5"/>
    </sheetView>
  </sheetViews>
  <sheetFormatPr defaultRowHeight="14.25" x14ac:dyDescent="0.45"/>
  <cols>
    <col min="1" max="1" width="10.86328125" customWidth="1"/>
    <col min="4" max="5" width="9.1328125" customWidth="1"/>
  </cols>
  <sheetData>
    <row r="1" spans="1:6" ht="42.75" x14ac:dyDescent="0.45">
      <c r="A1" s="1" t="s">
        <v>0</v>
      </c>
      <c r="B1" t="s">
        <v>1</v>
      </c>
      <c r="C1" s="1" t="s">
        <v>3</v>
      </c>
      <c r="D1" s="1" t="s">
        <v>5</v>
      </c>
      <c r="E1" s="1" t="s">
        <v>4</v>
      </c>
      <c r="F1" s="1" t="s">
        <v>7</v>
      </c>
    </row>
    <row r="2" spans="1:6" x14ac:dyDescent="0.45">
      <c r="A2">
        <f>FIND(", ",'raw data'!$A$1)</f>
        <v>5</v>
      </c>
      <c r="B2" t="str">
        <f>LEFT('raw data'!$A$1,'parsed, testing'!$A2-1)</f>
        <v>7560</v>
      </c>
      <c r="C2">
        <f>_xlfn.NUMBERVALUE(B2)</f>
        <v>7560</v>
      </c>
      <c r="D2">
        <f>MOD(constants!$B$1,'parsed, testing'!$C2)</f>
        <v>0</v>
      </c>
      <c r="E2" t="str">
        <f t="array" ref="E2">IF(SUM(ABS(D2:D63))&gt;0,"FAIL","PASS")</f>
        <v>PASS</v>
      </c>
      <c r="F2">
        <f>COUNTIF($D$1:$D$1000,0)</f>
        <v>64</v>
      </c>
    </row>
    <row r="3" spans="1:6" x14ac:dyDescent="0.45">
      <c r="A3">
        <f>IFERROR(FIND(", ",'raw data'!$A$1,$A2+1),LEN('raw data'!$A$1)+1)</f>
        <v>11</v>
      </c>
      <c r="B3" t="str">
        <f>RIGHT(LEFT('raw data'!$A$1,'parsed, testing'!$A3-1),$A3-$A2-2)</f>
        <v>3780</v>
      </c>
      <c r="C3">
        <f t="shared" ref="C3" si="0">_xlfn.NUMBERVALUE(B3)</f>
        <v>3780</v>
      </c>
      <c r="D3">
        <f>MOD(constants!$B$1,'parsed, testing'!$C3)</f>
        <v>0</v>
      </c>
    </row>
    <row r="4" spans="1:6" x14ac:dyDescent="0.45">
      <c r="A4">
        <f>IFERROR(FIND(", ",'raw data'!$A$1,$A3+1),LEN('raw data'!$A$1)+1)</f>
        <v>17</v>
      </c>
      <c r="B4" t="str">
        <f>RIGHT(LEFT('raw data'!$A$1,'parsed, testing'!$A4-1),$A4-$A3-2)</f>
        <v>2520</v>
      </c>
      <c r="C4">
        <f t="shared" ref="C4:C65" si="1">_xlfn.NUMBERVALUE(B4)</f>
        <v>2520</v>
      </c>
      <c r="D4">
        <f>MOD(constants!$B$1,'parsed, testing'!$C4)</f>
        <v>0</v>
      </c>
    </row>
    <row r="5" spans="1:6" x14ac:dyDescent="0.45">
      <c r="A5">
        <f>IFERROR(FIND(", ",'raw data'!$A$1,$A4+1),LEN('raw data'!$A$1)+1)</f>
        <v>23</v>
      </c>
      <c r="B5" t="str">
        <f>RIGHT(LEFT('raw data'!$A$1,'parsed, testing'!$A5-1),$A5-$A4-2)</f>
        <v>1890</v>
      </c>
      <c r="C5">
        <f t="shared" si="1"/>
        <v>1890</v>
      </c>
      <c r="D5">
        <f>MOD(constants!$B$1,'parsed, testing'!$C5)</f>
        <v>0</v>
      </c>
    </row>
    <row r="6" spans="1:6" x14ac:dyDescent="0.45">
      <c r="A6">
        <f>IFERROR(FIND(", ",'raw data'!$A$1,$A5+1),LEN('raw data'!$A$1)+1)</f>
        <v>29</v>
      </c>
      <c r="B6" t="str">
        <f>RIGHT(LEFT('raw data'!$A$1,'parsed, testing'!$A6-1),$A6-$A5-2)</f>
        <v>1512</v>
      </c>
      <c r="C6">
        <f t="shared" si="1"/>
        <v>1512</v>
      </c>
      <c r="D6">
        <f>MOD(constants!$B$1,'parsed, testing'!$C6)</f>
        <v>0</v>
      </c>
    </row>
    <row r="7" spans="1:6" x14ac:dyDescent="0.45">
      <c r="A7">
        <f>IFERROR(FIND(", ",'raw data'!$A$1,$A6+1),LEN('raw data'!$A$1)+1)</f>
        <v>35</v>
      </c>
      <c r="B7" t="str">
        <f>RIGHT(LEFT('raw data'!$A$1,'parsed, testing'!$A7-1),$A7-$A6-2)</f>
        <v>1260</v>
      </c>
      <c r="C7">
        <f t="shared" si="1"/>
        <v>1260</v>
      </c>
      <c r="D7">
        <f>MOD(constants!$B$1,'parsed, testing'!$C7)</f>
        <v>0</v>
      </c>
    </row>
    <row r="8" spans="1:6" x14ac:dyDescent="0.45">
      <c r="A8">
        <f>IFERROR(FIND(", ",'raw data'!$A$1,$A7+1),LEN('raw data'!$A$1)+1)</f>
        <v>41</v>
      </c>
      <c r="B8" t="str">
        <f>RIGHT(LEFT('raw data'!$A$1,'parsed, testing'!$A8-1),$A8-$A7-2)</f>
        <v>1080</v>
      </c>
      <c r="C8">
        <f t="shared" si="1"/>
        <v>1080</v>
      </c>
      <c r="D8">
        <f>MOD(constants!$B$1,'parsed, testing'!$C8)</f>
        <v>0</v>
      </c>
    </row>
    <row r="9" spans="1:6" x14ac:dyDescent="0.45">
      <c r="A9">
        <f>IFERROR(FIND(", ",'raw data'!$A$1,$A8+1),LEN('raw data'!$A$1)+1)</f>
        <v>46</v>
      </c>
      <c r="B9" t="str">
        <f>RIGHT(LEFT('raw data'!$A$1,'parsed, testing'!$A9-1),$A9-$A8-2)</f>
        <v>945</v>
      </c>
      <c r="C9">
        <f t="shared" si="1"/>
        <v>945</v>
      </c>
      <c r="D9">
        <f>MOD(constants!$B$1,'parsed, testing'!$C9)</f>
        <v>0</v>
      </c>
    </row>
    <row r="10" spans="1:6" x14ac:dyDescent="0.45">
      <c r="A10">
        <f>IFERROR(FIND(", ",'raw data'!$A$1,$A9+1),LEN('raw data'!$A$1)+1)</f>
        <v>51</v>
      </c>
      <c r="B10" t="str">
        <f>RIGHT(LEFT('raw data'!$A$1,'parsed, testing'!$A10-1),$A10-$A9-2)</f>
        <v>840</v>
      </c>
      <c r="C10">
        <f t="shared" si="1"/>
        <v>840</v>
      </c>
      <c r="D10">
        <f>MOD(constants!$B$1,'parsed, testing'!$C10)</f>
        <v>0</v>
      </c>
    </row>
    <row r="11" spans="1:6" x14ac:dyDescent="0.45">
      <c r="A11">
        <f>IFERROR(FIND(", ",'raw data'!$A$1,$A10+1),LEN('raw data'!$A$1)+1)</f>
        <v>56</v>
      </c>
      <c r="B11" t="str">
        <f>RIGHT(LEFT('raw data'!$A$1,'parsed, testing'!$A11-1),$A11-$A10-2)</f>
        <v>756</v>
      </c>
      <c r="C11">
        <f t="shared" si="1"/>
        <v>756</v>
      </c>
      <c r="D11">
        <f>MOD(constants!$B$1,'parsed, testing'!$C11)</f>
        <v>0</v>
      </c>
    </row>
    <row r="12" spans="1:6" x14ac:dyDescent="0.45">
      <c r="A12">
        <f>IFERROR(FIND(", ",'raw data'!$A$1,$A11+1),LEN('raw data'!$A$1)+1)</f>
        <v>61</v>
      </c>
      <c r="B12" t="str">
        <f>RIGHT(LEFT('raw data'!$A$1,'parsed, testing'!$A12-1),$A12-$A11-2)</f>
        <v>630</v>
      </c>
      <c r="C12">
        <f t="shared" si="1"/>
        <v>630</v>
      </c>
      <c r="D12">
        <f>MOD(constants!$B$1,'parsed, testing'!$C12)</f>
        <v>0</v>
      </c>
    </row>
    <row r="13" spans="1:6" x14ac:dyDescent="0.45">
      <c r="A13">
        <f>IFERROR(FIND(", ",'raw data'!$A$1,$A12+1),LEN('raw data'!$A$1)+1)</f>
        <v>66</v>
      </c>
      <c r="B13" t="str">
        <f>RIGHT(LEFT('raw data'!$A$1,'parsed, testing'!$A13-1),$A13-$A12-2)</f>
        <v>540</v>
      </c>
      <c r="C13">
        <f t="shared" si="1"/>
        <v>540</v>
      </c>
      <c r="D13">
        <f>MOD(constants!$B$1,'parsed, testing'!$C13)</f>
        <v>0</v>
      </c>
    </row>
    <row r="14" spans="1:6" x14ac:dyDescent="0.45">
      <c r="A14">
        <f>IFERROR(FIND(", ",'raw data'!$A$1,$A13+1),LEN('raw data'!$A$1)+1)</f>
        <v>71</v>
      </c>
      <c r="B14" t="str">
        <f>RIGHT(LEFT('raw data'!$A$1,'parsed, testing'!$A14-1),$A14-$A13-2)</f>
        <v>504</v>
      </c>
      <c r="C14">
        <f t="shared" si="1"/>
        <v>504</v>
      </c>
      <c r="D14">
        <f>MOD(constants!$B$1,'parsed, testing'!$C14)</f>
        <v>0</v>
      </c>
    </row>
    <row r="15" spans="1:6" x14ac:dyDescent="0.45">
      <c r="A15">
        <f>IFERROR(FIND(", ",'raw data'!$A$1,$A14+1),LEN('raw data'!$A$1)+1)</f>
        <v>76</v>
      </c>
      <c r="B15" t="str">
        <f>RIGHT(LEFT('raw data'!$A$1,'parsed, testing'!$A15-1),$A15-$A14-2)</f>
        <v>420</v>
      </c>
      <c r="C15">
        <f t="shared" si="1"/>
        <v>420</v>
      </c>
      <c r="D15">
        <f>MOD(constants!$B$1,'parsed, testing'!$C15)</f>
        <v>0</v>
      </c>
    </row>
    <row r="16" spans="1:6" x14ac:dyDescent="0.45">
      <c r="A16">
        <f>IFERROR(FIND(", ",'raw data'!$A$1,$A15+1),LEN('raw data'!$A$1)+1)</f>
        <v>81</v>
      </c>
      <c r="B16" t="str">
        <f>RIGHT(LEFT('raw data'!$A$1,'parsed, testing'!$A16-1),$A16-$A15-2)</f>
        <v>378</v>
      </c>
      <c r="C16">
        <f t="shared" si="1"/>
        <v>378</v>
      </c>
      <c r="D16">
        <f>MOD(constants!$B$1,'parsed, testing'!$C16)</f>
        <v>0</v>
      </c>
    </row>
    <row r="17" spans="1:4" x14ac:dyDescent="0.45">
      <c r="A17">
        <f>IFERROR(FIND(", ",'raw data'!$A$1,$A16+1),LEN('raw data'!$A$1)+1)</f>
        <v>86</v>
      </c>
      <c r="B17" t="str">
        <f>RIGHT(LEFT('raw data'!$A$1,'parsed, testing'!$A17-1),$A17-$A16-2)</f>
        <v>360</v>
      </c>
      <c r="C17">
        <f t="shared" si="1"/>
        <v>360</v>
      </c>
      <c r="D17">
        <f>MOD(constants!$B$1,'parsed, testing'!$C17)</f>
        <v>0</v>
      </c>
    </row>
    <row r="18" spans="1:4" x14ac:dyDescent="0.45">
      <c r="A18">
        <f>IFERROR(FIND(", ",'raw data'!$A$1,$A17+1),LEN('raw data'!$A$1)+1)</f>
        <v>91</v>
      </c>
      <c r="B18" t="str">
        <f>RIGHT(LEFT('raw data'!$A$1,'parsed, testing'!$A18-1),$A18-$A17-2)</f>
        <v>315</v>
      </c>
      <c r="C18">
        <f t="shared" si="1"/>
        <v>315</v>
      </c>
      <c r="D18">
        <f>MOD(constants!$B$1,'parsed, testing'!$C18)</f>
        <v>0</v>
      </c>
    </row>
    <row r="19" spans="1:4" x14ac:dyDescent="0.45">
      <c r="A19">
        <f>IFERROR(FIND(", ",'raw data'!$A$1,$A18+1),LEN('raw data'!$A$1)+1)</f>
        <v>96</v>
      </c>
      <c r="B19" t="str">
        <f>RIGHT(LEFT('raw data'!$A$1,'parsed, testing'!$A19-1),$A19-$A18-2)</f>
        <v>280</v>
      </c>
      <c r="C19">
        <f t="shared" si="1"/>
        <v>280</v>
      </c>
      <c r="D19">
        <f>MOD(constants!$B$1,'parsed, testing'!$C19)</f>
        <v>0</v>
      </c>
    </row>
    <row r="20" spans="1:4" x14ac:dyDescent="0.45">
      <c r="A20">
        <f>IFERROR(FIND(", ",'raw data'!$A$1,$A19+1),LEN('raw data'!$A$1)+1)</f>
        <v>101</v>
      </c>
      <c r="B20" t="str">
        <f>RIGHT(LEFT('raw data'!$A$1,'parsed, testing'!$A20-1),$A20-$A19-2)</f>
        <v>270</v>
      </c>
      <c r="C20">
        <f t="shared" si="1"/>
        <v>270</v>
      </c>
      <c r="D20">
        <f>MOD(constants!$B$1,'parsed, testing'!$C20)</f>
        <v>0</v>
      </c>
    </row>
    <row r="21" spans="1:4" x14ac:dyDescent="0.45">
      <c r="A21">
        <f>IFERROR(FIND(", ",'raw data'!$A$1,$A20+1),LEN('raw data'!$A$1)+1)</f>
        <v>106</v>
      </c>
      <c r="B21" t="str">
        <f>RIGHT(LEFT('raw data'!$A$1,'parsed, testing'!$A21-1),$A21-$A20-2)</f>
        <v>252</v>
      </c>
      <c r="C21">
        <f t="shared" si="1"/>
        <v>252</v>
      </c>
      <c r="D21">
        <f>MOD(constants!$B$1,'parsed, testing'!$C21)</f>
        <v>0</v>
      </c>
    </row>
    <row r="22" spans="1:4" x14ac:dyDescent="0.45">
      <c r="A22">
        <f>IFERROR(FIND(", ",'raw data'!$A$1,$A21+1),LEN('raw data'!$A$1)+1)</f>
        <v>111</v>
      </c>
      <c r="B22" t="str">
        <f>RIGHT(LEFT('raw data'!$A$1,'parsed, testing'!$A22-1),$A22-$A21-2)</f>
        <v>216</v>
      </c>
      <c r="C22">
        <f t="shared" si="1"/>
        <v>216</v>
      </c>
      <c r="D22">
        <f>MOD(constants!$B$1,'parsed, testing'!$C22)</f>
        <v>0</v>
      </c>
    </row>
    <row r="23" spans="1:4" x14ac:dyDescent="0.45">
      <c r="A23">
        <f>IFERROR(FIND(", ",'raw data'!$A$1,$A22+1),LEN('raw data'!$A$1)+1)</f>
        <v>116</v>
      </c>
      <c r="B23" t="str">
        <f>RIGHT(LEFT('raw data'!$A$1,'parsed, testing'!$A23-1),$A23-$A22-2)</f>
        <v>210</v>
      </c>
      <c r="C23">
        <f t="shared" si="1"/>
        <v>210</v>
      </c>
      <c r="D23">
        <f>MOD(constants!$B$1,'parsed, testing'!$C23)</f>
        <v>0</v>
      </c>
    </row>
    <row r="24" spans="1:4" x14ac:dyDescent="0.45">
      <c r="A24">
        <f>IFERROR(FIND(", ",'raw data'!$A$1,$A23+1),LEN('raw data'!$A$1)+1)</f>
        <v>121</v>
      </c>
      <c r="B24" t="str">
        <f>RIGHT(LEFT('raw data'!$A$1,'parsed, testing'!$A24-1),$A24-$A23-2)</f>
        <v>189</v>
      </c>
      <c r="C24">
        <f t="shared" si="1"/>
        <v>189</v>
      </c>
      <c r="D24">
        <f>MOD(constants!$B$1,'parsed, testing'!$C24)</f>
        <v>0</v>
      </c>
    </row>
    <row r="25" spans="1:4" x14ac:dyDescent="0.45">
      <c r="A25">
        <f>IFERROR(FIND(", ",'raw data'!$A$1,$A24+1),LEN('raw data'!$A$1)+1)</f>
        <v>126</v>
      </c>
      <c r="B25" t="str">
        <f>RIGHT(LEFT('raw data'!$A$1,'parsed, testing'!$A25-1),$A25-$A24-2)</f>
        <v>180</v>
      </c>
      <c r="C25">
        <f t="shared" si="1"/>
        <v>180</v>
      </c>
      <c r="D25">
        <f>MOD(constants!$B$1,'parsed, testing'!$C25)</f>
        <v>0</v>
      </c>
    </row>
    <row r="26" spans="1:4" x14ac:dyDescent="0.45">
      <c r="A26">
        <f>IFERROR(FIND(", ",'raw data'!$A$1,$A25+1),LEN('raw data'!$A$1)+1)</f>
        <v>131</v>
      </c>
      <c r="B26" t="str">
        <f>RIGHT(LEFT('raw data'!$A$1,'parsed, testing'!$A26-1),$A26-$A25-2)</f>
        <v>168</v>
      </c>
      <c r="C26">
        <f t="shared" si="1"/>
        <v>168</v>
      </c>
      <c r="D26">
        <f>MOD(constants!$B$1,'parsed, testing'!$C26)</f>
        <v>0</v>
      </c>
    </row>
    <row r="27" spans="1:4" x14ac:dyDescent="0.45">
      <c r="A27">
        <f>IFERROR(FIND(", ",'raw data'!$A$1,$A26+1),LEN('raw data'!$A$1)+1)</f>
        <v>136</v>
      </c>
      <c r="B27" t="str">
        <f>RIGHT(LEFT('raw data'!$A$1,'parsed, testing'!$A27-1),$A27-$A26-2)</f>
        <v>140</v>
      </c>
      <c r="C27">
        <f t="shared" si="1"/>
        <v>140</v>
      </c>
      <c r="D27">
        <f>MOD(constants!$B$1,'parsed, testing'!$C27)</f>
        <v>0</v>
      </c>
    </row>
    <row r="28" spans="1:4" x14ac:dyDescent="0.45">
      <c r="A28">
        <f>IFERROR(FIND(", ",'raw data'!$A$1,$A27+1),LEN('raw data'!$A$1)+1)</f>
        <v>141</v>
      </c>
      <c r="B28" t="str">
        <f>RIGHT(LEFT('raw data'!$A$1,'parsed, testing'!$A28-1),$A28-$A27-2)</f>
        <v>135</v>
      </c>
      <c r="C28">
        <f t="shared" si="1"/>
        <v>135</v>
      </c>
      <c r="D28">
        <f>MOD(constants!$B$1,'parsed, testing'!$C28)</f>
        <v>0</v>
      </c>
    </row>
    <row r="29" spans="1:4" x14ac:dyDescent="0.45">
      <c r="A29">
        <f>IFERROR(FIND(", ",'raw data'!$A$1,$A28+1),LEN('raw data'!$A$1)+1)</f>
        <v>146</v>
      </c>
      <c r="B29" t="str">
        <f>RIGHT(LEFT('raw data'!$A$1,'parsed, testing'!$A29-1),$A29-$A28-2)</f>
        <v>126</v>
      </c>
      <c r="C29">
        <f t="shared" si="1"/>
        <v>126</v>
      </c>
      <c r="D29">
        <f>MOD(constants!$B$1,'parsed, testing'!$C29)</f>
        <v>0</v>
      </c>
    </row>
    <row r="30" spans="1:4" x14ac:dyDescent="0.45">
      <c r="A30">
        <f>IFERROR(FIND(", ",'raw data'!$A$1,$A29+1),LEN('raw data'!$A$1)+1)</f>
        <v>151</v>
      </c>
      <c r="B30" t="str">
        <f>RIGHT(LEFT('raw data'!$A$1,'parsed, testing'!$A30-1),$A30-$A29-2)</f>
        <v>120</v>
      </c>
      <c r="C30">
        <f t="shared" si="1"/>
        <v>120</v>
      </c>
      <c r="D30">
        <f>MOD(constants!$B$1,'parsed, testing'!$C30)</f>
        <v>0</v>
      </c>
    </row>
    <row r="31" spans="1:4" x14ac:dyDescent="0.45">
      <c r="A31">
        <f>IFERROR(FIND(", ",'raw data'!$A$1,$A30+1),LEN('raw data'!$A$1)+1)</f>
        <v>156</v>
      </c>
      <c r="B31" t="str">
        <f>RIGHT(LEFT('raw data'!$A$1,'parsed, testing'!$A31-1),$A31-$A30-2)</f>
        <v>108</v>
      </c>
      <c r="C31">
        <f t="shared" si="1"/>
        <v>108</v>
      </c>
      <c r="D31">
        <f>MOD(constants!$B$1,'parsed, testing'!$C31)</f>
        <v>0</v>
      </c>
    </row>
    <row r="32" spans="1:4" x14ac:dyDescent="0.45">
      <c r="A32">
        <f>IFERROR(FIND(", ",'raw data'!$A$1,$A31+1),LEN('raw data'!$A$1)+1)</f>
        <v>161</v>
      </c>
      <c r="B32" t="str">
        <f>RIGHT(LEFT('raw data'!$A$1,'parsed, testing'!$A32-1),$A32-$A31-2)</f>
        <v>105</v>
      </c>
      <c r="C32">
        <f t="shared" si="1"/>
        <v>105</v>
      </c>
      <c r="D32">
        <f>MOD(constants!$B$1,'parsed, testing'!$C32)</f>
        <v>0</v>
      </c>
    </row>
    <row r="33" spans="1:4" x14ac:dyDescent="0.45">
      <c r="A33">
        <f>IFERROR(FIND(", ",'raw data'!$A$1,$A32+1),LEN('raw data'!$A$1)+1)</f>
        <v>165</v>
      </c>
      <c r="B33" t="str">
        <f>RIGHT(LEFT('raw data'!$A$1,'parsed, testing'!$A33-1),$A33-$A32-2)</f>
        <v>90</v>
      </c>
      <c r="C33">
        <f t="shared" si="1"/>
        <v>90</v>
      </c>
      <c r="D33">
        <f>MOD(constants!$B$1,'parsed, testing'!$C33)</f>
        <v>0</v>
      </c>
    </row>
    <row r="34" spans="1:4" x14ac:dyDescent="0.45">
      <c r="A34">
        <f>IFERROR(FIND(", ",'raw data'!$A$1,$A33+1),LEN('raw data'!$A$1)+1)</f>
        <v>169</v>
      </c>
      <c r="B34" t="str">
        <f>RIGHT(LEFT('raw data'!$A$1,'parsed, testing'!$A34-1),$A34-$A33-2)</f>
        <v>84</v>
      </c>
      <c r="C34">
        <f t="shared" si="1"/>
        <v>84</v>
      </c>
      <c r="D34">
        <f>MOD(constants!$B$1,'parsed, testing'!$C34)</f>
        <v>0</v>
      </c>
    </row>
    <row r="35" spans="1:4" x14ac:dyDescent="0.45">
      <c r="A35">
        <f>IFERROR(FIND(", ",'raw data'!$A$1,$A34+1),LEN('raw data'!$A$1)+1)</f>
        <v>173</v>
      </c>
      <c r="B35" t="str">
        <f>RIGHT(LEFT('raw data'!$A$1,'parsed, testing'!$A35-1),$A35-$A34-2)</f>
        <v>72</v>
      </c>
      <c r="C35">
        <f t="shared" si="1"/>
        <v>72</v>
      </c>
      <c r="D35">
        <f>MOD(constants!$B$1,'parsed, testing'!$C35)</f>
        <v>0</v>
      </c>
    </row>
    <row r="36" spans="1:4" x14ac:dyDescent="0.45">
      <c r="A36">
        <f>IFERROR(FIND(", ",'raw data'!$A$1,$A35+1),LEN('raw data'!$A$1)+1)</f>
        <v>177</v>
      </c>
      <c r="B36" t="str">
        <f>RIGHT(LEFT('raw data'!$A$1,'parsed, testing'!$A36-1),$A36-$A35-2)</f>
        <v>70</v>
      </c>
      <c r="C36">
        <f t="shared" si="1"/>
        <v>70</v>
      </c>
      <c r="D36">
        <f>MOD(constants!$B$1,'parsed, testing'!$C36)</f>
        <v>0</v>
      </c>
    </row>
    <row r="37" spans="1:4" x14ac:dyDescent="0.45">
      <c r="A37">
        <f>IFERROR(FIND(", ",'raw data'!$A$1,$A36+1),LEN('raw data'!$A$1)+1)</f>
        <v>181</v>
      </c>
      <c r="B37" t="str">
        <f>RIGHT(LEFT('raw data'!$A$1,'parsed, testing'!$A37-1),$A37-$A36-2)</f>
        <v>63</v>
      </c>
      <c r="C37">
        <f t="shared" si="1"/>
        <v>63</v>
      </c>
      <c r="D37">
        <f>MOD(constants!$B$1,'parsed, testing'!$C37)</f>
        <v>0</v>
      </c>
    </row>
    <row r="38" spans="1:4" x14ac:dyDescent="0.45">
      <c r="A38">
        <f>IFERROR(FIND(", ",'raw data'!$A$1,$A37+1),LEN('raw data'!$A$1)+1)</f>
        <v>185</v>
      </c>
      <c r="B38" t="str">
        <f>RIGHT(LEFT('raw data'!$A$1,'parsed, testing'!$A38-1),$A38-$A37-2)</f>
        <v>60</v>
      </c>
      <c r="C38">
        <f t="shared" si="1"/>
        <v>60</v>
      </c>
      <c r="D38">
        <f>MOD(constants!$B$1,'parsed, testing'!$C38)</f>
        <v>0</v>
      </c>
    </row>
    <row r="39" spans="1:4" x14ac:dyDescent="0.45">
      <c r="A39">
        <f>IFERROR(FIND(", ",'raw data'!$A$1,$A38+1),LEN('raw data'!$A$1)+1)</f>
        <v>189</v>
      </c>
      <c r="B39" t="str">
        <f>RIGHT(LEFT('raw data'!$A$1,'parsed, testing'!$A39-1),$A39-$A38-2)</f>
        <v>56</v>
      </c>
      <c r="C39">
        <f t="shared" si="1"/>
        <v>56</v>
      </c>
      <c r="D39">
        <f>MOD(constants!$B$1,'parsed, testing'!$C39)</f>
        <v>0</v>
      </c>
    </row>
    <row r="40" spans="1:4" x14ac:dyDescent="0.45">
      <c r="A40">
        <f>IFERROR(FIND(", ",'raw data'!$A$1,$A39+1),LEN('raw data'!$A$1)+1)</f>
        <v>193</v>
      </c>
      <c r="B40" t="str">
        <f>RIGHT(LEFT('raw data'!$A$1,'parsed, testing'!$A40-1),$A40-$A39-2)</f>
        <v>54</v>
      </c>
      <c r="C40">
        <f t="shared" si="1"/>
        <v>54</v>
      </c>
      <c r="D40">
        <f>MOD(constants!$B$1,'parsed, testing'!$C40)</f>
        <v>0</v>
      </c>
    </row>
    <row r="41" spans="1:4" x14ac:dyDescent="0.45">
      <c r="A41">
        <f>IFERROR(FIND(", ",'raw data'!$A$1,$A40+1),LEN('raw data'!$A$1)+1)</f>
        <v>197</v>
      </c>
      <c r="B41" t="str">
        <f>RIGHT(LEFT('raw data'!$A$1,'parsed, testing'!$A41-1),$A41-$A40-2)</f>
        <v>45</v>
      </c>
      <c r="C41">
        <f t="shared" si="1"/>
        <v>45</v>
      </c>
      <c r="D41">
        <f>MOD(constants!$B$1,'parsed, testing'!$C41)</f>
        <v>0</v>
      </c>
    </row>
    <row r="42" spans="1:4" x14ac:dyDescent="0.45">
      <c r="A42">
        <f>IFERROR(FIND(", ",'raw data'!$A$1,$A41+1),LEN('raw data'!$A$1)+1)</f>
        <v>201</v>
      </c>
      <c r="B42" t="str">
        <f>RIGHT(LEFT('raw data'!$A$1,'parsed, testing'!$A42-1),$A42-$A41-2)</f>
        <v>42</v>
      </c>
      <c r="C42">
        <f t="shared" si="1"/>
        <v>42</v>
      </c>
      <c r="D42">
        <f>MOD(constants!$B$1,'parsed, testing'!$C42)</f>
        <v>0</v>
      </c>
    </row>
    <row r="43" spans="1:4" x14ac:dyDescent="0.45">
      <c r="A43">
        <f>IFERROR(FIND(", ",'raw data'!$A$1,$A42+1),LEN('raw data'!$A$1)+1)</f>
        <v>205</v>
      </c>
      <c r="B43" t="str">
        <f>RIGHT(LEFT('raw data'!$A$1,'parsed, testing'!$A43-1),$A43-$A42-2)</f>
        <v>40</v>
      </c>
      <c r="C43">
        <f t="shared" si="1"/>
        <v>40</v>
      </c>
      <c r="D43">
        <f>MOD(constants!$B$1,'parsed, testing'!$C43)</f>
        <v>0</v>
      </c>
    </row>
    <row r="44" spans="1:4" x14ac:dyDescent="0.45">
      <c r="A44">
        <f>IFERROR(FIND(", ",'raw data'!$A$1,$A43+1),LEN('raw data'!$A$1)+1)</f>
        <v>209</v>
      </c>
      <c r="B44" t="str">
        <f>RIGHT(LEFT('raw data'!$A$1,'parsed, testing'!$A44-1),$A44-$A43-2)</f>
        <v>36</v>
      </c>
      <c r="C44">
        <f t="shared" si="1"/>
        <v>36</v>
      </c>
      <c r="D44">
        <f>MOD(constants!$B$1,'parsed, testing'!$C44)</f>
        <v>0</v>
      </c>
    </row>
    <row r="45" spans="1:4" x14ac:dyDescent="0.45">
      <c r="A45">
        <f>IFERROR(FIND(", ",'raw data'!$A$1,$A44+1),LEN('raw data'!$A$1)+1)</f>
        <v>213</v>
      </c>
      <c r="B45" t="str">
        <f>RIGHT(LEFT('raw data'!$A$1,'parsed, testing'!$A45-1),$A45-$A44-2)</f>
        <v>35</v>
      </c>
      <c r="C45">
        <f t="shared" si="1"/>
        <v>35</v>
      </c>
      <c r="D45">
        <f>MOD(constants!$B$1,'parsed, testing'!$C45)</f>
        <v>0</v>
      </c>
    </row>
    <row r="46" spans="1:4" x14ac:dyDescent="0.45">
      <c r="A46">
        <f>IFERROR(FIND(", ",'raw data'!$A$1,$A45+1),LEN('raw data'!$A$1)+1)</f>
        <v>217</v>
      </c>
      <c r="B46" t="str">
        <f>RIGHT(LEFT('raw data'!$A$1,'parsed, testing'!$A46-1),$A46-$A45-2)</f>
        <v>30</v>
      </c>
      <c r="C46">
        <f t="shared" si="1"/>
        <v>30</v>
      </c>
      <c r="D46">
        <f>MOD(constants!$B$1,'parsed, testing'!$C46)</f>
        <v>0</v>
      </c>
    </row>
    <row r="47" spans="1:4" x14ac:dyDescent="0.45">
      <c r="A47">
        <f>IFERROR(FIND(", ",'raw data'!$A$1,$A46+1),LEN('raw data'!$A$1)+1)</f>
        <v>221</v>
      </c>
      <c r="B47" t="str">
        <f>RIGHT(LEFT('raw data'!$A$1,'parsed, testing'!$A47-1),$A47-$A46-2)</f>
        <v>28</v>
      </c>
      <c r="C47">
        <f t="shared" si="1"/>
        <v>28</v>
      </c>
      <c r="D47">
        <f>MOD(constants!$B$1,'parsed, testing'!$C47)</f>
        <v>0</v>
      </c>
    </row>
    <row r="48" spans="1:4" x14ac:dyDescent="0.45">
      <c r="A48">
        <f>IFERROR(FIND(", ",'raw data'!$A$1,$A47+1),LEN('raw data'!$A$1)+1)</f>
        <v>225</v>
      </c>
      <c r="B48" t="str">
        <f>RIGHT(LEFT('raw data'!$A$1,'parsed, testing'!$A48-1),$A48-$A47-2)</f>
        <v>27</v>
      </c>
      <c r="C48">
        <f t="shared" si="1"/>
        <v>27</v>
      </c>
      <c r="D48">
        <f>MOD(constants!$B$1,'parsed, testing'!$C48)</f>
        <v>0</v>
      </c>
    </row>
    <row r="49" spans="1:4" x14ac:dyDescent="0.45">
      <c r="A49">
        <f>IFERROR(FIND(", ",'raw data'!$A$1,$A48+1),LEN('raw data'!$A$1)+1)</f>
        <v>229</v>
      </c>
      <c r="B49" t="str">
        <f>RIGHT(LEFT('raw data'!$A$1,'parsed, testing'!$A49-1),$A49-$A48-2)</f>
        <v>24</v>
      </c>
      <c r="C49">
        <f t="shared" si="1"/>
        <v>24</v>
      </c>
      <c r="D49">
        <f>MOD(constants!$B$1,'parsed, testing'!$C49)</f>
        <v>0</v>
      </c>
    </row>
    <row r="50" spans="1:4" x14ac:dyDescent="0.45">
      <c r="A50">
        <f>IFERROR(FIND(", ",'raw data'!$A$1,$A49+1),LEN('raw data'!$A$1)+1)</f>
        <v>233</v>
      </c>
      <c r="B50" t="str">
        <f>RIGHT(LEFT('raw data'!$A$1,'parsed, testing'!$A50-1),$A50-$A49-2)</f>
        <v>21</v>
      </c>
      <c r="C50">
        <f t="shared" si="1"/>
        <v>21</v>
      </c>
      <c r="D50">
        <f>MOD(constants!$B$1,'parsed, testing'!$C50)</f>
        <v>0</v>
      </c>
    </row>
    <row r="51" spans="1:4" x14ac:dyDescent="0.45">
      <c r="A51">
        <f>IFERROR(FIND(", ",'raw data'!$A$1,$A50+1),LEN('raw data'!$A$1)+1)</f>
        <v>237</v>
      </c>
      <c r="B51" t="str">
        <f>RIGHT(LEFT('raw data'!$A$1,'parsed, testing'!$A51-1),$A51-$A50-2)</f>
        <v>20</v>
      </c>
      <c r="C51">
        <f t="shared" si="1"/>
        <v>20</v>
      </c>
      <c r="D51">
        <f>MOD(constants!$B$1,'parsed, testing'!$C51)</f>
        <v>0</v>
      </c>
    </row>
    <row r="52" spans="1:4" x14ac:dyDescent="0.45">
      <c r="A52">
        <f>IFERROR(FIND(", ",'raw data'!$A$1,$A51+1),LEN('raw data'!$A$1)+1)</f>
        <v>241</v>
      </c>
      <c r="B52" t="str">
        <f>RIGHT(LEFT('raw data'!$A$1,'parsed, testing'!$A52-1),$A52-$A51-2)</f>
        <v>18</v>
      </c>
      <c r="C52">
        <f t="shared" si="1"/>
        <v>18</v>
      </c>
      <c r="D52">
        <f>MOD(constants!$B$1,'parsed, testing'!$C52)</f>
        <v>0</v>
      </c>
    </row>
    <row r="53" spans="1:4" x14ac:dyDescent="0.45">
      <c r="A53">
        <f>IFERROR(FIND(", ",'raw data'!$A$1,$A52+1),LEN('raw data'!$A$1)+1)</f>
        <v>245</v>
      </c>
      <c r="B53" t="str">
        <f>RIGHT(LEFT('raw data'!$A$1,'parsed, testing'!$A53-1),$A53-$A52-2)</f>
        <v>15</v>
      </c>
      <c r="C53">
        <f t="shared" si="1"/>
        <v>15</v>
      </c>
      <c r="D53">
        <f>MOD(constants!$B$1,'parsed, testing'!$C53)</f>
        <v>0</v>
      </c>
    </row>
    <row r="54" spans="1:4" x14ac:dyDescent="0.45">
      <c r="A54">
        <f>IFERROR(FIND(", ",'raw data'!$A$1,$A53+1),LEN('raw data'!$A$1)+1)</f>
        <v>249</v>
      </c>
      <c r="B54" t="str">
        <f>RIGHT(LEFT('raw data'!$A$1,'parsed, testing'!$A54-1),$A54-$A53-2)</f>
        <v>14</v>
      </c>
      <c r="C54">
        <f t="shared" si="1"/>
        <v>14</v>
      </c>
      <c r="D54">
        <f>MOD(constants!$B$1,'parsed, testing'!$C54)</f>
        <v>0</v>
      </c>
    </row>
    <row r="55" spans="1:4" x14ac:dyDescent="0.45">
      <c r="A55">
        <f>IFERROR(FIND(", ",'raw data'!$A$1,$A54+1),LEN('raw data'!$A$1)+1)</f>
        <v>253</v>
      </c>
      <c r="B55" t="str">
        <f>RIGHT(LEFT('raw data'!$A$1,'parsed, testing'!$A55-1),$A55-$A54-2)</f>
        <v>12</v>
      </c>
      <c r="C55">
        <f t="shared" si="1"/>
        <v>12</v>
      </c>
      <c r="D55">
        <f>MOD(constants!$B$1,'parsed, testing'!$C55)</f>
        <v>0</v>
      </c>
    </row>
    <row r="56" spans="1:4" x14ac:dyDescent="0.45">
      <c r="A56">
        <f>IFERROR(FIND(", ",'raw data'!$A$1,$A55+1),LEN('raw data'!$A$1)+1)</f>
        <v>257</v>
      </c>
      <c r="B56" t="str">
        <f>RIGHT(LEFT('raw data'!$A$1,'parsed, testing'!$A56-1),$A56-$A55-2)</f>
        <v>10</v>
      </c>
      <c r="C56">
        <f t="shared" si="1"/>
        <v>10</v>
      </c>
      <c r="D56">
        <f>MOD(constants!$B$1,'parsed, testing'!$C56)</f>
        <v>0</v>
      </c>
    </row>
    <row r="57" spans="1:4" x14ac:dyDescent="0.45">
      <c r="A57">
        <f>IFERROR(FIND(", ",'raw data'!$A$1,$A56+1),LEN('raw data'!$A$1)+1)</f>
        <v>260</v>
      </c>
      <c r="B57" t="str">
        <f>RIGHT(LEFT('raw data'!$A$1,'parsed, testing'!$A57-1),$A57-$A56-2)</f>
        <v>9</v>
      </c>
      <c r="C57">
        <f t="shared" si="1"/>
        <v>9</v>
      </c>
      <c r="D57">
        <f>MOD(constants!$B$1,'parsed, testing'!$C57)</f>
        <v>0</v>
      </c>
    </row>
    <row r="58" spans="1:4" x14ac:dyDescent="0.45">
      <c r="A58">
        <f>IFERROR(FIND(", ",'raw data'!$A$1,$A57+1),LEN('raw data'!$A$1)+1)</f>
        <v>263</v>
      </c>
      <c r="B58" t="str">
        <f>RIGHT(LEFT('raw data'!$A$1,'parsed, testing'!$A58-1),$A58-$A57-2)</f>
        <v>8</v>
      </c>
      <c r="C58">
        <f t="shared" si="1"/>
        <v>8</v>
      </c>
      <c r="D58">
        <f>MOD(constants!$B$1,'parsed, testing'!$C58)</f>
        <v>0</v>
      </c>
    </row>
    <row r="59" spans="1:4" x14ac:dyDescent="0.45">
      <c r="A59">
        <f>IFERROR(FIND(", ",'raw data'!$A$1,$A58+1),LEN('raw data'!$A$1)+1)</f>
        <v>266</v>
      </c>
      <c r="B59" t="str">
        <f>RIGHT(LEFT('raw data'!$A$1,'parsed, testing'!$A59-1),$A59-$A58-2)</f>
        <v>7</v>
      </c>
      <c r="C59">
        <f t="shared" si="1"/>
        <v>7</v>
      </c>
      <c r="D59">
        <f>MOD(constants!$B$1,'parsed, testing'!$C59)</f>
        <v>0</v>
      </c>
    </row>
    <row r="60" spans="1:4" x14ac:dyDescent="0.45">
      <c r="A60">
        <f>IFERROR(FIND(", ",'raw data'!$A$1,$A59+1),LEN('raw data'!$A$1)+1)</f>
        <v>269</v>
      </c>
      <c r="B60" t="str">
        <f>RIGHT(LEFT('raw data'!$A$1,'parsed, testing'!$A60-1),$A60-$A59-2)</f>
        <v>6</v>
      </c>
      <c r="C60">
        <f t="shared" si="1"/>
        <v>6</v>
      </c>
      <c r="D60">
        <f>MOD(constants!$B$1,'parsed, testing'!$C60)</f>
        <v>0</v>
      </c>
    </row>
    <row r="61" spans="1:4" x14ac:dyDescent="0.45">
      <c r="A61">
        <f>IFERROR(FIND(", ",'raw data'!$A$1,$A60+1),LEN('raw data'!$A$1)+1)</f>
        <v>272</v>
      </c>
      <c r="B61" t="str">
        <f>RIGHT(LEFT('raw data'!$A$1,'parsed, testing'!$A61-1),$A61-$A60-2)</f>
        <v>5</v>
      </c>
      <c r="C61">
        <f t="shared" si="1"/>
        <v>5</v>
      </c>
      <c r="D61">
        <f>MOD(constants!$B$1,'parsed, testing'!$C61)</f>
        <v>0</v>
      </c>
    </row>
    <row r="62" spans="1:4" x14ac:dyDescent="0.45">
      <c r="A62">
        <f>IFERROR(FIND(", ",'raw data'!$A$1,$A61+1),LEN('raw data'!$A$1)+1)</f>
        <v>275</v>
      </c>
      <c r="B62" t="str">
        <f>RIGHT(LEFT('raw data'!$A$1,'parsed, testing'!$A62-1),$A62-$A61-2)</f>
        <v>4</v>
      </c>
      <c r="C62">
        <f t="shared" si="1"/>
        <v>4</v>
      </c>
      <c r="D62">
        <f>MOD(constants!$B$1,'parsed, testing'!$C62)</f>
        <v>0</v>
      </c>
    </row>
    <row r="63" spans="1:4" x14ac:dyDescent="0.45">
      <c r="A63">
        <f>IFERROR(FIND(", ",'raw data'!$A$1,$A62+1),LEN('raw data'!$A$1)+1)</f>
        <v>278</v>
      </c>
      <c r="B63" t="str">
        <f>RIGHT(LEFT('raw data'!$A$1,'parsed, testing'!$A63-1),$A63-$A62-2)</f>
        <v>3</v>
      </c>
      <c r="C63">
        <f t="shared" si="1"/>
        <v>3</v>
      </c>
      <c r="D63">
        <f>MOD(constants!$B$1,'parsed, testing'!$C63)</f>
        <v>0</v>
      </c>
    </row>
    <row r="64" spans="1:4" x14ac:dyDescent="0.45">
      <c r="A64">
        <f>IFERROR(FIND(", ",'raw data'!$A$1,$A63+1),LEN('raw data'!$A$1)+1)</f>
        <v>281</v>
      </c>
      <c r="B64" t="str">
        <f>RIGHT(LEFT('raw data'!$A$1,'parsed, testing'!$A64-1),$A64-$A63-2)</f>
        <v>2</v>
      </c>
      <c r="C64">
        <f t="shared" si="1"/>
        <v>2</v>
      </c>
      <c r="D64">
        <f>MOD(constants!$B$1,'parsed, testing'!$C64)</f>
        <v>0</v>
      </c>
    </row>
    <row r="65" spans="1:4" x14ac:dyDescent="0.45">
      <c r="A65">
        <f>IFERROR(FIND(", ",'raw data'!$A$1,$A64+1),LEN('raw data'!$A$1)+1)</f>
        <v>284</v>
      </c>
      <c r="B65" t="str">
        <f>RIGHT(LEFT('raw data'!$A$1,'parsed, testing'!$A65-1),$A65-$A64-2)</f>
        <v>1</v>
      </c>
      <c r="C65">
        <f t="shared" ref="C3:C66" si="2">_xlfn.NUMBERVALUE(B65)</f>
        <v>1</v>
      </c>
      <c r="D65">
        <f>MOD(constants!$B$1,'parsed, testing'!$C65)</f>
        <v>0</v>
      </c>
    </row>
    <row r="66" spans="1:4" x14ac:dyDescent="0.45">
      <c r="A66">
        <f>IFERROR(FIND(", ",'raw data'!$A$1,$A65+1),LEN('raw data'!$A$1)+1)</f>
        <v>284</v>
      </c>
      <c r="B66" t="e">
        <f>RIGHT(LEFT('raw data'!$A$1,'parsed, testing'!$A66-1),$A66-$A65-2)</f>
        <v>#VALUE!</v>
      </c>
      <c r="C66" t="e">
        <f t="shared" ref="C66:C68" si="3">_xlfn.NUMBERVALUE(B66)</f>
        <v>#VALUE!</v>
      </c>
      <c r="D66" t="e">
        <f>MOD(constants!$B$1,'parsed, testing'!$C66)</f>
        <v>#VALUE!</v>
      </c>
    </row>
    <row r="67" spans="1:4" x14ac:dyDescent="0.45">
      <c r="A67">
        <f>IFERROR(FIND(", ",'raw data'!$A$1,$A66+1),LEN('raw data'!$A$1)+1)</f>
        <v>284</v>
      </c>
      <c r="B67" t="e">
        <f>RIGHT(LEFT('raw data'!$A$1,'parsed, testing'!$A67-1),$A67-$A66-2)</f>
        <v>#VALUE!</v>
      </c>
      <c r="C67" t="e">
        <f t="shared" si="3"/>
        <v>#VALUE!</v>
      </c>
      <c r="D67" t="e">
        <f>MOD(constants!$B$1,'parsed, testing'!$C67)</f>
        <v>#VALUE!</v>
      </c>
    </row>
    <row r="68" spans="1:4" x14ac:dyDescent="0.45">
      <c r="A68">
        <f>IFERROR(FIND(", ",'raw data'!$A$1,$A67+1),LEN('raw data'!$A$1)+1)</f>
        <v>284</v>
      </c>
      <c r="B68" t="e">
        <f>RIGHT(LEFT('raw data'!$A$1,'parsed, testing'!$A68-1),$A68-$A67-2)</f>
        <v>#VALUE!</v>
      </c>
      <c r="C68" t="e">
        <f t="shared" si="3"/>
        <v>#VALUE!</v>
      </c>
      <c r="D68" t="e">
        <f>MOD(constants!$B$1,'parsed, testing'!$C68)</f>
        <v>#VALUE!</v>
      </c>
    </row>
  </sheetData>
  <conditionalFormatting sqref="E2">
    <cfRule type="expression" dxfId="1" priority="1">
      <formula>(E2&lt;&gt;"PASS")</formula>
    </cfRule>
    <cfRule type="expression" dxfId="0" priority="2">
      <formula>(E2="PASS")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2</v>
      </c>
      <c r="B1">
        <v>7560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R6" sqref="R6"/>
    </sheetView>
  </sheetViews>
  <sheetFormatPr defaultRowHeight="14.25" x14ac:dyDescent="0.45"/>
  <cols>
    <col min="1" max="3" width="9.06640625" style="2"/>
    <col min="4" max="4" width="13" style="2" customWidth="1"/>
    <col min="5" max="16384" width="9.06640625" style="2"/>
  </cols>
  <sheetData>
    <row r="1" spans="1:8" x14ac:dyDescent="0.45">
      <c r="A1" s="2" t="s">
        <v>8</v>
      </c>
      <c r="B1" s="2" t="s">
        <v>10</v>
      </c>
      <c r="C1" s="2" t="s">
        <v>9</v>
      </c>
      <c r="D1" s="2" t="s">
        <v>14</v>
      </c>
    </row>
    <row r="2" spans="1:8" x14ac:dyDescent="0.45">
      <c r="A2" s="2">
        <v>50000</v>
      </c>
      <c r="B2" s="2">
        <v>0</v>
      </c>
      <c r="C2" s="2">
        <v>4</v>
      </c>
      <c r="D2" s="2">
        <f>C2+60*B2</f>
        <v>4</v>
      </c>
      <c r="G2" s="2" t="s">
        <v>11</v>
      </c>
    </row>
    <row r="3" spans="1:8" x14ac:dyDescent="0.45">
      <c r="A3" s="2">
        <v>100000</v>
      </c>
      <c r="B3" s="2">
        <v>0</v>
      </c>
      <c r="C3" s="2">
        <v>14</v>
      </c>
      <c r="D3" s="2">
        <f t="shared" ref="D3:D5" si="0">C3+60*B3</f>
        <v>14</v>
      </c>
      <c r="G3" s="2">
        <f t="array" ref="G3:H3">LOGEST($D$2:$D$5,$A$2:$A$5)</f>
        <v>1.0000093121464724</v>
      </c>
      <c r="H3" s="2">
        <v>4.3853856208413111</v>
      </c>
    </row>
    <row r="4" spans="1:8" x14ac:dyDescent="0.45">
      <c r="A4" s="2">
        <v>250000</v>
      </c>
      <c r="B4" s="2">
        <v>1</v>
      </c>
      <c r="C4" s="2">
        <v>25</v>
      </c>
      <c r="D4" s="2">
        <f t="shared" si="0"/>
        <v>85</v>
      </c>
    </row>
    <row r="5" spans="1:8" x14ac:dyDescent="0.45">
      <c r="A5" s="2">
        <v>500000</v>
      </c>
      <c r="B5" s="2">
        <v>5</v>
      </c>
      <c r="C5" s="2">
        <v>39</v>
      </c>
      <c r="D5" s="2">
        <f t="shared" si="0"/>
        <v>339</v>
      </c>
    </row>
    <row r="7" spans="1:8" x14ac:dyDescent="0.45">
      <c r="A7" s="2" t="s">
        <v>12</v>
      </c>
      <c r="D7" s="2" t="s">
        <v>13</v>
      </c>
      <c r="E7" s="2" t="s">
        <v>10</v>
      </c>
    </row>
    <row r="8" spans="1:8" x14ac:dyDescent="0.45">
      <c r="A8" s="2">
        <v>10000</v>
      </c>
      <c r="D8" s="2">
        <f>$H$3*$G$3^$A8</f>
        <v>4.8133754463577771</v>
      </c>
      <c r="E8" s="2">
        <f>D8/60</f>
        <v>8.0222924105962948E-2</v>
      </c>
    </row>
    <row r="9" spans="1:8" x14ac:dyDescent="0.45">
      <c r="A9" s="2">
        <f>A8+10000</f>
        <v>20000</v>
      </c>
      <c r="D9" s="2">
        <f t="shared" ref="D9:D72" si="1">$H$3*$G$3^$A9</f>
        <v>5.2831347550127585</v>
      </c>
      <c r="E9" s="2">
        <f t="shared" ref="E9:E72" si="2">D9/60</f>
        <v>8.805224591687931E-2</v>
      </c>
    </row>
    <row r="10" spans="1:8" x14ac:dyDescent="0.45">
      <c r="A10" s="2">
        <f t="shared" ref="A10:A73" si="3">A9+10000</f>
        <v>30000</v>
      </c>
      <c r="D10" s="2">
        <f t="shared" si="1"/>
        <v>5.7987400215671974</v>
      </c>
      <c r="E10" s="2">
        <f t="shared" si="2"/>
        <v>9.6645667026119958E-2</v>
      </c>
    </row>
    <row r="11" spans="1:8" x14ac:dyDescent="0.45">
      <c r="A11" s="2">
        <f t="shared" si="3"/>
        <v>40000</v>
      </c>
      <c r="D11" s="2">
        <f t="shared" si="1"/>
        <v>6.3646655625849036</v>
      </c>
      <c r="E11" s="2">
        <f t="shared" si="2"/>
        <v>0.10607775937641506</v>
      </c>
    </row>
    <row r="12" spans="1:8" x14ac:dyDescent="0.45">
      <c r="A12" s="2">
        <f t="shared" si="3"/>
        <v>50000</v>
      </c>
      <c r="D12" s="2">
        <f t="shared" si="1"/>
        <v>6.9858223636323764</v>
      </c>
      <c r="E12" s="2">
        <f t="shared" si="2"/>
        <v>0.11643037272720627</v>
      </c>
    </row>
    <row r="13" spans="1:8" x14ac:dyDescent="0.45">
      <c r="A13" s="2">
        <f t="shared" si="3"/>
        <v>60000</v>
      </c>
      <c r="D13" s="2">
        <f t="shared" si="1"/>
        <v>7.6676006958025029</v>
      </c>
      <c r="E13" s="2">
        <f t="shared" si="2"/>
        <v>0.12779334493004171</v>
      </c>
    </row>
    <row r="14" spans="1:8" x14ac:dyDescent="0.45">
      <c r="A14" s="2">
        <f t="shared" si="3"/>
        <v>70000</v>
      </c>
      <c r="D14" s="2">
        <f t="shared" si="1"/>
        <v>8.4159168913795952</v>
      </c>
      <c r="E14" s="2">
        <f t="shared" si="2"/>
        <v>0.14026528152299325</v>
      </c>
    </row>
    <row r="15" spans="1:8" x14ac:dyDescent="0.45">
      <c r="A15" s="2">
        <f t="shared" si="3"/>
        <v>80000</v>
      </c>
      <c r="D15" s="2">
        <f t="shared" si="1"/>
        <v>9.237264684555333</v>
      </c>
      <c r="E15" s="2">
        <f t="shared" si="2"/>
        <v>0.15395441140925556</v>
      </c>
    </row>
    <row r="16" spans="1:8" x14ac:dyDescent="0.45">
      <c r="A16" s="2">
        <f t="shared" si="3"/>
        <v>90000</v>
      </c>
      <c r="D16" s="2">
        <f t="shared" si="1"/>
        <v>10.138771562719862</v>
      </c>
      <c r="E16" s="2">
        <f t="shared" si="2"/>
        <v>0.16897952604533104</v>
      </c>
    </row>
    <row r="17" spans="1:5" x14ac:dyDescent="0.45">
      <c r="A17" s="2">
        <f t="shared" si="3"/>
        <v>100000</v>
      </c>
      <c r="D17" s="2">
        <f t="shared" si="1"/>
        <v>11.128260617332874</v>
      </c>
      <c r="E17" s="2">
        <f t="shared" si="2"/>
        <v>0.18547101028888122</v>
      </c>
    </row>
    <row r="18" spans="1:5" x14ac:dyDescent="0.45">
      <c r="A18" s="2">
        <f t="shared" si="3"/>
        <v>110000</v>
      </c>
      <c r="D18" s="2">
        <f t="shared" si="1"/>
        <v>12.214318431103958</v>
      </c>
      <c r="E18" s="2">
        <f t="shared" si="2"/>
        <v>0.20357197385173265</v>
      </c>
    </row>
    <row r="19" spans="1:5" x14ac:dyDescent="0.45">
      <c r="A19" s="2">
        <f t="shared" si="3"/>
        <v>120000</v>
      </c>
      <c r="D19" s="2">
        <f t="shared" si="1"/>
        <v>13.406369590593066</v>
      </c>
      <c r="E19" s="2">
        <f t="shared" si="2"/>
        <v>0.2234394931765511</v>
      </c>
    </row>
    <row r="20" spans="1:5" x14ac:dyDescent="0.45">
      <c r="A20" s="2">
        <f t="shared" si="3"/>
        <v>130000</v>
      </c>
      <c r="D20" s="2">
        <f t="shared" si="1"/>
        <v>14.714758470836262</v>
      </c>
      <c r="E20" s="2">
        <f t="shared" si="2"/>
        <v>0.2452459745139377</v>
      </c>
    </row>
    <row r="21" spans="1:5" x14ac:dyDescent="0.45">
      <c r="A21" s="2">
        <f t="shared" si="3"/>
        <v>140000</v>
      </c>
      <c r="D21" s="2">
        <f t="shared" si="1"/>
        <v>16.150839001706878</v>
      </c>
      <c r="E21" s="2">
        <f t="shared" si="2"/>
        <v>0.26918065002844799</v>
      </c>
    </row>
    <row r="22" spans="1:5" x14ac:dyDescent="0.45">
      <c r="A22" s="2">
        <f t="shared" si="3"/>
        <v>150000</v>
      </c>
      <c r="D22" s="2">
        <f t="shared" si="1"/>
        <v>17.727073194986087</v>
      </c>
      <c r="E22" s="2">
        <f t="shared" si="2"/>
        <v>0.2954512199164348</v>
      </c>
    </row>
    <row r="23" spans="1:5" x14ac:dyDescent="0.45">
      <c r="A23" s="2">
        <f t="shared" si="3"/>
        <v>160000</v>
      </c>
      <c r="D23" s="2">
        <f t="shared" si="1"/>
        <v>19.457139287140649</v>
      </c>
      <c r="E23" s="2">
        <f t="shared" si="2"/>
        <v>0.3242856547856775</v>
      </c>
    </row>
    <row r="24" spans="1:5" x14ac:dyDescent="0.45">
      <c r="A24" s="2">
        <f t="shared" si="3"/>
        <v>170000</v>
      </c>
      <c r="D24" s="2">
        <f t="shared" si="1"/>
        <v>21.356050436248513</v>
      </c>
      <c r="E24" s="2">
        <f t="shared" si="2"/>
        <v>0.35593417393747523</v>
      </c>
    </row>
    <row r="25" spans="1:5" x14ac:dyDescent="0.45">
      <c r="A25" s="2">
        <f t="shared" si="3"/>
        <v>180000</v>
      </c>
      <c r="D25" s="2">
        <f t="shared" si="1"/>
        <v>23.440285003099991</v>
      </c>
      <c r="E25" s="2">
        <f t="shared" si="2"/>
        <v>0.39067141671833316</v>
      </c>
    </row>
    <row r="26" spans="1:5" x14ac:dyDescent="0.45">
      <c r="A26" s="2">
        <f t="shared" si="3"/>
        <v>190000</v>
      </c>
      <c r="D26" s="2">
        <f t="shared" si="1"/>
        <v>25.727929547026861</v>
      </c>
      <c r="E26" s="2">
        <f t="shared" si="2"/>
        <v>0.42879882578378103</v>
      </c>
    </row>
    <row r="27" spans="1:5" x14ac:dyDescent="0.45">
      <c r="A27" s="2">
        <f t="shared" si="3"/>
        <v>200000</v>
      </c>
      <c r="D27" s="2">
        <f t="shared" si="1"/>
        <v>28.238835777348175</v>
      </c>
      <c r="E27" s="2">
        <f t="shared" si="2"/>
        <v>0.47064726295580289</v>
      </c>
    </row>
    <row r="28" spans="1:5" x14ac:dyDescent="0.45">
      <c r="A28" s="2">
        <f t="shared" si="3"/>
        <v>210000</v>
      </c>
      <c r="D28" s="2">
        <f t="shared" si="1"/>
        <v>30.994792822424813</v>
      </c>
      <c r="E28" s="2">
        <f t="shared" si="2"/>
        <v>0.51657988037374691</v>
      </c>
    </row>
    <row r="29" spans="1:5" x14ac:dyDescent="0.45">
      <c r="A29" s="2">
        <f t="shared" si="3"/>
        <v>220000</v>
      </c>
      <c r="D29" s="2">
        <f t="shared" si="1"/>
        <v>34.019716311238483</v>
      </c>
      <c r="E29" s="2">
        <f t="shared" si="2"/>
        <v>0.56699527185397469</v>
      </c>
    </row>
    <row r="30" spans="1:5" x14ac:dyDescent="0.45">
      <c r="A30" s="2">
        <f t="shared" si="3"/>
        <v>230000</v>
      </c>
      <c r="D30" s="2">
        <f t="shared" si="1"/>
        <v>37.339855908306205</v>
      </c>
      <c r="E30" s="2">
        <f t="shared" si="2"/>
        <v>0.62233093180510346</v>
      </c>
    </row>
    <row r="31" spans="1:5" x14ac:dyDescent="0.45">
      <c r="A31" s="2">
        <f t="shared" si="3"/>
        <v>240000</v>
      </c>
      <c r="D31" s="2">
        <f t="shared" si="1"/>
        <v>40.984023102875547</v>
      </c>
      <c r="E31" s="2">
        <f t="shared" si="2"/>
        <v>0.68306705171459248</v>
      </c>
    </row>
    <row r="32" spans="1:5" x14ac:dyDescent="0.45">
      <c r="A32" s="2">
        <f t="shared" si="3"/>
        <v>250000</v>
      </c>
      <c r="D32" s="2">
        <f t="shared" si="1"/>
        <v>44.983841229108513</v>
      </c>
      <c r="E32" s="2">
        <f t="shared" si="2"/>
        <v>0.74973068715180857</v>
      </c>
    </row>
    <row r="33" spans="1:5" x14ac:dyDescent="0.45">
      <c r="A33" s="2">
        <f t="shared" si="3"/>
        <v>260000</v>
      </c>
      <c r="D33" s="2">
        <f t="shared" si="1"/>
        <v>49.374019886877967</v>
      </c>
      <c r="E33" s="2">
        <f t="shared" si="2"/>
        <v>0.82290033144796615</v>
      </c>
    </row>
    <row r="34" spans="1:5" x14ac:dyDescent="0.45">
      <c r="A34" s="2">
        <f t="shared" si="3"/>
        <v>270000</v>
      </c>
      <c r="D34" s="2">
        <f t="shared" si="1"/>
        <v>54.192656144543577</v>
      </c>
      <c r="E34" s="2">
        <f t="shared" si="2"/>
        <v>0.90321093574239297</v>
      </c>
    </row>
    <row r="35" spans="1:5" x14ac:dyDescent="0.45">
      <c r="A35" s="2">
        <f t="shared" si="3"/>
        <v>280000</v>
      </c>
      <c r="D35" s="2">
        <f t="shared" si="1"/>
        <v>59.481565137483521</v>
      </c>
      <c r="E35" s="2">
        <f t="shared" si="2"/>
        <v>0.99135941895805868</v>
      </c>
    </row>
    <row r="36" spans="1:5" x14ac:dyDescent="0.45">
      <c r="A36" s="2">
        <f t="shared" si="3"/>
        <v>290000</v>
      </c>
      <c r="D36" s="2">
        <f t="shared" si="1"/>
        <v>65.286642931247499</v>
      </c>
      <c r="E36" s="2">
        <f t="shared" si="2"/>
        <v>1.0881107155207916</v>
      </c>
    </row>
    <row r="37" spans="1:5" x14ac:dyDescent="0.45">
      <c r="A37" s="2">
        <f t="shared" si="3"/>
        <v>300000</v>
      </c>
      <c r="D37" s="2">
        <f t="shared" si="1"/>
        <v>71.658264798183808</v>
      </c>
      <c r="E37" s="2">
        <f t="shared" si="2"/>
        <v>1.1943044133030634</v>
      </c>
    </row>
    <row r="38" spans="1:5" x14ac:dyDescent="0.45">
      <c r="A38" s="2">
        <f t="shared" si="3"/>
        <v>310000</v>
      </c>
      <c r="D38" s="2">
        <f t="shared" si="1"/>
        <v>78.651722363702021</v>
      </c>
      <c r="E38" s="2">
        <f t="shared" si="2"/>
        <v>1.3108620393950337</v>
      </c>
    </row>
    <row r="39" spans="1:5" x14ac:dyDescent="0.45">
      <c r="A39" s="2">
        <f t="shared" si="3"/>
        <v>320000</v>
      </c>
      <c r="D39" s="2">
        <f t="shared" si="1"/>
        <v>86.327703415637984</v>
      </c>
      <c r="E39" s="2">
        <f t="shared" si="2"/>
        <v>1.4387950569272998</v>
      </c>
    </row>
    <row r="40" spans="1:5" x14ac:dyDescent="0.45">
      <c r="A40" s="2">
        <f t="shared" si="3"/>
        <v>330000</v>
      </c>
      <c r="D40" s="2">
        <f t="shared" si="1"/>
        <v>94.752818540407318</v>
      </c>
      <c r="E40" s="2">
        <f t="shared" si="2"/>
        <v>1.579213642340122</v>
      </c>
    </row>
    <row r="41" spans="1:5" x14ac:dyDescent="0.45">
      <c r="A41" s="2">
        <f t="shared" si="3"/>
        <v>340000</v>
      </c>
      <c r="D41" s="2">
        <f t="shared" si="1"/>
        <v>104.00017915598814</v>
      </c>
      <c r="E41" s="2">
        <f t="shared" si="2"/>
        <v>1.733336319266469</v>
      </c>
    </row>
    <row r="42" spans="1:5" x14ac:dyDescent="0.45">
      <c r="A42" s="2">
        <f t="shared" si="3"/>
        <v>350000</v>
      </c>
      <c r="D42" s="2">
        <f t="shared" si="1"/>
        <v>114.15003195778424</v>
      </c>
      <c r="E42" s="2">
        <f t="shared" si="2"/>
        <v>1.9025005326297373</v>
      </c>
    </row>
    <row r="43" spans="1:5" x14ac:dyDescent="0.45">
      <c r="A43" s="2">
        <f t="shared" si="3"/>
        <v>360000</v>
      </c>
      <c r="D43" s="2">
        <f t="shared" si="1"/>
        <v>125.29045528296004</v>
      </c>
      <c r="E43" s="2">
        <f t="shared" si="2"/>
        <v>2.0881742547160007</v>
      </c>
    </row>
    <row r="44" spans="1:5" x14ac:dyDescent="0.45">
      <c r="A44" s="2">
        <f t="shared" si="3"/>
        <v>370000</v>
      </c>
      <c r="D44" s="2">
        <f t="shared" si="1"/>
        <v>137.51812343615322</v>
      </c>
      <c r="E44" s="2">
        <f t="shared" si="2"/>
        <v>2.291968723935887</v>
      </c>
    </row>
    <row r="45" spans="1:5" x14ac:dyDescent="0.45">
      <c r="A45" s="2">
        <f t="shared" si="3"/>
        <v>380000</v>
      </c>
      <c r="D45" s="2">
        <f t="shared" si="1"/>
        <v>150.93914560922721</v>
      </c>
      <c r="E45" s="2">
        <f t="shared" si="2"/>
        <v>2.5156524268204534</v>
      </c>
    </row>
    <row r="46" spans="1:5" x14ac:dyDescent="0.45">
      <c r="A46" s="2">
        <f t="shared" si="3"/>
        <v>390000</v>
      </c>
      <c r="D46" s="2">
        <f t="shared" si="1"/>
        <v>165.66998667503631</v>
      </c>
      <c r="E46" s="2">
        <f t="shared" si="2"/>
        <v>2.7611664445839383</v>
      </c>
    </row>
    <row r="47" spans="1:5" x14ac:dyDescent="0.45">
      <c r="A47" s="2">
        <f t="shared" si="3"/>
        <v>400000</v>
      </c>
      <c r="D47" s="2">
        <f t="shared" si="1"/>
        <v>181.83847784566248</v>
      </c>
      <c r="E47" s="2">
        <f t="shared" si="2"/>
        <v>3.0306412974277079</v>
      </c>
    </row>
    <row r="48" spans="1:5" x14ac:dyDescent="0.45">
      <c r="A48" s="2">
        <f t="shared" si="3"/>
        <v>410000</v>
      </c>
      <c r="D48" s="2">
        <f t="shared" si="1"/>
        <v>199.58492596540952</v>
      </c>
      <c r="E48" s="2">
        <f t="shared" si="2"/>
        <v>3.3264154327568254</v>
      </c>
    </row>
    <row r="49" spans="1:5" x14ac:dyDescent="0.45">
      <c r="A49" s="2">
        <f t="shared" si="3"/>
        <v>420000</v>
      </c>
      <c r="D49" s="2">
        <f t="shared" si="1"/>
        <v>219.06333106476882</v>
      </c>
      <c r="E49" s="2">
        <f t="shared" si="2"/>
        <v>3.6510555177461468</v>
      </c>
    </row>
    <row r="50" spans="1:5" x14ac:dyDescent="0.45">
      <c r="A50" s="2">
        <f t="shared" si="3"/>
        <v>430000</v>
      </c>
      <c r="D50" s="2">
        <f t="shared" si="1"/>
        <v>240.44272274104279</v>
      </c>
      <c r="E50" s="2">
        <f t="shared" si="2"/>
        <v>4.0073787123507127</v>
      </c>
    </row>
    <row r="51" spans="1:5" x14ac:dyDescent="0.45">
      <c r="A51" s="2">
        <f t="shared" si="3"/>
        <v>440000</v>
      </c>
      <c r="D51" s="2">
        <f t="shared" si="1"/>
        <v>263.90862696246006</v>
      </c>
      <c r="E51" s="2">
        <f t="shared" si="2"/>
        <v>4.3984771160410014</v>
      </c>
    </row>
    <row r="52" spans="1:5" x14ac:dyDescent="0.45">
      <c r="A52" s="2">
        <f t="shared" si="3"/>
        <v>450000</v>
      </c>
      <c r="D52" s="2">
        <f t="shared" si="1"/>
        <v>289.66467602440889</v>
      </c>
      <c r="E52" s="2">
        <f t="shared" si="2"/>
        <v>4.827744600406815</v>
      </c>
    </row>
    <row r="53" spans="1:5" x14ac:dyDescent="0.45">
      <c r="A53" s="2">
        <f t="shared" si="3"/>
        <v>460000</v>
      </c>
      <c r="D53" s="2">
        <f t="shared" si="1"/>
        <v>317.93437562865643</v>
      </c>
      <c r="E53" s="2">
        <f t="shared" si="2"/>
        <v>5.2989062604776072</v>
      </c>
    </row>
    <row r="54" spans="1:5" x14ac:dyDescent="0.45">
      <c r="A54" s="2">
        <f t="shared" si="3"/>
        <v>470000</v>
      </c>
      <c r="D54" s="2">
        <f t="shared" si="1"/>
        <v>348.96304441990645</v>
      </c>
      <c r="E54" s="2">
        <f t="shared" si="2"/>
        <v>5.8160507403317743</v>
      </c>
    </row>
    <row r="55" spans="1:5" x14ac:dyDescent="0.45">
      <c r="A55" s="2">
        <f t="shared" si="3"/>
        <v>480000</v>
      </c>
      <c r="D55" s="2">
        <f t="shared" si="1"/>
        <v>383.01994281059291</v>
      </c>
      <c r="E55" s="2">
        <f t="shared" si="2"/>
        <v>6.383665713509882</v>
      </c>
    </row>
    <row r="56" spans="1:5" x14ac:dyDescent="0.45">
      <c r="A56" s="2">
        <f t="shared" si="3"/>
        <v>490000</v>
      </c>
      <c r="D56" s="2">
        <f t="shared" si="1"/>
        <v>420.40060956741581</v>
      </c>
      <c r="E56" s="2">
        <f t="shared" si="2"/>
        <v>7.0066768261235968</v>
      </c>
    </row>
    <row r="57" spans="1:5" x14ac:dyDescent="0.45">
      <c r="A57" s="2">
        <f t="shared" si="3"/>
        <v>500000</v>
      </c>
      <c r="D57" s="2">
        <f t="shared" si="1"/>
        <v>461.42942643603533</v>
      </c>
      <c r="E57" s="2">
        <f t="shared" si="2"/>
        <v>7.6904904406005885</v>
      </c>
    </row>
    <row r="58" spans="1:5" x14ac:dyDescent="0.45">
      <c r="A58" s="2">
        <f t="shared" si="3"/>
        <v>510000</v>
      </c>
      <c r="D58" s="2">
        <f t="shared" si="1"/>
        <v>506.4624330592099</v>
      </c>
      <c r="E58" s="2">
        <f t="shared" si="2"/>
        <v>8.4410405509868323</v>
      </c>
    </row>
    <row r="59" spans="1:5" x14ac:dyDescent="0.45">
      <c r="A59" s="2">
        <f t="shared" si="3"/>
        <v>520000</v>
      </c>
      <c r="D59" s="2">
        <f t="shared" si="1"/>
        <v>555.89041661566444</v>
      </c>
      <c r="E59" s="2">
        <f t="shared" si="2"/>
        <v>9.2648402769277407</v>
      </c>
    </row>
    <row r="60" spans="1:5" x14ac:dyDescent="0.45">
      <c r="A60" s="2">
        <f t="shared" si="3"/>
        <v>530000</v>
      </c>
      <c r="D60" s="2">
        <f t="shared" si="1"/>
        <v>610.14230299093174</v>
      </c>
      <c r="E60" s="2">
        <f t="shared" si="2"/>
        <v>10.169038383182196</v>
      </c>
    </row>
    <row r="61" spans="1:5" x14ac:dyDescent="0.45">
      <c r="A61" s="2">
        <f t="shared" si="3"/>
        <v>540000</v>
      </c>
      <c r="D61" s="2">
        <f t="shared" si="1"/>
        <v>669.68887890805843</v>
      </c>
      <c r="E61" s="2">
        <f t="shared" si="2"/>
        <v>11.161481315134306</v>
      </c>
    </row>
    <row r="62" spans="1:5" x14ac:dyDescent="0.45">
      <c r="A62" s="2">
        <f t="shared" si="3"/>
        <v>550000</v>
      </c>
      <c r="D62" s="2">
        <f t="shared" si="1"/>
        <v>735.04687731805711</v>
      </c>
      <c r="E62" s="2">
        <f t="shared" si="2"/>
        <v>12.250781288634284</v>
      </c>
    </row>
    <row r="63" spans="1:5" x14ac:dyDescent="0.45">
      <c r="A63" s="2">
        <f t="shared" si="3"/>
        <v>560000</v>
      </c>
      <c r="D63" s="2">
        <f t="shared" si="1"/>
        <v>806.78346150228379</v>
      </c>
      <c r="E63" s="2">
        <f t="shared" si="2"/>
        <v>13.446391025038062</v>
      </c>
    </row>
    <row r="64" spans="1:5" x14ac:dyDescent="0.45">
      <c r="A64" s="2">
        <f t="shared" si="3"/>
        <v>570000</v>
      </c>
      <c r="D64" s="2">
        <f t="shared" si="1"/>
        <v>885.52114679885983</v>
      </c>
      <c r="E64" s="2">
        <f t="shared" si="2"/>
        <v>14.758685779980997</v>
      </c>
    </row>
    <row r="65" spans="1:5" x14ac:dyDescent="0.45">
      <c r="A65" s="2">
        <f t="shared" si="3"/>
        <v>580000</v>
      </c>
      <c r="D65" s="2">
        <f t="shared" si="1"/>
        <v>971.9432026628723</v>
      </c>
      <c r="E65" s="2">
        <f t="shared" si="2"/>
        <v>16.199053377714538</v>
      </c>
    </row>
    <row r="66" spans="1:5" x14ac:dyDescent="0.45">
      <c r="A66" s="2">
        <f t="shared" si="3"/>
        <v>590000</v>
      </c>
      <c r="D66" s="2">
        <f t="shared" si="1"/>
        <v>1066.7995819383152</v>
      </c>
      <c r="E66" s="2">
        <f t="shared" si="2"/>
        <v>17.779993032305253</v>
      </c>
    </row>
    <row r="67" spans="1:5" x14ac:dyDescent="0.45">
      <c r="A67" s="2">
        <f t="shared" si="3"/>
        <v>600000</v>
      </c>
      <c r="D67" s="2">
        <f t="shared" si="1"/>
        <v>1170.9134287947809</v>
      </c>
      <c r="E67" s="2">
        <f t="shared" si="2"/>
        <v>19.515223813246347</v>
      </c>
    </row>
    <row r="68" spans="1:5" x14ac:dyDescent="0.45">
      <c r="A68" s="2">
        <f t="shared" si="3"/>
        <v>610000</v>
      </c>
      <c r="D68" s="2">
        <f t="shared" si="1"/>
        <v>1285.1882218034341</v>
      </c>
      <c r="E68" s="2">
        <f t="shared" si="2"/>
        <v>21.4198036967239</v>
      </c>
    </row>
    <row r="69" spans="1:5" x14ac:dyDescent="0.45">
      <c r="A69" s="2">
        <f t="shared" si="3"/>
        <v>620000</v>
      </c>
      <c r="D69" s="2">
        <f t="shared" si="1"/>
        <v>1410.6156141384197</v>
      </c>
      <c r="E69" s="2">
        <f t="shared" si="2"/>
        <v>23.510260235640327</v>
      </c>
    </row>
    <row r="70" spans="1:5" x14ac:dyDescent="0.45">
      <c r="A70" s="2">
        <f t="shared" si="3"/>
        <v>630000</v>
      </c>
      <c r="D70" s="2">
        <f t="shared" si="1"/>
        <v>1548.2840389393575</v>
      </c>
      <c r="E70" s="2">
        <f t="shared" si="2"/>
        <v>25.804733982322624</v>
      </c>
    </row>
    <row r="71" spans="1:5" x14ac:dyDescent="0.45">
      <c r="A71" s="2">
        <f t="shared" si="3"/>
        <v>640000</v>
      </c>
      <c r="D71" s="2">
        <f t="shared" si="1"/>
        <v>1699.3881545104891</v>
      </c>
      <c r="E71" s="2">
        <f t="shared" si="2"/>
        <v>28.323135908508153</v>
      </c>
    </row>
    <row r="72" spans="1:5" x14ac:dyDescent="0.45">
      <c r="A72" s="2">
        <f t="shared" si="3"/>
        <v>650000</v>
      </c>
      <c r="D72" s="2">
        <f t="shared" si="1"/>
        <v>1865.2392113199844</v>
      </c>
      <c r="E72" s="2">
        <f t="shared" si="2"/>
        <v>31.087320188666407</v>
      </c>
    </row>
    <row r="73" spans="1:5" x14ac:dyDescent="0.45">
      <c r="A73" s="2">
        <f t="shared" si="3"/>
        <v>660000</v>
      </c>
      <c r="D73" s="2">
        <f t="shared" ref="D73:D107" si="4">$H$3*$G$3^$A73</f>
        <v>2047.2764307620823</v>
      </c>
      <c r="E73" s="2">
        <f t="shared" ref="E73:E107" si="5">D73/60</f>
        <v>34.121273846034704</v>
      </c>
    </row>
    <row r="74" spans="1:5" x14ac:dyDescent="0.45">
      <c r="A74" s="2">
        <f t="shared" ref="A74:A96" si="6">A73+10000</f>
        <v>670000</v>
      </c>
      <c r="D74" s="2">
        <f t="shared" si="4"/>
        <v>2247.0794944246436</v>
      </c>
      <c r="E74" s="2">
        <f t="shared" si="5"/>
        <v>37.451324907077392</v>
      </c>
    </row>
    <row r="75" spans="1:5" x14ac:dyDescent="0.45">
      <c r="A75" s="2">
        <f t="shared" si="6"/>
        <v>680000</v>
      </c>
      <c r="D75" s="2">
        <f t="shared" si="4"/>
        <v>2466.3822522413961</v>
      </c>
      <c r="E75" s="2">
        <f t="shared" si="5"/>
        <v>41.106370870689936</v>
      </c>
    </row>
    <row r="76" spans="1:5" x14ac:dyDescent="0.45">
      <c r="A76" s="2">
        <f t="shared" si="6"/>
        <v>690000</v>
      </c>
      <c r="D76" s="2">
        <f t="shared" si="4"/>
        <v>2707.0877684854149</v>
      </c>
      <c r="E76" s="2">
        <f t="shared" si="5"/>
        <v>45.118129474756913</v>
      </c>
    </row>
    <row r="77" spans="1:5" x14ac:dyDescent="0.45">
      <c r="A77" s="2">
        <f t="shared" si="6"/>
        <v>700000</v>
      </c>
      <c r="D77" s="2">
        <f t="shared" si="4"/>
        <v>2971.2848361698657</v>
      </c>
      <c r="E77" s="2">
        <f t="shared" si="5"/>
        <v>49.521413936164429</v>
      </c>
    </row>
    <row r="78" spans="1:5" x14ac:dyDescent="0.45">
      <c r="A78" s="2">
        <f t="shared" si="6"/>
        <v>710000</v>
      </c>
      <c r="D78" s="2">
        <f t="shared" si="4"/>
        <v>3261.2661031646035</v>
      </c>
      <c r="E78" s="2">
        <f t="shared" si="5"/>
        <v>54.354435052743391</v>
      </c>
    </row>
    <row r="79" spans="1:5" x14ac:dyDescent="0.45">
      <c r="A79" s="2">
        <f t="shared" si="6"/>
        <v>720000</v>
      </c>
      <c r="D79" s="2">
        <f t="shared" si="4"/>
        <v>3579.5479673233144</v>
      </c>
      <c r="E79" s="2">
        <f t="shared" si="5"/>
        <v>59.659132788721905</v>
      </c>
    </row>
    <row r="80" spans="1:5" x14ac:dyDescent="0.45">
      <c r="A80" s="2">
        <f t="shared" si="6"/>
        <v>730000</v>
      </c>
      <c r="D80" s="2">
        <f t="shared" si="4"/>
        <v>3928.8924132670718</v>
      </c>
      <c r="E80" s="2">
        <f t="shared" si="5"/>
        <v>65.481540221117868</v>
      </c>
    </row>
    <row r="81" spans="1:5" x14ac:dyDescent="0.45">
      <c r="A81" s="2">
        <f t="shared" si="6"/>
        <v>740000</v>
      </c>
      <c r="D81" s="2">
        <f t="shared" si="4"/>
        <v>4312.3309803193697</v>
      </c>
      <c r="E81" s="2">
        <f t="shared" si="5"/>
        <v>71.872183005322825</v>
      </c>
    </row>
    <row r="82" spans="1:5" x14ac:dyDescent="0.45">
      <c r="A82" s="2">
        <f t="shared" si="6"/>
        <v>750000</v>
      </c>
      <c r="D82" s="2">
        <f t="shared" si="4"/>
        <v>4733.1910695814995</v>
      </c>
      <c r="E82" s="2">
        <f t="shared" si="5"/>
        <v>78.886517826358329</v>
      </c>
    </row>
    <row r="83" spans="1:5" x14ac:dyDescent="0.45">
      <c r="A83" s="2">
        <f t="shared" si="6"/>
        <v>760000</v>
      </c>
      <c r="D83" s="2">
        <f t="shared" si="4"/>
        <v>5195.1248184356418</v>
      </c>
      <c r="E83" s="2">
        <f t="shared" si="5"/>
        <v>86.585413640594027</v>
      </c>
    </row>
    <row r="84" spans="1:5" x14ac:dyDescent="0.45">
      <c r="A84" s="2">
        <f t="shared" si="6"/>
        <v>770000</v>
      </c>
      <c r="D84" s="2">
        <f t="shared" si="4"/>
        <v>5702.1407930426785</v>
      </c>
      <c r="E84" s="2">
        <f t="shared" si="5"/>
        <v>95.03567988404464</v>
      </c>
    </row>
    <row r="85" spans="1:5" x14ac:dyDescent="0.45">
      <c r="A85" s="2">
        <f t="shared" si="6"/>
        <v>780000</v>
      </c>
      <c r="D85" s="2">
        <f t="shared" si="4"/>
        <v>6258.6387738557032</v>
      </c>
      <c r="E85" s="2">
        <f t="shared" si="5"/>
        <v>104.31064623092838</v>
      </c>
    </row>
    <row r="86" spans="1:5" x14ac:dyDescent="0.45">
      <c r="A86" s="2">
        <f t="shared" si="6"/>
        <v>790000</v>
      </c>
      <c r="D86" s="2">
        <f t="shared" si="4"/>
        <v>6869.447936010798</v>
      </c>
      <c r="E86" s="2">
        <f t="shared" si="5"/>
        <v>114.4907989335133</v>
      </c>
    </row>
    <row r="87" spans="1:5" x14ac:dyDescent="0.45">
      <c r="A87" s="2">
        <f t="shared" si="6"/>
        <v>800000</v>
      </c>
      <c r="D87" s="2">
        <f t="shared" si="4"/>
        <v>7539.8687559166392</v>
      </c>
      <c r="E87" s="2">
        <f t="shared" si="5"/>
        <v>125.66447926527732</v>
      </c>
    </row>
    <row r="88" spans="1:5" x14ac:dyDescent="0.45">
      <c r="A88" s="2">
        <f t="shared" si="6"/>
        <v>810000</v>
      </c>
      <c r="D88" s="2">
        <f t="shared" si="4"/>
        <v>8275.7190076996794</v>
      </c>
      <c r="E88" s="2">
        <f t="shared" si="5"/>
        <v>137.928650128328</v>
      </c>
    </row>
    <row r="89" spans="1:5" x14ac:dyDescent="0.45">
      <c r="A89" s="2">
        <f t="shared" si="6"/>
        <v>820000</v>
      </c>
      <c r="D89" s="2">
        <f t="shared" si="4"/>
        <v>9083.3842486526974</v>
      </c>
      <c r="E89" s="2">
        <f t="shared" si="5"/>
        <v>151.38973747754497</v>
      </c>
    </row>
    <row r="90" spans="1:5" x14ac:dyDescent="0.45">
      <c r="A90" s="2">
        <f t="shared" si="6"/>
        <v>830000</v>
      </c>
      <c r="D90" s="2">
        <f t="shared" si="4"/>
        <v>9969.8732317889317</v>
      </c>
      <c r="E90" s="2">
        <f t="shared" si="5"/>
        <v>166.16455386314885</v>
      </c>
    </row>
    <row r="91" spans="1:5" x14ac:dyDescent="0.45">
      <c r="A91" s="2">
        <f t="shared" si="6"/>
        <v>840000</v>
      </c>
      <c r="D91" s="2">
        <f t="shared" si="4"/>
        <v>10942.878726360701</v>
      </c>
      <c r="E91" s="2">
        <f t="shared" si="5"/>
        <v>182.38131210601168</v>
      </c>
    </row>
    <row r="92" spans="1:5" x14ac:dyDescent="0.45">
      <c r="A92" s="2">
        <f t="shared" si="6"/>
        <v>850000</v>
      </c>
      <c r="D92" s="2">
        <f t="shared" si="4"/>
        <v>12010.844274130357</v>
      </c>
      <c r="E92" s="2">
        <f t="shared" si="5"/>
        <v>200.18073790217261</v>
      </c>
    </row>
    <row r="93" spans="1:5" x14ac:dyDescent="0.45">
      <c r="A93" s="2">
        <f t="shared" si="6"/>
        <v>860000</v>
      </c>
      <c r="D93" s="2">
        <f t="shared" si="4"/>
        <v>13183.037460690841</v>
      </c>
      <c r="E93" s="2">
        <f t="shared" si="5"/>
        <v>219.71729101151402</v>
      </c>
    </row>
    <row r="94" spans="1:5" x14ac:dyDescent="0.45">
      <c r="A94" s="2">
        <f t="shared" si="6"/>
        <v>870000</v>
      </c>
      <c r="D94" s="2">
        <f t="shared" si="4"/>
        <v>14469.630337669287</v>
      </c>
      <c r="E94" s="2">
        <f t="shared" si="5"/>
        <v>241.16050562782144</v>
      </c>
    </row>
    <row r="95" spans="1:5" x14ac:dyDescent="0.45">
      <c r="A95" s="2">
        <f t="shared" si="6"/>
        <v>880000</v>
      </c>
      <c r="D95" s="2">
        <f t="shared" si="4"/>
        <v>15881.787693701013</v>
      </c>
      <c r="E95" s="2">
        <f t="shared" si="5"/>
        <v>264.69646156168358</v>
      </c>
    </row>
    <row r="96" spans="1:5" x14ac:dyDescent="0.45">
      <c r="A96" s="2">
        <f t="shared" si="6"/>
        <v>890000</v>
      </c>
      <c r="D96" s="2">
        <f t="shared" si="4"/>
        <v>17431.76394017136</v>
      </c>
      <c r="E96" s="2">
        <f t="shared" si="5"/>
        <v>290.529399002856</v>
      </c>
    </row>
    <row r="97" spans="1:5" x14ac:dyDescent="0.45">
      <c r="A97" s="2">
        <f>A96+10000</f>
        <v>900000</v>
      </c>
      <c r="D97" s="2">
        <f t="shared" si="4"/>
        <v>19133.009452479786</v>
      </c>
      <c r="E97" s="2">
        <f t="shared" si="5"/>
        <v>318.8834908746631</v>
      </c>
    </row>
    <row r="98" spans="1:5" x14ac:dyDescent="0.45">
      <c r="A98" s="2">
        <f t="shared" ref="A98:A100" si="7">A97+10000</f>
        <v>910000</v>
      </c>
      <c r="D98" s="2">
        <f t="shared" si="4"/>
        <v>21000.28728963399</v>
      </c>
      <c r="E98" s="2">
        <f t="shared" si="5"/>
        <v>350.00478816056653</v>
      </c>
    </row>
    <row r="99" spans="1:5" x14ac:dyDescent="0.45">
      <c r="A99" s="2">
        <f t="shared" si="7"/>
        <v>920000</v>
      </c>
      <c r="D99" s="2">
        <f t="shared" si="4"/>
        <v>23049.801305042707</v>
      </c>
      <c r="E99" s="2">
        <f t="shared" si="5"/>
        <v>384.16335508404512</v>
      </c>
    </row>
    <row r="100" spans="1:5" x14ac:dyDescent="0.45">
      <c r="A100" s="2">
        <f t="shared" si="7"/>
        <v>930000</v>
      </c>
      <c r="D100" s="2">
        <f t="shared" si="4"/>
        <v>25299.336760226211</v>
      </c>
      <c r="E100" s="2">
        <f t="shared" si="5"/>
        <v>421.65561267043688</v>
      </c>
    </row>
    <row r="101" spans="1:5" x14ac:dyDescent="0.45">
      <c r="A101" s="2">
        <f>A100+10000</f>
        <v>940000</v>
      </c>
      <c r="D101" s="2">
        <f t="shared" si="4"/>
        <v>27768.414661661536</v>
      </c>
      <c r="E101" s="2">
        <f t="shared" si="5"/>
        <v>462.80691102769225</v>
      </c>
    </row>
    <row r="102" spans="1:5" x14ac:dyDescent="0.45">
      <c r="A102" s="2">
        <f t="shared" ref="A102:A107" si="8">A101+10000</f>
        <v>950000</v>
      </c>
      <c r="D102" s="2">
        <f t="shared" si="4"/>
        <v>30478.461160065814</v>
      </c>
      <c r="E102" s="2">
        <f t="shared" si="5"/>
        <v>507.97435266776358</v>
      </c>
    </row>
    <row r="103" spans="1:5" x14ac:dyDescent="0.45">
      <c r="A103" s="2">
        <f t="shared" si="8"/>
        <v>960000</v>
      </c>
      <c r="D103" s="2">
        <f t="shared" si="4"/>
        <v>33452.99348212975</v>
      </c>
      <c r="E103" s="2">
        <f t="shared" si="5"/>
        <v>557.54989136882921</v>
      </c>
    </row>
    <row r="104" spans="1:5" x14ac:dyDescent="0.45">
      <c r="A104" s="2">
        <f t="shared" si="8"/>
        <v>970000</v>
      </c>
      <c r="D104" s="2">
        <f t="shared" si="4"/>
        <v>36717.824008178999</v>
      </c>
      <c r="E104" s="2">
        <f t="shared" si="5"/>
        <v>611.96373346965004</v>
      </c>
    </row>
    <row r="105" spans="1:5" x14ac:dyDescent="0.45">
      <c r="A105" s="2">
        <f t="shared" si="8"/>
        <v>980000</v>
      </c>
      <c r="D105" s="2">
        <f t="shared" si="4"/>
        <v>40301.284266706978</v>
      </c>
      <c r="E105" s="2">
        <f t="shared" si="5"/>
        <v>671.68807111178296</v>
      </c>
    </row>
    <row r="106" spans="1:5" x14ac:dyDescent="0.45">
      <c r="A106" s="2">
        <f t="shared" si="8"/>
        <v>990000</v>
      </c>
      <c r="D106" s="2">
        <f t="shared" si="4"/>
        <v>44234.470789557934</v>
      </c>
      <c r="E106" s="2">
        <f t="shared" si="5"/>
        <v>737.24117982596556</v>
      </c>
    </row>
    <row r="107" spans="1:5" x14ac:dyDescent="0.45">
      <c r="A107" s="2">
        <f t="shared" si="8"/>
        <v>1000000</v>
      </c>
      <c r="D107" s="2">
        <f t="shared" si="4"/>
        <v>48551.514961241082</v>
      </c>
      <c r="E107" s="2">
        <f t="shared" si="5"/>
        <v>809.19191602068474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parsed, testing</vt:lpstr>
      <vt:lpstr>constants</vt:lpstr>
      <vt:lpstr>O-time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Lucas</dc:creator>
  <cp:lastModifiedBy>Tyler Lucas</cp:lastModifiedBy>
  <dcterms:created xsi:type="dcterms:W3CDTF">2017-05-17T00:12:56Z</dcterms:created>
  <dcterms:modified xsi:type="dcterms:W3CDTF">2017-05-17T02:05:10Z</dcterms:modified>
</cp:coreProperties>
</file>