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an\OneDrive - Michigan State Universitybackup\Documents\GitHub\MDTCal\MDTCal\"/>
    </mc:Choice>
  </mc:AlternateContent>
  <xr:revisionPtr revIDLastSave="0" documentId="13_ncr:1_{06440497-5FA9-4FD6-ACC9-8DB34464FF3E}" xr6:coauthVersionLast="47" xr6:coauthVersionMax="47" xr10:uidLastSave="{00000000-0000-0000-0000-000000000000}"/>
  <bookViews>
    <workbookView xWindow="19230" yWindow="795" windowWidth="16725" windowHeight="14025" xr2:uid="{00000000-000D-0000-FFFF-FFFF00000000}"/>
  </bookViews>
  <sheets>
    <sheet name="Preliminary Information" sheetId="3" r:id="rId1"/>
    <sheet name="LaserPositionSensor" sheetId="4" r:id="rId2"/>
  </sheets>
  <definedNames>
    <definedName name="bestfit">LaserPositionSensor!$B$31</definedName>
    <definedName name="h">#REF!</definedName>
    <definedName name="R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3" l="1"/>
  <c r="G33" i="3"/>
  <c r="D33" i="3"/>
  <c r="B33" i="3"/>
  <c r="G32" i="3"/>
  <c r="G31" i="3"/>
  <c r="G25" i="3"/>
  <c r="D25" i="3"/>
  <c r="B25" i="3"/>
  <c r="G24" i="3"/>
  <c r="G23" i="3"/>
  <c r="G17" i="3"/>
  <c r="D17" i="3"/>
  <c r="B17" i="3"/>
  <c r="B9" i="3"/>
  <c r="B10" i="3" s="1"/>
  <c r="G16" i="3"/>
  <c r="G15" i="3"/>
  <c r="B31" i="4" a="1"/>
  <c r="B31" i="4" s="1"/>
  <c r="B6" i="4" s="1"/>
  <c r="B11" i="4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10" i="4"/>
  <c r="D10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<sst xmlns="http://schemas.openxmlformats.org/spreadsheetml/2006/main" count="85" uniqueCount="45">
  <si>
    <t>Station Name</t>
  </si>
  <si>
    <t>Seismometer channel</t>
  </si>
  <si>
    <t>Seismometer serial number</t>
  </si>
  <si>
    <t>Digitization system model type</t>
  </si>
  <si>
    <t>Number of bits on ADC</t>
  </si>
  <si>
    <t>Max # counts</t>
  </si>
  <si>
    <t>Top ADC reference voltage (zero to full-scale)</t>
  </si>
  <si>
    <t>Bottom ADC reference voltage</t>
  </si>
  <si>
    <t>Nominal voltage resolution (mV/count)</t>
  </si>
  <si>
    <t>Input voltage 1</t>
  </si>
  <si>
    <t>counts</t>
  </si>
  <si>
    <t>Input voltage 2</t>
  </si>
  <si>
    <t>Input voltage 3 (negative)</t>
  </si>
  <si>
    <t>Input voltage 4 (negative)</t>
  </si>
  <si>
    <t>Volts =</t>
  </si>
  <si>
    <t>Measured system average gain</t>
  </si>
  <si>
    <t>mV/count</t>
  </si>
  <si>
    <t xml:space="preserve">Channel 2 calibration </t>
  </si>
  <si>
    <t>Counts/volt</t>
  </si>
  <si>
    <t>Keyence Calibration Data Sheet</t>
  </si>
  <si>
    <t>MSU Serial Number:</t>
  </si>
  <si>
    <t>Laser model &amp; S/N:</t>
  </si>
  <si>
    <t>Controller:</t>
  </si>
  <si>
    <t>Calibration Date</t>
  </si>
  <si>
    <t>System Sensitivity:</t>
  </si>
  <si>
    <t>V / mm</t>
  </si>
  <si>
    <t>Measurement Data:</t>
  </si>
  <si>
    <t>Sensor output(V)</t>
  </si>
  <si>
    <t>Position</t>
  </si>
  <si>
    <t>Displacement(mm)</t>
  </si>
  <si>
    <t>LK031 SN 140036</t>
  </si>
  <si>
    <t>LK20001 SN 82963</t>
  </si>
  <si>
    <t>uV/count</t>
  </si>
  <si>
    <t>ORANGE: Use in MDTCAL</t>
  </si>
  <si>
    <t>GREEN: Use in dataless SEED generator</t>
  </si>
  <si>
    <t>Millivolts / count</t>
  </si>
  <si>
    <t>counts / volt</t>
  </si>
  <si>
    <t>NHBP</t>
  </si>
  <si>
    <t>Portable field system</t>
  </si>
  <si>
    <t>Guralp DM24 Mk1</t>
  </si>
  <si>
    <t>Channel 1 calibration : EHZ</t>
  </si>
  <si>
    <t>Input voltage 1: EHN</t>
  </si>
  <si>
    <t>Channel 3 calibration : EHE</t>
  </si>
  <si>
    <t>CALDATE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</si>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</sst>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E+00"/>
    <numFmt numFmtId="166" formatCode="0.000000"/>
  </numFmts>
  <fonts count="1" x14ac:knownFonts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1" fontId="0" fillId="0" borderId="0" xfId="0" applyNumberFormat="1"/>
    <xf numFmtId="165" fontId="0" fillId="0" borderId="0" xfId="0" applyNumberFormat="1"/>
    <xf numFmtId="10" fontId="0" fillId="0" borderId="0" xfId="0" applyNumberFormat="1"/>
    <xf numFmtId="164" fontId="0" fillId="0" borderId="0" xfId="0" applyNumberForma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65" fontId="0" fillId="4" borderId="0" xfId="0" applyNumberFormat="1" applyFill="1"/>
    <xf numFmtId="166" fontId="0" fillId="4" borderId="0" xfId="0" applyNumberFormat="1" applyFill="1"/>
    <xf numFmtId="1" fontId="0" fillId="3" borderId="0" xfId="0" applyNumberForma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F20" sqref="F20"/>
    </sheetView>
  </sheetViews>
  <sheetFormatPr defaultRowHeight="12.75" x14ac:dyDescent="0.2"/>
  <cols>
    <col min="1" max="1" width="40.28515625" customWidth="1"/>
    <col min="2" max="2" width="16.7109375" bestFit="1" customWidth="1"/>
    <col min="4" max="4" width="11" bestFit="1" customWidth="1"/>
    <col min="5" max="5" width="10.7109375" customWidth="1"/>
    <col min="7" max="7" width="12.28515625" customWidth="1"/>
    <col min="8" max="8" width="10.42578125" customWidth="1"/>
  </cols>
  <sheetData>
    <row r="1" spans="1:8" x14ac:dyDescent="0.2">
      <c r="A1" t="s">
        <v>43</v>
      </c>
      <c r="B1" s="6">
        <v>44967</v>
      </c>
    </row>
    <row r="2" spans="1:8" x14ac:dyDescent="0.2">
      <c r="A2" t="s">
        <v>0</v>
      </c>
      <c r="B2" t="s">
        <v>37</v>
      </c>
    </row>
    <row r="3" spans="1:8" x14ac:dyDescent="0.2">
      <c r="A3" t="s">
        <v>1</v>
      </c>
      <c r="B3" t="s">
        <v>38</v>
      </c>
    </row>
    <row r="4" spans="1:8" x14ac:dyDescent="0.2">
      <c r="A4" t="s">
        <v>2</v>
      </c>
    </row>
    <row r="5" spans="1:8" x14ac:dyDescent="0.2">
      <c r="A5" t="s">
        <v>3</v>
      </c>
      <c r="B5" t="s">
        <v>39</v>
      </c>
      <c r="D5" s="9" t="s">
        <v>35</v>
      </c>
      <c r="E5" s="9"/>
      <c r="F5" s="9"/>
      <c r="G5" s="9"/>
    </row>
    <row r="6" spans="1:8" x14ac:dyDescent="0.2">
      <c r="A6" t="s">
        <v>6</v>
      </c>
      <c r="B6">
        <v>30</v>
      </c>
      <c r="C6" t="s">
        <v>44</v>
      </c>
      <c r="D6" s="7" t="s">
        <v>33</v>
      </c>
      <c r="E6" s="7"/>
      <c r="F6" s="7"/>
      <c r="G6" s="7"/>
    </row>
    <row r="7" spans="1:8" x14ac:dyDescent="0.2">
      <c r="A7" t="s">
        <v>7</v>
      </c>
      <c r="B7">
        <v>-30</v>
      </c>
      <c r="C7" t="s">
        <v>44</v>
      </c>
      <c r="D7" s="8" t="s">
        <v>34</v>
      </c>
      <c r="E7" s="8"/>
      <c r="F7" s="8"/>
      <c r="G7" s="8"/>
    </row>
    <row r="8" spans="1:8" x14ac:dyDescent="0.2">
      <c r="A8" t="s">
        <v>4</v>
      </c>
      <c r="B8" s="2">
        <v>24</v>
      </c>
    </row>
    <row r="9" spans="1:8" x14ac:dyDescent="0.2">
      <c r="A9" t="s">
        <v>5</v>
      </c>
      <c r="B9" s="2">
        <f>2^INT(B8)</f>
        <v>16777216</v>
      </c>
    </row>
    <row r="10" spans="1:8" x14ac:dyDescent="0.2">
      <c r="A10" t="s">
        <v>8</v>
      </c>
      <c r="B10" s="10">
        <f>(B6-B7)*1000/B9</f>
        <v>3.5762786865234375E-3</v>
      </c>
      <c r="C10" s="9" t="s">
        <v>16</v>
      </c>
      <c r="D10" s="1">
        <f>B10*1000</f>
        <v>3.5762786865234375</v>
      </c>
      <c r="E10" t="s">
        <v>32</v>
      </c>
      <c r="G10" s="12">
        <f>B9/(B6-B7)</f>
        <v>279620.26666666666</v>
      </c>
      <c r="H10" s="8" t="s">
        <v>36</v>
      </c>
    </row>
    <row r="11" spans="1:8" x14ac:dyDescent="0.2">
      <c r="D11" s="3"/>
    </row>
    <row r="12" spans="1:8" x14ac:dyDescent="0.2">
      <c r="A12" t="s">
        <v>40</v>
      </c>
      <c r="F12" s="13"/>
    </row>
    <row r="13" spans="1:8" x14ac:dyDescent="0.2">
      <c r="A13" t="s">
        <v>9</v>
      </c>
      <c r="B13">
        <v>1.0028300000000001</v>
      </c>
      <c r="C13" t="s">
        <v>14</v>
      </c>
      <c r="D13">
        <v>279256</v>
      </c>
      <c r="E13" t="s">
        <v>10</v>
      </c>
    </row>
    <row r="14" spans="1:8" x14ac:dyDescent="0.2">
      <c r="A14" t="s">
        <v>11</v>
      </c>
      <c r="B14">
        <v>10</v>
      </c>
      <c r="C14" t="s">
        <v>14</v>
      </c>
      <c r="D14">
        <v>2857120</v>
      </c>
      <c r="E14" t="s">
        <v>10</v>
      </c>
    </row>
    <row r="15" spans="1:8" x14ac:dyDescent="0.2">
      <c r="A15" t="s">
        <v>12</v>
      </c>
      <c r="B15">
        <v>-0.99782000000000004</v>
      </c>
      <c r="C15" t="s">
        <v>14</v>
      </c>
      <c r="D15">
        <v>-290208</v>
      </c>
      <c r="E15" t="s">
        <v>10</v>
      </c>
      <c r="G15" s="2">
        <f>(D13-D15)/(B13-B15)</f>
        <v>284639.49216504634</v>
      </c>
    </row>
    <row r="16" spans="1:8" x14ac:dyDescent="0.2">
      <c r="A16" t="s">
        <v>13</v>
      </c>
      <c r="B16">
        <v>-10</v>
      </c>
      <c r="C16" t="s">
        <v>14</v>
      </c>
      <c r="D16">
        <v>-2870390</v>
      </c>
      <c r="E16" t="s">
        <v>10</v>
      </c>
      <c r="G16" s="2">
        <f>(D14-D16)/(B14-B16)</f>
        <v>286375.5</v>
      </c>
    </row>
    <row r="17" spans="1:8" x14ac:dyDescent="0.2">
      <c r="A17" t="s">
        <v>15</v>
      </c>
      <c r="B17" s="11">
        <f>((B13-B15)/(D13-D15)+((B14-B16)/(D14-D16)))*1000/2</f>
        <v>3.5025673816221291E-3</v>
      </c>
      <c r="C17" s="9" t="s">
        <v>16</v>
      </c>
      <c r="D17" s="11">
        <f>((B13-B15)/(D13-D15)+((B14-B16)/(D14-D16)))*1000000/2</f>
        <v>3.502567381622129</v>
      </c>
      <c r="E17" s="7" t="s">
        <v>32</v>
      </c>
      <c r="G17" s="12">
        <f>2/(((B13-B15)/(D13-D15))+((B14-B16)/(D14-D16)))</f>
        <v>285504.85716476757</v>
      </c>
      <c r="H17" s="8" t="s">
        <v>18</v>
      </c>
    </row>
    <row r="18" spans="1:8" x14ac:dyDescent="0.2">
      <c r="B18" s="4"/>
    </row>
    <row r="20" spans="1:8" x14ac:dyDescent="0.2">
      <c r="A20" t="s">
        <v>17</v>
      </c>
    </row>
    <row r="21" spans="1:8" x14ac:dyDescent="0.2">
      <c r="A21" t="s">
        <v>41</v>
      </c>
      <c r="B21">
        <v>1.0028300000000001</v>
      </c>
      <c r="C21" t="s">
        <v>14</v>
      </c>
      <c r="D21">
        <v>283412</v>
      </c>
      <c r="E21" t="s">
        <v>10</v>
      </c>
    </row>
    <row r="22" spans="1:8" x14ac:dyDescent="0.2">
      <c r="A22" t="s">
        <v>11</v>
      </c>
      <c r="B22">
        <v>10</v>
      </c>
      <c r="C22" t="s">
        <v>14</v>
      </c>
      <c r="D22">
        <v>2854440</v>
      </c>
      <c r="E22" t="s">
        <v>10</v>
      </c>
    </row>
    <row r="23" spans="1:8" x14ac:dyDescent="0.2">
      <c r="A23" t="s">
        <v>12</v>
      </c>
      <c r="B23">
        <v>-0.99782000000000004</v>
      </c>
      <c r="C23" t="s">
        <v>14</v>
      </c>
      <c r="D23">
        <v>-284584</v>
      </c>
      <c r="E23" t="s">
        <v>10</v>
      </c>
      <c r="G23" s="2">
        <f>(D21-D23)/(B21-B23)</f>
        <v>283905.73063754279</v>
      </c>
    </row>
    <row r="24" spans="1:8" x14ac:dyDescent="0.2">
      <c r="A24" t="s">
        <v>13</v>
      </c>
      <c r="B24">
        <v>-10</v>
      </c>
      <c r="C24" t="s">
        <v>14</v>
      </c>
      <c r="D24">
        <v>-2857720</v>
      </c>
      <c r="E24" t="s">
        <v>10</v>
      </c>
      <c r="G24" s="2">
        <f>(D22-D24)/(B22-B24)</f>
        <v>285608</v>
      </c>
    </row>
    <row r="25" spans="1:8" x14ac:dyDescent="0.2">
      <c r="A25" t="s">
        <v>15</v>
      </c>
      <c r="B25" s="11">
        <f>((B21-B23)/(D21-D23)+((B22-B24)/(D22-D24)))*1000/2</f>
        <v>3.5117992080928671E-3</v>
      </c>
      <c r="C25" s="9" t="s">
        <v>16</v>
      </c>
      <c r="D25" s="11">
        <f>((B21-B23)/(D21-D23)+((B22-B24)/(D22-D24)))*1000000/2</f>
        <v>3.5117992080928673</v>
      </c>
      <c r="E25" s="7" t="s">
        <v>32</v>
      </c>
      <c r="G25" s="12">
        <f>2/(((B21-B23)/(D21-D23))+((B22-B24)/(D22-D24)))</f>
        <v>284754.32128793729</v>
      </c>
      <c r="H25" s="8" t="s">
        <v>18</v>
      </c>
    </row>
    <row r="26" spans="1:8" x14ac:dyDescent="0.2">
      <c r="B26" s="4"/>
    </row>
    <row r="28" spans="1:8" x14ac:dyDescent="0.2">
      <c r="A28" t="s">
        <v>42</v>
      </c>
    </row>
    <row r="29" spans="1:8" x14ac:dyDescent="0.2">
      <c r="A29" t="s">
        <v>9</v>
      </c>
      <c r="B29">
        <v>1.0028300000000001</v>
      </c>
      <c r="C29" t="s">
        <v>14</v>
      </c>
      <c r="D29">
        <v>278139</v>
      </c>
      <c r="E29" t="s">
        <v>10</v>
      </c>
    </row>
    <row r="30" spans="1:8" x14ac:dyDescent="0.2">
      <c r="A30" t="s">
        <v>11</v>
      </c>
      <c r="B30">
        <v>10</v>
      </c>
      <c r="C30" t="s">
        <v>14</v>
      </c>
      <c r="D30">
        <v>2847030</v>
      </c>
      <c r="E30" t="s">
        <v>10</v>
      </c>
    </row>
    <row r="31" spans="1:8" x14ac:dyDescent="0.2">
      <c r="A31" t="s">
        <v>12</v>
      </c>
      <c r="B31">
        <v>-0.99782000000000004</v>
      </c>
      <c r="C31" t="s">
        <v>14</v>
      </c>
      <c r="D31">
        <v>-287112</v>
      </c>
      <c r="E31" t="s">
        <v>10</v>
      </c>
      <c r="G31" s="2">
        <f>(D29-D31)/(B29-B31)</f>
        <v>282533.67655511957</v>
      </c>
    </row>
    <row r="32" spans="1:8" x14ac:dyDescent="0.2">
      <c r="A32" t="s">
        <v>13</v>
      </c>
      <c r="B32">
        <v>-10</v>
      </c>
      <c r="C32" t="s">
        <v>14</v>
      </c>
      <c r="D32">
        <v>-2838490</v>
      </c>
      <c r="E32" t="s">
        <v>10</v>
      </c>
      <c r="G32" s="2">
        <f>(D30-D32)/(B30-B32)</f>
        <v>284276</v>
      </c>
    </row>
    <row r="33" spans="1:8" x14ac:dyDescent="0.2">
      <c r="A33" t="s">
        <v>15</v>
      </c>
      <c r="B33" s="11">
        <f>((B29-B31)/(D29-D31)+((B30-B32)/(D30-D32)))*1000/2</f>
        <v>3.5285546115094422E-3</v>
      </c>
      <c r="C33" s="9" t="s">
        <v>16</v>
      </c>
      <c r="D33" s="11">
        <f>((B29-B31)/(D29-D31)+((B30-B32)/(D30-D32)))*1000000/2</f>
        <v>3.5285546115094424</v>
      </c>
      <c r="E33" s="7" t="s">
        <v>32</v>
      </c>
      <c r="G33" s="12">
        <f>2/(((B29-B31)/(D29-D31))+((B30-B32)/(D30-D32)))</f>
        <v>283402.16040250566</v>
      </c>
      <c r="H33" s="8" t="s">
        <v>18</v>
      </c>
    </row>
    <row r="34" spans="1:8" x14ac:dyDescent="0.2">
      <c r="B34" s="4"/>
    </row>
    <row r="41" spans="1:8" x14ac:dyDescent="0.2">
      <c r="B41" s="4"/>
    </row>
  </sheetData>
  <phoneticPr fontId="0" type="noConversion"/>
  <pageMargins left="0.75" right="0.75" top="1" bottom="1" header="0.5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A31" sqref="A31"/>
    </sheetView>
  </sheetViews>
  <sheetFormatPr defaultRowHeight="12.75" x14ac:dyDescent="0.2"/>
  <cols>
    <col min="1" max="1" width="28.42578125" customWidth="1"/>
    <col min="2" max="2" width="14.5703125" customWidth="1"/>
    <col min="3" max="3" width="15.7109375" customWidth="1"/>
    <col min="4" max="4" width="14" customWidth="1"/>
  </cols>
  <sheetData>
    <row r="1" spans="1:4" x14ac:dyDescent="0.2">
      <c r="A1" t="s">
        <v>19</v>
      </c>
    </row>
    <row r="2" spans="1:4" x14ac:dyDescent="0.2">
      <c r="A2" t="s">
        <v>20</v>
      </c>
      <c r="B2">
        <v>5</v>
      </c>
    </row>
    <row r="3" spans="1:4" x14ac:dyDescent="0.2">
      <c r="A3" t="s">
        <v>21</v>
      </c>
      <c r="B3" t="s">
        <v>30</v>
      </c>
    </row>
    <row r="4" spans="1:4" x14ac:dyDescent="0.2">
      <c r="A4" t="s">
        <v>22</v>
      </c>
      <c r="B4" t="s">
        <v>31</v>
      </c>
    </row>
    <row r="5" spans="1:4" x14ac:dyDescent="0.2">
      <c r="A5" t="s">
        <v>23</v>
      </c>
      <c r="B5" s="6">
        <v>42045</v>
      </c>
    </row>
    <row r="6" spans="1:4" x14ac:dyDescent="0.2">
      <c r="A6" t="s">
        <v>24</v>
      </c>
      <c r="B6" s="5">
        <f>bestfit</f>
        <v>0.97275903942067743</v>
      </c>
      <c r="C6" t="s">
        <v>25</v>
      </c>
    </row>
    <row r="8" spans="1:4" x14ac:dyDescent="0.2">
      <c r="A8" t="s">
        <v>26</v>
      </c>
      <c r="B8" t="s">
        <v>28</v>
      </c>
      <c r="C8" t="s">
        <v>27</v>
      </c>
      <c r="D8" t="s">
        <v>29</v>
      </c>
    </row>
    <row r="9" spans="1:4" x14ac:dyDescent="0.2">
      <c r="B9">
        <v>0</v>
      </c>
      <c r="C9">
        <v>-4.7561999999999998</v>
      </c>
      <c r="D9">
        <v>-4.9021999999999997</v>
      </c>
    </row>
    <row r="10" spans="1:4" x14ac:dyDescent="0.2">
      <c r="B10">
        <f>B9+1</f>
        <v>1</v>
      </c>
      <c r="C10">
        <v>-4.3375000000000004</v>
      </c>
      <c r="D10">
        <v>-4.4703999999999997</v>
      </c>
    </row>
    <row r="11" spans="1:4" x14ac:dyDescent="0.2">
      <c r="B11">
        <f t="shared" ref="B11:B28" si="0">B10+1</f>
        <v>2</v>
      </c>
      <c r="C11">
        <v>-3.871</v>
      </c>
      <c r="D11">
        <v>-4</v>
      </c>
    </row>
    <row r="12" spans="1:4" x14ac:dyDescent="0.2">
      <c r="B12">
        <f t="shared" si="0"/>
        <v>3</v>
      </c>
      <c r="C12">
        <v>-3.3730000000000002</v>
      </c>
      <c r="D12">
        <v>-3.4929999999999999</v>
      </c>
    </row>
    <row r="13" spans="1:4" x14ac:dyDescent="0.2">
      <c r="B13">
        <f t="shared" si="0"/>
        <v>4</v>
      </c>
      <c r="C13">
        <v>-2.8809999999999998</v>
      </c>
      <c r="D13">
        <v>-2.9849999999999999</v>
      </c>
    </row>
    <row r="14" spans="1:4" x14ac:dyDescent="0.2">
      <c r="B14">
        <f t="shared" si="0"/>
        <v>5</v>
      </c>
      <c r="C14">
        <v>-2.3679999999999999</v>
      </c>
      <c r="D14">
        <v>-2.464</v>
      </c>
    </row>
    <row r="15" spans="1:4" x14ac:dyDescent="0.2">
      <c r="B15">
        <f t="shared" si="0"/>
        <v>6</v>
      </c>
      <c r="C15">
        <v>-1.9</v>
      </c>
      <c r="D15">
        <v>-1.9810000000000001</v>
      </c>
    </row>
    <row r="16" spans="1:4" x14ac:dyDescent="0.2">
      <c r="B16">
        <f t="shared" si="0"/>
        <v>7</v>
      </c>
      <c r="C16">
        <v>-1.409</v>
      </c>
      <c r="D16">
        <v>-1.4730000000000001</v>
      </c>
    </row>
    <row r="17" spans="2:4" x14ac:dyDescent="0.2">
      <c r="B17">
        <f t="shared" si="0"/>
        <v>8</v>
      </c>
      <c r="C17">
        <v>-0.92600000000000005</v>
      </c>
      <c r="D17">
        <v>-0.97799999999999998</v>
      </c>
    </row>
    <row r="18" spans="2:4" x14ac:dyDescent="0.2">
      <c r="B18">
        <f t="shared" si="0"/>
        <v>9</v>
      </c>
      <c r="C18">
        <v>-0.42</v>
      </c>
      <c r="D18">
        <v>-0.47</v>
      </c>
    </row>
    <row r="19" spans="2:4" x14ac:dyDescent="0.2">
      <c r="B19">
        <f t="shared" si="0"/>
        <v>10</v>
      </c>
      <c r="C19">
        <v>-2.9000000000000001E-2</v>
      </c>
      <c r="D19">
        <v>0</v>
      </c>
    </row>
    <row r="20" spans="2:4" x14ac:dyDescent="0.2">
      <c r="B20">
        <f t="shared" si="0"/>
        <v>11</v>
      </c>
      <c r="C20">
        <v>0.50800000000000001</v>
      </c>
      <c r="D20">
        <v>0.495</v>
      </c>
    </row>
    <row r="21" spans="2:4" x14ac:dyDescent="0.2">
      <c r="B21">
        <f t="shared" si="0"/>
        <v>12</v>
      </c>
      <c r="C21">
        <v>1.0309999999999999</v>
      </c>
      <c r="D21">
        <v>1.0289999999999999</v>
      </c>
    </row>
    <row r="22" spans="2:4" x14ac:dyDescent="0.2">
      <c r="B22">
        <f t="shared" si="0"/>
        <v>13</v>
      </c>
      <c r="C22">
        <v>1.4750000000000001</v>
      </c>
      <c r="D22">
        <v>1.486</v>
      </c>
    </row>
    <row r="23" spans="2:4" x14ac:dyDescent="0.2">
      <c r="B23">
        <f t="shared" si="0"/>
        <v>14</v>
      </c>
      <c r="C23">
        <v>1.992</v>
      </c>
      <c r="D23">
        <v>2.0190000000000001</v>
      </c>
    </row>
    <row r="24" spans="2:4" x14ac:dyDescent="0.2">
      <c r="B24">
        <f t="shared" si="0"/>
        <v>15</v>
      </c>
      <c r="C24">
        <v>2.4670000000000001</v>
      </c>
      <c r="D24">
        <v>2.5150000000000001</v>
      </c>
    </row>
    <row r="25" spans="2:4" x14ac:dyDescent="0.2">
      <c r="B25">
        <f t="shared" si="0"/>
        <v>16</v>
      </c>
      <c r="C25">
        <v>2.9609999999999999</v>
      </c>
      <c r="D25">
        <v>3.01</v>
      </c>
    </row>
    <row r="26" spans="2:4" x14ac:dyDescent="0.2">
      <c r="B26">
        <f t="shared" si="0"/>
        <v>17</v>
      </c>
      <c r="C26">
        <v>3.9039999999999999</v>
      </c>
      <c r="D26">
        <v>4.0010000000000003</v>
      </c>
    </row>
    <row r="27" spans="2:4" x14ac:dyDescent="0.2">
      <c r="B27">
        <f t="shared" si="0"/>
        <v>18</v>
      </c>
      <c r="C27">
        <v>4.4379999999999997</v>
      </c>
      <c r="D27">
        <v>4.5339999999999998</v>
      </c>
    </row>
    <row r="28" spans="2:4" x14ac:dyDescent="0.2">
      <c r="B28">
        <f t="shared" si="0"/>
        <v>19</v>
      </c>
      <c r="C28">
        <v>4.8710000000000004</v>
      </c>
      <c r="D28">
        <v>4.9909999999999997</v>
      </c>
    </row>
    <row r="31" spans="2:4" x14ac:dyDescent="0.2">
      <c r="B31" cm="1">
        <f t="array" ref="B31:C31">LINEST(C9:C28,D9:D28,FALSE)</f>
        <v>0.97275903942067743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Preliminary Information</vt:lpstr>
      <vt:lpstr>LaserPositionSensor</vt:lpstr>
      <vt:lpstr>bestfit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Burk</dc:creator>
  <cp:lastModifiedBy>Dan</cp:lastModifiedBy>
  <cp:lastPrinted>2023-02-17T16:44:19Z</cp:lastPrinted>
  <dcterms:created xsi:type="dcterms:W3CDTF">2012-08-03T19:30:47Z</dcterms:created>
  <dcterms:modified xsi:type="dcterms:W3CDTF">2023-02-17T18:39:31Z</dcterms:modified>
</cp:coreProperties>
</file>