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yewf\Documents\GitHub\excel_financial_analysis_tools\"/>
    </mc:Choice>
  </mc:AlternateContent>
  <xr:revisionPtr revIDLastSave="0" documentId="13_ncr:1_{9A41E4CB-204E-4679-A65B-7C7971D15D98}" xr6:coauthVersionLast="47" xr6:coauthVersionMax="47" xr10:uidLastSave="{00000000-0000-0000-0000-000000000000}"/>
  <bookViews>
    <workbookView xWindow="-9435" yWindow="-217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1" i="1" l="1"/>
  <c r="L90" i="1"/>
  <c r="L89" i="1"/>
  <c r="L88" i="1"/>
  <c r="L87" i="1"/>
  <c r="L86" i="1"/>
  <c r="L85" i="1"/>
  <c r="L84" i="1"/>
  <c r="J91" i="1"/>
  <c r="J90" i="1"/>
  <c r="J89" i="1"/>
  <c r="J88" i="1"/>
  <c r="J87" i="1"/>
  <c r="J86" i="1"/>
  <c r="J85" i="1"/>
  <c r="J84" i="1"/>
  <c r="H91" i="1"/>
  <c r="H90" i="1"/>
  <c r="H89" i="1"/>
  <c r="H88" i="1"/>
  <c r="H87" i="1"/>
  <c r="H86" i="1"/>
  <c r="H85" i="1"/>
  <c r="H84" i="1"/>
  <c r="M83" i="1"/>
  <c r="L83" i="1"/>
  <c r="K83" i="1"/>
  <c r="M80" i="1"/>
  <c r="M80" i="1" a="1"/>
  <c r="L80" i="1" a="1"/>
  <c r="L80" i="1" s="1"/>
  <c r="K80" i="1" a="1"/>
  <c r="K80" i="1" s="1"/>
  <c r="J80" i="1"/>
  <c r="J80" i="1" a="1"/>
  <c r="I80" i="1" a="1"/>
  <c r="I80" i="1" s="1"/>
  <c r="I83" i="1" s="1"/>
  <c r="H80" i="1" a="1"/>
  <c r="H80" i="1" s="1"/>
  <c r="H83" i="1" s="1"/>
  <c r="L79" i="1"/>
  <c r="J79" i="1"/>
  <c r="G85" i="1"/>
  <c r="B84" i="1"/>
  <c r="B85" i="1" s="1"/>
  <c r="B86" i="1" s="1"/>
  <c r="B87" i="1" s="1"/>
  <c r="B88" i="1" s="1"/>
  <c r="B89" i="1" s="1"/>
  <c r="B90" i="1" s="1"/>
  <c r="B91" i="1" s="1"/>
  <c r="I79" i="1"/>
  <c r="B16" i="1"/>
  <c r="B17" i="1" s="1"/>
  <c r="B18" i="1" s="1"/>
  <c r="B19" i="1" s="1"/>
  <c r="B20" i="1" s="1"/>
  <c r="B21" i="1" s="1"/>
  <c r="B22" i="1" s="1"/>
  <c r="B23" i="1" s="1"/>
  <c r="G49" i="1"/>
  <c r="F50" i="1"/>
  <c r="G50" i="1" s="1"/>
  <c r="H45" i="1" a="1"/>
  <c r="H45" i="1" s="1"/>
  <c r="H48" i="1" s="1"/>
  <c r="G45" i="1" a="1"/>
  <c r="G45" i="1" s="1"/>
  <c r="G48" i="1" s="1"/>
  <c r="I44" i="1"/>
  <c r="J44" i="1" s="1"/>
  <c r="J45" i="1" s="1" a="1"/>
  <c r="J45" i="1" s="1"/>
  <c r="J48" i="1" s="1"/>
  <c r="H44" i="1"/>
  <c r="B49" i="1"/>
  <c r="B50" i="1" s="1"/>
  <c r="B51" i="1" s="1"/>
  <c r="B52" i="1" s="1"/>
  <c r="B53" i="1" s="1"/>
  <c r="B54" i="1" s="1"/>
  <c r="B55" i="1" s="1"/>
  <c r="B56" i="1" s="1"/>
  <c r="M79" i="1" l="1"/>
  <c r="G86" i="1"/>
  <c r="G87" i="1" s="1"/>
  <c r="K79" i="1"/>
  <c r="J83" i="1"/>
  <c r="G88" i="1"/>
  <c r="F51" i="1"/>
  <c r="F52" i="1" s="1"/>
  <c r="F53" i="1" s="1"/>
  <c r="I45" i="1" a="1"/>
  <c r="I45" i="1" s="1"/>
  <c r="I48" i="1" s="1"/>
  <c r="I49" i="1"/>
  <c r="I50" i="1"/>
  <c r="G51" i="1"/>
  <c r="I51" i="1"/>
  <c r="G52" i="1"/>
  <c r="I52" i="1"/>
  <c r="I53" i="1"/>
  <c r="G89" i="1" l="1"/>
  <c r="F54" i="1"/>
  <c r="G53" i="1"/>
  <c r="G90" i="1" l="1"/>
  <c r="F55" i="1"/>
  <c r="G54" i="1"/>
  <c r="I54" i="1"/>
  <c r="G91" i="1" l="1"/>
  <c r="F56" i="1"/>
  <c r="G55" i="1"/>
  <c r="I55" i="1"/>
  <c r="I56" i="1" l="1"/>
  <c r="G5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<sst xmlns="http://schemas.openxmlformats.org/spreadsheetml/2006/main" count="55" uniqueCount="34">
  <si>
    <t>Purpose</t>
  </si>
  <si>
    <t>This wookbook shows how you can use column and scatter plots to align multiple series with actual vs budget outcomes</t>
  </si>
  <si>
    <t>The formulas used accounts for the series overlap and gap width - please research these concepts if you need to</t>
  </si>
  <si>
    <t>Some mathematics is applied to determine the center of each column, which is applied to the scatter plots</t>
  </si>
  <si>
    <t>1 Series</t>
  </si>
  <si>
    <t>If one series is used, you do not need to apply the complex logic required for the budget scatter plot, just apply a combo chart with a column and line with markets series.</t>
  </si>
  <si>
    <t>Bucket</t>
  </si>
  <si>
    <t>Series 1</t>
  </si>
  <si>
    <t>Series 2</t>
  </si>
  <si>
    <t>Series Count</t>
  </si>
  <si>
    <t>Series Overlap</t>
  </si>
  <si>
    <t>Gap Width</t>
  </si>
  <si>
    <t>Series #</t>
  </si>
  <si>
    <t>Series Name</t>
  </si>
  <si>
    <t>Detail</t>
  </si>
  <si>
    <t xml:space="preserve"> (x-axis)</t>
  </si>
  <si>
    <t xml:space="preserve"> (budget)</t>
  </si>
  <si>
    <t>Step 1</t>
  </si>
  <si>
    <t>Create a column graph with series 1 and 2 (actuals) entered</t>
  </si>
  <si>
    <t>Step 2</t>
  </si>
  <si>
    <t>Copy the series 1 x and y axis</t>
  </si>
  <si>
    <t>Then select the chart and special paste the values into the chart</t>
  </si>
  <si>
    <t>Repeat for the remaining series</t>
  </si>
  <si>
    <t>Step 3</t>
  </si>
  <si>
    <t>Change the budget series into scatter plots</t>
  </si>
  <si>
    <t>Make sure you don’t use a secondary axis</t>
  </si>
  <si>
    <t>Step 4</t>
  </si>
  <si>
    <t>Format the table as required</t>
  </si>
  <si>
    <t>2 Series</t>
  </si>
  <si>
    <t>Series 1 (budget)</t>
  </si>
  <si>
    <t>3 Series</t>
  </si>
  <si>
    <t>Series 3</t>
  </si>
  <si>
    <t>&lt;&lt; Udate this based on the number of series</t>
  </si>
  <si>
    <t>&lt;&lt; Select the bar char and edit one of the bar series, Formate Data Series, and view the Series overlap and Gap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</si>
</sst>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2" fillId="0" borderId="1" xfId="1"/>
    <xf numFmtId="0" fontId="0" fillId="0" borderId="2" xfId="0" applyBorder="1"/>
    <xf numFmtId="0" fontId="5" fillId="2" borderId="2" xfId="2" applyBorder="1"/>
    <xf numFmtId="15" fontId="1" fillId="3" borderId="2" xfId="3" applyNumberFormat="1" applyBorder="1"/>
    <xf numFmtId="6" fontId="0" fillId="0" borderId="2" xfId="0" applyNumberFormat="1" applyBorder="1"/>
    <xf numFmtId="0" fontId="0" fillId="0" borderId="2" xfId="0" applyNumberFormat="1" applyFill="1" applyBorder="1"/>
    <xf numFmtId="9" fontId="0" fillId="0" borderId="2" xfId="0" applyNumberFormat="1" applyBorder="1"/>
    <xf numFmtId="0" fontId="1" fillId="3" borderId="2" xfId="3" applyBorder="1"/>
    <xf numFmtId="0" fontId="1" fillId="4" borderId="2" xfId="4" applyBorder="1"/>
    <xf numFmtId="0" fontId="4" fillId="0" borderId="0" xfId="0" applyFont="1"/>
    <xf numFmtId="0" fontId="3" fillId="0" borderId="0" xfId="0" applyFont="1"/>
  </cellXfs>
  <cellStyles count="5">
    <cellStyle name="20% - Accent2" xfId="3" builtinId="34"/>
    <cellStyle name="20% - Accent3" xfId="4" builtinId="38"/>
    <cellStyle name="Accent2" xfId="2" builtinId="3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Sheet1!$C$48</c:f>
              <c:strCache>
                <c:ptCount val="1"/>
                <c:pt idx="0">
                  <c:v>Series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Sheet1!$B$49:$B$56</c:f>
              <c:numCache>
                <c:formatCode>d\-mmm\-yy</c:formatCode>
                <c:ptCount val="8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  <c:pt idx="6">
                  <c:v>45869</c:v>
                </c:pt>
                <c:pt idx="7">
                  <c:v>45900</c:v>
                </c:pt>
              </c:numCache>
            </c:numRef>
          </c:cat>
          <c:val>
            <c:numRef>
              <c:f>Sheet1!$C$49:$C$56</c:f>
              <c:numCache>
                <c:formatCode>"$"#,##0_);[Red]\("$"#,##0\)</c:formatCode>
                <c:ptCount val="8"/>
                <c:pt idx="0">
                  <c:v>35000</c:v>
                </c:pt>
                <c:pt idx="1">
                  <c:v>40000</c:v>
                </c:pt>
                <c:pt idx="2">
                  <c:v>-45000</c:v>
                </c:pt>
                <c:pt idx="3">
                  <c:v>32000</c:v>
                </c:pt>
                <c:pt idx="4">
                  <c:v>65000</c:v>
                </c:pt>
                <c:pt idx="5">
                  <c:v>14000</c:v>
                </c:pt>
                <c:pt idx="6">
                  <c:v>56000</c:v>
                </c:pt>
                <c:pt idx="7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2-4577-AB9B-7493BAF219D9}"/>
            </c:ext>
          </c:extLst>
        </c:ser>
        <c:ser>
          <c:idx val="1"/>
          <c:order val="1"/>
          <c:tx>
            <c:strRef>
              <c:f>Sheet1!$D$48</c:f>
              <c:strCache>
                <c:ptCount val="1"/>
                <c:pt idx="0">
                  <c:v>Series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Sheet1!$B$49:$B$56</c:f>
              <c:numCache>
                <c:formatCode>d\-mmm\-yy</c:formatCode>
                <c:ptCount val="8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  <c:pt idx="6">
                  <c:v>45869</c:v>
                </c:pt>
                <c:pt idx="7">
                  <c:v>45900</c:v>
                </c:pt>
              </c:numCache>
            </c:numRef>
          </c:cat>
          <c:val>
            <c:numRef>
              <c:f>Sheet1!$D$49:$D$56</c:f>
              <c:numCache>
                <c:formatCode>"$"#,##0_);[Red]\("$"#,##0\)</c:formatCode>
                <c:ptCount val="8"/>
                <c:pt idx="0">
                  <c:v>5000</c:v>
                </c:pt>
                <c:pt idx="1">
                  <c:v>31000</c:v>
                </c:pt>
                <c:pt idx="2">
                  <c:v>-315000</c:v>
                </c:pt>
                <c:pt idx="3">
                  <c:v>3000</c:v>
                </c:pt>
                <c:pt idx="4">
                  <c:v>103000</c:v>
                </c:pt>
                <c:pt idx="5">
                  <c:v>-70000</c:v>
                </c:pt>
                <c:pt idx="6">
                  <c:v>65000</c:v>
                </c:pt>
                <c:pt idx="7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42-4577-AB9B-7493BAF21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3997216"/>
        <c:axId val="773991936"/>
      </c:barChart>
      <c:dateAx>
        <c:axId val="77399721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91936"/>
        <c:crosses val="autoZero"/>
        <c:auto val="1"/>
        <c:lblOffset val="100"/>
        <c:baseTimeUnit val="months"/>
      </c:dateAx>
      <c:valAx>
        <c:axId val="7739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9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Sheet1!$C$48</c:f>
              <c:strCache>
                <c:ptCount val="1"/>
                <c:pt idx="0">
                  <c:v>Series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Sheet1!$B$49:$B$56</c:f>
              <c:numCache>
                <c:formatCode>d\-mmm\-yy</c:formatCode>
                <c:ptCount val="8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  <c:pt idx="6">
                  <c:v>45869</c:v>
                </c:pt>
                <c:pt idx="7">
                  <c:v>45900</c:v>
                </c:pt>
              </c:numCache>
            </c:numRef>
          </c:cat>
          <c:val>
            <c:numRef>
              <c:f>Sheet1!$C$49:$C$56</c:f>
              <c:numCache>
                <c:formatCode>"$"#,##0_);[Red]\("$"#,##0\)</c:formatCode>
                <c:ptCount val="8"/>
                <c:pt idx="0">
                  <c:v>35000</c:v>
                </c:pt>
                <c:pt idx="1">
                  <c:v>40000</c:v>
                </c:pt>
                <c:pt idx="2">
                  <c:v>-45000</c:v>
                </c:pt>
                <c:pt idx="3">
                  <c:v>32000</c:v>
                </c:pt>
                <c:pt idx="4">
                  <c:v>65000</c:v>
                </c:pt>
                <c:pt idx="5">
                  <c:v>14000</c:v>
                </c:pt>
                <c:pt idx="6">
                  <c:v>56000</c:v>
                </c:pt>
                <c:pt idx="7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48-4526-B4EE-461B1C8DDABC}"/>
            </c:ext>
          </c:extLst>
        </c:ser>
        <c:ser>
          <c:idx val="1"/>
          <c:order val="1"/>
          <c:tx>
            <c:strRef>
              <c:f>Sheet1!$D$48</c:f>
              <c:strCache>
                <c:ptCount val="1"/>
                <c:pt idx="0">
                  <c:v>Series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Sheet1!$B$49:$B$56</c:f>
              <c:numCache>
                <c:formatCode>d\-mmm\-yy</c:formatCode>
                <c:ptCount val="8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  <c:pt idx="6">
                  <c:v>45869</c:v>
                </c:pt>
                <c:pt idx="7">
                  <c:v>45900</c:v>
                </c:pt>
              </c:numCache>
            </c:numRef>
          </c:cat>
          <c:val>
            <c:numRef>
              <c:f>Sheet1!$D$49:$D$56</c:f>
              <c:numCache>
                <c:formatCode>"$"#,##0_);[Red]\("$"#,##0\)</c:formatCode>
                <c:ptCount val="8"/>
                <c:pt idx="0">
                  <c:v>5000</c:v>
                </c:pt>
                <c:pt idx="1">
                  <c:v>31000</c:v>
                </c:pt>
                <c:pt idx="2">
                  <c:v>-315000</c:v>
                </c:pt>
                <c:pt idx="3">
                  <c:v>3000</c:v>
                </c:pt>
                <c:pt idx="4">
                  <c:v>103000</c:v>
                </c:pt>
                <c:pt idx="5">
                  <c:v>-70000</c:v>
                </c:pt>
                <c:pt idx="6">
                  <c:v>65000</c:v>
                </c:pt>
                <c:pt idx="7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48-4526-B4EE-461B1C8DDABC}"/>
            </c:ext>
          </c:extLst>
        </c:ser>
        <c:ser>
          <c:idx val="2"/>
          <c:order val="2"/>
          <c:tx>
            <c:strRef>
              <c:f>Sheet1!$H$48</c:f>
              <c:strCache>
                <c:ptCount val="1"/>
                <c:pt idx="0">
                  <c:v>Series 1 (budget)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Sheet1!$G$49:$G$56</c:f>
              <c:numCache>
                <c:formatCode>General</c:formatCode>
                <c:ptCount val="8"/>
                <c:pt idx="0">
                  <c:v>0.85714285714285721</c:v>
                </c:pt>
                <c:pt idx="1">
                  <c:v>1.8571428571428572</c:v>
                </c:pt>
                <c:pt idx="2">
                  <c:v>2.8571428571428572</c:v>
                </c:pt>
                <c:pt idx="3">
                  <c:v>3.8571428571428572</c:v>
                </c:pt>
                <c:pt idx="4">
                  <c:v>4.8571428571428568</c:v>
                </c:pt>
                <c:pt idx="5">
                  <c:v>5.8571428571428568</c:v>
                </c:pt>
                <c:pt idx="6">
                  <c:v>6.8571428571428568</c:v>
                </c:pt>
                <c:pt idx="7">
                  <c:v>7.8571428571428568</c:v>
                </c:pt>
              </c:numCache>
            </c:numRef>
          </c:cat>
          <c:val>
            <c:numRef>
              <c:f>Sheet1!$H$49:$H$56</c:f>
              <c:numCache>
                <c:formatCode>General</c:formatCode>
                <c:ptCount val="8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35000</c:v>
                </c:pt>
                <c:pt idx="4">
                  <c:v>35000</c:v>
                </c:pt>
                <c:pt idx="5">
                  <c:v>35000</c:v>
                </c:pt>
                <c:pt idx="6">
                  <c:v>45000</c:v>
                </c:pt>
                <c:pt idx="7">
                  <c:v>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48-4526-B4EE-461B1C8DDABC}"/>
            </c:ext>
          </c:extLst>
        </c:ser>
        <c:ser>
          <c:idx val="3"/>
          <c:order val="3"/>
          <c:tx>
            <c:strRef>
              <c:f>Sheet1!$J$48</c:f>
              <c:strCache>
                <c:ptCount val="1"/>
                <c:pt idx="0">
                  <c:v>Series 2 (budget)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Sheet1!$I$49:$I$56</c:f>
              <c:numCache>
                <c:formatCode>General</c:formatCode>
                <c:ptCount val="8"/>
                <c:pt idx="0">
                  <c:v>1.1428571428571428</c:v>
                </c:pt>
                <c:pt idx="1">
                  <c:v>2.1428571428571428</c:v>
                </c:pt>
                <c:pt idx="2">
                  <c:v>3.1428571428571428</c:v>
                </c:pt>
                <c:pt idx="3">
                  <c:v>4.1428571428571432</c:v>
                </c:pt>
                <c:pt idx="4">
                  <c:v>5.1428571428571432</c:v>
                </c:pt>
                <c:pt idx="5">
                  <c:v>6.1428571428571432</c:v>
                </c:pt>
                <c:pt idx="6">
                  <c:v>7.1428571428571432</c:v>
                </c:pt>
                <c:pt idx="7">
                  <c:v>8.1428571428571423</c:v>
                </c:pt>
              </c:numCache>
            </c:numRef>
          </c:cat>
          <c:val>
            <c:numRef>
              <c:f>Sheet1!$J$49:$J$56</c:f>
              <c:numCache>
                <c:formatCode>General</c:formatCode>
                <c:ptCount val="8"/>
                <c:pt idx="0">
                  <c:v>6000</c:v>
                </c:pt>
                <c:pt idx="1">
                  <c:v>35000</c:v>
                </c:pt>
                <c:pt idx="2">
                  <c:v>10000</c:v>
                </c:pt>
                <c:pt idx="3">
                  <c:v>8000</c:v>
                </c:pt>
                <c:pt idx="4">
                  <c:v>65000</c:v>
                </c:pt>
                <c:pt idx="5">
                  <c:v>50000</c:v>
                </c:pt>
                <c:pt idx="6">
                  <c:v>60000</c:v>
                </c:pt>
                <c:pt idx="7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48-4526-B4EE-461B1C8DD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3997216"/>
        <c:axId val="773991936"/>
      </c:barChart>
      <c:dateAx>
        <c:axId val="77399721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91936"/>
        <c:crosses val="autoZero"/>
        <c:auto val="1"/>
        <c:lblOffset val="100"/>
        <c:baseTimeUnit val="months"/>
      </c:dateAx>
      <c:valAx>
        <c:axId val="7739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9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Sheet1!$C$48</c:f>
              <c:strCache>
                <c:ptCount val="1"/>
                <c:pt idx="0">
                  <c:v>Series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Sheet1!$B$49:$B$56</c:f>
              <c:numCache>
                <c:formatCode>d\-mmm\-yy</c:formatCode>
                <c:ptCount val="8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  <c:pt idx="6">
                  <c:v>45869</c:v>
                </c:pt>
                <c:pt idx="7">
                  <c:v>45900</c:v>
                </c:pt>
              </c:numCache>
            </c:numRef>
          </c:cat>
          <c:val>
            <c:numRef>
              <c:f>Sheet1!$C$49:$C$56</c:f>
              <c:numCache>
                <c:formatCode>"$"#,##0_);[Red]\("$"#,##0\)</c:formatCode>
                <c:ptCount val="8"/>
                <c:pt idx="0">
                  <c:v>35000</c:v>
                </c:pt>
                <c:pt idx="1">
                  <c:v>40000</c:v>
                </c:pt>
                <c:pt idx="2">
                  <c:v>-45000</c:v>
                </c:pt>
                <c:pt idx="3">
                  <c:v>32000</c:v>
                </c:pt>
                <c:pt idx="4">
                  <c:v>65000</c:v>
                </c:pt>
                <c:pt idx="5">
                  <c:v>14000</c:v>
                </c:pt>
                <c:pt idx="6">
                  <c:v>56000</c:v>
                </c:pt>
                <c:pt idx="7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3-4DA9-8912-C32EC6274074}"/>
            </c:ext>
          </c:extLst>
        </c:ser>
        <c:ser>
          <c:idx val="1"/>
          <c:order val="1"/>
          <c:tx>
            <c:strRef>
              <c:f>Sheet1!$D$48</c:f>
              <c:strCache>
                <c:ptCount val="1"/>
                <c:pt idx="0">
                  <c:v>Series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Sheet1!$B$49:$B$56</c:f>
              <c:numCache>
                <c:formatCode>d\-mmm\-yy</c:formatCode>
                <c:ptCount val="8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  <c:pt idx="6">
                  <c:v>45869</c:v>
                </c:pt>
                <c:pt idx="7">
                  <c:v>45900</c:v>
                </c:pt>
              </c:numCache>
            </c:numRef>
          </c:cat>
          <c:val>
            <c:numRef>
              <c:f>Sheet1!$D$49:$D$56</c:f>
              <c:numCache>
                <c:formatCode>"$"#,##0_);[Red]\("$"#,##0\)</c:formatCode>
                <c:ptCount val="8"/>
                <c:pt idx="0">
                  <c:v>5000</c:v>
                </c:pt>
                <c:pt idx="1">
                  <c:v>31000</c:v>
                </c:pt>
                <c:pt idx="2">
                  <c:v>-315000</c:v>
                </c:pt>
                <c:pt idx="3">
                  <c:v>3000</c:v>
                </c:pt>
                <c:pt idx="4">
                  <c:v>103000</c:v>
                </c:pt>
                <c:pt idx="5">
                  <c:v>-70000</c:v>
                </c:pt>
                <c:pt idx="6">
                  <c:v>65000</c:v>
                </c:pt>
                <c:pt idx="7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93-4DA9-8912-C32EC6274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3997216"/>
        <c:axId val="773991936"/>
      </c:barChart>
      <c:scatterChart>
        <c:scatterStyle val="lineMarker"/>
        <c:varyColors val="0"/>
        <c:ser>
          <c:idx val="2"/>
          <c:order val="2"/>
          <c:tx>
            <c:strRef>
              <c:f>Sheet1!$H$48</c:f>
              <c:strCache>
                <c:ptCount val="1"/>
                <c:pt idx="0">
                  <c:v>Series 1 (budget)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Sheet1!$G$49:$G$56</c:f>
              <c:numCache>
                <c:formatCode>General</c:formatCode>
                <c:ptCount val="8"/>
                <c:pt idx="0">
                  <c:v>0.85714285714285721</c:v>
                </c:pt>
                <c:pt idx="1">
                  <c:v>1.8571428571428572</c:v>
                </c:pt>
                <c:pt idx="2">
                  <c:v>2.8571428571428572</c:v>
                </c:pt>
                <c:pt idx="3">
                  <c:v>3.8571428571428572</c:v>
                </c:pt>
                <c:pt idx="4">
                  <c:v>4.8571428571428568</c:v>
                </c:pt>
                <c:pt idx="5">
                  <c:v>5.8571428571428568</c:v>
                </c:pt>
                <c:pt idx="6">
                  <c:v>6.8571428571428568</c:v>
                </c:pt>
                <c:pt idx="7">
                  <c:v>7.8571428571428568</c:v>
                </c:pt>
              </c:numCache>
            </c:numRef>
          </c:xVal>
          <c:yVal>
            <c:numRef>
              <c:f>Sheet1!$H$49:$H$56</c:f>
              <c:numCache>
                <c:formatCode>General</c:formatCode>
                <c:ptCount val="8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35000</c:v>
                </c:pt>
                <c:pt idx="4">
                  <c:v>35000</c:v>
                </c:pt>
                <c:pt idx="5">
                  <c:v>35000</c:v>
                </c:pt>
                <c:pt idx="6">
                  <c:v>45000</c:v>
                </c:pt>
                <c:pt idx="7">
                  <c:v>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93-4DA9-8912-C32EC6274074}"/>
            </c:ext>
          </c:extLst>
        </c:ser>
        <c:ser>
          <c:idx val="3"/>
          <c:order val="3"/>
          <c:tx>
            <c:strRef>
              <c:f>Sheet1!$J$48</c:f>
              <c:strCache>
                <c:ptCount val="1"/>
                <c:pt idx="0">
                  <c:v>Series 2 (budget)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Sheet1!$I$49:$I$56</c:f>
              <c:numCache>
                <c:formatCode>General</c:formatCode>
                <c:ptCount val="8"/>
                <c:pt idx="0">
                  <c:v>1.1428571428571428</c:v>
                </c:pt>
                <c:pt idx="1">
                  <c:v>2.1428571428571428</c:v>
                </c:pt>
                <c:pt idx="2">
                  <c:v>3.1428571428571428</c:v>
                </c:pt>
                <c:pt idx="3">
                  <c:v>4.1428571428571432</c:v>
                </c:pt>
                <c:pt idx="4">
                  <c:v>5.1428571428571432</c:v>
                </c:pt>
                <c:pt idx="5">
                  <c:v>6.1428571428571432</c:v>
                </c:pt>
                <c:pt idx="6">
                  <c:v>7.1428571428571432</c:v>
                </c:pt>
                <c:pt idx="7">
                  <c:v>8.1428571428571423</c:v>
                </c:pt>
              </c:numCache>
            </c:numRef>
          </c:xVal>
          <c:yVal>
            <c:numRef>
              <c:f>Sheet1!$J$49:$J$56</c:f>
              <c:numCache>
                <c:formatCode>General</c:formatCode>
                <c:ptCount val="8"/>
                <c:pt idx="0">
                  <c:v>6000</c:v>
                </c:pt>
                <c:pt idx="1">
                  <c:v>35000</c:v>
                </c:pt>
                <c:pt idx="2">
                  <c:v>10000</c:v>
                </c:pt>
                <c:pt idx="3">
                  <c:v>8000</c:v>
                </c:pt>
                <c:pt idx="4">
                  <c:v>65000</c:v>
                </c:pt>
                <c:pt idx="5">
                  <c:v>50000</c:v>
                </c:pt>
                <c:pt idx="6">
                  <c:v>60000</c:v>
                </c:pt>
                <c:pt idx="7">
                  <c:v>65000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93-4DA9-8912-C32EC6274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997216"/>
        <c:axId val="773991936"/>
      </c:scatterChart>
      <c:catAx>
        <c:axId val="77399721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91936"/>
        <c:crosses val="autoZero"/>
        <c:auto val="0"/>
        <c:lblAlgn val="ctr"/>
        <c:lblOffset val="100"/>
        <c:noMultiLvlLbl val="0"/>
      </c:catAx>
      <c:valAx>
        <c:axId val="7739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9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vs Actuals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Sheet1!$C$48</c:f>
              <c:strCache>
                <c:ptCount val="1"/>
                <c:pt idx="0">
                  <c:v>Series 1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Sheet1!$B$49:$B$56</c:f>
              <c:numCache>
                <c:formatCode>d\-mmm\-yy</c:formatCode>
                <c:ptCount val="8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  <c:pt idx="6">
                  <c:v>45869</c:v>
                </c:pt>
                <c:pt idx="7">
                  <c:v>45900</c:v>
                </c:pt>
              </c:numCache>
            </c:numRef>
          </c:cat>
          <c:val>
            <c:numRef>
              <c:f>Sheet1!$C$49:$C$56</c:f>
              <c:numCache>
                <c:formatCode>"$"#,##0_);[Red]\("$"#,##0\)</c:formatCode>
                <c:ptCount val="8"/>
                <c:pt idx="0">
                  <c:v>35000</c:v>
                </c:pt>
                <c:pt idx="1">
                  <c:v>40000</c:v>
                </c:pt>
                <c:pt idx="2">
                  <c:v>-45000</c:v>
                </c:pt>
                <c:pt idx="3">
                  <c:v>32000</c:v>
                </c:pt>
                <c:pt idx="4">
                  <c:v>65000</c:v>
                </c:pt>
                <c:pt idx="5">
                  <c:v>14000</c:v>
                </c:pt>
                <c:pt idx="6">
                  <c:v>56000</c:v>
                </c:pt>
                <c:pt idx="7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C-4FD5-B0D9-C10085CCC4E1}"/>
            </c:ext>
          </c:extLst>
        </c:ser>
        <c:ser>
          <c:idx val="1"/>
          <c:order val="1"/>
          <c:tx>
            <c:strRef>
              <c:f>Sheet1!$D$48</c:f>
              <c:strCache>
                <c:ptCount val="1"/>
                <c:pt idx="0">
                  <c:v>Series 2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Sheet1!$B$49:$B$56</c:f>
              <c:numCache>
                <c:formatCode>d\-mmm\-yy</c:formatCode>
                <c:ptCount val="8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  <c:pt idx="6">
                  <c:v>45869</c:v>
                </c:pt>
                <c:pt idx="7">
                  <c:v>45900</c:v>
                </c:pt>
              </c:numCache>
            </c:numRef>
          </c:cat>
          <c:val>
            <c:numRef>
              <c:f>Sheet1!$D$49:$D$56</c:f>
              <c:numCache>
                <c:formatCode>"$"#,##0_);[Red]\("$"#,##0\)</c:formatCode>
                <c:ptCount val="8"/>
                <c:pt idx="0">
                  <c:v>5000</c:v>
                </c:pt>
                <c:pt idx="1">
                  <c:v>31000</c:v>
                </c:pt>
                <c:pt idx="2">
                  <c:v>-315000</c:v>
                </c:pt>
                <c:pt idx="3">
                  <c:v>3000</c:v>
                </c:pt>
                <c:pt idx="4">
                  <c:v>103000</c:v>
                </c:pt>
                <c:pt idx="5">
                  <c:v>-70000</c:v>
                </c:pt>
                <c:pt idx="6">
                  <c:v>65000</c:v>
                </c:pt>
                <c:pt idx="7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EC-4FD5-B0D9-C10085CCC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3997216"/>
        <c:axId val="773991936"/>
      </c:barChart>
      <c:scatterChart>
        <c:scatterStyle val="lineMarker"/>
        <c:varyColors val="0"/>
        <c:ser>
          <c:idx val="2"/>
          <c:order val="2"/>
          <c:tx>
            <c:strRef>
              <c:f>Sheet1!$H$48</c:f>
              <c:strCache>
                <c:ptCount val="1"/>
                <c:pt idx="0">
                  <c:v>Series 1 (budget)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Sheet1!$G$49:$G$56</c:f>
              <c:numCache>
                <c:formatCode>General</c:formatCode>
                <c:ptCount val="8"/>
                <c:pt idx="0">
                  <c:v>0.85714285714285721</c:v>
                </c:pt>
                <c:pt idx="1">
                  <c:v>1.8571428571428572</c:v>
                </c:pt>
                <c:pt idx="2">
                  <c:v>2.8571428571428572</c:v>
                </c:pt>
                <c:pt idx="3">
                  <c:v>3.8571428571428572</c:v>
                </c:pt>
                <c:pt idx="4">
                  <c:v>4.8571428571428568</c:v>
                </c:pt>
                <c:pt idx="5">
                  <c:v>5.8571428571428568</c:v>
                </c:pt>
                <c:pt idx="6">
                  <c:v>6.8571428571428568</c:v>
                </c:pt>
                <c:pt idx="7">
                  <c:v>7.8571428571428568</c:v>
                </c:pt>
              </c:numCache>
            </c:numRef>
          </c:xVal>
          <c:yVal>
            <c:numRef>
              <c:f>Sheet1!$H$49:$H$56</c:f>
              <c:numCache>
                <c:formatCode>General</c:formatCode>
                <c:ptCount val="8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35000</c:v>
                </c:pt>
                <c:pt idx="4">
                  <c:v>35000</c:v>
                </c:pt>
                <c:pt idx="5">
                  <c:v>35000</c:v>
                </c:pt>
                <c:pt idx="6">
                  <c:v>45000</c:v>
                </c:pt>
                <c:pt idx="7">
                  <c:v>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EC-4FD5-B0D9-C10085CCC4E1}"/>
            </c:ext>
          </c:extLst>
        </c:ser>
        <c:ser>
          <c:idx val="3"/>
          <c:order val="3"/>
          <c:tx>
            <c:strRef>
              <c:f>Sheet1!$J$48</c:f>
              <c:strCache>
                <c:ptCount val="1"/>
                <c:pt idx="0">
                  <c:v>Series 2 (budget)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Sheet1!$I$49:$I$56</c:f>
              <c:numCache>
                <c:formatCode>General</c:formatCode>
                <c:ptCount val="8"/>
                <c:pt idx="0">
                  <c:v>1.1428571428571428</c:v>
                </c:pt>
                <c:pt idx="1">
                  <c:v>2.1428571428571428</c:v>
                </c:pt>
                <c:pt idx="2">
                  <c:v>3.1428571428571428</c:v>
                </c:pt>
                <c:pt idx="3">
                  <c:v>4.1428571428571432</c:v>
                </c:pt>
                <c:pt idx="4">
                  <c:v>5.1428571428571432</c:v>
                </c:pt>
                <c:pt idx="5">
                  <c:v>6.1428571428571432</c:v>
                </c:pt>
                <c:pt idx="6">
                  <c:v>7.1428571428571432</c:v>
                </c:pt>
                <c:pt idx="7">
                  <c:v>8.1428571428571423</c:v>
                </c:pt>
              </c:numCache>
            </c:numRef>
          </c:xVal>
          <c:yVal>
            <c:numRef>
              <c:f>Sheet1!$J$49:$J$56</c:f>
              <c:numCache>
                <c:formatCode>General</c:formatCode>
                <c:ptCount val="8"/>
                <c:pt idx="0">
                  <c:v>6000</c:v>
                </c:pt>
                <c:pt idx="1">
                  <c:v>35000</c:v>
                </c:pt>
                <c:pt idx="2">
                  <c:v>10000</c:v>
                </c:pt>
                <c:pt idx="3">
                  <c:v>8000</c:v>
                </c:pt>
                <c:pt idx="4">
                  <c:v>65000</c:v>
                </c:pt>
                <c:pt idx="5">
                  <c:v>50000</c:v>
                </c:pt>
                <c:pt idx="6">
                  <c:v>60000</c:v>
                </c:pt>
                <c:pt idx="7">
                  <c:v>65000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EC-4FD5-B0D9-C10085CCC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997216"/>
        <c:axId val="773991936"/>
      </c:scatterChart>
      <c:catAx>
        <c:axId val="77399721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91936"/>
        <c:crosses val="autoZero"/>
        <c:auto val="0"/>
        <c:lblAlgn val="ctr"/>
        <c:lblOffset val="100"/>
        <c:noMultiLvlLbl val="0"/>
      </c:catAx>
      <c:valAx>
        <c:axId val="7739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9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Series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Sheet1!$B$16:$B$23</c:f>
              <c:numCache>
                <c:formatCode>d\-mmm\-yy</c:formatCode>
                <c:ptCount val="8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  <c:pt idx="6">
                  <c:v>45869</c:v>
                </c:pt>
                <c:pt idx="7">
                  <c:v>45900</c:v>
                </c:pt>
              </c:numCache>
            </c:numRef>
          </c:cat>
          <c:val>
            <c:numRef>
              <c:f>Sheet1!$C$16:$C$23</c:f>
              <c:numCache>
                <c:formatCode>"$"#,##0_);[Red]\("$"#,##0\)</c:formatCode>
                <c:ptCount val="8"/>
                <c:pt idx="0">
                  <c:v>35000</c:v>
                </c:pt>
                <c:pt idx="1">
                  <c:v>40000</c:v>
                </c:pt>
                <c:pt idx="2">
                  <c:v>-45000</c:v>
                </c:pt>
                <c:pt idx="3">
                  <c:v>32000</c:v>
                </c:pt>
                <c:pt idx="4">
                  <c:v>65000</c:v>
                </c:pt>
                <c:pt idx="5">
                  <c:v>14000</c:v>
                </c:pt>
                <c:pt idx="6">
                  <c:v>56000</c:v>
                </c:pt>
                <c:pt idx="7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3-44ED-9F9D-21AD2E757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0233232"/>
        <c:axId val="1030227952"/>
      </c:barChart>
      <c:lineChart>
        <c:grouping val="standard"/>
        <c:varyColors val="0"/>
        <c:ser>
          <c:idx val="1"/>
          <c:order val="1"/>
          <c:tx>
            <c:strRef>
              <c:f>Sheet1!$D$15</c:f>
              <c:strCache>
                <c:ptCount val="1"/>
                <c:pt idx="0">
                  <c:v>Series 1 (budget)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Sheet1!$B$16:$B$23</c:f>
              <c:numCache>
                <c:formatCode>d\-mmm\-yy</c:formatCode>
                <c:ptCount val="8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  <c:pt idx="6">
                  <c:v>45869</c:v>
                </c:pt>
                <c:pt idx="7">
                  <c:v>45900</c:v>
                </c:pt>
              </c:numCache>
            </c:numRef>
          </c:cat>
          <c:val>
            <c:numRef>
              <c:f>Sheet1!$D$16:$D$23</c:f>
              <c:numCache>
                <c:formatCode>"$"#,##0_);[Red]\("$"#,##0\)</c:formatCode>
                <c:ptCount val="8"/>
                <c:pt idx="0">
                  <c:v>5000</c:v>
                </c:pt>
                <c:pt idx="1">
                  <c:v>31000</c:v>
                </c:pt>
                <c:pt idx="2">
                  <c:v>1000</c:v>
                </c:pt>
                <c:pt idx="3">
                  <c:v>3000</c:v>
                </c:pt>
                <c:pt idx="4">
                  <c:v>103000</c:v>
                </c:pt>
                <c:pt idx="5">
                  <c:v>5000</c:v>
                </c:pt>
                <c:pt idx="6">
                  <c:v>65000</c:v>
                </c:pt>
                <c:pt idx="7">
                  <c:v>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D3-44ED-9F9D-21AD2E757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33232"/>
        <c:axId val="1030227952"/>
      </c:lineChart>
      <c:dateAx>
        <c:axId val="103023323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27952"/>
        <c:crosses val="autoZero"/>
        <c:auto val="1"/>
        <c:lblOffset val="100"/>
        <c:baseTimeUnit val="months"/>
      </c:dateAx>
      <c:valAx>
        <c:axId val="10302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3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Sheet1!$C$83</c:f>
              <c:strCache>
                <c:ptCount val="1"/>
                <c:pt idx="0">
                  <c:v>Series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Sheet1!$B$84:$B$91</c:f>
              <c:numCache>
                <c:formatCode>d\-mmm\-yy</c:formatCode>
                <c:ptCount val="8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  <c:pt idx="6">
                  <c:v>45869</c:v>
                </c:pt>
                <c:pt idx="7">
                  <c:v>45900</c:v>
                </c:pt>
              </c:numCache>
            </c:numRef>
          </c:cat>
          <c:val>
            <c:numRef>
              <c:f>Sheet1!$C$84:$C$91</c:f>
              <c:numCache>
                <c:formatCode>"$"#,##0_);[Red]\("$"#,##0\)</c:formatCode>
                <c:ptCount val="8"/>
                <c:pt idx="0">
                  <c:v>35000</c:v>
                </c:pt>
                <c:pt idx="1">
                  <c:v>40000</c:v>
                </c:pt>
                <c:pt idx="2">
                  <c:v>-45000</c:v>
                </c:pt>
                <c:pt idx="3">
                  <c:v>32000</c:v>
                </c:pt>
                <c:pt idx="4">
                  <c:v>65000</c:v>
                </c:pt>
                <c:pt idx="5">
                  <c:v>14000</c:v>
                </c:pt>
                <c:pt idx="6">
                  <c:v>56000</c:v>
                </c:pt>
                <c:pt idx="7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D-495A-8F84-A490F922788B}"/>
            </c:ext>
          </c:extLst>
        </c:ser>
        <c:ser>
          <c:idx val="1"/>
          <c:order val="1"/>
          <c:tx>
            <c:strRef>
              <c:f>Sheet1!$D$83</c:f>
              <c:strCache>
                <c:ptCount val="1"/>
                <c:pt idx="0">
                  <c:v>Series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Sheet1!$B$84:$B$91</c:f>
              <c:numCache>
                <c:formatCode>d\-mmm\-yy</c:formatCode>
                <c:ptCount val="8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  <c:pt idx="6">
                  <c:v>45869</c:v>
                </c:pt>
                <c:pt idx="7">
                  <c:v>45900</c:v>
                </c:pt>
              </c:numCache>
            </c:numRef>
          </c:cat>
          <c:val>
            <c:numRef>
              <c:f>Sheet1!$D$84:$D$91</c:f>
              <c:numCache>
                <c:formatCode>"$"#,##0_);[Red]\("$"#,##0\)</c:formatCode>
                <c:ptCount val="8"/>
                <c:pt idx="0">
                  <c:v>5000</c:v>
                </c:pt>
                <c:pt idx="1">
                  <c:v>31000</c:v>
                </c:pt>
                <c:pt idx="2">
                  <c:v>-315000</c:v>
                </c:pt>
                <c:pt idx="3">
                  <c:v>3000</c:v>
                </c:pt>
                <c:pt idx="4">
                  <c:v>103000</c:v>
                </c:pt>
                <c:pt idx="5">
                  <c:v>-70000</c:v>
                </c:pt>
                <c:pt idx="6">
                  <c:v>65000</c:v>
                </c:pt>
                <c:pt idx="7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CD-495A-8F84-A490F922788B}"/>
            </c:ext>
          </c:extLst>
        </c:ser>
        <c:ser>
          <c:idx val="2"/>
          <c:order val="2"/>
          <c:tx>
            <c:strRef>
              <c:f>Sheet1!$E$83</c:f>
              <c:strCache>
                <c:ptCount val="1"/>
                <c:pt idx="0">
                  <c:v>Series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Sheet1!$B$84:$B$91</c:f>
              <c:numCache>
                <c:formatCode>d\-mmm\-yy</c:formatCode>
                <c:ptCount val="8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  <c:pt idx="6">
                  <c:v>45869</c:v>
                </c:pt>
                <c:pt idx="7">
                  <c:v>45900</c:v>
                </c:pt>
              </c:numCache>
            </c:numRef>
          </c:cat>
          <c:val>
            <c:numRef>
              <c:f>Sheet1!$E$84:$E$91</c:f>
              <c:numCache>
                <c:formatCode>"$"#,##0_);[Red]\("$"#,##0\)</c:formatCode>
                <c:ptCount val="8"/>
                <c:pt idx="0">
                  <c:v>5500</c:v>
                </c:pt>
                <c:pt idx="1">
                  <c:v>34100</c:v>
                </c:pt>
                <c:pt idx="2">
                  <c:v>50000</c:v>
                </c:pt>
                <c:pt idx="3">
                  <c:v>3300.0000000000005</c:v>
                </c:pt>
                <c:pt idx="4">
                  <c:v>113300.00000000001</c:v>
                </c:pt>
                <c:pt idx="5">
                  <c:v>-35000</c:v>
                </c:pt>
                <c:pt idx="6">
                  <c:v>71500</c:v>
                </c:pt>
                <c:pt idx="7">
                  <c:v>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CD-495A-8F84-A490F9227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25"/>
        <c:axId val="1148417552"/>
        <c:axId val="1148418032"/>
      </c:barChart>
      <c:scatterChart>
        <c:scatterStyle val="lineMarker"/>
        <c:varyColors val="0"/>
        <c:ser>
          <c:idx val="3"/>
          <c:order val="3"/>
          <c:tx>
            <c:strRef>
              <c:f>Sheet1!$I$83</c:f>
              <c:strCache>
                <c:ptCount val="1"/>
                <c:pt idx="0">
                  <c:v>Series 1 (budget)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Sheet1!$H$84:$H$91</c:f>
              <c:numCache>
                <c:formatCode>General</c:formatCode>
                <c:ptCount val="8"/>
                <c:pt idx="0">
                  <c:v>0.75</c:v>
                </c:pt>
                <c:pt idx="1">
                  <c:v>1.75</c:v>
                </c:pt>
                <c:pt idx="2">
                  <c:v>2.75</c:v>
                </c:pt>
                <c:pt idx="3">
                  <c:v>3.75</c:v>
                </c:pt>
                <c:pt idx="4">
                  <c:v>4.75</c:v>
                </c:pt>
                <c:pt idx="5">
                  <c:v>5.75</c:v>
                </c:pt>
                <c:pt idx="6">
                  <c:v>6.75</c:v>
                </c:pt>
                <c:pt idx="7">
                  <c:v>7.75</c:v>
                </c:pt>
              </c:numCache>
            </c:numRef>
          </c:xVal>
          <c:yVal>
            <c:numRef>
              <c:f>Sheet1!$I$84:$I$91</c:f>
              <c:numCache>
                <c:formatCode>General</c:formatCode>
                <c:ptCount val="8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35000</c:v>
                </c:pt>
                <c:pt idx="4">
                  <c:v>35000</c:v>
                </c:pt>
                <c:pt idx="5">
                  <c:v>35000</c:v>
                </c:pt>
                <c:pt idx="6">
                  <c:v>45000</c:v>
                </c:pt>
                <c:pt idx="7">
                  <c:v>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CD-495A-8F84-A490F922788B}"/>
            </c:ext>
          </c:extLst>
        </c:ser>
        <c:ser>
          <c:idx val="4"/>
          <c:order val="4"/>
          <c:tx>
            <c:strRef>
              <c:f>Sheet1!$K$83</c:f>
              <c:strCache>
                <c:ptCount val="1"/>
                <c:pt idx="0">
                  <c:v>Series 2 (budget)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Sheet1!$J$84:$J$91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Sheet1!$K$84:$K$91</c:f>
              <c:numCache>
                <c:formatCode>General</c:formatCode>
                <c:ptCount val="8"/>
                <c:pt idx="0">
                  <c:v>6000</c:v>
                </c:pt>
                <c:pt idx="1">
                  <c:v>35000</c:v>
                </c:pt>
                <c:pt idx="2">
                  <c:v>10000</c:v>
                </c:pt>
                <c:pt idx="3">
                  <c:v>8000</c:v>
                </c:pt>
                <c:pt idx="4">
                  <c:v>65000</c:v>
                </c:pt>
                <c:pt idx="5">
                  <c:v>50000</c:v>
                </c:pt>
                <c:pt idx="6">
                  <c:v>60000</c:v>
                </c:pt>
                <c:pt idx="7">
                  <c:v>65000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CD-495A-8F84-A490F922788B}"/>
            </c:ext>
          </c:extLst>
        </c:ser>
        <c:ser>
          <c:idx val="5"/>
          <c:order val="5"/>
          <c:tx>
            <c:strRef>
              <c:f>Sheet1!$M$83</c:f>
              <c:strCache>
                <c:ptCount val="1"/>
                <c:pt idx="0">
                  <c:v>Series 3 (budget)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Sheet1!$L$84:$L$91</c:f>
              <c:numCache>
                <c:formatCode>General</c:formatCode>
                <c:ptCount val="8"/>
                <c:pt idx="0">
                  <c:v>1.25</c:v>
                </c:pt>
                <c:pt idx="1">
                  <c:v>2.25</c:v>
                </c:pt>
                <c:pt idx="2">
                  <c:v>3.25</c:v>
                </c:pt>
                <c:pt idx="3">
                  <c:v>4.25</c:v>
                </c:pt>
                <c:pt idx="4">
                  <c:v>5.25</c:v>
                </c:pt>
                <c:pt idx="5">
                  <c:v>6.25</c:v>
                </c:pt>
                <c:pt idx="6">
                  <c:v>7.25</c:v>
                </c:pt>
                <c:pt idx="7">
                  <c:v>8.25</c:v>
                </c:pt>
              </c:numCache>
            </c:numRef>
          </c:xVal>
          <c:yVal>
            <c:numRef>
              <c:f>Sheet1!$M$84:$M$91</c:f>
              <c:numCache>
                <c:formatCode>General</c:formatCode>
                <c:ptCount val="8"/>
                <c:pt idx="0">
                  <c:v>6000</c:v>
                </c:pt>
                <c:pt idx="1">
                  <c:v>35000</c:v>
                </c:pt>
                <c:pt idx="2">
                  <c:v>10000</c:v>
                </c:pt>
                <c:pt idx="3">
                  <c:v>8000</c:v>
                </c:pt>
                <c:pt idx="4">
                  <c:v>65000</c:v>
                </c:pt>
                <c:pt idx="5">
                  <c:v>50000</c:v>
                </c:pt>
                <c:pt idx="6">
                  <c:v>60000</c:v>
                </c:pt>
                <c:pt idx="7">
                  <c:v>65000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CD-495A-8F84-A490F9227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417552"/>
        <c:axId val="1148418032"/>
      </c:scatterChart>
      <c:catAx>
        <c:axId val="11484175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18032"/>
        <c:crosses val="autoZero"/>
        <c:auto val="0"/>
        <c:lblAlgn val="ctr"/>
        <c:lblOffset val="100"/>
        <c:noMultiLvlLbl val="0"/>
      </c:catAx>
      <c:valAx>
        <c:axId val="114841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1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468630</xdr:colOff>
      <xdr:row>43</xdr:row>
      <xdr:rowOff>92392</xdr:rowOff>
    </xdr:from>
    <xdr:to>
      <xdr:col>23</xdr:col>
      <xdr:colOff>163830</xdr:colOff>
      <xdr:row>58</xdr:row>
      <xdr:rowOff>120967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B34872-110B-74D4-912B-B799E7C74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46</xdr:row>
      <xdr:rowOff>0</xdr:rowOff>
    </xdr:from>
    <xdr:to>
      <xdr:col>31</xdr:col>
      <xdr:colOff>304800</xdr:colOff>
      <xdr:row>61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0F9E24-ACE1-457A-9B82-9FD15397B7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51435</xdr:colOff>
      <xdr:row>45</xdr:row>
      <xdr:rowOff>47626</xdr:rowOff>
    </xdr:from>
    <xdr:to>
      <xdr:col>44</xdr:col>
      <xdr:colOff>476251</xdr:colOff>
      <xdr:row>70</xdr:row>
      <xdr:rowOff>57151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604EF0-D2F1-4582-8AC5-3C16C66A0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38100</xdr:colOff>
      <xdr:row>44</xdr:row>
      <xdr:rowOff>57150</xdr:rowOff>
    </xdr:from>
    <xdr:to>
      <xdr:col>58</xdr:col>
      <xdr:colOff>455296</xdr:colOff>
      <xdr:row>69</xdr:row>
      <xdr:rowOff>62865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E9DFBE-7C5C-44EB-9395-D57E4B931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391476</xdr:colOff>
      <xdr:row>9</xdr:row>
      <xdr:rowOff>103822</xdr:rowOff>
    </xdr:from>
    <xdr:to>
      <xdr:col>14</xdr:col>
      <xdr:colOff>495299</xdr:colOff>
      <xdr:row>26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8ADA55-ED68-BD3F-45E3-73581F07D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371475</xdr:colOff>
      <xdr:row>76</xdr:row>
      <xdr:rowOff>247650</xdr:rowOff>
    </xdr:from>
    <xdr:to>
      <xdr:col>30</xdr:col>
      <xdr:colOff>588645</xdr:colOff>
      <xdr:row>104</xdr:row>
      <xdr:rowOff>125730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87E386-4F1D-E06B-6CC7-7DD3226C3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95"/>
  <sheetViews>
    <sheetView showGridLines="0" tabSelected="1" topLeftCell="A66" workbookViewId="0">
      <selection activeCell="K98" sqref="K98"/>
    </sheetView>
  </sheetViews>
  <sheetFormatPr defaultRowHeight="14.4" x14ac:dyDescent="0.3"/>
  <cols>
    <col min="1" max="1" width="2.88671875" bestFit="1" customWidth="1"/>
    <col min="2" max="2" width="11.77734375" bestFit="1" customWidth="1"/>
    <col min="3" max="3" width="10.6640625" bestFit="1" customWidth="1"/>
    <col min="4" max="4" width="11.6640625" bestFit="1" customWidth="1"/>
    <col min="5" max="5" width="9.109375" bestFit="1" customWidth="1"/>
    <col min="6" max="6" width="7.6640625" bestFit="1" customWidth="1"/>
    <col min="7" max="7" width="14.5546875" bestFit="1" customWidth="1"/>
    <col min="8" max="8" width="15.6640625" bestFit="1" customWidth="1"/>
    <col min="9" max="9" width="14.5546875" bestFit="1" customWidth="1"/>
    <col min="10" max="10" width="15.6640625" bestFit="1" customWidth="1"/>
  </cols>
  <sheetData>
    <row r="1" spans="2:15" x14ac:dyDescent="0.3">
      <c r="B1" t="s">
        <v>0</v>
      </c>
    </row>
    <row r="2" spans="2:15" x14ac:dyDescent="0.3">
      <c r="B2" t="s">
        <v>1</v>
      </c>
    </row>
    <row r="4" spans="2:15" x14ac:dyDescent="0.3">
      <c r="B4" t="s">
        <v>2</v>
      </c>
    </row>
    <row r="5" spans="2:15" x14ac:dyDescent="0.3">
      <c r="B5" t="s">
        <v>3</v>
      </c>
    </row>
    <row r="7" spans="2:15" ht="20.399999999999999" thickBot="1" x14ac:dyDescent="0.45"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ht="15" thickTop="1" x14ac:dyDescent="0.3">
      <c r="B8" t="s">
        <v>5</v>
      </c>
    </row>
    <row r="15" spans="2:15" x14ac:dyDescent="0.3">
      <c r="B15" s="3" t="s">
        <v>6</v>
      </c>
      <c r="C15" s="3" t="s">
        <v>7</v>
      </c>
      <c r="D15" s="3" t="s">
        <v>29</v>
      </c>
    </row>
    <row r="16" spans="2:15" x14ac:dyDescent="0.3">
      <c r="B16" s="4">
        <f>DATE(2025,1,31)</f>
        <v>45688</v>
      </c>
      <c r="C16" s="5">
        <v>35000</v>
      </c>
      <c r="D16" s="5">
        <v>5000</v>
      </c>
    </row>
    <row r="17" spans="2:4" x14ac:dyDescent="0.3">
      <c r="B17" s="4">
        <f>EOMONTH(B16,1)</f>
        <v>45716</v>
      </c>
      <c r="C17" s="5">
        <v>40000</v>
      </c>
      <c r="D17" s="5">
        <v>31000</v>
      </c>
    </row>
    <row r="18" spans="2:4" x14ac:dyDescent="0.3">
      <c r="B18" s="4">
        <f>EOMONTH(B17,1)</f>
        <v>45747</v>
      </c>
      <c r="C18" s="5">
        <v>-45000</v>
      </c>
      <c r="D18" s="5">
        <v>1000</v>
      </c>
    </row>
    <row r="19" spans="2:4" x14ac:dyDescent="0.3">
      <c r="B19" s="4">
        <f>EOMONTH(B18,1)</f>
        <v>45777</v>
      </c>
      <c r="C19" s="5">
        <v>32000</v>
      </c>
      <c r="D19" s="5">
        <v>3000</v>
      </c>
    </row>
    <row r="20" spans="2:4" x14ac:dyDescent="0.3">
      <c r="B20" s="4">
        <f>EOMONTH(B19,1)</f>
        <v>45808</v>
      </c>
      <c r="C20" s="5">
        <v>65000</v>
      </c>
      <c r="D20" s="5">
        <v>103000</v>
      </c>
    </row>
    <row r="21" spans="2:4" x14ac:dyDescent="0.3">
      <c r="B21" s="4">
        <f>EOMONTH(B20,1)</f>
        <v>45838</v>
      </c>
      <c r="C21" s="5">
        <v>14000</v>
      </c>
      <c r="D21" s="5">
        <v>5000</v>
      </c>
    </row>
    <row r="22" spans="2:4" x14ac:dyDescent="0.3">
      <c r="B22" s="4">
        <f>EOMONTH(B21,1)</f>
        <v>45869</v>
      </c>
      <c r="C22" s="5">
        <v>56000</v>
      </c>
      <c r="D22" s="5">
        <v>65000</v>
      </c>
    </row>
    <row r="23" spans="2:4" x14ac:dyDescent="0.3">
      <c r="B23" s="4">
        <f>EOMONTH(B22,1)</f>
        <v>45900</v>
      </c>
      <c r="C23" s="5">
        <v>62000</v>
      </c>
      <c r="D23" s="5">
        <v>75000</v>
      </c>
    </row>
    <row r="40" spans="2:47" ht="20.399999999999999" thickBot="1" x14ac:dyDescent="0.45">
      <c r="B40" s="1" t="s">
        <v>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47" ht="15" thickTop="1" x14ac:dyDescent="0.3"/>
    <row r="42" spans="2:47" x14ac:dyDescent="0.3">
      <c r="Q42" s="10" t="s">
        <v>17</v>
      </c>
      <c r="Y42" s="10" t="s">
        <v>19</v>
      </c>
      <c r="AG42" s="10" t="s">
        <v>23</v>
      </c>
      <c r="AU42" s="10" t="s">
        <v>26</v>
      </c>
    </row>
    <row r="43" spans="2:47" x14ac:dyDescent="0.3">
      <c r="Q43" t="s">
        <v>18</v>
      </c>
      <c r="Y43" t="s">
        <v>20</v>
      </c>
      <c r="AG43" t="s">
        <v>24</v>
      </c>
      <c r="AU43" t="s">
        <v>27</v>
      </c>
    </row>
    <row r="44" spans="2:47" x14ac:dyDescent="0.3">
      <c r="F44" s="2" t="s">
        <v>12</v>
      </c>
      <c r="G44" s="2">
        <v>1</v>
      </c>
      <c r="H44" s="2">
        <f>IF(G44=F44,G44+1,G44)</f>
        <v>1</v>
      </c>
      <c r="I44" s="2">
        <f>IF(H44=G44,H44+1,H44)</f>
        <v>2</v>
      </c>
      <c r="J44" s="2">
        <f>IF(I44=H44,I44+1,I44)</f>
        <v>2</v>
      </c>
      <c r="Y44" t="s">
        <v>21</v>
      </c>
      <c r="AG44" t="s">
        <v>25</v>
      </c>
    </row>
    <row r="45" spans="2:47" x14ac:dyDescent="0.3">
      <c r="F45" s="2" t="s">
        <v>13</v>
      </c>
      <c r="G45" s="2" t="str" cm="1">
        <f t="array" ref="G45">INDEX($C$48:$D$48,1,G44)</f>
        <v>Series 1</v>
      </c>
      <c r="H45" s="2" t="str" cm="1">
        <f t="array" ref="H45">INDEX($C$48:$D$48,1,H44)</f>
        <v>Series 1</v>
      </c>
      <c r="I45" s="2" t="str" cm="1">
        <f t="array" ref="I45">INDEX($C$48:$D$48,1,I44)</f>
        <v>Series 2</v>
      </c>
      <c r="J45" s="2" t="str" cm="1">
        <f t="array" ref="J45">INDEX($C$48:$D$48,1,J44)</f>
        <v>Series 2</v>
      </c>
      <c r="Y45" t="s">
        <v>22</v>
      </c>
    </row>
    <row r="46" spans="2:47" x14ac:dyDescent="0.3"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</row>
    <row r="48" spans="2:47" x14ac:dyDescent="0.3">
      <c r="B48" s="3" t="s">
        <v>6</v>
      </c>
      <c r="C48" s="3" t="s">
        <v>7</v>
      </c>
      <c r="D48" s="3" t="s">
        <v>8</v>
      </c>
      <c r="F48" s="3" t="s">
        <v>12</v>
      </c>
      <c r="G48" s="3" t="str">
        <f>G45&amp;G46</f>
        <v>Series 1 (x-axis)</v>
      </c>
      <c r="H48" s="3" t="str">
        <f t="shared" ref="H48:J48" si="0">H45&amp;H46</f>
        <v>Series 1 (budget)</v>
      </c>
      <c r="I48" s="3" t="str">
        <f t="shared" si="0"/>
        <v>Series 2 (x-axis)</v>
      </c>
      <c r="J48" s="3" t="str">
        <f t="shared" si="0"/>
        <v>Series 2 (budget)</v>
      </c>
    </row>
    <row r="49" spans="2:10" x14ac:dyDescent="0.3">
      <c r="B49" s="4">
        <f>DATE(2025,1,31)</f>
        <v>45688</v>
      </c>
      <c r="C49" s="5">
        <v>35000</v>
      </c>
      <c r="D49" s="5">
        <v>5000</v>
      </c>
      <c r="F49" s="8">
        <v>1</v>
      </c>
      <c r="G49" s="9">
        <f>$F49+(G$44-(($C$58+1)/2))/($C$58+$C$60)*(1+$C$59)</f>
        <v>0.85714285714285721</v>
      </c>
      <c r="H49" s="2">
        <v>40000</v>
      </c>
      <c r="I49" s="9">
        <f>$F49+(I$44-(($C$58+1)/2))/($C$58+$C$60)*(1+$C$59)</f>
        <v>1.1428571428571428</v>
      </c>
      <c r="J49" s="2">
        <v>6000</v>
      </c>
    </row>
    <row r="50" spans="2:10" x14ac:dyDescent="0.3">
      <c r="B50" s="4">
        <f>EOMONTH(B49,1)</f>
        <v>45716</v>
      </c>
      <c r="C50" s="5">
        <v>40000</v>
      </c>
      <c r="D50" s="5">
        <v>31000</v>
      </c>
      <c r="F50" s="8">
        <f>F49+1</f>
        <v>2</v>
      </c>
      <c r="G50" s="9">
        <f>$F50+(G$44-(($C$58+1)/2))/($C$58+$C$60)*(1+$C$59)</f>
        <v>1.8571428571428572</v>
      </c>
      <c r="H50" s="2">
        <v>40000</v>
      </c>
      <c r="I50" s="9">
        <f>$F50+(I$44-(($C$58+1)/2))/($C$58+$C$60)*(1+$C$59)</f>
        <v>2.1428571428571428</v>
      </c>
      <c r="J50" s="2">
        <v>35000</v>
      </c>
    </row>
    <row r="51" spans="2:10" x14ac:dyDescent="0.3">
      <c r="B51" s="4">
        <f>EOMONTH(B50,1)</f>
        <v>45747</v>
      </c>
      <c r="C51" s="5">
        <v>-45000</v>
      </c>
      <c r="D51" s="5">
        <v>-315000</v>
      </c>
      <c r="F51" s="8">
        <f t="shared" ref="F51:F56" si="1">F50+1</f>
        <v>3</v>
      </c>
      <c r="G51" s="9">
        <f>$F51+(G$44-(($C$58+1)/2))/($C$58+$C$60)*(1+$C$59)</f>
        <v>2.8571428571428572</v>
      </c>
      <c r="H51" s="2">
        <v>40000</v>
      </c>
      <c r="I51" s="9">
        <f>$F51+(I$44-(($C$58+1)/2))/($C$58+$C$60)*(1+$C$59)</f>
        <v>3.1428571428571428</v>
      </c>
      <c r="J51" s="2">
        <v>10000</v>
      </c>
    </row>
    <row r="52" spans="2:10" x14ac:dyDescent="0.3">
      <c r="B52" s="4">
        <f>EOMONTH(B51,1)</f>
        <v>45777</v>
      </c>
      <c r="C52" s="5">
        <v>32000</v>
      </c>
      <c r="D52" s="5">
        <v>3000</v>
      </c>
      <c r="F52" s="8">
        <f t="shared" si="1"/>
        <v>4</v>
      </c>
      <c r="G52" s="9">
        <f>$F52+(G$44-(($C$58+1)/2))/($C$58+$C$60)*(1+$C$59)</f>
        <v>3.8571428571428572</v>
      </c>
      <c r="H52" s="2">
        <v>35000</v>
      </c>
      <c r="I52" s="9">
        <f>$F52+(I$44-(($C$58+1)/2))/($C$58+$C$60)*(1+$C$59)</f>
        <v>4.1428571428571432</v>
      </c>
      <c r="J52" s="2">
        <v>8000</v>
      </c>
    </row>
    <row r="53" spans="2:10" x14ac:dyDescent="0.3">
      <c r="B53" s="4">
        <f>EOMONTH(B52,1)</f>
        <v>45808</v>
      </c>
      <c r="C53" s="5">
        <v>65000</v>
      </c>
      <c r="D53" s="5">
        <v>103000</v>
      </c>
      <c r="F53" s="8">
        <f t="shared" si="1"/>
        <v>5</v>
      </c>
      <c r="G53" s="9">
        <f>$F53+(G$44-(($C$58+1)/2))/($C$58+$C$60)*(1+$C$59)</f>
        <v>4.8571428571428568</v>
      </c>
      <c r="H53" s="2">
        <v>35000</v>
      </c>
      <c r="I53" s="9">
        <f>$F53+(I$44-(($C$58+1)/2))/($C$58+$C$60)*(1+$C$59)</f>
        <v>5.1428571428571432</v>
      </c>
      <c r="J53" s="2">
        <v>65000</v>
      </c>
    </row>
    <row r="54" spans="2:10" x14ac:dyDescent="0.3">
      <c r="B54" s="4">
        <f>EOMONTH(B53,1)</f>
        <v>45838</v>
      </c>
      <c r="C54" s="5">
        <v>14000</v>
      </c>
      <c r="D54" s="5">
        <v>-70000</v>
      </c>
      <c r="F54" s="8">
        <f t="shared" si="1"/>
        <v>6</v>
      </c>
      <c r="G54" s="9">
        <f>$F54+(G$44-(($C$58+1)/2))/($C$58+$C$60)*(1+$C$59)</f>
        <v>5.8571428571428568</v>
      </c>
      <c r="H54" s="2">
        <v>35000</v>
      </c>
      <c r="I54" s="9">
        <f>$F54+(I$44-(($C$58+1)/2))/($C$58+$C$60)*(1+$C$59)</f>
        <v>6.1428571428571432</v>
      </c>
      <c r="J54" s="2">
        <v>50000</v>
      </c>
    </row>
    <row r="55" spans="2:10" x14ac:dyDescent="0.3">
      <c r="B55" s="4">
        <f>EOMONTH(B54,1)</f>
        <v>45869</v>
      </c>
      <c r="C55" s="5">
        <v>56000</v>
      </c>
      <c r="D55" s="5">
        <v>65000</v>
      </c>
      <c r="F55" s="8">
        <f t="shared" si="1"/>
        <v>7</v>
      </c>
      <c r="G55" s="9">
        <f>$F55+(G$44-(($C$58+1)/2))/($C$58+$C$60)*(1+$C$59)</f>
        <v>6.8571428571428568</v>
      </c>
      <c r="H55" s="2">
        <v>45000</v>
      </c>
      <c r="I55" s="9">
        <f>$F55+(I$44-(($C$58+1)/2))/($C$58+$C$60)*(1+$C$59)</f>
        <v>7.1428571428571432</v>
      </c>
      <c r="J55" s="2">
        <v>60000</v>
      </c>
    </row>
    <row r="56" spans="2:10" x14ac:dyDescent="0.3">
      <c r="B56" s="4">
        <f>EOMONTH(B55,1)</f>
        <v>45900</v>
      </c>
      <c r="C56" s="5">
        <v>62000</v>
      </c>
      <c r="D56" s="5">
        <v>75000</v>
      </c>
      <c r="F56" s="8">
        <f t="shared" si="1"/>
        <v>8</v>
      </c>
      <c r="G56" s="9">
        <f>$F56+(G$44-(($C$58+1)/2))/($C$58+$C$60)*(1+$C$59)</f>
        <v>7.8571428571428568</v>
      </c>
      <c r="H56" s="2">
        <v>45000</v>
      </c>
      <c r="I56" s="9">
        <f>$F56+(I$44-(($C$58+1)/2))/($C$58+$C$60)*(1+$C$59)</f>
        <v>8.1428571428571423</v>
      </c>
      <c r="J56" s="2">
        <v>65000</v>
      </c>
    </row>
    <row r="58" spans="2:10" x14ac:dyDescent="0.3">
      <c r="B58" s="2" t="s">
        <v>9</v>
      </c>
      <c r="C58" s="6">
        <v>2</v>
      </c>
      <c r="D58" s="11" t="s">
        <v>32</v>
      </c>
    </row>
    <row r="59" spans="2:10" x14ac:dyDescent="0.3">
      <c r="B59" s="2" t="s">
        <v>10</v>
      </c>
      <c r="C59" s="7">
        <v>0</v>
      </c>
      <c r="D59" s="11" t="s">
        <v>33</v>
      </c>
    </row>
    <row r="60" spans="2:10" x14ac:dyDescent="0.3">
      <c r="B60" s="2" t="s">
        <v>11</v>
      </c>
      <c r="C60" s="7">
        <v>1.5</v>
      </c>
    </row>
    <row r="77" spans="2:15" ht="20.399999999999999" thickBot="1" x14ac:dyDescent="0.45">
      <c r="B77" s="1" t="s">
        <v>30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ht="15" thickTop="1" x14ac:dyDescent="0.3"/>
    <row r="79" spans="2:15" x14ac:dyDescent="0.3">
      <c r="G79" s="2" t="s">
        <v>12</v>
      </c>
      <c r="H79" s="2">
        <v>1</v>
      </c>
      <c r="I79" s="2">
        <f>IF(H79=G79,H79+1,H79)</f>
        <v>1</v>
      </c>
      <c r="J79" s="2">
        <f>IF(I79=H79,I79+1,I79)</f>
        <v>2</v>
      </c>
      <c r="K79" s="2">
        <f>IF(J79=I79,J79+1,J79)</f>
        <v>2</v>
      </c>
      <c r="L79" s="2">
        <f>IF(K79=J79,K79+1,K79)</f>
        <v>3</v>
      </c>
      <c r="M79" s="2">
        <f>IF(L79=K79,L79+1,L79)</f>
        <v>3</v>
      </c>
    </row>
    <row r="80" spans="2:15" x14ac:dyDescent="0.3">
      <c r="G80" s="2" t="s">
        <v>13</v>
      </c>
      <c r="H80" s="2" t="str" cm="1">
        <f t="array" ref="H80">INDEX($C$83:$E$83,1,H79)</f>
        <v>Series 1</v>
      </c>
      <c r="I80" s="2" t="str" cm="1">
        <f t="array" ref="I80">INDEX($C$83:$E$83,1,I79)</f>
        <v>Series 1</v>
      </c>
      <c r="J80" s="2" t="str" cm="1">
        <f t="array" ref="J80">INDEX($C$83:$E$83,1,J79)</f>
        <v>Series 2</v>
      </c>
      <c r="K80" s="2" t="str" cm="1">
        <f t="array" ref="K80">INDEX($C$83:$E$83,1,K79)</f>
        <v>Series 2</v>
      </c>
      <c r="L80" s="2" t="str" cm="1">
        <f t="array" ref="L80">INDEX($C$83:$E$83,1,L79)</f>
        <v>Series 3</v>
      </c>
      <c r="M80" s="2" t="str" cm="1">
        <f t="array" ref="M80">INDEX($C$83:$E$83,1,M79)</f>
        <v>Series 3</v>
      </c>
    </row>
    <row r="81" spans="2:13" x14ac:dyDescent="0.3">
      <c r="G81" s="2" t="s">
        <v>14</v>
      </c>
      <c r="H81" s="2" t="s">
        <v>15</v>
      </c>
      <c r="I81" s="2" t="s">
        <v>16</v>
      </c>
      <c r="J81" s="2" t="s">
        <v>15</v>
      </c>
      <c r="K81" s="2" t="s">
        <v>16</v>
      </c>
      <c r="L81" s="2" t="s">
        <v>15</v>
      </c>
      <c r="M81" s="2" t="s">
        <v>16</v>
      </c>
    </row>
    <row r="83" spans="2:13" x14ac:dyDescent="0.3">
      <c r="B83" s="3" t="s">
        <v>6</v>
      </c>
      <c r="C83" s="3" t="s">
        <v>7</v>
      </c>
      <c r="D83" s="3" t="s">
        <v>8</v>
      </c>
      <c r="E83" s="3" t="s">
        <v>31</v>
      </c>
      <c r="G83" s="3" t="s">
        <v>12</v>
      </c>
      <c r="H83" s="3" t="str">
        <f>H80&amp;H81</f>
        <v>Series 1 (x-axis)</v>
      </c>
      <c r="I83" s="3" t="str">
        <f t="shared" ref="I83" si="2">I80&amp;I81</f>
        <v>Series 1 (budget)</v>
      </c>
      <c r="J83" s="3" t="str">
        <f t="shared" ref="J83" si="3">J80&amp;J81</f>
        <v>Series 2 (x-axis)</v>
      </c>
      <c r="K83" s="3" t="str">
        <f t="shared" ref="K83" si="4">K80&amp;K81</f>
        <v>Series 2 (budget)</v>
      </c>
      <c r="L83" s="3" t="str">
        <f t="shared" ref="L83" si="5">L80&amp;L81</f>
        <v>Series 3 (x-axis)</v>
      </c>
      <c r="M83" s="3" t="str">
        <f t="shared" ref="M83" si="6">M80&amp;M81</f>
        <v>Series 3 (budget)</v>
      </c>
    </row>
    <row r="84" spans="2:13" x14ac:dyDescent="0.3">
      <c r="B84" s="4">
        <f>DATE(2025,1,31)</f>
        <v>45688</v>
      </c>
      <c r="C84" s="5">
        <v>35000</v>
      </c>
      <c r="D84" s="5">
        <v>5000</v>
      </c>
      <c r="E84" s="5">
        <v>5500</v>
      </c>
      <c r="G84" s="8">
        <v>1</v>
      </c>
      <c r="H84" s="9">
        <f>$G84+(H$79-(($C$93+1)/2))/($C$93+$C$95)*(1-$C$94)</f>
        <v>0.75</v>
      </c>
      <c r="I84" s="2">
        <v>40000</v>
      </c>
      <c r="J84" s="9">
        <f>$G84+(J$79-(($C$93+1)/2))/($C$93+$C$95)*(1-$C$94)</f>
        <v>1</v>
      </c>
      <c r="K84" s="2">
        <v>6000</v>
      </c>
      <c r="L84" s="9">
        <f>$G84+(L$79-(($C$93+1)/2))/($C$93+$C$95)*(1-$C$94)</f>
        <v>1.25</v>
      </c>
      <c r="M84" s="2">
        <v>6000</v>
      </c>
    </row>
    <row r="85" spans="2:13" x14ac:dyDescent="0.3">
      <c r="B85" s="4">
        <f>EOMONTH(B84,1)</f>
        <v>45716</v>
      </c>
      <c r="C85" s="5">
        <v>40000</v>
      </c>
      <c r="D85" s="5">
        <v>31000</v>
      </c>
      <c r="E85" s="5">
        <v>34100</v>
      </c>
      <c r="G85" s="8">
        <f>G84+1</f>
        <v>2</v>
      </c>
      <c r="H85" s="9">
        <f t="shared" ref="H85:L91" si="7">$G85+(H$79-(($C$93+1)/2))/($C$93+$C$95)*(1-$C$94)</f>
        <v>1.75</v>
      </c>
      <c r="I85" s="2">
        <v>40000</v>
      </c>
      <c r="J85" s="9">
        <f t="shared" si="7"/>
        <v>2</v>
      </c>
      <c r="K85" s="2">
        <v>35000</v>
      </c>
      <c r="L85" s="9">
        <f t="shared" si="7"/>
        <v>2.25</v>
      </c>
      <c r="M85" s="2">
        <v>35000</v>
      </c>
    </row>
    <row r="86" spans="2:13" x14ac:dyDescent="0.3">
      <c r="B86" s="4">
        <f>EOMONTH(B85,1)</f>
        <v>45747</v>
      </c>
      <c r="C86" s="5">
        <v>-45000</v>
      </c>
      <c r="D86" s="5">
        <v>-315000</v>
      </c>
      <c r="E86" s="5">
        <v>50000</v>
      </c>
      <c r="G86" s="8">
        <f t="shared" ref="G86:G91" si="8">G85+1</f>
        <v>3</v>
      </c>
      <c r="H86" s="9">
        <f t="shared" si="7"/>
        <v>2.75</v>
      </c>
      <c r="I86" s="2">
        <v>40000</v>
      </c>
      <c r="J86" s="9">
        <f t="shared" si="7"/>
        <v>3</v>
      </c>
      <c r="K86" s="2">
        <v>10000</v>
      </c>
      <c r="L86" s="9">
        <f t="shared" si="7"/>
        <v>3.25</v>
      </c>
      <c r="M86" s="2">
        <v>10000</v>
      </c>
    </row>
    <row r="87" spans="2:13" x14ac:dyDescent="0.3">
      <c r="B87" s="4">
        <f>EOMONTH(B86,1)</f>
        <v>45777</v>
      </c>
      <c r="C87" s="5">
        <v>32000</v>
      </c>
      <c r="D87" s="5">
        <v>3000</v>
      </c>
      <c r="E87" s="5">
        <v>3300.0000000000005</v>
      </c>
      <c r="G87" s="8">
        <f t="shared" si="8"/>
        <v>4</v>
      </c>
      <c r="H87" s="9">
        <f t="shared" si="7"/>
        <v>3.75</v>
      </c>
      <c r="I87" s="2">
        <v>35000</v>
      </c>
      <c r="J87" s="9">
        <f t="shared" si="7"/>
        <v>4</v>
      </c>
      <c r="K87" s="2">
        <v>8000</v>
      </c>
      <c r="L87" s="9">
        <f t="shared" si="7"/>
        <v>4.25</v>
      </c>
      <c r="M87" s="2">
        <v>8000</v>
      </c>
    </row>
    <row r="88" spans="2:13" x14ac:dyDescent="0.3">
      <c r="B88" s="4">
        <f>EOMONTH(B87,1)</f>
        <v>45808</v>
      </c>
      <c r="C88" s="5">
        <v>65000</v>
      </c>
      <c r="D88" s="5">
        <v>103000</v>
      </c>
      <c r="E88" s="5">
        <v>113300.00000000001</v>
      </c>
      <c r="G88" s="8">
        <f t="shared" si="8"/>
        <v>5</v>
      </c>
      <c r="H88" s="9">
        <f t="shared" si="7"/>
        <v>4.75</v>
      </c>
      <c r="I88" s="2">
        <v>35000</v>
      </c>
      <c r="J88" s="9">
        <f t="shared" si="7"/>
        <v>5</v>
      </c>
      <c r="K88" s="2">
        <v>65000</v>
      </c>
      <c r="L88" s="9">
        <f t="shared" si="7"/>
        <v>5.25</v>
      </c>
      <c r="M88" s="2">
        <v>65000</v>
      </c>
    </row>
    <row r="89" spans="2:13" x14ac:dyDescent="0.3">
      <c r="B89" s="4">
        <f>EOMONTH(B88,1)</f>
        <v>45838</v>
      </c>
      <c r="C89" s="5">
        <v>14000</v>
      </c>
      <c r="D89" s="5">
        <v>-70000</v>
      </c>
      <c r="E89" s="5">
        <v>-35000</v>
      </c>
      <c r="G89" s="8">
        <f t="shared" si="8"/>
        <v>6</v>
      </c>
      <c r="H89" s="9">
        <f t="shared" si="7"/>
        <v>5.75</v>
      </c>
      <c r="I89" s="2">
        <v>35000</v>
      </c>
      <c r="J89" s="9">
        <f t="shared" si="7"/>
        <v>6</v>
      </c>
      <c r="K89" s="2">
        <v>50000</v>
      </c>
      <c r="L89" s="9">
        <f t="shared" si="7"/>
        <v>6.25</v>
      </c>
      <c r="M89" s="2">
        <v>50000</v>
      </c>
    </row>
    <row r="90" spans="2:13" x14ac:dyDescent="0.3">
      <c r="B90" s="4">
        <f>EOMONTH(B89,1)</f>
        <v>45869</v>
      </c>
      <c r="C90" s="5">
        <v>56000</v>
      </c>
      <c r="D90" s="5">
        <v>65000</v>
      </c>
      <c r="E90" s="5">
        <v>71500</v>
      </c>
      <c r="G90" s="8">
        <f t="shared" si="8"/>
        <v>7</v>
      </c>
      <c r="H90" s="9">
        <f t="shared" si="7"/>
        <v>6.75</v>
      </c>
      <c r="I90" s="2">
        <v>45000</v>
      </c>
      <c r="J90" s="9">
        <f t="shared" si="7"/>
        <v>7</v>
      </c>
      <c r="K90" s="2">
        <v>60000</v>
      </c>
      <c r="L90" s="9">
        <f t="shared" si="7"/>
        <v>7.25</v>
      </c>
      <c r="M90" s="2">
        <v>60000</v>
      </c>
    </row>
    <row r="91" spans="2:13" x14ac:dyDescent="0.3">
      <c r="B91" s="4">
        <f>EOMONTH(B90,1)</f>
        <v>45900</v>
      </c>
      <c r="C91" s="5">
        <v>62000</v>
      </c>
      <c r="D91" s="5">
        <v>75000</v>
      </c>
      <c r="E91" s="5">
        <v>80000</v>
      </c>
      <c r="G91" s="8">
        <f t="shared" si="8"/>
        <v>8</v>
      </c>
      <c r="H91" s="9">
        <f t="shared" si="7"/>
        <v>7.75</v>
      </c>
      <c r="I91" s="2">
        <v>45000</v>
      </c>
      <c r="J91" s="9">
        <f t="shared" si="7"/>
        <v>8</v>
      </c>
      <c r="K91" s="2">
        <v>65000</v>
      </c>
      <c r="L91" s="9">
        <f t="shared" si="7"/>
        <v>8.25</v>
      </c>
      <c r="M91" s="2">
        <v>65000</v>
      </c>
    </row>
    <row r="93" spans="2:13" x14ac:dyDescent="0.3">
      <c r="B93" s="2" t="s">
        <v>9</v>
      </c>
      <c r="C93" s="6">
        <v>3</v>
      </c>
    </row>
    <row r="94" spans="2:13" x14ac:dyDescent="0.3">
      <c r="B94" s="2" t="s">
        <v>10</v>
      </c>
      <c r="C94" s="7">
        <v>-0.25</v>
      </c>
    </row>
    <row r="95" spans="2:13" x14ac:dyDescent="0.3">
      <c r="B95" s="2" t="s">
        <v>11</v>
      </c>
      <c r="C95" s="7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 Fraser</dc:creator>
  <cp:lastModifiedBy>Tye Fraser</cp:lastModifiedBy>
  <dcterms:created xsi:type="dcterms:W3CDTF">2015-06-05T18:17:20Z</dcterms:created>
  <dcterms:modified xsi:type="dcterms:W3CDTF">2025-09-21T07:00:36Z</dcterms:modified>
</cp:coreProperties>
</file>