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-LAPTOP\Documents\"/>
    </mc:Choice>
  </mc:AlternateContent>
  <xr:revisionPtr revIDLastSave="0" documentId="13_ncr:1_{6FFB72AB-12A4-4626-853F-AAB49DBCFD94}" xr6:coauthVersionLast="45" xr6:coauthVersionMax="45" xr10:uidLastSave="{00000000-0000-0000-0000-000000000000}"/>
  <bookViews>
    <workbookView xWindow="-120" yWindow="-120" windowWidth="29040" windowHeight="15840" xr2:uid="{1062FECC-95FF-4543-A864-4D818630EC13}"/>
  </bookViews>
  <sheets>
    <sheet name="Sheet1" sheetId="1" r:id="rId1"/>
    <sheet name="Sheet2" sheetId="3" r:id="rId2"/>
    <sheet name="holiday" sheetId="2" r:id="rId3"/>
  </sheets>
  <definedNames>
    <definedName name="_xlnm._FilterDatabase" localSheetId="0" hidden="1">Sheet1!$A$2:$A$52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5" i="1"/>
  <c r="F46" i="1"/>
  <c r="F47" i="1"/>
  <c r="F48" i="1"/>
  <c r="F49" i="1"/>
  <c r="F50" i="1"/>
  <c r="F52" i="1"/>
  <c r="F4" i="1"/>
  <c r="G5" i="1"/>
  <c r="H11" i="1"/>
  <c r="G11" i="1"/>
  <c r="G26" i="1"/>
  <c r="H51" i="1"/>
  <c r="G51" i="1"/>
  <c r="H44" i="1"/>
  <c r="G44" i="1"/>
  <c r="H26" i="1"/>
  <c r="J46" i="1"/>
  <c r="J44" i="1" s="1"/>
  <c r="J39" i="1"/>
  <c r="J35" i="1"/>
  <c r="J32" i="1"/>
  <c r="J27" i="1"/>
  <c r="J24" i="1"/>
  <c r="J20" i="1"/>
  <c r="J51" i="1"/>
  <c r="F44" i="1" l="1"/>
  <c r="F26" i="1"/>
  <c r="F11" i="1"/>
  <c r="F51" i="1"/>
  <c r="J17" i="1"/>
  <c r="J12" i="1"/>
  <c r="J5" i="1"/>
  <c r="J11" i="1" l="1"/>
  <c r="J26" i="1"/>
  <c r="H5" i="1"/>
  <c r="F5" i="1" s="1"/>
  <c r="J1" i="1" l="1"/>
</calcChain>
</file>

<file path=xl/sharedStrings.xml><?xml version="1.0" encoding="utf-8"?>
<sst xmlns="http://schemas.openxmlformats.org/spreadsheetml/2006/main" count="143" uniqueCount="77">
  <si>
    <t>Dep</t>
    <phoneticPr fontId="1" type="noConversion"/>
  </si>
  <si>
    <t>작업명</t>
    <phoneticPr fontId="1" type="noConversion"/>
  </si>
  <si>
    <t>비고(산출물)</t>
    <phoneticPr fontId="1" type="noConversion"/>
  </si>
  <si>
    <t>기간</t>
    <phoneticPr fontId="1" type="noConversion"/>
  </si>
  <si>
    <t>시작일</t>
    <phoneticPr fontId="1" type="noConversion"/>
  </si>
  <si>
    <t>종료일</t>
    <phoneticPr fontId="1" type="noConversion"/>
  </si>
  <si>
    <t>담당자</t>
    <phoneticPr fontId="1" type="noConversion"/>
  </si>
  <si>
    <t>진척률</t>
    <phoneticPr fontId="1" type="noConversion"/>
  </si>
  <si>
    <t>Show Car</t>
    <phoneticPr fontId="1" type="noConversion"/>
  </si>
  <si>
    <t>* 3조 오파닭 ShowCar WBS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</si>
  <si>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</si>
  <si>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</si>
  <si>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</si>
  <si>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성탄절</t>
    <phoneticPr fontId="7" type="noConversion"/>
  </si>
  <si>
    <t>한글날</t>
    <phoneticPr fontId="7" type="noConversion"/>
  </si>
  <si>
    <t>개천절</t>
    <phoneticPr fontId="7" type="noConversion"/>
  </si>
  <si>
    <t>추석</t>
    <phoneticPr fontId="7" type="noConversion"/>
  </si>
  <si>
    <t>광복절</t>
    <phoneticPr fontId="7" type="noConversion"/>
  </si>
  <si>
    <t>현충일</t>
    <phoneticPr fontId="7" type="noConversion"/>
  </si>
  <si>
    <t>부처님오신날</t>
    <phoneticPr fontId="7" type="noConversion"/>
  </si>
  <si>
    <t>삼일절</t>
    <phoneticPr fontId="7" type="noConversion"/>
  </si>
  <si>
    <t>설연휴</t>
    <phoneticPr fontId="7" type="noConversion"/>
  </si>
  <si>
    <t>신정</t>
    <phoneticPr fontId="7" type="noConversion"/>
  </si>
  <si>
    <t>Remarks</t>
    <phoneticPr fontId="7" type="noConversion"/>
  </si>
  <si>
    <t>Date</t>
    <phoneticPr fontId="7" type="noConversion"/>
  </si>
  <si>
    <t>공휴일</t>
    <phoneticPr fontId="7" type="noConversion"/>
  </si>
  <si>
    <t>설연휴</t>
    <phoneticPr fontId="1" type="noConversion"/>
  </si>
  <si>
    <t>어린이날</t>
    <phoneticPr fontId="7" type="noConversion"/>
  </si>
  <si>
    <t>추석</t>
    <phoneticPr fontId="1" type="noConversion"/>
  </si>
  <si>
    <t>2021년 2월</t>
    <phoneticPr fontId="1" type="noConversion"/>
  </si>
  <si>
    <t>2021년 3월</t>
    <phoneticPr fontId="1" type="noConversion"/>
  </si>
  <si>
    <t>2021년 4월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</si>
  <si>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</si>
  <si>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</si>
  <si>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</si>
  <si>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</si>
  <si>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팀원 : 장민준, 오태영, 김영민</t>
    <phoneticPr fontId="1" type="noConversion"/>
  </si>
  <si>
    <t>작업</t>
    <phoneticPr fontId="1" type="noConversion"/>
  </si>
  <si>
    <t>데이터셋 구성</t>
    <phoneticPr fontId="1" type="noConversion"/>
  </si>
  <si>
    <t>이미지 생성 모델</t>
    <phoneticPr fontId="1" type="noConversion"/>
  </si>
  <si>
    <t>이미지 분류 모델</t>
    <phoneticPr fontId="1" type="noConversion"/>
  </si>
  <si>
    <t>웹페이지 제작</t>
    <phoneticPr fontId="1" type="noConversion"/>
  </si>
  <si>
    <t>서버 및 데이터베이스 구축</t>
    <phoneticPr fontId="1" type="noConversion"/>
  </si>
  <si>
    <t>요구사항 분석</t>
    <phoneticPr fontId="1" type="noConversion"/>
  </si>
  <si>
    <t>이미지 생성 모델 - StyleGAN2</t>
    <phoneticPr fontId="1" type="noConversion"/>
  </si>
  <si>
    <t>이미지 분류 모델 - Yolov5</t>
    <phoneticPr fontId="1" type="noConversion"/>
  </si>
  <si>
    <t>차종 분류 모델</t>
    <phoneticPr fontId="1" type="noConversion"/>
  </si>
  <si>
    <t>브랜드 분류 모델</t>
    <phoneticPr fontId="1" type="noConversion"/>
  </si>
  <si>
    <t>디자인 생성용 데이터셋</t>
    <phoneticPr fontId="1" type="noConversion"/>
  </si>
  <si>
    <t>차종 분류용 데이터셋</t>
    <phoneticPr fontId="1" type="noConversion"/>
  </si>
  <si>
    <t>브랜드 분류용 데이터셋</t>
    <phoneticPr fontId="1" type="noConversion"/>
  </si>
  <si>
    <t>서버 및 DB 구축</t>
    <phoneticPr fontId="1" type="noConversion"/>
  </si>
  <si>
    <t>*진행률 :</t>
    <phoneticPr fontId="1" type="noConversion"/>
  </si>
  <si>
    <t>데이터 클래스 설계</t>
    <phoneticPr fontId="1" type="noConversion"/>
  </si>
  <si>
    <t>백엔드 서비스 구현</t>
    <phoneticPr fontId="1" type="noConversion"/>
  </si>
  <si>
    <t>커뮤니티 서비스 구현</t>
    <phoneticPr fontId="1" type="noConversion"/>
  </si>
  <si>
    <t>회원관리 서비스 구현</t>
    <phoneticPr fontId="1" type="noConversion"/>
  </si>
  <si>
    <t>차량 디자인 생성 및 관리 서비스 구현</t>
    <phoneticPr fontId="1" type="noConversion"/>
  </si>
  <si>
    <t>프론트엔드 구현</t>
    <phoneticPr fontId="1" type="noConversion"/>
  </si>
  <si>
    <t>차량 디자인 생성 관리 페이지 구현</t>
    <phoneticPr fontId="1" type="noConversion"/>
  </si>
  <si>
    <t>커뮤니티 페이지 구현</t>
    <phoneticPr fontId="1" type="noConversion"/>
  </si>
  <si>
    <t>회원관리 페이지 구현</t>
    <phoneticPr fontId="1" type="noConversion"/>
  </si>
  <si>
    <t>기타 페이지 구현</t>
    <phoneticPr fontId="1" type="noConversion"/>
  </si>
  <si>
    <t>단위테스트</t>
    <phoneticPr fontId="1" type="noConversion"/>
  </si>
  <si>
    <t>통합테스트</t>
    <phoneticPr fontId="1" type="noConversion"/>
  </si>
  <si>
    <t>차량 디자인 생성 관리 테스트 케이스</t>
    <phoneticPr fontId="1" type="noConversion"/>
  </si>
  <si>
    <t>회원관리 기능 테스트 케이스</t>
    <phoneticPr fontId="1" type="noConversion"/>
  </si>
  <si>
    <t>커뮤니티 기능 테스트 케이스</t>
    <phoneticPr fontId="1" type="noConversion"/>
  </si>
  <si>
    <t>기타 페이지 테스트 케이스</t>
    <phoneticPr fontId="1" type="noConversion"/>
  </si>
  <si>
    <t>완료 보고서 작성</t>
    <phoneticPr fontId="1" type="noConversion"/>
  </si>
  <si>
    <t>프로젝트 완료</t>
    <phoneticPr fontId="1" type="noConversion"/>
  </si>
  <si>
    <t>웹어플리케이션 서버 구축(Django)</t>
    <phoneticPr fontId="1" type="noConversion"/>
  </si>
  <si>
    <t>데이터베이스 서버 구축(MongoDB)</t>
    <phoneticPr fontId="1" type="noConversion"/>
  </si>
  <si>
    <t>화면설계서 구축 (UI / UX)</t>
    <phoneticPr fontId="1" type="noConversion"/>
  </si>
  <si>
    <t>장민준</t>
    <phoneticPr fontId="1" type="noConversion"/>
  </si>
  <si>
    <t>오태영</t>
    <phoneticPr fontId="1" type="noConversion"/>
  </si>
  <si>
    <t>김영민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</si>
</sst>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m&quot;월&quot;\ 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0" fontId="4" fillId="4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4" borderId="1" xfId="0" applyNumberFormat="1" applyFont="1" applyFill="1" applyBorder="1">
      <alignment vertical="center"/>
    </xf>
    <xf numFmtId="14" fontId="0" fillId="0" borderId="1" xfId="0" applyNumberFormat="1" applyBorder="1">
      <alignment vertical="center"/>
    </xf>
    <xf numFmtId="0" fontId="5" fillId="0" borderId="0" xfId="1">
      <alignment vertical="center"/>
    </xf>
    <xf numFmtId="0" fontId="5" fillId="0" borderId="2" xfId="1" applyBorder="1">
      <alignment vertical="center"/>
    </xf>
    <xf numFmtId="176" fontId="5" fillId="0" borderId="3" xfId="1" applyNumberFormat="1" applyBorder="1">
      <alignment vertical="center"/>
    </xf>
    <xf numFmtId="0" fontId="6" fillId="0" borderId="2" xfId="1" applyFont="1" applyBorder="1">
      <alignment vertical="center"/>
    </xf>
    <xf numFmtId="176" fontId="6" fillId="0" borderId="3" xfId="1" applyNumberFormat="1" applyFont="1" applyBorder="1">
      <alignment vertical="center"/>
    </xf>
    <xf numFmtId="0" fontId="6" fillId="0" borderId="4" xfId="1" applyFont="1" applyBorder="1">
      <alignment vertical="center"/>
    </xf>
    <xf numFmtId="176" fontId="6" fillId="0" borderId="5" xfId="1" applyNumberFormat="1" applyFont="1" applyBorder="1">
      <alignment vertical="center"/>
    </xf>
    <xf numFmtId="0" fontId="8" fillId="5" borderId="6" xfId="1" applyFont="1" applyFill="1" applyBorder="1">
      <alignment vertical="center"/>
    </xf>
    <xf numFmtId="177" fontId="8" fillId="5" borderId="6" xfId="1" applyNumberFormat="1" applyFont="1" applyFill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>
      <alignment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11" fillId="3" borderId="13" xfId="0" applyFont="1" applyFill="1" applyBorder="1" applyAlignment="1">
      <alignment horizontal="left" vertical="center"/>
    </xf>
    <xf numFmtId="0" fontId="11" fillId="3" borderId="1" xfId="0" applyFont="1" applyFill="1" applyBorder="1">
      <alignment vertical="center"/>
    </xf>
    <xf numFmtId="14" fontId="11" fillId="3" borderId="1" xfId="0" applyNumberFormat="1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10" fontId="11" fillId="3" borderId="1" xfId="0" applyNumberFormat="1" applyFont="1" applyFill="1" applyBorder="1">
      <alignment vertical="center"/>
    </xf>
    <xf numFmtId="10" fontId="3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15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7" borderId="15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3" xfId="0" applyFill="1" applyBorder="1">
      <alignment vertical="center"/>
    </xf>
  </cellXfs>
  <cellStyles count="2">
    <cellStyle name="표준" xfId="0" builtinId="0"/>
    <cellStyle name="표준 2" xfId="1" xr:uid="{5A9BC2F5-7B06-454A-A4C6-26FF18AD113E}"/>
  </cellStyles>
  <dxfs count="3">
    <dxf>
      <font>
        <b/>
        <i val="0"/>
        <color theme="0"/>
      </font>
      <fill>
        <patternFill>
          <fgColor theme="1" tint="0.24994659260841701"/>
          <bgColor theme="1" tint="0.24994659260841701"/>
        </patternFill>
      </fill>
    </dxf>
    <dxf>
      <font>
        <color theme="1"/>
      </font>
      <fill>
        <patternFill>
          <fgColor theme="2" tint="-0.24994659260841701"/>
          <bgColor theme="2" tint="-0.24994659260841701"/>
        </patternFill>
      </fill>
    </dxf>
    <dxf>
      <font>
        <color theme="1"/>
      </font>
      <fill>
        <patternFill>
          <fgColor theme="0" tint="-4.9989318521683403E-2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E3EB-E7B0-4038-AFC3-5D7A506312EE}">
  <dimension ref="A1:W52"/>
  <sheetViews>
    <sheetView tabSelected="1" zoomScaleNormal="100" workbookViewId="0">
      <selection activeCell="Y10" sqref="Y10"/>
    </sheetView>
  </sheetViews>
  <sheetFormatPr defaultRowHeight="16.5" x14ac:dyDescent="0.3"/>
  <cols>
    <col min="1" max="4" width="5.5" customWidth="1"/>
    <col min="5" max="5" width="32.875" customWidth="1"/>
    <col min="6" max="6" width="9.5" style="62" bestFit="1" customWidth="1"/>
    <col min="7" max="8" width="15.625" customWidth="1"/>
    <col min="10" max="10" width="9.375" bestFit="1" customWidth="1"/>
    <col min="11" max="11" width="27.25" customWidth="1"/>
    <col min="12" max="23" width="4.625" customWidth="1"/>
  </cols>
  <sheetData>
    <row r="1" spans="1:23" ht="37.5" customHeight="1" x14ac:dyDescent="0.3">
      <c r="A1" s="1" t="s">
        <v>9</v>
      </c>
      <c r="F1" s="62" t="s">
        <v>36</v>
      </c>
      <c r="I1" s="38" t="s">
        <v>52</v>
      </c>
      <c r="J1" s="37">
        <f>AVERAGE(J5,J11,J26,J44)</f>
        <v>1</v>
      </c>
    </row>
    <row r="2" spans="1:23" ht="20.100000000000001" customHeight="1" x14ac:dyDescent="0.3">
      <c r="A2" s="45" t="s">
        <v>0</v>
      </c>
      <c r="B2" s="46" t="s">
        <v>1</v>
      </c>
      <c r="C2" s="47"/>
      <c r="D2" s="47"/>
      <c r="E2" s="48"/>
      <c r="F2" s="45" t="s">
        <v>37</v>
      </c>
      <c r="G2" s="45"/>
      <c r="H2" s="45"/>
      <c r="I2" s="45"/>
      <c r="J2" s="45"/>
      <c r="K2" s="45" t="s">
        <v>2</v>
      </c>
      <c r="L2" s="45" t="s">
        <v>29</v>
      </c>
      <c r="M2" s="45"/>
      <c r="N2" s="45"/>
      <c r="O2" s="45"/>
      <c r="P2" s="45" t="s">
        <v>30</v>
      </c>
      <c r="Q2" s="45"/>
      <c r="R2" s="45"/>
      <c r="S2" s="45"/>
      <c r="T2" s="45" t="s">
        <v>31</v>
      </c>
      <c r="U2" s="45"/>
      <c r="V2" s="45"/>
      <c r="W2" s="45"/>
    </row>
    <row r="3" spans="1:23" ht="20.100000000000001" customHeight="1" x14ac:dyDescent="0.3">
      <c r="A3" s="45"/>
      <c r="B3" s="49"/>
      <c r="C3" s="50"/>
      <c r="D3" s="50"/>
      <c r="E3" s="51"/>
      <c r="F3" s="44" t="s">
        <v>3</v>
      </c>
      <c r="G3" s="4" t="s">
        <v>4</v>
      </c>
      <c r="H3" s="4" t="s">
        <v>5</v>
      </c>
      <c r="I3" s="44" t="s">
        <v>6</v>
      </c>
      <c r="J3" s="4" t="s">
        <v>7</v>
      </c>
      <c r="K3" s="45"/>
      <c r="L3" s="4" t="s">
        <v>32</v>
      </c>
      <c r="M3" s="4" t="s">
        <v>33</v>
      </c>
      <c r="N3" s="4" t="s">
        <v>34</v>
      </c>
      <c r="O3" s="4" t="s">
        <v>35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32</v>
      </c>
      <c r="U3" s="4" t="s">
        <v>33</v>
      </c>
      <c r="V3" s="4" t="s">
        <v>34</v>
      </c>
      <c r="W3" s="4" t="s">
        <v>35</v>
      </c>
    </row>
    <row r="4" spans="1:23" x14ac:dyDescent="0.3">
      <c r="A4" s="7">
        <v>0</v>
      </c>
      <c r="B4" s="32" t="s">
        <v>8</v>
      </c>
      <c r="C4" s="24"/>
      <c r="D4" s="24"/>
      <c r="E4" s="25"/>
      <c r="F4" s="63" t="str">
        <f>CONCATENATE(_xlfn.DAYS(H4,G4),"일")</f>
        <v>86일</v>
      </c>
      <c r="G4" s="34">
        <v>44228</v>
      </c>
      <c r="H4" s="34">
        <v>44314</v>
      </c>
      <c r="I4" s="35" t="s">
        <v>74</v>
      </c>
      <c r="J4" s="36">
        <v>1</v>
      </c>
      <c r="K4" s="33"/>
      <c r="L4" s="66"/>
      <c r="M4" s="67"/>
      <c r="N4" s="67"/>
      <c r="O4" s="68"/>
      <c r="P4" s="67"/>
      <c r="Q4" s="67"/>
      <c r="R4" s="67"/>
      <c r="S4" s="67"/>
      <c r="T4" s="66"/>
      <c r="U4" s="67"/>
      <c r="V4" s="67"/>
      <c r="W4" s="68"/>
    </row>
    <row r="5" spans="1:23" x14ac:dyDescent="0.3">
      <c r="A5" s="8">
        <v>1</v>
      </c>
      <c r="B5" s="26"/>
      <c r="C5" s="27" t="s">
        <v>43</v>
      </c>
      <c r="D5" s="27"/>
      <c r="E5" s="28"/>
      <c r="F5" s="8" t="str">
        <f t="shared" ref="F5:F52" si="0">CONCATENATE(_xlfn.DAYS(H5,G5),"일")</f>
        <v>46일</v>
      </c>
      <c r="G5" s="10">
        <f>MIN(G6:G10)</f>
        <v>44228</v>
      </c>
      <c r="H5" s="10">
        <f>MAX(H6:H10)</f>
        <v>44274</v>
      </c>
      <c r="I5" s="8" t="s">
        <v>74</v>
      </c>
      <c r="J5" s="6">
        <f>AVERAGE(J6:J10)</f>
        <v>1</v>
      </c>
      <c r="K5" s="5"/>
      <c r="L5" s="41"/>
      <c r="M5" s="42"/>
      <c r="N5" s="42"/>
      <c r="O5" s="43"/>
      <c r="P5" s="42"/>
      <c r="Q5" s="42"/>
      <c r="R5" s="42"/>
      <c r="S5" s="69"/>
      <c r="T5" s="71"/>
      <c r="U5" s="69"/>
      <c r="V5" s="69"/>
      <c r="W5" s="70"/>
    </row>
    <row r="6" spans="1:23" x14ac:dyDescent="0.3">
      <c r="A6" s="9">
        <v>2</v>
      </c>
      <c r="B6" s="21"/>
      <c r="C6" s="29"/>
      <c r="D6" s="30" t="s">
        <v>38</v>
      </c>
      <c r="E6" s="22"/>
      <c r="F6" s="64" t="str">
        <f t="shared" si="0"/>
        <v>4일</v>
      </c>
      <c r="G6" s="11">
        <v>44228</v>
      </c>
      <c r="H6" s="11">
        <v>44232</v>
      </c>
      <c r="I6" s="9" t="s">
        <v>74</v>
      </c>
      <c r="J6" s="3">
        <v>1</v>
      </c>
      <c r="K6" s="2"/>
      <c r="L6" s="39"/>
      <c r="M6" s="69"/>
      <c r="N6" s="69"/>
      <c r="O6" s="70"/>
      <c r="P6" s="69"/>
      <c r="Q6" s="69"/>
      <c r="R6" s="69"/>
      <c r="S6" s="69"/>
      <c r="T6" s="71"/>
      <c r="U6" s="69"/>
      <c r="V6" s="69"/>
      <c r="W6" s="70"/>
    </row>
    <row r="7" spans="1:23" x14ac:dyDescent="0.3">
      <c r="A7" s="9">
        <v>2</v>
      </c>
      <c r="B7" s="21"/>
      <c r="C7" s="30"/>
      <c r="D7" s="30" t="s">
        <v>39</v>
      </c>
      <c r="E7" s="22"/>
      <c r="F7" s="64" t="str">
        <f t="shared" si="0"/>
        <v>3일</v>
      </c>
      <c r="G7" s="11">
        <v>44229</v>
      </c>
      <c r="H7" s="11">
        <v>44232</v>
      </c>
      <c r="I7" s="9" t="s">
        <v>76</v>
      </c>
      <c r="J7" s="3">
        <v>1</v>
      </c>
      <c r="K7" s="2"/>
      <c r="L7" s="39"/>
      <c r="M7" s="69"/>
      <c r="N7" s="69"/>
      <c r="O7" s="70"/>
      <c r="P7" s="69"/>
      <c r="Q7" s="69"/>
      <c r="R7" s="69"/>
      <c r="S7" s="69"/>
      <c r="T7" s="71"/>
      <c r="U7" s="69"/>
      <c r="V7" s="69"/>
      <c r="W7" s="70"/>
    </row>
    <row r="8" spans="1:23" x14ac:dyDescent="0.3">
      <c r="A8" s="9">
        <v>2</v>
      </c>
      <c r="B8" s="21"/>
      <c r="C8" s="30"/>
      <c r="D8" s="30" t="s">
        <v>40</v>
      </c>
      <c r="E8" s="22"/>
      <c r="F8" s="64" t="str">
        <f t="shared" si="0"/>
        <v>3일</v>
      </c>
      <c r="G8" s="11">
        <v>44229</v>
      </c>
      <c r="H8" s="11">
        <v>44232</v>
      </c>
      <c r="I8" s="9" t="s">
        <v>76</v>
      </c>
      <c r="J8" s="3">
        <v>1</v>
      </c>
      <c r="K8" s="2"/>
      <c r="L8" s="39"/>
      <c r="M8" s="69"/>
      <c r="N8" s="69"/>
      <c r="O8" s="70"/>
      <c r="P8" s="69"/>
      <c r="Q8" s="69"/>
      <c r="R8" s="69"/>
      <c r="S8" s="69"/>
      <c r="T8" s="71"/>
      <c r="U8" s="69"/>
      <c r="V8" s="69"/>
      <c r="W8" s="70"/>
    </row>
    <row r="9" spans="1:23" x14ac:dyDescent="0.3">
      <c r="A9" s="9">
        <v>2</v>
      </c>
      <c r="B9" s="21"/>
      <c r="C9" s="30"/>
      <c r="D9" s="30" t="s">
        <v>41</v>
      </c>
      <c r="E9" s="22"/>
      <c r="F9" s="64" t="str">
        <f t="shared" si="0"/>
        <v>2일</v>
      </c>
      <c r="G9" s="11">
        <v>44272</v>
      </c>
      <c r="H9" s="11">
        <v>44274</v>
      </c>
      <c r="I9" s="9" t="s">
        <v>74</v>
      </c>
      <c r="J9" s="3">
        <v>1</v>
      </c>
      <c r="K9" s="2"/>
      <c r="L9" s="71"/>
      <c r="M9" s="69"/>
      <c r="N9" s="69"/>
      <c r="O9" s="70"/>
      <c r="P9" s="69"/>
      <c r="Q9" s="69"/>
      <c r="R9" s="40"/>
      <c r="S9" s="69"/>
      <c r="T9" s="71"/>
      <c r="U9" s="69"/>
      <c r="V9" s="69"/>
      <c r="W9" s="70"/>
    </row>
    <row r="10" spans="1:23" x14ac:dyDescent="0.3">
      <c r="A10" s="9">
        <v>2</v>
      </c>
      <c r="B10" s="21"/>
      <c r="C10" s="30"/>
      <c r="D10" s="30" t="s">
        <v>42</v>
      </c>
      <c r="E10" s="22"/>
      <c r="F10" s="64" t="str">
        <f t="shared" si="0"/>
        <v>2일</v>
      </c>
      <c r="G10" s="11">
        <v>44272</v>
      </c>
      <c r="H10" s="11">
        <v>44274</v>
      </c>
      <c r="I10" s="9" t="s">
        <v>75</v>
      </c>
      <c r="J10" s="3">
        <v>1</v>
      </c>
      <c r="K10" s="2"/>
      <c r="L10" s="71"/>
      <c r="M10" s="69"/>
      <c r="N10" s="69"/>
      <c r="O10" s="70"/>
      <c r="P10" s="69"/>
      <c r="Q10" s="69"/>
      <c r="R10" s="40"/>
      <c r="S10" s="69"/>
      <c r="T10" s="71"/>
      <c r="U10" s="69"/>
      <c r="V10" s="69"/>
      <c r="W10" s="70"/>
    </row>
    <row r="11" spans="1:23" x14ac:dyDescent="0.3">
      <c r="A11" s="8">
        <v>1</v>
      </c>
      <c r="B11" s="26"/>
      <c r="C11" s="27" t="s">
        <v>10</v>
      </c>
      <c r="D11" s="27"/>
      <c r="E11" s="28"/>
      <c r="F11" s="8" t="str">
        <f t="shared" si="0"/>
        <v>46일</v>
      </c>
      <c r="G11" s="10">
        <f>MIN(G12:G25)</f>
        <v>44235</v>
      </c>
      <c r="H11" s="10">
        <f>MAX(H12:H25)</f>
        <v>44281</v>
      </c>
      <c r="I11" s="8" t="s">
        <v>74</v>
      </c>
      <c r="J11" s="6">
        <f>AVERAGE(J12,J16,J17,J20,J24)</f>
        <v>1</v>
      </c>
      <c r="K11" s="5"/>
      <c r="L11" s="41"/>
      <c r="M11" s="42"/>
      <c r="N11" s="42"/>
      <c r="O11" s="43"/>
      <c r="P11" s="42"/>
      <c r="Q11" s="42"/>
      <c r="R11" s="42"/>
      <c r="S11" s="42"/>
      <c r="T11" s="71"/>
      <c r="U11" s="69"/>
      <c r="V11" s="69"/>
      <c r="W11" s="70"/>
    </row>
    <row r="12" spans="1:23" x14ac:dyDescent="0.3">
      <c r="A12" s="9">
        <v>2</v>
      </c>
      <c r="B12" s="21"/>
      <c r="C12" s="30"/>
      <c r="D12" s="30" t="s">
        <v>38</v>
      </c>
      <c r="E12" s="23"/>
      <c r="F12" s="64" t="str">
        <f t="shared" si="0"/>
        <v>2일</v>
      </c>
      <c r="G12" s="11">
        <v>44235</v>
      </c>
      <c r="H12" s="11">
        <v>44237</v>
      </c>
      <c r="I12" s="9" t="s">
        <v>74</v>
      </c>
      <c r="J12" s="3">
        <f>AVERAGE(J13:J15)</f>
        <v>1</v>
      </c>
      <c r="K12" s="2"/>
      <c r="L12" s="71"/>
      <c r="M12" s="40"/>
      <c r="N12" s="69"/>
      <c r="O12" s="70"/>
      <c r="P12" s="69"/>
      <c r="Q12" s="69"/>
      <c r="R12" s="69"/>
      <c r="S12" s="69"/>
      <c r="T12" s="71"/>
      <c r="U12" s="69"/>
      <c r="V12" s="69"/>
      <c r="W12" s="70"/>
    </row>
    <row r="13" spans="1:23" x14ac:dyDescent="0.3">
      <c r="A13" s="9">
        <v>3</v>
      </c>
      <c r="B13" s="21"/>
      <c r="C13" s="30"/>
      <c r="D13" s="30"/>
      <c r="E13" s="22" t="s">
        <v>48</v>
      </c>
      <c r="F13" s="64" t="str">
        <f t="shared" si="0"/>
        <v>2일</v>
      </c>
      <c r="G13" s="11">
        <v>44235</v>
      </c>
      <c r="H13" s="11">
        <v>44237</v>
      </c>
      <c r="I13" s="9" t="s">
        <v>75</v>
      </c>
      <c r="J13" s="3">
        <v>1</v>
      </c>
      <c r="K13" s="2"/>
      <c r="L13" s="71"/>
      <c r="M13" s="40"/>
      <c r="N13" s="69"/>
      <c r="O13" s="70"/>
      <c r="P13" s="69"/>
      <c r="Q13" s="69"/>
      <c r="R13" s="69"/>
      <c r="S13" s="69"/>
      <c r="T13" s="71"/>
      <c r="U13" s="69"/>
      <c r="V13" s="69"/>
      <c r="W13" s="70"/>
    </row>
    <row r="14" spans="1:23" x14ac:dyDescent="0.3">
      <c r="A14" s="9">
        <v>3</v>
      </c>
      <c r="B14" s="21"/>
      <c r="C14" s="30"/>
      <c r="D14" s="30"/>
      <c r="E14" s="22" t="s">
        <v>49</v>
      </c>
      <c r="F14" s="64" t="str">
        <f t="shared" si="0"/>
        <v>2일</v>
      </c>
      <c r="G14" s="11">
        <v>44235</v>
      </c>
      <c r="H14" s="11">
        <v>44237</v>
      </c>
      <c r="I14" s="9" t="s">
        <v>76</v>
      </c>
      <c r="J14" s="3">
        <v>1</v>
      </c>
      <c r="K14" s="2"/>
      <c r="L14" s="71"/>
      <c r="M14" s="40"/>
      <c r="N14" s="69"/>
      <c r="O14" s="70"/>
      <c r="P14" s="69"/>
      <c r="Q14" s="69"/>
      <c r="R14" s="69"/>
      <c r="S14" s="69"/>
      <c r="T14" s="71"/>
      <c r="U14" s="69"/>
      <c r="V14" s="69"/>
      <c r="W14" s="70"/>
    </row>
    <row r="15" spans="1:23" x14ac:dyDescent="0.3">
      <c r="A15" s="9">
        <v>3</v>
      </c>
      <c r="B15" s="21"/>
      <c r="C15" s="30"/>
      <c r="D15" s="30"/>
      <c r="E15" s="22" t="s">
        <v>50</v>
      </c>
      <c r="F15" s="64" t="str">
        <f t="shared" si="0"/>
        <v>2일</v>
      </c>
      <c r="G15" s="11">
        <v>44235</v>
      </c>
      <c r="H15" s="11">
        <v>44237</v>
      </c>
      <c r="I15" s="9" t="s">
        <v>76</v>
      </c>
      <c r="J15" s="3">
        <v>1</v>
      </c>
      <c r="K15" s="2"/>
      <c r="L15" s="71"/>
      <c r="M15" s="40"/>
      <c r="N15" s="69"/>
      <c r="O15" s="70"/>
      <c r="P15" s="69"/>
      <c r="Q15" s="69"/>
      <c r="R15" s="69"/>
      <c r="S15" s="69"/>
      <c r="T15" s="71"/>
      <c r="U15" s="69"/>
      <c r="V15" s="69"/>
      <c r="W15" s="70"/>
    </row>
    <row r="16" spans="1:23" x14ac:dyDescent="0.3">
      <c r="A16" s="9">
        <v>2</v>
      </c>
      <c r="B16" s="21"/>
      <c r="C16" s="30"/>
      <c r="D16" s="30" t="s">
        <v>44</v>
      </c>
      <c r="E16" s="22"/>
      <c r="F16" s="64" t="str">
        <f t="shared" si="0"/>
        <v>6일</v>
      </c>
      <c r="G16" s="11">
        <v>44238</v>
      </c>
      <c r="H16" s="11">
        <v>44244</v>
      </c>
      <c r="I16" s="9" t="s">
        <v>76</v>
      </c>
      <c r="J16" s="3">
        <v>1</v>
      </c>
      <c r="K16" s="2"/>
      <c r="L16" s="71"/>
      <c r="M16" s="69"/>
      <c r="N16" s="40"/>
      <c r="O16" s="70"/>
      <c r="P16" s="69"/>
      <c r="Q16" s="69"/>
      <c r="R16" s="69"/>
      <c r="S16" s="69"/>
      <c r="T16" s="71"/>
      <c r="U16" s="69"/>
      <c r="V16" s="69"/>
      <c r="W16" s="70"/>
    </row>
    <row r="17" spans="1:23" x14ac:dyDescent="0.3">
      <c r="A17" s="9">
        <v>2</v>
      </c>
      <c r="B17" s="21"/>
      <c r="C17" s="30"/>
      <c r="D17" s="30" t="s">
        <v>45</v>
      </c>
      <c r="E17" s="22"/>
      <c r="F17" s="64" t="str">
        <f t="shared" si="0"/>
        <v>6일</v>
      </c>
      <c r="G17" s="11">
        <v>44238</v>
      </c>
      <c r="H17" s="11">
        <v>44244</v>
      </c>
      <c r="I17" s="9" t="s">
        <v>76</v>
      </c>
      <c r="J17" s="3">
        <f>AVERAGE(J18:J19)</f>
        <v>1</v>
      </c>
      <c r="K17" s="2"/>
      <c r="L17" s="71"/>
      <c r="M17" s="69"/>
      <c r="N17" s="40"/>
      <c r="O17" s="70"/>
      <c r="P17" s="69"/>
      <c r="Q17" s="69"/>
      <c r="R17" s="69"/>
      <c r="S17" s="69"/>
      <c r="T17" s="71"/>
      <c r="U17" s="69"/>
      <c r="V17" s="69"/>
      <c r="W17" s="70"/>
    </row>
    <row r="18" spans="1:23" x14ac:dyDescent="0.3">
      <c r="A18" s="9">
        <v>3</v>
      </c>
      <c r="B18" s="21"/>
      <c r="C18" s="30"/>
      <c r="D18" s="30"/>
      <c r="E18" s="22" t="s">
        <v>46</v>
      </c>
      <c r="F18" s="64" t="str">
        <f t="shared" si="0"/>
        <v>6일</v>
      </c>
      <c r="G18" s="11">
        <v>44238</v>
      </c>
      <c r="H18" s="11">
        <v>44244</v>
      </c>
      <c r="I18" s="9" t="s">
        <v>76</v>
      </c>
      <c r="J18" s="3">
        <v>1</v>
      </c>
      <c r="K18" s="2"/>
      <c r="L18" s="71"/>
      <c r="M18" s="69"/>
      <c r="N18" s="40"/>
      <c r="O18" s="70"/>
      <c r="P18" s="69"/>
      <c r="Q18" s="69"/>
      <c r="R18" s="69"/>
      <c r="S18" s="69"/>
      <c r="T18" s="71"/>
      <c r="U18" s="69"/>
      <c r="V18" s="69"/>
      <c r="W18" s="70"/>
    </row>
    <row r="19" spans="1:23" x14ac:dyDescent="0.3">
      <c r="A19" s="9">
        <v>3</v>
      </c>
      <c r="B19" s="21"/>
      <c r="C19" s="30"/>
      <c r="D19" s="30"/>
      <c r="E19" s="23" t="s">
        <v>47</v>
      </c>
      <c r="F19" s="64" t="str">
        <f t="shared" si="0"/>
        <v>6일</v>
      </c>
      <c r="G19" s="11">
        <v>44238</v>
      </c>
      <c r="H19" s="11">
        <v>44244</v>
      </c>
      <c r="I19" s="9" t="s">
        <v>76</v>
      </c>
      <c r="J19" s="3">
        <v>1</v>
      </c>
      <c r="K19" s="2"/>
      <c r="L19" s="71"/>
      <c r="M19" s="69"/>
      <c r="N19" s="40"/>
      <c r="O19" s="70"/>
      <c r="P19" s="69"/>
      <c r="Q19" s="69"/>
      <c r="R19" s="69"/>
      <c r="S19" s="69"/>
      <c r="T19" s="71"/>
      <c r="U19" s="69"/>
      <c r="V19" s="69"/>
      <c r="W19" s="70"/>
    </row>
    <row r="20" spans="1:23" x14ac:dyDescent="0.3">
      <c r="A20" s="9">
        <v>2</v>
      </c>
      <c r="B20" s="21"/>
      <c r="C20" s="30"/>
      <c r="D20" s="30" t="s">
        <v>51</v>
      </c>
      <c r="E20" s="22"/>
      <c r="F20" s="64" t="str">
        <f t="shared" si="0"/>
        <v>6일</v>
      </c>
      <c r="G20" s="11">
        <v>44275</v>
      </c>
      <c r="H20" s="11">
        <v>44281</v>
      </c>
      <c r="I20" s="9" t="s">
        <v>75</v>
      </c>
      <c r="J20" s="3">
        <f>AVERAGE(J21:J23)</f>
        <v>1</v>
      </c>
      <c r="K20" s="2"/>
      <c r="L20" s="71"/>
      <c r="M20" s="69"/>
      <c r="N20" s="69"/>
      <c r="O20" s="70"/>
      <c r="P20" s="69"/>
      <c r="Q20" s="69"/>
      <c r="R20" s="69"/>
      <c r="S20" s="40"/>
      <c r="T20" s="71"/>
      <c r="U20" s="69"/>
      <c r="V20" s="69"/>
      <c r="W20" s="70"/>
    </row>
    <row r="21" spans="1:23" x14ac:dyDescent="0.3">
      <c r="A21" s="9">
        <v>3</v>
      </c>
      <c r="B21" s="21"/>
      <c r="C21" s="30"/>
      <c r="D21" s="30"/>
      <c r="E21" s="22" t="s">
        <v>71</v>
      </c>
      <c r="F21" s="64" t="str">
        <f t="shared" si="0"/>
        <v>6일</v>
      </c>
      <c r="G21" s="11">
        <v>44275</v>
      </c>
      <c r="H21" s="11">
        <v>44281</v>
      </c>
      <c r="I21" s="9" t="s">
        <v>75</v>
      </c>
      <c r="J21" s="3">
        <v>1</v>
      </c>
      <c r="K21" s="2"/>
      <c r="L21" s="71"/>
      <c r="M21" s="69"/>
      <c r="N21" s="69"/>
      <c r="O21" s="70"/>
      <c r="P21" s="69"/>
      <c r="Q21" s="69"/>
      <c r="R21" s="69"/>
      <c r="S21" s="40"/>
      <c r="T21" s="71"/>
      <c r="U21" s="69"/>
      <c r="V21" s="69"/>
      <c r="W21" s="70"/>
    </row>
    <row r="22" spans="1:23" x14ac:dyDescent="0.3">
      <c r="A22" s="9">
        <v>3</v>
      </c>
      <c r="B22" s="21"/>
      <c r="C22" s="30"/>
      <c r="D22" s="30"/>
      <c r="E22" s="22" t="s">
        <v>72</v>
      </c>
      <c r="F22" s="64" t="str">
        <f t="shared" si="0"/>
        <v>6일</v>
      </c>
      <c r="G22" s="11">
        <v>44275</v>
      </c>
      <c r="H22" s="11">
        <v>44281</v>
      </c>
      <c r="I22" s="9" t="s">
        <v>75</v>
      </c>
      <c r="J22" s="3">
        <v>1</v>
      </c>
      <c r="K22" s="2"/>
      <c r="L22" s="71"/>
      <c r="M22" s="69"/>
      <c r="N22" s="69"/>
      <c r="O22" s="70"/>
      <c r="P22" s="69"/>
      <c r="Q22" s="69"/>
      <c r="R22" s="69"/>
      <c r="S22" s="40"/>
      <c r="T22" s="71"/>
      <c r="U22" s="69"/>
      <c r="V22" s="69"/>
      <c r="W22" s="70"/>
    </row>
    <row r="23" spans="1:23" x14ac:dyDescent="0.3">
      <c r="A23" s="9">
        <v>3</v>
      </c>
      <c r="B23" s="21"/>
      <c r="C23" s="30"/>
      <c r="D23" s="30"/>
      <c r="E23" s="22" t="s">
        <v>53</v>
      </c>
      <c r="F23" s="64" t="str">
        <f t="shared" si="0"/>
        <v>6일</v>
      </c>
      <c r="G23" s="11">
        <v>44275</v>
      </c>
      <c r="H23" s="11">
        <v>44281</v>
      </c>
      <c r="I23" s="9" t="s">
        <v>75</v>
      </c>
      <c r="J23" s="3">
        <v>1</v>
      </c>
      <c r="K23" s="2"/>
      <c r="L23" s="71"/>
      <c r="M23" s="69"/>
      <c r="N23" s="69"/>
      <c r="O23" s="70"/>
      <c r="P23" s="69"/>
      <c r="Q23" s="69"/>
      <c r="R23" s="69"/>
      <c r="S23" s="40"/>
      <c r="T23" s="71"/>
      <c r="U23" s="69"/>
      <c r="V23" s="69"/>
      <c r="W23" s="70"/>
    </row>
    <row r="24" spans="1:23" x14ac:dyDescent="0.3">
      <c r="A24" s="9">
        <v>2</v>
      </c>
      <c r="B24" s="21"/>
      <c r="C24" s="30"/>
      <c r="D24" s="30" t="s">
        <v>41</v>
      </c>
      <c r="E24" s="23"/>
      <c r="F24" s="64" t="str">
        <f t="shared" si="0"/>
        <v>6일</v>
      </c>
      <c r="G24" s="11">
        <v>44275</v>
      </c>
      <c r="H24" s="11">
        <v>44281</v>
      </c>
      <c r="I24" s="9" t="s">
        <v>74</v>
      </c>
      <c r="J24" s="3">
        <f>AVERAGE(J25)</f>
        <v>1</v>
      </c>
      <c r="K24" s="2"/>
      <c r="L24" s="71"/>
      <c r="M24" s="69"/>
      <c r="N24" s="69"/>
      <c r="O24" s="70"/>
      <c r="P24" s="69"/>
      <c r="Q24" s="69"/>
      <c r="R24" s="69"/>
      <c r="S24" s="40"/>
      <c r="T24" s="71"/>
      <c r="U24" s="69"/>
      <c r="V24" s="69"/>
      <c r="W24" s="70"/>
    </row>
    <row r="25" spans="1:23" x14ac:dyDescent="0.3">
      <c r="A25" s="9">
        <v>3</v>
      </c>
      <c r="B25" s="21"/>
      <c r="C25" s="30"/>
      <c r="D25" s="30"/>
      <c r="E25" s="31" t="s">
        <v>73</v>
      </c>
      <c r="F25" s="64" t="str">
        <f t="shared" si="0"/>
        <v>6일</v>
      </c>
      <c r="G25" s="11">
        <v>44275</v>
      </c>
      <c r="H25" s="11">
        <v>44281</v>
      </c>
      <c r="I25" s="9" t="s">
        <v>74</v>
      </c>
      <c r="J25" s="3">
        <v>1</v>
      </c>
      <c r="K25" s="2"/>
      <c r="L25" s="71"/>
      <c r="M25" s="69"/>
      <c r="N25" s="69"/>
      <c r="O25" s="70"/>
      <c r="P25" s="69"/>
      <c r="Q25" s="69"/>
      <c r="R25" s="69"/>
      <c r="S25" s="40"/>
      <c r="T25" s="71"/>
      <c r="U25" s="69"/>
      <c r="V25" s="69"/>
      <c r="W25" s="70"/>
    </row>
    <row r="26" spans="1:23" x14ac:dyDescent="0.3">
      <c r="A26" s="8">
        <v>1</v>
      </c>
      <c r="B26" s="26"/>
      <c r="C26" s="27" t="s">
        <v>11</v>
      </c>
      <c r="D26" s="27"/>
      <c r="E26" s="27"/>
      <c r="F26" s="64" t="str">
        <f t="shared" si="0"/>
        <v>63일</v>
      </c>
      <c r="G26" s="11">
        <f>MIN(G27:G43)</f>
        <v>44245</v>
      </c>
      <c r="H26" s="11">
        <f>MAX(H27:H43)</f>
        <v>44308</v>
      </c>
      <c r="I26" s="8" t="s">
        <v>74</v>
      </c>
      <c r="J26" s="6">
        <f>AVERAGE(J27,J31,J32,J35,J39)</f>
        <v>1</v>
      </c>
      <c r="K26" s="5"/>
      <c r="L26" s="71"/>
      <c r="M26" s="69"/>
      <c r="N26" s="42"/>
      <c r="O26" s="43"/>
      <c r="P26" s="42"/>
      <c r="Q26" s="42"/>
      <c r="R26" s="42"/>
      <c r="S26" s="42"/>
      <c r="T26" s="41"/>
      <c r="U26" s="42"/>
      <c r="V26" s="42"/>
      <c r="W26" s="70"/>
    </row>
    <row r="27" spans="1:23" x14ac:dyDescent="0.3">
      <c r="A27" s="9">
        <v>2</v>
      </c>
      <c r="B27" s="21"/>
      <c r="C27" s="30"/>
      <c r="D27" s="30" t="s">
        <v>38</v>
      </c>
      <c r="E27" s="23"/>
      <c r="F27" s="64" t="str">
        <f t="shared" si="0"/>
        <v>10일</v>
      </c>
      <c r="G27" s="11">
        <v>44245</v>
      </c>
      <c r="H27" s="11">
        <v>44255</v>
      </c>
      <c r="I27" s="9" t="s">
        <v>74</v>
      </c>
      <c r="J27" s="3">
        <f>AVERAGE(J28:J30)</f>
        <v>1</v>
      </c>
      <c r="K27" s="2"/>
      <c r="L27" s="71"/>
      <c r="M27" s="69"/>
      <c r="N27" s="40"/>
      <c r="O27" s="65"/>
      <c r="P27" s="69"/>
      <c r="Q27" s="69"/>
      <c r="R27" s="69"/>
      <c r="S27" s="69"/>
      <c r="T27" s="71"/>
      <c r="U27" s="69"/>
      <c r="V27" s="69"/>
      <c r="W27" s="70"/>
    </row>
    <row r="28" spans="1:23" x14ac:dyDescent="0.3">
      <c r="A28" s="9">
        <v>3</v>
      </c>
      <c r="B28" s="53"/>
      <c r="C28" s="54"/>
      <c r="D28" s="54"/>
      <c r="E28" s="55" t="s">
        <v>48</v>
      </c>
      <c r="F28" s="64" t="str">
        <f t="shared" si="0"/>
        <v>10일</v>
      </c>
      <c r="G28" s="11">
        <v>44245</v>
      </c>
      <c r="H28" s="11">
        <v>44255</v>
      </c>
      <c r="I28" s="9" t="s">
        <v>75</v>
      </c>
      <c r="J28" s="3">
        <v>1</v>
      </c>
      <c r="K28" s="2"/>
      <c r="L28" s="71"/>
      <c r="M28" s="69"/>
      <c r="N28" s="40"/>
      <c r="O28" s="65"/>
      <c r="P28" s="69"/>
      <c r="Q28" s="69"/>
      <c r="R28" s="69"/>
      <c r="S28" s="69"/>
      <c r="T28" s="71"/>
      <c r="U28" s="69"/>
      <c r="V28" s="69"/>
      <c r="W28" s="70"/>
    </row>
    <row r="29" spans="1:23" x14ac:dyDescent="0.3">
      <c r="A29" s="9">
        <v>3</v>
      </c>
      <c r="B29" s="21"/>
      <c r="C29" s="30"/>
      <c r="D29" s="30"/>
      <c r="E29" s="22" t="s">
        <v>49</v>
      </c>
      <c r="F29" s="64" t="str">
        <f t="shared" si="0"/>
        <v>10일</v>
      </c>
      <c r="G29" s="11">
        <v>44245</v>
      </c>
      <c r="H29" s="11">
        <v>44255</v>
      </c>
      <c r="I29" s="9" t="s">
        <v>76</v>
      </c>
      <c r="J29" s="3">
        <v>1</v>
      </c>
      <c r="K29" s="2"/>
      <c r="L29" s="71"/>
      <c r="M29" s="69"/>
      <c r="N29" s="40"/>
      <c r="O29" s="65"/>
      <c r="P29" s="69"/>
      <c r="Q29" s="69"/>
      <c r="R29" s="69"/>
      <c r="S29" s="69"/>
      <c r="T29" s="71"/>
      <c r="U29" s="69"/>
      <c r="V29" s="69"/>
      <c r="W29" s="70"/>
    </row>
    <row r="30" spans="1:23" x14ac:dyDescent="0.3">
      <c r="A30" s="9">
        <v>3</v>
      </c>
      <c r="B30" s="21"/>
      <c r="C30" s="30"/>
      <c r="D30" s="30"/>
      <c r="E30" s="22" t="s">
        <v>50</v>
      </c>
      <c r="F30" s="64" t="str">
        <f t="shared" si="0"/>
        <v>10일</v>
      </c>
      <c r="G30" s="11">
        <v>44245</v>
      </c>
      <c r="H30" s="11">
        <v>44255</v>
      </c>
      <c r="I30" s="9" t="s">
        <v>76</v>
      </c>
      <c r="J30" s="3">
        <v>1</v>
      </c>
      <c r="K30" s="2"/>
      <c r="L30" s="71"/>
      <c r="M30" s="69"/>
      <c r="N30" s="40"/>
      <c r="O30" s="65"/>
      <c r="P30" s="69"/>
      <c r="Q30" s="69"/>
      <c r="R30" s="69"/>
      <c r="S30" s="69"/>
      <c r="T30" s="71"/>
      <c r="U30" s="69"/>
      <c r="V30" s="69"/>
      <c r="W30" s="70"/>
    </row>
    <row r="31" spans="1:23" x14ac:dyDescent="0.3">
      <c r="A31" s="9">
        <v>2</v>
      </c>
      <c r="B31" s="21"/>
      <c r="C31" s="30"/>
      <c r="D31" s="30" t="s">
        <v>44</v>
      </c>
      <c r="E31" s="22"/>
      <c r="F31" s="64" t="str">
        <f t="shared" si="0"/>
        <v>25일</v>
      </c>
      <c r="G31" s="11">
        <v>44245</v>
      </c>
      <c r="H31" s="11">
        <v>44270</v>
      </c>
      <c r="I31" s="9" t="s">
        <v>76</v>
      </c>
      <c r="J31" s="3">
        <v>1</v>
      </c>
      <c r="K31" s="2"/>
      <c r="L31" s="71"/>
      <c r="M31" s="69"/>
      <c r="N31" s="40"/>
      <c r="O31" s="65"/>
      <c r="P31" s="40"/>
      <c r="Q31" s="40"/>
      <c r="R31" s="69"/>
      <c r="S31" s="69"/>
      <c r="T31" s="71"/>
      <c r="U31" s="69"/>
      <c r="V31" s="69"/>
      <c r="W31" s="70"/>
    </row>
    <row r="32" spans="1:23" x14ac:dyDescent="0.3">
      <c r="A32" s="9">
        <v>2</v>
      </c>
      <c r="B32" s="21"/>
      <c r="C32" s="30"/>
      <c r="D32" s="30" t="s">
        <v>45</v>
      </c>
      <c r="E32" s="22"/>
      <c r="F32" s="64" t="str">
        <f t="shared" si="0"/>
        <v>25일</v>
      </c>
      <c r="G32" s="11">
        <v>44245</v>
      </c>
      <c r="H32" s="11">
        <v>44270</v>
      </c>
      <c r="I32" s="9" t="s">
        <v>76</v>
      </c>
      <c r="J32" s="3">
        <f>AVERAGE(J33:J34)</f>
        <v>1</v>
      </c>
      <c r="K32" s="2"/>
      <c r="L32" s="71"/>
      <c r="M32" s="69"/>
      <c r="N32" s="40"/>
      <c r="O32" s="65"/>
      <c r="P32" s="40"/>
      <c r="Q32" s="40"/>
      <c r="R32" s="69"/>
      <c r="S32" s="69"/>
      <c r="T32" s="71"/>
      <c r="U32" s="69"/>
      <c r="V32" s="69"/>
      <c r="W32" s="70"/>
    </row>
    <row r="33" spans="1:23" x14ac:dyDescent="0.3">
      <c r="A33" s="9"/>
      <c r="B33" s="56"/>
      <c r="C33" s="57"/>
      <c r="D33" s="57"/>
      <c r="E33" s="58" t="s">
        <v>46</v>
      </c>
      <c r="F33" s="64" t="str">
        <f t="shared" si="0"/>
        <v>25일</v>
      </c>
      <c r="G33" s="11">
        <v>44245</v>
      </c>
      <c r="H33" s="11">
        <v>44270</v>
      </c>
      <c r="I33" s="9" t="s">
        <v>76</v>
      </c>
      <c r="J33" s="3">
        <v>1</v>
      </c>
      <c r="K33" s="2"/>
      <c r="L33" s="71"/>
      <c r="M33" s="69"/>
      <c r="N33" s="40"/>
      <c r="O33" s="65"/>
      <c r="P33" s="40"/>
      <c r="Q33" s="40"/>
      <c r="R33" s="69"/>
      <c r="S33" s="69"/>
      <c r="T33" s="71"/>
      <c r="U33" s="69"/>
      <c r="V33" s="69"/>
      <c r="W33" s="70"/>
    </row>
    <row r="34" spans="1:23" x14ac:dyDescent="0.3">
      <c r="A34" s="9">
        <v>3</v>
      </c>
      <c r="B34" s="21"/>
      <c r="C34" s="30"/>
      <c r="D34" s="30"/>
      <c r="E34" s="23" t="s">
        <v>47</v>
      </c>
      <c r="F34" s="64" t="str">
        <f t="shared" si="0"/>
        <v>25일</v>
      </c>
      <c r="G34" s="11">
        <v>44245</v>
      </c>
      <c r="H34" s="11">
        <v>44270</v>
      </c>
      <c r="I34" s="9" t="s">
        <v>76</v>
      </c>
      <c r="J34" s="3">
        <v>1</v>
      </c>
      <c r="K34" s="2"/>
      <c r="L34" s="71"/>
      <c r="M34" s="69"/>
      <c r="N34" s="40"/>
      <c r="O34" s="65"/>
      <c r="P34" s="40"/>
      <c r="Q34" s="40"/>
      <c r="R34" s="69"/>
      <c r="S34" s="69"/>
      <c r="T34" s="71"/>
      <c r="U34" s="69"/>
      <c r="V34" s="69"/>
      <c r="W34" s="70"/>
    </row>
    <row r="35" spans="1:23" x14ac:dyDescent="0.3">
      <c r="A35" s="9">
        <v>2</v>
      </c>
      <c r="B35" s="21"/>
      <c r="C35" s="30"/>
      <c r="D35" s="30" t="s">
        <v>54</v>
      </c>
      <c r="E35" s="22"/>
      <c r="F35" s="64" t="str">
        <f t="shared" si="0"/>
        <v>26일</v>
      </c>
      <c r="G35" s="11">
        <v>44282</v>
      </c>
      <c r="H35" s="11">
        <v>44308</v>
      </c>
      <c r="I35" s="9" t="s">
        <v>75</v>
      </c>
      <c r="J35" s="3">
        <f>AVERAGE(J36:J38)</f>
        <v>1</v>
      </c>
      <c r="K35" s="2"/>
      <c r="L35" s="71"/>
      <c r="M35" s="69"/>
      <c r="N35" s="69"/>
      <c r="O35" s="70"/>
      <c r="P35" s="69"/>
      <c r="Q35" s="69"/>
      <c r="R35" s="69"/>
      <c r="S35" s="40"/>
      <c r="T35" s="39"/>
      <c r="U35" s="40"/>
      <c r="V35" s="69"/>
      <c r="W35" s="70"/>
    </row>
    <row r="36" spans="1:23" x14ac:dyDescent="0.3">
      <c r="A36" s="9">
        <v>3</v>
      </c>
      <c r="B36" s="21"/>
      <c r="C36" s="30"/>
      <c r="D36" s="30"/>
      <c r="E36" s="22" t="s">
        <v>57</v>
      </c>
      <c r="F36" s="64" t="str">
        <f t="shared" si="0"/>
        <v>26일</v>
      </c>
      <c r="G36" s="11">
        <v>44282</v>
      </c>
      <c r="H36" s="11">
        <v>44308</v>
      </c>
      <c r="I36" s="9" t="s">
        <v>75</v>
      </c>
      <c r="J36" s="3">
        <v>1</v>
      </c>
      <c r="K36" s="2"/>
      <c r="L36" s="71"/>
      <c r="M36" s="69"/>
      <c r="N36" s="69"/>
      <c r="O36" s="70"/>
      <c r="P36" s="69"/>
      <c r="Q36" s="69"/>
      <c r="R36" s="69"/>
      <c r="S36" s="40"/>
      <c r="T36" s="39"/>
      <c r="U36" s="40"/>
      <c r="V36" s="69"/>
      <c r="W36" s="70"/>
    </row>
    <row r="37" spans="1:23" x14ac:dyDescent="0.3">
      <c r="A37" s="9">
        <v>3</v>
      </c>
      <c r="B37" s="21"/>
      <c r="C37" s="30"/>
      <c r="D37" s="30"/>
      <c r="E37" s="22" t="s">
        <v>55</v>
      </c>
      <c r="F37" s="64" t="str">
        <f t="shared" si="0"/>
        <v>26일</v>
      </c>
      <c r="G37" s="11">
        <v>44282</v>
      </c>
      <c r="H37" s="11">
        <v>44308</v>
      </c>
      <c r="I37" s="9" t="s">
        <v>75</v>
      </c>
      <c r="J37" s="3">
        <v>1</v>
      </c>
      <c r="K37" s="2"/>
      <c r="L37" s="71"/>
      <c r="M37" s="69"/>
      <c r="N37" s="69"/>
      <c r="O37" s="70"/>
      <c r="P37" s="69"/>
      <c r="Q37" s="69"/>
      <c r="R37" s="69"/>
      <c r="S37" s="40"/>
      <c r="T37" s="39"/>
      <c r="U37" s="40"/>
      <c r="V37" s="69"/>
      <c r="W37" s="70"/>
    </row>
    <row r="38" spans="1:23" x14ac:dyDescent="0.3">
      <c r="A38" s="9">
        <v>3</v>
      </c>
      <c r="B38" s="21"/>
      <c r="C38" s="30"/>
      <c r="D38" s="30"/>
      <c r="E38" s="22" t="s">
        <v>56</v>
      </c>
      <c r="F38" s="64" t="str">
        <f t="shared" si="0"/>
        <v>26일</v>
      </c>
      <c r="G38" s="11">
        <v>44282</v>
      </c>
      <c r="H38" s="11">
        <v>44308</v>
      </c>
      <c r="I38" s="9" t="s">
        <v>75</v>
      </c>
      <c r="J38" s="3">
        <v>1</v>
      </c>
      <c r="K38" s="2"/>
      <c r="L38" s="71"/>
      <c r="M38" s="69"/>
      <c r="N38" s="69"/>
      <c r="O38" s="70"/>
      <c r="P38" s="69"/>
      <c r="Q38" s="69"/>
      <c r="R38" s="69"/>
      <c r="S38" s="40"/>
      <c r="T38" s="39"/>
      <c r="U38" s="40"/>
      <c r="V38" s="69"/>
      <c r="W38" s="70"/>
    </row>
    <row r="39" spans="1:23" x14ac:dyDescent="0.3">
      <c r="A39" s="9">
        <v>2</v>
      </c>
      <c r="B39" s="21"/>
      <c r="C39" s="30"/>
      <c r="D39" s="30" t="s">
        <v>58</v>
      </c>
      <c r="E39" s="23"/>
      <c r="F39" s="64" t="str">
        <f t="shared" si="0"/>
        <v>26일</v>
      </c>
      <c r="G39" s="11">
        <v>44282</v>
      </c>
      <c r="H39" s="11">
        <v>44308</v>
      </c>
      <c r="I39" s="9" t="s">
        <v>74</v>
      </c>
      <c r="J39" s="3">
        <f>AVERAGE(J40:J43)</f>
        <v>1</v>
      </c>
      <c r="K39" s="2"/>
      <c r="L39" s="71"/>
      <c r="M39" s="69"/>
      <c r="N39" s="69"/>
      <c r="O39" s="70"/>
      <c r="P39" s="69"/>
      <c r="Q39" s="69"/>
      <c r="R39" s="69"/>
      <c r="S39" s="40"/>
      <c r="T39" s="39"/>
      <c r="U39" s="40"/>
      <c r="V39" s="69"/>
      <c r="W39" s="70"/>
    </row>
    <row r="40" spans="1:23" x14ac:dyDescent="0.3">
      <c r="A40" s="9">
        <v>3</v>
      </c>
      <c r="B40" s="21"/>
      <c r="C40" s="30"/>
      <c r="D40" s="30"/>
      <c r="E40" s="22" t="s">
        <v>59</v>
      </c>
      <c r="F40" s="64" t="str">
        <f t="shared" si="0"/>
        <v>26일</v>
      </c>
      <c r="G40" s="11">
        <v>44282</v>
      </c>
      <c r="H40" s="11">
        <v>44308</v>
      </c>
      <c r="I40" s="9" t="s">
        <v>74</v>
      </c>
      <c r="J40" s="3">
        <v>1</v>
      </c>
      <c r="K40" s="2"/>
      <c r="L40" s="71"/>
      <c r="M40" s="69"/>
      <c r="N40" s="69"/>
      <c r="O40" s="70"/>
      <c r="P40" s="69"/>
      <c r="Q40" s="69"/>
      <c r="R40" s="69"/>
      <c r="S40" s="40"/>
      <c r="T40" s="39"/>
      <c r="U40" s="40"/>
      <c r="V40" s="69"/>
      <c r="W40" s="70"/>
    </row>
    <row r="41" spans="1:23" x14ac:dyDescent="0.3">
      <c r="A41" s="9">
        <v>3</v>
      </c>
      <c r="B41" s="21"/>
      <c r="C41" s="30"/>
      <c r="D41" s="30"/>
      <c r="E41" s="30" t="s">
        <v>60</v>
      </c>
      <c r="F41" s="64" t="str">
        <f t="shared" si="0"/>
        <v>26일</v>
      </c>
      <c r="G41" s="11">
        <v>44282</v>
      </c>
      <c r="H41" s="11">
        <v>44308</v>
      </c>
      <c r="I41" s="9" t="s">
        <v>74</v>
      </c>
      <c r="J41" s="3">
        <v>1</v>
      </c>
      <c r="K41" s="2"/>
      <c r="L41" s="71"/>
      <c r="M41" s="69"/>
      <c r="N41" s="69"/>
      <c r="O41" s="70"/>
      <c r="P41" s="69"/>
      <c r="Q41" s="69"/>
      <c r="R41" s="69"/>
      <c r="S41" s="40"/>
      <c r="T41" s="39"/>
      <c r="U41" s="40"/>
      <c r="V41" s="69"/>
      <c r="W41" s="70"/>
    </row>
    <row r="42" spans="1:23" x14ac:dyDescent="0.3">
      <c r="A42" s="9">
        <v>3</v>
      </c>
      <c r="B42" s="21"/>
      <c r="C42" s="30"/>
      <c r="D42" s="30"/>
      <c r="E42" s="30" t="s">
        <v>61</v>
      </c>
      <c r="F42" s="64" t="str">
        <f t="shared" si="0"/>
        <v>26일</v>
      </c>
      <c r="G42" s="11">
        <v>44282</v>
      </c>
      <c r="H42" s="11">
        <v>44308</v>
      </c>
      <c r="I42" s="9" t="s">
        <v>74</v>
      </c>
      <c r="J42" s="3">
        <v>1</v>
      </c>
      <c r="K42" s="2"/>
      <c r="L42" s="71"/>
      <c r="M42" s="69"/>
      <c r="N42" s="69"/>
      <c r="O42" s="70"/>
      <c r="P42" s="69"/>
      <c r="Q42" s="69"/>
      <c r="R42" s="69"/>
      <c r="S42" s="40"/>
      <c r="T42" s="39"/>
      <c r="U42" s="40"/>
      <c r="V42" s="69"/>
      <c r="W42" s="70"/>
    </row>
    <row r="43" spans="1:23" x14ac:dyDescent="0.3">
      <c r="A43" s="9">
        <v>3</v>
      </c>
      <c r="B43" s="21"/>
      <c r="C43" s="30"/>
      <c r="D43" s="30"/>
      <c r="E43" s="30" t="s">
        <v>62</v>
      </c>
      <c r="F43" s="64" t="str">
        <f t="shared" si="0"/>
        <v>26일</v>
      </c>
      <c r="G43" s="11">
        <v>44282</v>
      </c>
      <c r="H43" s="11">
        <v>44308</v>
      </c>
      <c r="I43" s="9" t="s">
        <v>76</v>
      </c>
      <c r="J43" s="3">
        <v>1</v>
      </c>
      <c r="K43" s="2"/>
      <c r="L43" s="71"/>
      <c r="M43" s="69"/>
      <c r="N43" s="69"/>
      <c r="O43" s="70"/>
      <c r="P43" s="69"/>
      <c r="Q43" s="69"/>
      <c r="R43" s="69"/>
      <c r="S43" s="40"/>
      <c r="T43" s="39"/>
      <c r="U43" s="40"/>
      <c r="V43" s="69"/>
      <c r="W43" s="70"/>
    </row>
    <row r="44" spans="1:23" x14ac:dyDescent="0.3">
      <c r="A44" s="8">
        <v>1</v>
      </c>
      <c r="B44" s="26"/>
      <c r="C44" s="27" t="s">
        <v>12</v>
      </c>
      <c r="D44" s="27"/>
      <c r="E44" s="27"/>
      <c r="F44" s="64" t="str">
        <f t="shared" si="0"/>
        <v>2일</v>
      </c>
      <c r="G44" s="11">
        <f>MIN(G45:G50)</f>
        <v>44309</v>
      </c>
      <c r="H44" s="11">
        <f>MAX(H45:H50)</f>
        <v>44311</v>
      </c>
      <c r="I44" s="8" t="s">
        <v>74</v>
      </c>
      <c r="J44" s="6">
        <f>AVERAGE(J45,J46)</f>
        <v>1</v>
      </c>
      <c r="K44" s="5"/>
      <c r="L44" s="71"/>
      <c r="M44" s="69"/>
      <c r="N44" s="69"/>
      <c r="O44" s="70"/>
      <c r="P44" s="69"/>
      <c r="Q44" s="69"/>
      <c r="R44" s="69"/>
      <c r="S44" s="69"/>
      <c r="T44" s="71"/>
      <c r="U44" s="69"/>
      <c r="V44" s="42"/>
      <c r="W44" s="70"/>
    </row>
    <row r="45" spans="1:23" x14ac:dyDescent="0.3">
      <c r="A45" s="8">
        <v>2</v>
      </c>
      <c r="B45" s="26"/>
      <c r="C45" s="27"/>
      <c r="D45" s="27" t="s">
        <v>63</v>
      </c>
      <c r="E45" s="27"/>
      <c r="F45" s="64" t="str">
        <f t="shared" si="0"/>
        <v>2일</v>
      </c>
      <c r="G45" s="11">
        <v>44309</v>
      </c>
      <c r="H45" s="11">
        <v>44311</v>
      </c>
      <c r="I45" s="8" t="s">
        <v>74</v>
      </c>
      <c r="J45" s="6">
        <v>1</v>
      </c>
      <c r="K45" s="5"/>
      <c r="L45" s="71"/>
      <c r="M45" s="69"/>
      <c r="N45" s="69"/>
      <c r="O45" s="70"/>
      <c r="P45" s="69"/>
      <c r="Q45" s="69"/>
      <c r="R45" s="69"/>
      <c r="S45" s="69"/>
      <c r="T45" s="71"/>
      <c r="U45" s="69"/>
      <c r="V45" s="40"/>
      <c r="W45" s="70"/>
    </row>
    <row r="46" spans="1:23" x14ac:dyDescent="0.3">
      <c r="A46" s="8">
        <v>2</v>
      </c>
      <c r="B46" s="60"/>
      <c r="C46" s="61"/>
      <c r="D46" s="61" t="s">
        <v>64</v>
      </c>
      <c r="E46" s="61"/>
      <c r="F46" s="64" t="str">
        <f t="shared" si="0"/>
        <v>2일</v>
      </c>
      <c r="G46" s="11">
        <v>44309</v>
      </c>
      <c r="H46" s="11">
        <v>44311</v>
      </c>
      <c r="I46" s="8" t="s">
        <v>74</v>
      </c>
      <c r="J46" s="6">
        <f>AVERAGE(J47:J50)</f>
        <v>1</v>
      </c>
      <c r="K46" s="5"/>
      <c r="L46" s="71"/>
      <c r="M46" s="69"/>
      <c r="N46" s="69"/>
      <c r="O46" s="70"/>
      <c r="P46" s="69"/>
      <c r="Q46" s="69"/>
      <c r="R46" s="69"/>
      <c r="S46" s="69"/>
      <c r="T46" s="71"/>
      <c r="U46" s="69"/>
      <c r="V46" s="40"/>
      <c r="W46" s="70"/>
    </row>
    <row r="47" spans="1:23" x14ac:dyDescent="0.3">
      <c r="A47" s="59">
        <v>3</v>
      </c>
      <c r="B47" s="26"/>
      <c r="C47" s="27"/>
      <c r="D47" s="31"/>
      <c r="E47" s="22" t="s">
        <v>65</v>
      </c>
      <c r="F47" s="64" t="str">
        <f t="shared" si="0"/>
        <v>2일</v>
      </c>
      <c r="G47" s="11">
        <v>44309</v>
      </c>
      <c r="H47" s="11">
        <v>44311</v>
      </c>
      <c r="I47" s="8" t="s">
        <v>74</v>
      </c>
      <c r="J47" s="6">
        <v>1</v>
      </c>
      <c r="K47" s="5"/>
      <c r="L47" s="71"/>
      <c r="M47" s="69"/>
      <c r="N47" s="69"/>
      <c r="O47" s="70"/>
      <c r="P47" s="69"/>
      <c r="Q47" s="69"/>
      <c r="R47" s="69"/>
      <c r="S47" s="69"/>
      <c r="T47" s="71"/>
      <c r="U47" s="69"/>
      <c r="V47" s="40"/>
      <c r="W47" s="70"/>
    </row>
    <row r="48" spans="1:23" x14ac:dyDescent="0.3">
      <c r="A48" s="59">
        <v>3</v>
      </c>
      <c r="B48" s="26"/>
      <c r="C48" s="27"/>
      <c r="D48" s="31"/>
      <c r="E48" s="22" t="s">
        <v>67</v>
      </c>
      <c r="F48" s="64" t="str">
        <f t="shared" si="0"/>
        <v>2일</v>
      </c>
      <c r="G48" s="11">
        <v>44309</v>
      </c>
      <c r="H48" s="11">
        <v>44311</v>
      </c>
      <c r="I48" s="8" t="s">
        <v>74</v>
      </c>
      <c r="J48" s="6">
        <v>1</v>
      </c>
      <c r="K48" s="5"/>
      <c r="L48" s="71"/>
      <c r="M48" s="69"/>
      <c r="N48" s="69"/>
      <c r="O48" s="70"/>
      <c r="P48" s="69"/>
      <c r="Q48" s="69"/>
      <c r="R48" s="69"/>
      <c r="S48" s="69"/>
      <c r="T48" s="71"/>
      <c r="U48" s="69"/>
      <c r="V48" s="40"/>
      <c r="W48" s="70"/>
    </row>
    <row r="49" spans="1:23" x14ac:dyDescent="0.3">
      <c r="A49" s="59">
        <v>3</v>
      </c>
      <c r="B49" s="26"/>
      <c r="C49" s="27"/>
      <c r="D49" s="31"/>
      <c r="E49" s="22" t="s">
        <v>66</v>
      </c>
      <c r="F49" s="64" t="str">
        <f t="shared" si="0"/>
        <v>2일</v>
      </c>
      <c r="G49" s="11">
        <v>44309</v>
      </c>
      <c r="H49" s="11">
        <v>44311</v>
      </c>
      <c r="I49" s="8" t="s">
        <v>74</v>
      </c>
      <c r="J49" s="6">
        <v>1</v>
      </c>
      <c r="K49" s="5"/>
      <c r="L49" s="71"/>
      <c r="M49" s="69"/>
      <c r="N49" s="69"/>
      <c r="O49" s="70"/>
      <c r="P49" s="69"/>
      <c r="Q49" s="69"/>
      <c r="R49" s="69"/>
      <c r="S49" s="69"/>
      <c r="T49" s="71"/>
      <c r="U49" s="69"/>
      <c r="V49" s="40"/>
      <c r="W49" s="70"/>
    </row>
    <row r="50" spans="1:23" x14ac:dyDescent="0.3">
      <c r="A50" s="59">
        <v>3</v>
      </c>
      <c r="B50" s="26"/>
      <c r="C50" s="27"/>
      <c r="D50" s="31"/>
      <c r="E50" s="22" t="s">
        <v>68</v>
      </c>
      <c r="F50" s="64" t="str">
        <f t="shared" si="0"/>
        <v>2일</v>
      </c>
      <c r="G50" s="11">
        <v>44309</v>
      </c>
      <c r="H50" s="11">
        <v>44311</v>
      </c>
      <c r="I50" s="8" t="s">
        <v>74</v>
      </c>
      <c r="J50" s="6">
        <v>1</v>
      </c>
      <c r="K50" s="5"/>
      <c r="L50" s="71"/>
      <c r="M50" s="69"/>
      <c r="N50" s="69"/>
      <c r="O50" s="70"/>
      <c r="P50" s="69"/>
      <c r="Q50" s="69"/>
      <c r="R50" s="69"/>
      <c r="S50" s="69"/>
      <c r="T50" s="71"/>
      <c r="U50" s="69"/>
      <c r="V50" s="40"/>
      <c r="W50" s="70"/>
    </row>
    <row r="51" spans="1:23" x14ac:dyDescent="0.3">
      <c r="A51" s="8">
        <v>1</v>
      </c>
      <c r="B51" s="27"/>
      <c r="C51" s="31" t="s">
        <v>70</v>
      </c>
      <c r="D51" s="31"/>
      <c r="E51" s="30"/>
      <c r="F51" s="64" t="str">
        <f t="shared" si="0"/>
        <v>1일</v>
      </c>
      <c r="G51" s="11">
        <f>MIN(G52)</f>
        <v>44312</v>
      </c>
      <c r="H51" s="11">
        <f>MAX(H52)</f>
        <v>44313</v>
      </c>
      <c r="I51" s="8" t="s">
        <v>74</v>
      </c>
      <c r="J51" s="6">
        <f>AVERAGE(J52)</f>
        <v>1</v>
      </c>
      <c r="K51" s="5"/>
      <c r="L51" s="71"/>
      <c r="M51" s="69"/>
      <c r="N51" s="69"/>
      <c r="O51" s="70"/>
      <c r="P51" s="69"/>
      <c r="Q51" s="69"/>
      <c r="R51" s="69"/>
      <c r="S51" s="69"/>
      <c r="T51" s="71"/>
      <c r="U51" s="69"/>
      <c r="V51" s="69"/>
      <c r="W51" s="43"/>
    </row>
    <row r="52" spans="1:23" x14ac:dyDescent="0.3">
      <c r="A52" s="8">
        <v>2</v>
      </c>
      <c r="B52" s="31"/>
      <c r="C52" s="31"/>
      <c r="D52" s="31" t="s">
        <v>69</v>
      </c>
      <c r="E52" s="31"/>
      <c r="F52" s="64" t="str">
        <f t="shared" si="0"/>
        <v>1일</v>
      </c>
      <c r="G52" s="11">
        <v>44312</v>
      </c>
      <c r="H52" s="11">
        <v>44313</v>
      </c>
      <c r="I52" s="9" t="s">
        <v>74</v>
      </c>
      <c r="J52" s="6">
        <v>1</v>
      </c>
      <c r="K52" s="2"/>
      <c r="L52" s="71"/>
      <c r="M52" s="69"/>
      <c r="N52" s="69"/>
      <c r="O52" s="70"/>
      <c r="P52" s="69"/>
      <c r="Q52" s="69"/>
      <c r="R52" s="69"/>
      <c r="S52" s="69"/>
      <c r="T52" s="71"/>
      <c r="U52" s="69"/>
      <c r="V52" s="69"/>
      <c r="W52" s="65"/>
    </row>
  </sheetData>
  <autoFilter ref="A2:A52" xr:uid="{B09DAE30-E74C-49AA-B0CE-C0203D086BD6}"/>
  <mergeCells count="7">
    <mergeCell ref="A2:A3"/>
    <mergeCell ref="F2:J2"/>
    <mergeCell ref="T2:W2"/>
    <mergeCell ref="B2:E3"/>
    <mergeCell ref="K2:K3"/>
    <mergeCell ref="L2:O2"/>
    <mergeCell ref="P2:S2"/>
  </mergeCells>
  <phoneticPr fontId="1" type="noConversion"/>
  <conditionalFormatting sqref="J1">
    <cfRule type="dataBar" priority="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{2821B1B2-5716-4AB7-A24A-40DA866B4E10}</x14:id>
        </ext>
      </extLst>
    </cfRule>
  </conditionalFormatting>
  <conditionalFormatting sqref="A4:K52">
    <cfRule type="expression" dxfId="2" priority="35">
      <formula>FIND(3,$A4,1)=1</formula>
    </cfRule>
    <cfRule type="expression" dxfId="1" priority="36">
      <formula>FIND(2,$A4,1)=1</formula>
    </cfRule>
    <cfRule type="expression" dxfId="0" priority="37">
      <formula>FIND(1,$A4,1)=1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21B1B2-5716-4AB7-A24A-40DA866B4E10}">
            <x14:dataBar minLength="0" maxLength="100" border="1" gradient="0" negativeBarBorderColorSameAsPositive="0">
              <x14:cfvo type="percent">
                <xm:f>0</xm:f>
              </x14:cfvo>
              <x14:cfvo type="percent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J1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B307-6D0D-4ACE-AC6D-7B91D4E7EEA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39A3-FBF2-4BE3-8609-496CD6A15A30}">
  <dimension ref="B2:C39"/>
  <sheetViews>
    <sheetView showGridLines="0" workbookViewId="0">
      <selection activeCell="B39" sqref="B39"/>
    </sheetView>
  </sheetViews>
  <sheetFormatPr defaultColWidth="10" defaultRowHeight="13.5" x14ac:dyDescent="0.3"/>
  <cols>
    <col min="1" max="1" width="4.875" style="12" customWidth="1"/>
    <col min="2" max="2" width="11.625" style="12" customWidth="1"/>
    <col min="3" max="3" width="12.5" style="12" customWidth="1"/>
    <col min="4" max="16384" width="10" style="12"/>
  </cols>
  <sheetData>
    <row r="2" spans="2:3" ht="17.25" x14ac:dyDescent="0.3">
      <c r="B2" s="52" t="s">
        <v>25</v>
      </c>
      <c r="C2" s="52"/>
    </row>
    <row r="3" spans="2:3" ht="14.25" thickBot="1" x14ac:dyDescent="0.35">
      <c r="B3" s="20" t="s">
        <v>24</v>
      </c>
      <c r="C3" s="19" t="s">
        <v>23</v>
      </c>
    </row>
    <row r="4" spans="2:3" x14ac:dyDescent="0.3">
      <c r="B4" s="18">
        <v>44197</v>
      </c>
      <c r="C4" s="17" t="s">
        <v>22</v>
      </c>
    </row>
    <row r="5" spans="2:3" x14ac:dyDescent="0.3">
      <c r="B5" s="16">
        <v>44238</v>
      </c>
      <c r="C5" s="15" t="s">
        <v>21</v>
      </c>
    </row>
    <row r="6" spans="2:3" x14ac:dyDescent="0.3">
      <c r="B6" s="16">
        <v>44239</v>
      </c>
      <c r="C6" s="15" t="s">
        <v>26</v>
      </c>
    </row>
    <row r="7" spans="2:3" x14ac:dyDescent="0.3">
      <c r="B7" s="16">
        <v>44240</v>
      </c>
      <c r="C7" s="15" t="s">
        <v>21</v>
      </c>
    </row>
    <row r="8" spans="2:3" x14ac:dyDescent="0.3">
      <c r="B8" s="16">
        <v>44256</v>
      </c>
      <c r="C8" s="15" t="s">
        <v>20</v>
      </c>
    </row>
    <row r="9" spans="2:3" x14ac:dyDescent="0.3">
      <c r="B9" s="16">
        <v>44321</v>
      </c>
      <c r="C9" s="15" t="s">
        <v>27</v>
      </c>
    </row>
    <row r="10" spans="2:3" x14ac:dyDescent="0.3">
      <c r="B10" s="16">
        <v>44335</v>
      </c>
      <c r="C10" s="15" t="s">
        <v>19</v>
      </c>
    </row>
    <row r="11" spans="2:3" x14ac:dyDescent="0.3">
      <c r="B11" s="16">
        <v>44353</v>
      </c>
      <c r="C11" s="15" t="s">
        <v>18</v>
      </c>
    </row>
    <row r="12" spans="2:3" x14ac:dyDescent="0.3">
      <c r="B12" s="16">
        <v>44423</v>
      </c>
      <c r="C12" s="15" t="s">
        <v>17</v>
      </c>
    </row>
    <row r="13" spans="2:3" x14ac:dyDescent="0.3">
      <c r="B13" s="16">
        <v>44459</v>
      </c>
      <c r="C13" s="15" t="s">
        <v>28</v>
      </c>
    </row>
    <row r="14" spans="2:3" x14ac:dyDescent="0.3">
      <c r="B14" s="16">
        <v>44460</v>
      </c>
      <c r="C14" s="15" t="s">
        <v>16</v>
      </c>
    </row>
    <row r="15" spans="2:3" x14ac:dyDescent="0.3">
      <c r="B15" s="16">
        <v>44461</v>
      </c>
      <c r="C15" s="15" t="s">
        <v>16</v>
      </c>
    </row>
    <row r="16" spans="2:3" x14ac:dyDescent="0.3">
      <c r="B16" s="16">
        <v>44472</v>
      </c>
      <c r="C16" s="15" t="s">
        <v>15</v>
      </c>
    </row>
    <row r="17" spans="2:3" x14ac:dyDescent="0.3">
      <c r="B17" s="16">
        <v>44478</v>
      </c>
      <c r="C17" s="15" t="s">
        <v>14</v>
      </c>
    </row>
    <row r="18" spans="2:3" x14ac:dyDescent="0.3">
      <c r="B18" s="16">
        <v>44555</v>
      </c>
      <c r="C18" s="15" t="s">
        <v>13</v>
      </c>
    </row>
    <row r="19" spans="2:3" x14ac:dyDescent="0.3">
      <c r="B19" s="14"/>
      <c r="C19" s="13"/>
    </row>
    <row r="20" spans="2:3" x14ac:dyDescent="0.3">
      <c r="B20" s="14"/>
      <c r="C20" s="13"/>
    </row>
    <row r="21" spans="2:3" x14ac:dyDescent="0.3">
      <c r="B21" s="14"/>
      <c r="C21" s="13"/>
    </row>
    <row r="22" spans="2:3" x14ac:dyDescent="0.3">
      <c r="B22" s="14"/>
      <c r="C22" s="13"/>
    </row>
    <row r="23" spans="2:3" x14ac:dyDescent="0.3">
      <c r="B23" s="14"/>
      <c r="C23" s="13"/>
    </row>
    <row r="24" spans="2:3" x14ac:dyDescent="0.3">
      <c r="B24" s="14"/>
      <c r="C24" s="13"/>
    </row>
    <row r="25" spans="2:3" x14ac:dyDescent="0.3">
      <c r="B25" s="14"/>
      <c r="C25" s="13"/>
    </row>
    <row r="26" spans="2:3" x14ac:dyDescent="0.3">
      <c r="B26" s="14"/>
      <c r="C26" s="13"/>
    </row>
    <row r="27" spans="2:3" x14ac:dyDescent="0.3">
      <c r="B27" s="14"/>
      <c r="C27" s="13"/>
    </row>
    <row r="28" spans="2:3" x14ac:dyDescent="0.3">
      <c r="B28" s="14"/>
      <c r="C28" s="13"/>
    </row>
    <row r="29" spans="2:3" x14ac:dyDescent="0.3">
      <c r="B29" s="14"/>
      <c r="C29" s="13"/>
    </row>
    <row r="30" spans="2:3" x14ac:dyDescent="0.3">
      <c r="B30" s="14"/>
      <c r="C30" s="13"/>
    </row>
    <row r="31" spans="2:3" x14ac:dyDescent="0.3">
      <c r="B31" s="14"/>
      <c r="C31" s="13"/>
    </row>
    <row r="32" spans="2:3" x14ac:dyDescent="0.3">
      <c r="B32" s="14"/>
      <c r="C32" s="13"/>
    </row>
    <row r="33" spans="2:3" x14ac:dyDescent="0.3">
      <c r="B33" s="14"/>
      <c r="C33" s="13"/>
    </row>
    <row r="34" spans="2:3" x14ac:dyDescent="0.3">
      <c r="B34" s="14"/>
      <c r="C34" s="13"/>
    </row>
    <row r="35" spans="2:3" x14ac:dyDescent="0.3">
      <c r="B35" s="14"/>
      <c r="C35" s="13"/>
    </row>
    <row r="36" spans="2:3" x14ac:dyDescent="0.3">
      <c r="B36" s="14"/>
      <c r="C36" s="13"/>
    </row>
    <row r="37" spans="2:3" x14ac:dyDescent="0.3">
      <c r="B37" s="14"/>
      <c r="C37" s="13"/>
    </row>
    <row r="38" spans="2:3" x14ac:dyDescent="0.3">
      <c r="B38" s="14"/>
      <c r="C38" s="13"/>
    </row>
    <row r="39" spans="2:3" x14ac:dyDescent="0.3">
      <c r="B39" s="14"/>
      <c r="C39" s="13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TY-LAPTOP</dc:creator>
  <cp:lastModifiedBy>TY-LAPTOP</cp:lastModifiedBy>
  <dcterms:created xsi:type="dcterms:W3CDTF">2021-03-29T08:23:57Z</dcterms:created>
  <dcterms:modified xsi:type="dcterms:W3CDTF">2021-04-25T16:34:12Z</dcterms:modified>
</cp:coreProperties>
</file>