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3.xml" ContentType="application/vnd.openxmlformats-officedocument.drawing+xml"/>
  <Override PartName="/xl/charts/chart19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ylergrosman/Downloads/"/>
    </mc:Choice>
  </mc:AlternateContent>
  <xr:revisionPtr revIDLastSave="0" documentId="13_ncr:1_{1D63DE63-1DEF-2346-BE82-30E14A7BBE69}" xr6:coauthVersionLast="47" xr6:coauthVersionMax="47" xr10:uidLastSave="{00000000-0000-0000-0000-000000000000}"/>
  <workbookProtection workbookAlgorithmName="SHA-512" workbookHashValue="mOA8gSxYO8Uwtpmm50YdMwdhLLHmMXrevEmMddHDupdIBuEDlheCO37Mcd1sI0owqmygnglA/pmvICNujSb0XQ==" workbookSaltValue="bj9zZ3u6pdhkK+Tqii9+0g==" workbookSpinCount="100000" lockStructure="1"/>
  <bookViews>
    <workbookView xWindow="0" yWindow="500" windowWidth="28600" windowHeight="12460" xr2:uid="{E854671B-8FD2-434D-A4F5-FF6459A54AA5}"/>
  </bookViews>
  <sheets>
    <sheet name="Original Data" sheetId="1" r:id="rId1"/>
    <sheet name="Returns Data" sheetId="19" r:id="rId2"/>
    <sheet name="Portfolio Model" sheetId="4" r:id="rId3"/>
    <sheet name="Correlation Matrix" sheetId="39" r:id="rId4"/>
    <sheet name="Covariance Matrix" sheetId="40" r:id="rId5"/>
    <sheet name="FF Factor Data" sheetId="5" r:id="rId6"/>
    <sheet name="FF3 Output" sheetId="35" r:id="rId7"/>
    <sheet name="FF5 Output" sheetId="36" r:id="rId8"/>
    <sheet name="F-test" sheetId="25" r:id="rId9"/>
    <sheet name="VaR &amp; ROI vs. S&amp;P500" sheetId="37" r:id="rId10"/>
  </sheets>
  <definedNames>
    <definedName name="Date">'VaR &amp; ROI vs. S&amp;P500'!$A$2:$A$65</definedName>
    <definedName name="PortfolioReturns">'VaR &amp; ROI vs. S&amp;P500'!$C$2:$C$65</definedName>
    <definedName name="solver_adj" localSheetId="2" hidden="1">'Portfolio Model'!$M$7:$S$7</definedName>
    <definedName name="solver_cvg" localSheetId="2" hidden="1">0.0001</definedName>
    <definedName name="solver_drv" localSheetId="2" hidden="1">2</definedName>
    <definedName name="solver_eng" localSheetId="2" hidden="1">1</definedName>
    <definedName name="solver_est" localSheetId="2" hidden="1">1</definedName>
    <definedName name="solver_itr" localSheetId="2" hidden="1">2147483647</definedName>
    <definedName name="solver_lhs1" localSheetId="2" hidden="1">'Portfolio Model'!$M$7:$S$7</definedName>
    <definedName name="solver_lhs2" localSheetId="2" hidden="1">'Portfolio Model'!$T$7</definedName>
    <definedName name="solver_lin" localSheetId="2" hidden="1">2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2</definedName>
    <definedName name="solver_nwt" localSheetId="2" hidden="1">1</definedName>
    <definedName name="solver_opt" localSheetId="2" hidden="1">'Portfolio Model'!$T$6</definedName>
    <definedName name="solver_pre" localSheetId="2" hidden="1">0.000001</definedName>
    <definedName name="solver_rbv" localSheetId="2" hidden="1">2</definedName>
    <definedName name="solver_rel1" localSheetId="2" hidden="1">3</definedName>
    <definedName name="solver_rel2" localSheetId="2" hidden="1">2</definedName>
    <definedName name="solver_rhs1" localSheetId="2" hidden="1">0.05</definedName>
    <definedName name="solver_rhs2" localSheetId="2" hidden="1">1</definedName>
    <definedName name="solver_rlx" localSheetId="2" hidden="1">2</definedName>
    <definedName name="solver_rsd" localSheetId="2" hidden="1">0</definedName>
    <definedName name="solver_scl" localSheetId="2" hidden="1">2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1</definedName>
    <definedName name="solver_val" localSheetId="2" hidden="1">0</definedName>
    <definedName name="solver_ver" localSheetId="2" hidden="1">2</definedName>
    <definedName name="SPReturns">'VaR &amp; ROI vs. S&amp;P500'!$B$2:$B$65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9" i="40" l="1"/>
  <c r="H8" i="40"/>
  <c r="G7" i="40"/>
  <c r="F6" i="40"/>
  <c r="E5" i="40"/>
  <c r="D4" i="40"/>
  <c r="C3" i="40"/>
  <c r="B2" i="40"/>
  <c r="X18" i="4"/>
  <c r="Y18" i="4"/>
  <c r="W23" i="4"/>
  <c r="W22" i="4"/>
  <c r="W21" i="4"/>
  <c r="W20" i="4"/>
  <c r="W19" i="4"/>
  <c r="W18" i="4"/>
  <c r="I2" i="5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63" i="4"/>
  <c r="M23" i="4"/>
  <c r="D2" i="37"/>
  <c r="D3" i="37" s="1"/>
  <c r="D4" i="37" s="1"/>
  <c r="D5" i="37" s="1"/>
  <c r="D6" i="37" s="1"/>
  <c r="D7" i="37" s="1"/>
  <c r="D8" i="37" s="1"/>
  <c r="D9" i="37" s="1"/>
  <c r="D10" i="37" s="1"/>
  <c r="D11" i="37" s="1"/>
  <c r="D12" i="37" s="1"/>
  <c r="D13" i="37" s="1"/>
  <c r="D14" i="37" s="1"/>
  <c r="D15" i="37" s="1"/>
  <c r="D16" i="37" s="1"/>
  <c r="D17" i="37" s="1"/>
  <c r="D18" i="37" s="1"/>
  <c r="D19" i="37" s="1"/>
  <c r="D20" i="37" s="1"/>
  <c r="D21" i="37" s="1"/>
  <c r="D22" i="37" s="1"/>
  <c r="D23" i="37" s="1"/>
  <c r="D24" i="37" s="1"/>
  <c r="D25" i="37" s="1"/>
  <c r="D26" i="37" s="1"/>
  <c r="D27" i="37" s="1"/>
  <c r="D28" i="37" s="1"/>
  <c r="D29" i="37" s="1"/>
  <c r="D30" i="37" s="1"/>
  <c r="D31" i="37" s="1"/>
  <c r="D32" i="37" s="1"/>
  <c r="D33" i="37" s="1"/>
  <c r="D34" i="37" s="1"/>
  <c r="D35" i="37" s="1"/>
  <c r="D36" i="37" s="1"/>
  <c r="D37" i="37" s="1"/>
  <c r="D38" i="37" s="1"/>
  <c r="D39" i="37" s="1"/>
  <c r="D40" i="37" s="1"/>
  <c r="D41" i="37" s="1"/>
  <c r="D42" i="37" s="1"/>
  <c r="D43" i="37" s="1"/>
  <c r="D44" i="37" s="1"/>
  <c r="D45" i="37" s="1"/>
  <c r="D46" i="37" s="1"/>
  <c r="D47" i="37" s="1"/>
  <c r="D48" i="37" s="1"/>
  <c r="D49" i="37" s="1"/>
  <c r="D50" i="37" s="1"/>
  <c r="D51" i="37" s="1"/>
  <c r="D52" i="37" s="1"/>
  <c r="D53" i="37" s="1"/>
  <c r="D54" i="37" s="1"/>
  <c r="D55" i="37" s="1"/>
  <c r="D56" i="37" s="1"/>
  <c r="D57" i="37" s="1"/>
  <c r="D58" i="37" s="1"/>
  <c r="D59" i="37" s="1"/>
  <c r="D60" i="37" s="1"/>
  <c r="D61" i="37" s="1"/>
  <c r="D62" i="37" s="1"/>
  <c r="D63" i="37" s="1"/>
  <c r="D64" i="37" s="1"/>
  <c r="D65" i="37" s="1"/>
  <c r="M26" i="4"/>
  <c r="M24" i="4" s="1"/>
  <c r="H2" i="37"/>
  <c r="G2" i="37"/>
  <c r="E2" i="37"/>
  <c r="E3" i="37" s="1"/>
  <c r="E4" i="37" s="1"/>
  <c r="E5" i="37" s="1"/>
  <c r="E6" i="37" s="1"/>
  <c r="E7" i="37" s="1"/>
  <c r="E8" i="37" s="1"/>
  <c r="E9" i="37" s="1"/>
  <c r="E10" i="37" s="1"/>
  <c r="E11" i="37" s="1"/>
  <c r="E12" i="37" s="1"/>
  <c r="E13" i="37" s="1"/>
  <c r="E14" i="37" s="1"/>
  <c r="E15" i="37" s="1"/>
  <c r="E16" i="37" s="1"/>
  <c r="E17" i="37" s="1"/>
  <c r="E18" i="37" s="1"/>
  <c r="E19" i="37" s="1"/>
  <c r="E20" i="37" s="1"/>
  <c r="E21" i="37" s="1"/>
  <c r="E22" i="37" s="1"/>
  <c r="E23" i="37" s="1"/>
  <c r="E24" i="37" s="1"/>
  <c r="E25" i="37" s="1"/>
  <c r="E26" i="37" s="1"/>
  <c r="E27" i="37" s="1"/>
  <c r="E28" i="37" s="1"/>
  <c r="E29" i="37" s="1"/>
  <c r="E30" i="37" s="1"/>
  <c r="E31" i="37" s="1"/>
  <c r="E32" i="37" s="1"/>
  <c r="E33" i="37" s="1"/>
  <c r="E34" i="37" s="1"/>
  <c r="E35" i="37" s="1"/>
  <c r="E36" i="37" s="1"/>
  <c r="E37" i="37" s="1"/>
  <c r="E38" i="37" s="1"/>
  <c r="E39" i="37" s="1"/>
  <c r="E40" i="37" s="1"/>
  <c r="E41" i="37" s="1"/>
  <c r="E42" i="37" s="1"/>
  <c r="E43" i="37" s="1"/>
  <c r="E44" i="37" s="1"/>
  <c r="E45" i="37" s="1"/>
  <c r="E46" i="37" s="1"/>
  <c r="E47" i="37" s="1"/>
  <c r="E48" i="37" s="1"/>
  <c r="E49" i="37" s="1"/>
  <c r="E50" i="37" s="1"/>
  <c r="E51" i="37" s="1"/>
  <c r="E52" i="37" s="1"/>
  <c r="E53" i="37" s="1"/>
  <c r="E54" i="37" s="1"/>
  <c r="E55" i="37" s="1"/>
  <c r="E56" i="37" s="1"/>
  <c r="E57" i="37" s="1"/>
  <c r="E58" i="37" s="1"/>
  <c r="E59" i="37" s="1"/>
  <c r="E60" i="37" s="1"/>
  <c r="E61" i="37" s="1"/>
  <c r="E62" i="37" s="1"/>
  <c r="E63" i="37" s="1"/>
  <c r="E64" i="37" s="1"/>
  <c r="E65" i="37" s="1"/>
  <c r="B8" i="25"/>
  <c r="B7" i="25"/>
  <c r="B6" i="25"/>
  <c r="B5" i="25"/>
  <c r="B4" i="25"/>
  <c r="R19" i="4"/>
  <c r="S19" i="4"/>
  <c r="R18" i="4"/>
  <c r="S18" i="4"/>
  <c r="R5" i="4"/>
  <c r="S5" i="4"/>
  <c r="R4" i="4"/>
  <c r="S4" i="4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4" i="1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2" i="4"/>
  <c r="R20" i="4" l="1"/>
  <c r="I2" i="37"/>
  <c r="S20" i="4"/>
  <c r="S6" i="4"/>
  <c r="R6" i="4"/>
  <c r="B10" i="25"/>
  <c r="B11" i="25" s="1"/>
  <c r="H2" i="5"/>
  <c r="N19" i="4"/>
  <c r="O19" i="4"/>
  <c r="P19" i="4"/>
  <c r="Q19" i="4"/>
  <c r="M19" i="4"/>
  <c r="N18" i="4"/>
  <c r="O18" i="4"/>
  <c r="P18" i="4"/>
  <c r="Q18" i="4"/>
  <c r="M18" i="4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M20" i="4" l="1"/>
  <c r="O20" i="4"/>
  <c r="N20" i="4"/>
  <c r="Q20" i="4"/>
  <c r="P20" i="4"/>
  <c r="T19" i="4"/>
  <c r="T18" i="4"/>
  <c r="T20" i="4" l="1"/>
  <c r="N5" i="4"/>
  <c r="O5" i="4"/>
  <c r="P5" i="4"/>
  <c r="Q5" i="4"/>
  <c r="M5" i="4"/>
  <c r="N4" i="4"/>
  <c r="O4" i="4"/>
  <c r="P4" i="4"/>
  <c r="Q4" i="4"/>
  <c r="M4" i="4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M4" i="1"/>
  <c r="K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4" i="1"/>
  <c r="N6" i="4" l="1"/>
  <c r="O6" i="4"/>
  <c r="P6" i="4"/>
  <c r="T7" i="4"/>
  <c r="M6" i="4" l="1"/>
  <c r="Q6" i="4"/>
  <c r="T4" i="4" l="1"/>
  <c r="T5" i="4"/>
  <c r="T6" i="4" l="1"/>
</calcChain>
</file>

<file path=xl/sharedStrings.xml><?xml version="1.0" encoding="utf-8"?>
<sst xmlns="http://schemas.openxmlformats.org/spreadsheetml/2006/main" count="234" uniqueCount="90">
  <si>
    <t>Date</t>
  </si>
  <si>
    <t>$NFLX</t>
  </si>
  <si>
    <t>$AMZN</t>
  </si>
  <si>
    <t>$MSFT</t>
  </si>
  <si>
    <t>$AAPL</t>
  </si>
  <si>
    <t>$NKE</t>
  </si>
  <si>
    <t>$UNH</t>
  </si>
  <si>
    <t>$JPM</t>
  </si>
  <si>
    <t>Mkt-RF</t>
  </si>
  <si>
    <t>SMB</t>
  </si>
  <si>
    <t>HML</t>
  </si>
  <si>
    <t>RMW</t>
  </si>
  <si>
    <t>CMA</t>
  </si>
  <si>
    <t>RF</t>
  </si>
  <si>
    <t>Return</t>
  </si>
  <si>
    <t>SD</t>
  </si>
  <si>
    <t>Sharpe</t>
  </si>
  <si>
    <t>Portfolio</t>
  </si>
  <si>
    <t>Weights</t>
  </si>
  <si>
    <t>Potfolio</t>
  </si>
  <si>
    <t>"Future"</t>
  </si>
  <si>
    <t>"Historical"</t>
  </si>
  <si>
    <t>Optimal Portfolio (2012-2016)</t>
  </si>
  <si>
    <t>Optimal Portfolio Returns</t>
  </si>
  <si>
    <t>Portrfolio of Future Returns (2017-2021)</t>
  </si>
  <si>
    <t>1/1/2012 (Test)</t>
  </si>
  <si>
    <t>RF Ave. (2012-2016)</t>
  </si>
  <si>
    <t>RF Ave. (2017-2022)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</si>
  <si>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</si>
  <si>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</si>
  <si>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</si>
  <si>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</si>
  <si>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</si>
  <si>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</si>
  <si>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</si>
  <si>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</si>
  <si>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</si>
  <si>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</si>
  <si>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</si>
  <si>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</si>
  <si>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</si>
  <si>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</si>
  <si>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</si>
  <si>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</si>
  <si>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</si>
  <si>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</si>
  <si>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</si>
  <si>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</si>
  <si>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</si>
  <si>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</si>
  <si>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</si>
  <si>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</si>
  <si>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</si>
  <si>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</si>
  <si>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Residuals</t>
  </si>
  <si>
    <t>Standard Residuals</t>
  </si>
  <si>
    <t>PROBABILITY OUTPUT</t>
  </si>
  <si>
    <t>Percentile</t>
  </si>
  <si>
    <t>Returns</t>
  </si>
  <si>
    <t>Predicted Returns</t>
  </si>
  <si>
    <t>H(0):</t>
  </si>
  <si>
    <t>H(A):</t>
  </si>
  <si>
    <t>SSE_F:</t>
  </si>
  <si>
    <t>MSE_F:</t>
  </si>
  <si>
    <t>SSE_R:</t>
  </si>
  <si>
    <t>n:</t>
  </si>
  <si>
    <t>k:</t>
  </si>
  <si>
    <t>r:</t>
  </si>
  <si>
    <t>F-stat:</t>
  </si>
  <si>
    <t>P-val:</t>
  </si>
  <si>
    <t>Conclusion:</t>
  </si>
  <si>
    <t>beta_RMW = beta_CMA = 0</t>
  </si>
  <si>
    <t>at least one: beta_RMW, beta_CMA ~= 0</t>
  </si>
  <si>
    <t>% Return</t>
  </si>
  <si>
    <t>Template Portfolio</t>
  </si>
  <si>
    <t>Mean</t>
  </si>
  <si>
    <t>Std</t>
  </si>
  <si>
    <t>5% VAR</t>
  </si>
  <si>
    <t xml:space="preserve">Sortino Ratio = </t>
  </si>
  <si>
    <t>Portfolio Returns</t>
  </si>
  <si>
    <t>S&amp;P Returns</t>
  </si>
  <si>
    <t>S&amp;P Invetment</t>
  </si>
  <si>
    <t xml:space="preserve">Portfolio Investment = </t>
  </si>
  <si>
    <t xml:space="preserve">Skewness = </t>
  </si>
  <si>
    <t>Returns:</t>
  </si>
  <si>
    <t>SD:</t>
  </si>
  <si>
    <t>Annual Portfolio Returns</t>
  </si>
  <si>
    <t>Average (2017-2021)</t>
  </si>
  <si>
    <t>Average (2017-2022)</t>
  </si>
  <si>
    <t>Significant - reject H(0)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</si>
</sst>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4" formatCode="_(&quot;$&quot;* #,##0.00_);_(&quot;$&quot;* \(#,##0.00\);_(&quot;$&quot;* &quot;-&quot;??_);_(@_)"/>
    <numFmt numFmtId="164" formatCode="0.00000000"/>
    <numFmt numFmtId="165" formatCode="0.0000"/>
    <numFmt numFmtId="166" formatCode="0.000"/>
    <numFmt numFmtId="167" formatCode="#,##0.000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Garamond"/>
      <family val="1"/>
    </font>
    <font>
      <sz val="10"/>
      <color rgb="FF000000"/>
      <name val="Helvetica Neue"/>
      <family val="2"/>
    </font>
    <font>
      <sz val="12"/>
      <color theme="1"/>
      <name val="Helvetica"/>
      <family val="2"/>
    </font>
    <font>
      <b/>
      <sz val="10"/>
      <color rgb="FF000000"/>
      <name val="Helvetica Neue"/>
      <family val="2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7" fillId="0" borderId="0" applyFont="0" applyFill="0" applyBorder="0" applyAlignment="0" applyProtection="0"/>
    <xf numFmtId="9" fontId="7" fillId="0" borderId="0" applyFont="0" applyFill="0" applyBorder="0" applyAlignment="0" applyProtection="0"/>
  </cellStyleXfs>
  <cellXfs count="65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3" fillId="0" borderId="0" xfId="0" applyFont="1"/>
    <xf numFmtId="0" fontId="4" fillId="0" borderId="0" xfId="0" applyFont="1"/>
    <xf numFmtId="0" fontId="1" fillId="0" borderId="0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1" xfId="0" applyBorder="1"/>
    <xf numFmtId="0" fontId="0" fillId="0" borderId="6" xfId="0" applyBorder="1"/>
    <xf numFmtId="9" fontId="0" fillId="0" borderId="7" xfId="0" applyNumberFormat="1" applyBorder="1"/>
    <xf numFmtId="9" fontId="0" fillId="0" borderId="8" xfId="0" applyNumberFormat="1" applyBorder="1"/>
    <xf numFmtId="2" fontId="0" fillId="0" borderId="5" xfId="0" applyNumberFormat="1" applyBorder="1"/>
    <xf numFmtId="0" fontId="5" fillId="0" borderId="0" xfId="0" applyFont="1"/>
    <xf numFmtId="0" fontId="0" fillId="2" borderId="0" xfId="0" applyFill="1"/>
    <xf numFmtId="0" fontId="5" fillId="2" borderId="0" xfId="0" applyFont="1" applyFill="1"/>
    <xf numFmtId="0" fontId="0" fillId="0" borderId="0" xfId="0" applyFill="1"/>
    <xf numFmtId="14" fontId="0" fillId="0" borderId="0" xfId="0" applyNumberFormat="1" applyAlignment="1">
      <alignment horizontal="left"/>
    </xf>
    <xf numFmtId="14" fontId="0" fillId="0" borderId="0" xfId="0" applyNumberFormat="1" applyFill="1" applyAlignment="1">
      <alignment horizontal="left"/>
    </xf>
    <xf numFmtId="164" fontId="0" fillId="0" borderId="0" xfId="0" applyNumberFormat="1"/>
    <xf numFmtId="0" fontId="0" fillId="0" borderId="0" xfId="0" applyFill="1" applyBorder="1" applyAlignment="1"/>
    <xf numFmtId="0" fontId="0" fillId="0" borderId="9" xfId="0" applyFill="1" applyBorder="1" applyAlignment="1"/>
    <xf numFmtId="0" fontId="6" fillId="0" borderId="10" xfId="0" applyFont="1" applyFill="1" applyBorder="1" applyAlignment="1">
      <alignment horizontal="center"/>
    </xf>
    <xf numFmtId="0" fontId="6" fillId="0" borderId="10" xfId="0" applyFont="1" applyFill="1" applyBorder="1" applyAlignment="1">
      <alignment horizontal="centerContinuous"/>
    </xf>
    <xf numFmtId="0" fontId="5" fillId="3" borderId="0" xfId="0" applyFont="1" applyFill="1"/>
    <xf numFmtId="0" fontId="5" fillId="0" borderId="2" xfId="0" applyFont="1" applyBorder="1"/>
    <xf numFmtId="0" fontId="5" fillId="0" borderId="3" xfId="0" applyFont="1" applyBorder="1"/>
    <xf numFmtId="0" fontId="5" fillId="0" borderId="4" xfId="0" applyFont="1" applyBorder="1"/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165" fontId="0" fillId="0" borderId="0" xfId="0" applyNumberFormat="1"/>
    <xf numFmtId="0" fontId="1" fillId="0" borderId="0" xfId="0" applyFont="1" applyAlignment="1">
      <alignment horizontal="center"/>
    </xf>
    <xf numFmtId="9" fontId="0" fillId="0" borderId="7" xfId="0" applyNumberFormat="1" applyFont="1" applyBorder="1"/>
    <xf numFmtId="0" fontId="0" fillId="3" borderId="0" xfId="0" applyFill="1" applyAlignment="1">
      <alignment horizontal="left"/>
    </xf>
    <xf numFmtId="44" fontId="0" fillId="0" borderId="0" xfId="1" applyFont="1"/>
    <xf numFmtId="0" fontId="5" fillId="3" borderId="0" xfId="0" applyFont="1" applyFill="1" applyAlignment="1">
      <alignment horizontal="center"/>
    </xf>
    <xf numFmtId="4" fontId="0" fillId="0" borderId="0" xfId="0" applyNumberFormat="1"/>
    <xf numFmtId="167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0" fontId="5" fillId="0" borderId="0" xfId="0" applyFont="1" applyFill="1" applyAlignment="1">
      <alignment horizontal="center"/>
    </xf>
    <xf numFmtId="0" fontId="0" fillId="0" borderId="0" xfId="0" applyBorder="1"/>
    <xf numFmtId="9" fontId="0" fillId="0" borderId="0" xfId="0" applyNumberFormat="1" applyBorder="1"/>
    <xf numFmtId="0" fontId="5" fillId="0" borderId="0" xfId="0" applyFont="1" applyAlignment="1">
      <alignment horizontal="right"/>
    </xf>
    <xf numFmtId="14" fontId="0" fillId="0" borderId="0" xfId="0" applyNumberFormat="1" applyAlignment="1">
      <alignment horizontal="center"/>
    </xf>
    <xf numFmtId="14" fontId="5" fillId="2" borderId="0" xfId="0" applyNumberFormat="1" applyFont="1" applyFill="1" applyAlignment="1">
      <alignment horizontal="center"/>
    </xf>
    <xf numFmtId="166" fontId="0" fillId="0" borderId="5" xfId="0" applyNumberFormat="1" applyBorder="1"/>
    <xf numFmtId="0" fontId="0" fillId="0" borderId="11" xfId="0" applyBorder="1"/>
    <xf numFmtId="10" fontId="0" fillId="0" borderId="11" xfId="2" applyNumberFormat="1" applyFont="1" applyBorder="1"/>
    <xf numFmtId="10" fontId="0" fillId="0" borderId="11" xfId="0" applyNumberFormat="1" applyBorder="1"/>
    <xf numFmtId="0" fontId="0" fillId="0" borderId="5" xfId="0" applyBorder="1"/>
    <xf numFmtId="0" fontId="0" fillId="0" borderId="12" xfId="0" applyBorder="1"/>
    <xf numFmtId="0" fontId="0" fillId="0" borderId="13" xfId="0" applyBorder="1"/>
    <xf numFmtId="10" fontId="0" fillId="0" borderId="14" xfId="2" applyNumberFormat="1" applyFont="1" applyBorder="1"/>
    <xf numFmtId="0" fontId="0" fillId="0" borderId="14" xfId="0" applyBorder="1"/>
    <xf numFmtId="0" fontId="0" fillId="0" borderId="7" xfId="0" applyBorder="1"/>
    <xf numFmtId="10" fontId="0" fillId="0" borderId="15" xfId="2" applyNumberFormat="1" applyFont="1" applyBorder="1"/>
    <xf numFmtId="0" fontId="0" fillId="0" borderId="15" xfId="0" applyBorder="1"/>
    <xf numFmtId="0" fontId="0" fillId="0" borderId="8" xfId="0" applyBorder="1"/>
    <xf numFmtId="0" fontId="1" fillId="3" borderId="1" xfId="0" applyFont="1" applyFill="1" applyBorder="1" applyAlignment="1">
      <alignment horizontal="center" vertical="center" wrapText="1"/>
    </xf>
    <xf numFmtId="14" fontId="5" fillId="3" borderId="16" xfId="0" applyNumberFormat="1" applyFont="1" applyFill="1" applyBorder="1" applyAlignment="1">
      <alignment horizontal="left"/>
    </xf>
    <xf numFmtId="0" fontId="5" fillId="3" borderId="17" xfId="0" applyFont="1" applyFill="1" applyBorder="1"/>
  </cellXfs>
  <cellStyles count="3">
    <cellStyle name="Currency" xfId="1" builtinId="4"/>
    <cellStyle name="Normal" xfId="0" builtinId="0"/>
    <cellStyle name="Percent" xfId="2" builtinId="5"/>
  </cellStyles>
  <dxfs count="0"/>
  <tableStyles count="1" defaultTableStyle="TableStyleMedium2" defaultPivotStyle="PivotStyleLight16">
    <tableStyle name="Invisible" pivot="0" table="0" count="0" xr9:uid="{769D32AE-EFDA-48AB-B082-9630CCC1D9A6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Mkt-RF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'FF Factor Data'!$B$641:$B$704</c:f>
              <c:numCache>
                <c:formatCode>General</c:formatCode>
                <c:ptCount val="64"/>
                <c:pt idx="0">
                  <c:v>2.5000000000000001E-3</c:v>
                </c:pt>
                <c:pt idx="1">
                  <c:v>-2.0199999999999999E-2</c:v>
                </c:pt>
                <c:pt idx="2">
                  <c:v>4.8599999999999997E-2</c:v>
                </c:pt>
                <c:pt idx="3">
                  <c:v>1.8100000000000002E-2</c:v>
                </c:pt>
                <c:pt idx="4">
                  <c:v>1.9400000000000001E-2</c:v>
                </c:pt>
                <c:pt idx="5">
                  <c:v>3.5700000000000003E-2</c:v>
                </c:pt>
                <c:pt idx="6">
                  <c:v>1.6999999999999999E-3</c:v>
                </c:pt>
                <c:pt idx="7">
                  <c:v>1.09E-2</c:v>
                </c:pt>
                <c:pt idx="8">
                  <c:v>1.06E-2</c:v>
                </c:pt>
                <c:pt idx="9">
                  <c:v>7.7999999999999996E-3</c:v>
                </c:pt>
                <c:pt idx="10">
                  <c:v>1.8700000000000001E-2</c:v>
                </c:pt>
                <c:pt idx="11">
                  <c:v>1.6000000000000001E-3</c:v>
                </c:pt>
                <c:pt idx="12">
                  <c:v>2.5100000000000001E-2</c:v>
                </c:pt>
                <c:pt idx="13">
                  <c:v>2.2499999999999999E-2</c:v>
                </c:pt>
                <c:pt idx="14">
                  <c:v>3.1199999999999999E-2</c:v>
                </c:pt>
                <c:pt idx="15">
                  <c:v>1.06E-2</c:v>
                </c:pt>
                <c:pt idx="16">
                  <c:v>5.5800000000000002E-2</c:v>
                </c:pt>
                <c:pt idx="17">
                  <c:v>-3.6499999999999998E-2</c:v>
                </c:pt>
                <c:pt idx="18">
                  <c:v>-2.35E-2</c:v>
                </c:pt>
                <c:pt idx="19">
                  <c:v>2.8999999999999998E-3</c:v>
                </c:pt>
                <c:pt idx="20">
                  <c:v>2.6499999999999999E-2</c:v>
                </c:pt>
                <c:pt idx="21">
                  <c:v>4.7999999999999996E-3</c:v>
                </c:pt>
                <c:pt idx="22">
                  <c:v>3.1899999999999998E-2</c:v>
                </c:pt>
                <c:pt idx="23">
                  <c:v>3.44E-2</c:v>
                </c:pt>
                <c:pt idx="24">
                  <c:v>5.9999999999999995E-4</c:v>
                </c:pt>
                <c:pt idx="25">
                  <c:v>-7.6799999999999993E-2</c:v>
                </c:pt>
                <c:pt idx="26">
                  <c:v>1.6899999999999998E-2</c:v>
                </c:pt>
                <c:pt idx="27">
                  <c:v>-9.5500000000000002E-2</c:v>
                </c:pt>
                <c:pt idx="28">
                  <c:v>8.4099999999999994E-2</c:v>
                </c:pt>
                <c:pt idx="29">
                  <c:v>3.4000000000000002E-2</c:v>
                </c:pt>
                <c:pt idx="30">
                  <c:v>1.0999999999999999E-2</c:v>
                </c:pt>
                <c:pt idx="31">
                  <c:v>3.9600000000000003E-2</c:v>
                </c:pt>
                <c:pt idx="32">
                  <c:v>-6.9400000000000003E-2</c:v>
                </c:pt>
                <c:pt idx="33">
                  <c:v>6.93E-2</c:v>
                </c:pt>
                <c:pt idx="34">
                  <c:v>1.1900000000000001E-2</c:v>
                </c:pt>
                <c:pt idx="35">
                  <c:v>-2.58E-2</c:v>
                </c:pt>
                <c:pt idx="36">
                  <c:v>1.43E-2</c:v>
                </c:pt>
                <c:pt idx="37">
                  <c:v>2.06E-2</c:v>
                </c:pt>
                <c:pt idx="38">
                  <c:v>3.8699999999999998E-2</c:v>
                </c:pt>
                <c:pt idx="39">
                  <c:v>2.7699999999999999E-2</c:v>
                </c:pt>
                <c:pt idx="40">
                  <c:v>-1.1000000000000001E-3</c:v>
                </c:pt>
                <c:pt idx="41">
                  <c:v>-8.1299999999999997E-2</c:v>
                </c:pt>
                <c:pt idx="42">
                  <c:v>-0.1338</c:v>
                </c:pt>
                <c:pt idx="43">
                  <c:v>0.13650000000000001</c:v>
                </c:pt>
                <c:pt idx="44">
                  <c:v>5.5800000000000002E-2</c:v>
                </c:pt>
                <c:pt idx="45">
                  <c:v>2.46E-2</c:v>
                </c:pt>
                <c:pt idx="46">
                  <c:v>5.7700000000000001E-2</c:v>
                </c:pt>
                <c:pt idx="47">
                  <c:v>7.6300000000000007E-2</c:v>
                </c:pt>
                <c:pt idx="48">
                  <c:v>-3.6299999999999999E-2</c:v>
                </c:pt>
                <c:pt idx="49">
                  <c:v>-2.1000000000000001E-2</c:v>
                </c:pt>
                <c:pt idx="50">
                  <c:v>0.12470000000000001</c:v>
                </c:pt>
                <c:pt idx="51">
                  <c:v>4.6300000000000001E-2</c:v>
                </c:pt>
                <c:pt idx="52">
                  <c:v>-2.9999999999999997E-4</c:v>
                </c:pt>
                <c:pt idx="53">
                  <c:v>2.7799999999999998E-2</c:v>
                </c:pt>
                <c:pt idx="54">
                  <c:v>3.0800000000000001E-2</c:v>
                </c:pt>
                <c:pt idx="55">
                  <c:v>4.9299999999999997E-2</c:v>
                </c:pt>
                <c:pt idx="56">
                  <c:v>2.8999999999999998E-3</c:v>
                </c:pt>
                <c:pt idx="57">
                  <c:v>2.75E-2</c:v>
                </c:pt>
                <c:pt idx="58">
                  <c:v>1.2699999999999999E-2</c:v>
                </c:pt>
                <c:pt idx="59">
                  <c:v>2.9000000000000001E-2</c:v>
                </c:pt>
                <c:pt idx="60">
                  <c:v>-4.3700000000000003E-2</c:v>
                </c:pt>
                <c:pt idx="61">
                  <c:v>6.6500000000000004E-2</c:v>
                </c:pt>
                <c:pt idx="62">
                  <c:v>-1.55E-2</c:v>
                </c:pt>
                <c:pt idx="63">
                  <c:v>3.1E-2</c:v>
                </c:pt>
              </c:numCache>
            </c:numRef>
          </c:xVal>
          <c:yVal>
            <c:numRef>
              <c:f>'FF3 Output'!$C$27:$C$90</c:f>
              <c:numCache>
                <c:formatCode>General</c:formatCode>
                <c:ptCount val="64"/>
                <c:pt idx="0">
                  <c:v>2.0661775925881202E-2</c:v>
                </c:pt>
                <c:pt idx="1">
                  <c:v>3.5985020875031158E-2</c:v>
                </c:pt>
                <c:pt idx="2">
                  <c:v>-1.6318701222429472E-3</c:v>
                </c:pt>
                <c:pt idx="3">
                  <c:v>3.0185053916785796E-2</c:v>
                </c:pt>
                <c:pt idx="4">
                  <c:v>-1.6356316421415787E-2</c:v>
                </c:pt>
                <c:pt idx="5">
                  <c:v>1.0547636296872592E-2</c:v>
                </c:pt>
                <c:pt idx="6">
                  <c:v>1.6233576586165695E-2</c:v>
                </c:pt>
                <c:pt idx="7">
                  <c:v>-2.3865767151890451E-2</c:v>
                </c:pt>
                <c:pt idx="8">
                  <c:v>-3.7775253754494406E-2</c:v>
                </c:pt>
                <c:pt idx="9">
                  <c:v>7.2123942870965907E-2</c:v>
                </c:pt>
                <c:pt idx="10">
                  <c:v>4.4451963642576087E-2</c:v>
                </c:pt>
                <c:pt idx="11">
                  <c:v>-2.7280879475463843E-2</c:v>
                </c:pt>
                <c:pt idx="12">
                  <c:v>0.11008663071607909</c:v>
                </c:pt>
                <c:pt idx="13">
                  <c:v>-2.8971929699034765E-2</c:v>
                </c:pt>
                <c:pt idx="14">
                  <c:v>-6.0466309041506378E-2</c:v>
                </c:pt>
                <c:pt idx="15">
                  <c:v>5.2063179360288238E-2</c:v>
                </c:pt>
                <c:pt idx="16">
                  <c:v>1.207470236703265E-2</c:v>
                </c:pt>
                <c:pt idx="17">
                  <c:v>2.6966758676057204E-2</c:v>
                </c:pt>
                <c:pt idx="18">
                  <c:v>3.7759248507843145E-3</c:v>
                </c:pt>
                <c:pt idx="19">
                  <c:v>6.1661498893805136E-2</c:v>
                </c:pt>
                <c:pt idx="20">
                  <c:v>-2.8862592562534102E-2</c:v>
                </c:pt>
                <c:pt idx="21">
                  <c:v>-0.10112984866370131</c:v>
                </c:pt>
                <c:pt idx="22">
                  <c:v>1.1753314006384453E-2</c:v>
                </c:pt>
                <c:pt idx="23">
                  <c:v>-0.1235939154156625</c:v>
                </c:pt>
                <c:pt idx="24">
                  <c:v>8.3786829469904844E-2</c:v>
                </c:pt>
                <c:pt idx="25">
                  <c:v>-2.604947168314295E-2</c:v>
                </c:pt>
                <c:pt idx="26">
                  <c:v>5.7117400364988628E-3</c:v>
                </c:pt>
                <c:pt idx="27">
                  <c:v>1.2125345549194408E-2</c:v>
                </c:pt>
                <c:pt idx="28">
                  <c:v>-6.9817305101585597E-2</c:v>
                </c:pt>
                <c:pt idx="29">
                  <c:v>1.8205615469922949E-2</c:v>
                </c:pt>
                <c:pt idx="30">
                  <c:v>-1.7824661901083505E-2</c:v>
                </c:pt>
                <c:pt idx="31">
                  <c:v>-6.5654553765620877E-2</c:v>
                </c:pt>
                <c:pt idx="32">
                  <c:v>-2.3337226103343271E-2</c:v>
                </c:pt>
                <c:pt idx="33">
                  <c:v>5.4601374252161106E-2</c:v>
                </c:pt>
                <c:pt idx="34">
                  <c:v>5.7411991555995565E-2</c:v>
                </c:pt>
                <c:pt idx="35">
                  <c:v>3.0137108514109345E-2</c:v>
                </c:pt>
                <c:pt idx="36">
                  <c:v>-1.9896682596736621E-2</c:v>
                </c:pt>
                <c:pt idx="37">
                  <c:v>-8.5645426411837977E-2</c:v>
                </c:pt>
                <c:pt idx="38">
                  <c:v>-6.1813853776866129E-2</c:v>
                </c:pt>
                <c:pt idx="39">
                  <c:v>0.1378263419110069</c:v>
                </c:pt>
                <c:pt idx="40">
                  <c:v>1.4606664329430537E-2</c:v>
                </c:pt>
                <c:pt idx="41">
                  <c:v>1.1290302628410399E-2</c:v>
                </c:pt>
                <c:pt idx="42">
                  <c:v>2.491791463339986E-2</c:v>
                </c:pt>
                <c:pt idx="43">
                  <c:v>3.0368130217368436E-2</c:v>
                </c:pt>
                <c:pt idx="44">
                  <c:v>-4.7913493941880207E-2</c:v>
                </c:pt>
                <c:pt idx="45">
                  <c:v>-5.5869442908241786E-2</c:v>
                </c:pt>
                <c:pt idx="46">
                  <c:v>6.2989471312819401E-2</c:v>
                </c:pt>
                <c:pt idx="47">
                  <c:v>1.2307099893991133E-2</c:v>
                </c:pt>
                <c:pt idx="48">
                  <c:v>-4.7170536076719241E-2</c:v>
                </c:pt>
                <c:pt idx="49">
                  <c:v>-3.808568226427821E-3</c:v>
                </c:pt>
                <c:pt idx="50">
                  <c:v>1.4796617487979745E-2</c:v>
                </c:pt>
                <c:pt idx="51">
                  <c:v>2.6984181073404702E-2</c:v>
                </c:pt>
                <c:pt idx="52">
                  <c:v>-2.1315602152173208E-3</c:v>
                </c:pt>
                <c:pt idx="53">
                  <c:v>2.6822469492690765E-2</c:v>
                </c:pt>
                <c:pt idx="54">
                  <c:v>2.4444775908702115E-2</c:v>
                </c:pt>
                <c:pt idx="55">
                  <c:v>-4.9015372538153273E-3</c:v>
                </c:pt>
                <c:pt idx="56">
                  <c:v>-5.5483755927462554E-2</c:v>
                </c:pt>
                <c:pt idx="57">
                  <c:v>9.4423321615581979E-2</c:v>
                </c:pt>
                <c:pt idx="58">
                  <c:v>-3.4397292576443306E-2</c:v>
                </c:pt>
                <c:pt idx="59">
                  <c:v>2.6276683220060593E-2</c:v>
                </c:pt>
                <c:pt idx="60">
                  <c:v>-8.4532374268456723E-2</c:v>
                </c:pt>
                <c:pt idx="61">
                  <c:v>-4.9822894039262808E-2</c:v>
                </c:pt>
                <c:pt idx="62">
                  <c:v>2.2849488193713033E-2</c:v>
                </c:pt>
                <c:pt idx="63">
                  <c:v>-9.544912666896592E-2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271-124C-A6E6-AA80DEC8F7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080032"/>
        <c:axId val="251785520"/>
      </c:scatterChart>
      <c:valAx>
        <c:axId val="259080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Mkt-RF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51785520"/>
        <c:crosses val="autoZero"/>
        <c:crossBetween val="midCat"/>
      </c:valAx>
      <c:valAx>
        <c:axId val="2517855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5908003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HML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'FF5 Output'!$D$641:$D$704</c:f>
              <c:numCache>
                <c:formatCode>General</c:formatCode>
                <c:ptCount val="64"/>
              </c:numCache>
            </c:numRef>
          </c:xVal>
          <c:yVal>
            <c:numRef>
              <c:f>'FF5 Output'!$C$29:$C$92</c:f>
              <c:numCache>
                <c:formatCode>General</c:formatCode>
                <c:ptCount val="64"/>
                <c:pt idx="0">
                  <c:v>9.5394863459945176E-3</c:v>
                </c:pt>
                <c:pt idx="1">
                  <c:v>3.0580142586342354E-2</c:v>
                </c:pt>
                <c:pt idx="2">
                  <c:v>-1.0686842318770406E-2</c:v>
                </c:pt>
                <c:pt idx="3">
                  <c:v>3.7421189706610465E-2</c:v>
                </c:pt>
                <c:pt idx="4">
                  <c:v>-2.3361359469652371E-2</c:v>
                </c:pt>
                <c:pt idx="5">
                  <c:v>9.4543549036503784E-3</c:v>
                </c:pt>
                <c:pt idx="6">
                  <c:v>2.7576439512951995E-2</c:v>
                </c:pt>
                <c:pt idx="7">
                  <c:v>-1.9750126344612244E-3</c:v>
                </c:pt>
                <c:pt idx="8">
                  <c:v>-3.3417946454583153E-2</c:v>
                </c:pt>
                <c:pt idx="9">
                  <c:v>6.2189228726856241E-2</c:v>
                </c:pt>
                <c:pt idx="10">
                  <c:v>3.1371114981559964E-2</c:v>
                </c:pt>
                <c:pt idx="11">
                  <c:v>-2.0054284204523414E-2</c:v>
                </c:pt>
                <c:pt idx="12">
                  <c:v>0.10024783841383147</c:v>
                </c:pt>
                <c:pt idx="13">
                  <c:v>-1.5750303819173854E-2</c:v>
                </c:pt>
                <c:pt idx="14">
                  <c:v>-4.4925461120605671E-2</c:v>
                </c:pt>
                <c:pt idx="15">
                  <c:v>4.1427551355778962E-2</c:v>
                </c:pt>
                <c:pt idx="16">
                  <c:v>-9.1413229533853016E-3</c:v>
                </c:pt>
                <c:pt idx="17">
                  <c:v>5.124228745101421E-2</c:v>
                </c:pt>
                <c:pt idx="18">
                  <c:v>1.5766894757939281E-2</c:v>
                </c:pt>
                <c:pt idx="19">
                  <c:v>3.8729650761848887E-2</c:v>
                </c:pt>
                <c:pt idx="20">
                  <c:v>-2.4529055745616535E-2</c:v>
                </c:pt>
                <c:pt idx="21">
                  <c:v>-9.5438045326741786E-2</c:v>
                </c:pt>
                <c:pt idx="22">
                  <c:v>7.3772457354791612E-3</c:v>
                </c:pt>
                <c:pt idx="23">
                  <c:v>-0.11530862790409777</c:v>
                </c:pt>
                <c:pt idx="24">
                  <c:v>7.1859522891887073E-2</c:v>
                </c:pt>
                <c:pt idx="25">
                  <c:v>-4.1488125653265637E-2</c:v>
                </c:pt>
                <c:pt idx="26">
                  <c:v>-7.5683365899665948E-3</c:v>
                </c:pt>
                <c:pt idx="27">
                  <c:v>1.753990313645528E-2</c:v>
                </c:pt>
                <c:pt idx="28">
                  <c:v>-7.2642682840283496E-2</c:v>
                </c:pt>
                <c:pt idx="29">
                  <c:v>2.7834313003939432E-2</c:v>
                </c:pt>
                <c:pt idx="30">
                  <c:v>-2.0870955579039459E-2</c:v>
                </c:pt>
                <c:pt idx="31">
                  <c:v>-5.2917875981188398E-2</c:v>
                </c:pt>
                <c:pt idx="32">
                  <c:v>-3.0493876956183132E-2</c:v>
                </c:pt>
                <c:pt idx="33">
                  <c:v>5.1276592628256151E-2</c:v>
                </c:pt>
                <c:pt idx="34">
                  <c:v>4.5727463552725611E-2</c:v>
                </c:pt>
                <c:pt idx="35">
                  <c:v>3.1274372306111312E-2</c:v>
                </c:pt>
                <c:pt idx="36">
                  <c:v>-2.8973658503648376E-2</c:v>
                </c:pt>
                <c:pt idx="37">
                  <c:v>-8.0645978487171199E-2</c:v>
                </c:pt>
                <c:pt idx="38">
                  <c:v>-7.2330178583722954E-2</c:v>
                </c:pt>
                <c:pt idx="39">
                  <c:v>0.12803036025036194</c:v>
                </c:pt>
                <c:pt idx="40">
                  <c:v>4.4031169724693744E-3</c:v>
                </c:pt>
                <c:pt idx="41">
                  <c:v>2.9366290294962946E-2</c:v>
                </c:pt>
                <c:pt idx="42">
                  <c:v>2.8618792698693746E-3</c:v>
                </c:pt>
                <c:pt idx="43">
                  <c:v>3.8515189298995965E-2</c:v>
                </c:pt>
                <c:pt idx="44">
                  <c:v>-2.6518374103135543E-2</c:v>
                </c:pt>
                <c:pt idx="45">
                  <c:v>-5.7010969868132283E-2</c:v>
                </c:pt>
                <c:pt idx="46">
                  <c:v>3.8735292136365881E-2</c:v>
                </c:pt>
                <c:pt idx="47">
                  <c:v>3.281789201772374E-2</c:v>
                </c:pt>
                <c:pt idx="48">
                  <c:v>-4.0610635088957438E-2</c:v>
                </c:pt>
                <c:pt idx="49">
                  <c:v>1.2187654172127631E-2</c:v>
                </c:pt>
                <c:pt idx="50">
                  <c:v>-8.3465637604442991E-3</c:v>
                </c:pt>
                <c:pt idx="51">
                  <c:v>2.0840925166551727E-2</c:v>
                </c:pt>
                <c:pt idx="52">
                  <c:v>-3.3998867732283604E-2</c:v>
                </c:pt>
                <c:pt idx="53">
                  <c:v>4.9663120224694796E-2</c:v>
                </c:pt>
                <c:pt idx="54">
                  <c:v>3.9776531751811936E-2</c:v>
                </c:pt>
                <c:pt idx="55">
                  <c:v>7.7879606937150576E-3</c:v>
                </c:pt>
                <c:pt idx="56">
                  <c:v>-5.3639078188188527E-2</c:v>
                </c:pt>
                <c:pt idx="57">
                  <c:v>7.8398755935541978E-2</c:v>
                </c:pt>
                <c:pt idx="58">
                  <c:v>-1.1191835114655678E-2</c:v>
                </c:pt>
                <c:pt idx="59">
                  <c:v>2.5251919672563749E-2</c:v>
                </c:pt>
                <c:pt idx="60">
                  <c:v>-9.9385500929476428E-2</c:v>
                </c:pt>
                <c:pt idx="61">
                  <c:v>-5.0803699132075879E-2</c:v>
                </c:pt>
                <c:pt idx="62">
                  <c:v>6.2568898723353139E-2</c:v>
                </c:pt>
                <c:pt idx="63">
                  <c:v>-9.5615924296911903E-2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009-B644-BA34-8939EA1376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6335824"/>
        <c:axId val="314041872"/>
      </c:scatterChart>
      <c:valAx>
        <c:axId val="716335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HML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14041872"/>
        <c:crosses val="autoZero"/>
        <c:crossBetween val="midCat"/>
      </c:valAx>
      <c:valAx>
        <c:axId val="3140418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1633582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RMW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'FF5 Output'!$E$641:$E$704</c:f>
              <c:numCache>
                <c:formatCode>General</c:formatCode>
                <c:ptCount val="64"/>
              </c:numCache>
            </c:numRef>
          </c:xVal>
          <c:yVal>
            <c:numRef>
              <c:f>'FF5 Output'!$C$29:$C$92</c:f>
              <c:numCache>
                <c:formatCode>General</c:formatCode>
                <c:ptCount val="64"/>
                <c:pt idx="0">
                  <c:v>9.5394863459945176E-3</c:v>
                </c:pt>
                <c:pt idx="1">
                  <c:v>3.0580142586342354E-2</c:v>
                </c:pt>
                <c:pt idx="2">
                  <c:v>-1.0686842318770406E-2</c:v>
                </c:pt>
                <c:pt idx="3">
                  <c:v>3.7421189706610465E-2</c:v>
                </c:pt>
                <c:pt idx="4">
                  <c:v>-2.3361359469652371E-2</c:v>
                </c:pt>
                <c:pt idx="5">
                  <c:v>9.4543549036503784E-3</c:v>
                </c:pt>
                <c:pt idx="6">
                  <c:v>2.7576439512951995E-2</c:v>
                </c:pt>
                <c:pt idx="7">
                  <c:v>-1.9750126344612244E-3</c:v>
                </c:pt>
                <c:pt idx="8">
                  <c:v>-3.3417946454583153E-2</c:v>
                </c:pt>
                <c:pt idx="9">
                  <c:v>6.2189228726856241E-2</c:v>
                </c:pt>
                <c:pt idx="10">
                  <c:v>3.1371114981559964E-2</c:v>
                </c:pt>
                <c:pt idx="11">
                  <c:v>-2.0054284204523414E-2</c:v>
                </c:pt>
                <c:pt idx="12">
                  <c:v>0.10024783841383147</c:v>
                </c:pt>
                <c:pt idx="13">
                  <c:v>-1.5750303819173854E-2</c:v>
                </c:pt>
                <c:pt idx="14">
                  <c:v>-4.4925461120605671E-2</c:v>
                </c:pt>
                <c:pt idx="15">
                  <c:v>4.1427551355778962E-2</c:v>
                </c:pt>
                <c:pt idx="16">
                  <c:v>-9.1413229533853016E-3</c:v>
                </c:pt>
                <c:pt idx="17">
                  <c:v>5.124228745101421E-2</c:v>
                </c:pt>
                <c:pt idx="18">
                  <c:v>1.5766894757939281E-2</c:v>
                </c:pt>
                <c:pt idx="19">
                  <c:v>3.8729650761848887E-2</c:v>
                </c:pt>
                <c:pt idx="20">
                  <c:v>-2.4529055745616535E-2</c:v>
                </c:pt>
                <c:pt idx="21">
                  <c:v>-9.5438045326741786E-2</c:v>
                </c:pt>
                <c:pt idx="22">
                  <c:v>7.3772457354791612E-3</c:v>
                </c:pt>
                <c:pt idx="23">
                  <c:v>-0.11530862790409777</c:v>
                </c:pt>
                <c:pt idx="24">
                  <c:v>7.1859522891887073E-2</c:v>
                </c:pt>
                <c:pt idx="25">
                  <c:v>-4.1488125653265637E-2</c:v>
                </c:pt>
                <c:pt idx="26">
                  <c:v>-7.5683365899665948E-3</c:v>
                </c:pt>
                <c:pt idx="27">
                  <c:v>1.753990313645528E-2</c:v>
                </c:pt>
                <c:pt idx="28">
                  <c:v>-7.2642682840283496E-2</c:v>
                </c:pt>
                <c:pt idx="29">
                  <c:v>2.7834313003939432E-2</c:v>
                </c:pt>
                <c:pt idx="30">
                  <c:v>-2.0870955579039459E-2</c:v>
                </c:pt>
                <c:pt idx="31">
                  <c:v>-5.2917875981188398E-2</c:v>
                </c:pt>
                <c:pt idx="32">
                  <c:v>-3.0493876956183132E-2</c:v>
                </c:pt>
                <c:pt idx="33">
                  <c:v>5.1276592628256151E-2</c:v>
                </c:pt>
                <c:pt idx="34">
                  <c:v>4.5727463552725611E-2</c:v>
                </c:pt>
                <c:pt idx="35">
                  <c:v>3.1274372306111312E-2</c:v>
                </c:pt>
                <c:pt idx="36">
                  <c:v>-2.8973658503648376E-2</c:v>
                </c:pt>
                <c:pt idx="37">
                  <c:v>-8.0645978487171199E-2</c:v>
                </c:pt>
                <c:pt idx="38">
                  <c:v>-7.2330178583722954E-2</c:v>
                </c:pt>
                <c:pt idx="39">
                  <c:v>0.12803036025036194</c:v>
                </c:pt>
                <c:pt idx="40">
                  <c:v>4.4031169724693744E-3</c:v>
                </c:pt>
                <c:pt idx="41">
                  <c:v>2.9366290294962946E-2</c:v>
                </c:pt>
                <c:pt idx="42">
                  <c:v>2.8618792698693746E-3</c:v>
                </c:pt>
                <c:pt idx="43">
                  <c:v>3.8515189298995965E-2</c:v>
                </c:pt>
                <c:pt idx="44">
                  <c:v>-2.6518374103135543E-2</c:v>
                </c:pt>
                <c:pt idx="45">
                  <c:v>-5.7010969868132283E-2</c:v>
                </c:pt>
                <c:pt idx="46">
                  <c:v>3.8735292136365881E-2</c:v>
                </c:pt>
                <c:pt idx="47">
                  <c:v>3.281789201772374E-2</c:v>
                </c:pt>
                <c:pt idx="48">
                  <c:v>-4.0610635088957438E-2</c:v>
                </c:pt>
                <c:pt idx="49">
                  <c:v>1.2187654172127631E-2</c:v>
                </c:pt>
                <c:pt idx="50">
                  <c:v>-8.3465637604442991E-3</c:v>
                </c:pt>
                <c:pt idx="51">
                  <c:v>2.0840925166551727E-2</c:v>
                </c:pt>
                <c:pt idx="52">
                  <c:v>-3.3998867732283604E-2</c:v>
                </c:pt>
                <c:pt idx="53">
                  <c:v>4.9663120224694796E-2</c:v>
                </c:pt>
                <c:pt idx="54">
                  <c:v>3.9776531751811936E-2</c:v>
                </c:pt>
                <c:pt idx="55">
                  <c:v>7.7879606937150576E-3</c:v>
                </c:pt>
                <c:pt idx="56">
                  <c:v>-5.3639078188188527E-2</c:v>
                </c:pt>
                <c:pt idx="57">
                  <c:v>7.8398755935541978E-2</c:v>
                </c:pt>
                <c:pt idx="58">
                  <c:v>-1.1191835114655678E-2</c:v>
                </c:pt>
                <c:pt idx="59">
                  <c:v>2.5251919672563749E-2</c:v>
                </c:pt>
                <c:pt idx="60">
                  <c:v>-9.9385500929476428E-2</c:v>
                </c:pt>
                <c:pt idx="61">
                  <c:v>-5.0803699132075879E-2</c:v>
                </c:pt>
                <c:pt idx="62">
                  <c:v>6.2568898723353139E-2</c:v>
                </c:pt>
                <c:pt idx="63">
                  <c:v>-9.5615924296911903E-2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22-F940-B826-F060A9D5D4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0165072"/>
        <c:axId val="283678224"/>
      </c:scatterChart>
      <c:valAx>
        <c:axId val="730165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RMW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83678224"/>
        <c:crosses val="autoZero"/>
        <c:crossBetween val="midCat"/>
      </c:valAx>
      <c:valAx>
        <c:axId val="2836782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3016507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CMA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'FF5 Output'!$F$641:$F$704</c:f>
              <c:numCache>
                <c:formatCode>General</c:formatCode>
                <c:ptCount val="64"/>
              </c:numCache>
            </c:numRef>
          </c:xVal>
          <c:yVal>
            <c:numRef>
              <c:f>'FF5 Output'!$C$29:$C$92</c:f>
              <c:numCache>
                <c:formatCode>General</c:formatCode>
                <c:ptCount val="64"/>
                <c:pt idx="0">
                  <c:v>9.5394863459945176E-3</c:v>
                </c:pt>
                <c:pt idx="1">
                  <c:v>3.0580142586342354E-2</c:v>
                </c:pt>
                <c:pt idx="2">
                  <c:v>-1.0686842318770406E-2</c:v>
                </c:pt>
                <c:pt idx="3">
                  <c:v>3.7421189706610465E-2</c:v>
                </c:pt>
                <c:pt idx="4">
                  <c:v>-2.3361359469652371E-2</c:v>
                </c:pt>
                <c:pt idx="5">
                  <c:v>9.4543549036503784E-3</c:v>
                </c:pt>
                <c:pt idx="6">
                  <c:v>2.7576439512951995E-2</c:v>
                </c:pt>
                <c:pt idx="7">
                  <c:v>-1.9750126344612244E-3</c:v>
                </c:pt>
                <c:pt idx="8">
                  <c:v>-3.3417946454583153E-2</c:v>
                </c:pt>
                <c:pt idx="9">
                  <c:v>6.2189228726856241E-2</c:v>
                </c:pt>
                <c:pt idx="10">
                  <c:v>3.1371114981559964E-2</c:v>
                </c:pt>
                <c:pt idx="11">
                  <c:v>-2.0054284204523414E-2</c:v>
                </c:pt>
                <c:pt idx="12">
                  <c:v>0.10024783841383147</c:v>
                </c:pt>
                <c:pt idx="13">
                  <c:v>-1.5750303819173854E-2</c:v>
                </c:pt>
                <c:pt idx="14">
                  <c:v>-4.4925461120605671E-2</c:v>
                </c:pt>
                <c:pt idx="15">
                  <c:v>4.1427551355778962E-2</c:v>
                </c:pt>
                <c:pt idx="16">
                  <c:v>-9.1413229533853016E-3</c:v>
                </c:pt>
                <c:pt idx="17">
                  <c:v>5.124228745101421E-2</c:v>
                </c:pt>
                <c:pt idx="18">
                  <c:v>1.5766894757939281E-2</c:v>
                </c:pt>
                <c:pt idx="19">
                  <c:v>3.8729650761848887E-2</c:v>
                </c:pt>
                <c:pt idx="20">
                  <c:v>-2.4529055745616535E-2</c:v>
                </c:pt>
                <c:pt idx="21">
                  <c:v>-9.5438045326741786E-2</c:v>
                </c:pt>
                <c:pt idx="22">
                  <c:v>7.3772457354791612E-3</c:v>
                </c:pt>
                <c:pt idx="23">
                  <c:v>-0.11530862790409777</c:v>
                </c:pt>
                <c:pt idx="24">
                  <c:v>7.1859522891887073E-2</c:v>
                </c:pt>
                <c:pt idx="25">
                  <c:v>-4.1488125653265637E-2</c:v>
                </c:pt>
                <c:pt idx="26">
                  <c:v>-7.5683365899665948E-3</c:v>
                </c:pt>
                <c:pt idx="27">
                  <c:v>1.753990313645528E-2</c:v>
                </c:pt>
                <c:pt idx="28">
                  <c:v>-7.2642682840283496E-2</c:v>
                </c:pt>
                <c:pt idx="29">
                  <c:v>2.7834313003939432E-2</c:v>
                </c:pt>
                <c:pt idx="30">
                  <c:v>-2.0870955579039459E-2</c:v>
                </c:pt>
                <c:pt idx="31">
                  <c:v>-5.2917875981188398E-2</c:v>
                </c:pt>
                <c:pt idx="32">
                  <c:v>-3.0493876956183132E-2</c:v>
                </c:pt>
                <c:pt idx="33">
                  <c:v>5.1276592628256151E-2</c:v>
                </c:pt>
                <c:pt idx="34">
                  <c:v>4.5727463552725611E-2</c:v>
                </c:pt>
                <c:pt idx="35">
                  <c:v>3.1274372306111312E-2</c:v>
                </c:pt>
                <c:pt idx="36">
                  <c:v>-2.8973658503648376E-2</c:v>
                </c:pt>
                <c:pt idx="37">
                  <c:v>-8.0645978487171199E-2</c:v>
                </c:pt>
                <c:pt idx="38">
                  <c:v>-7.2330178583722954E-2</c:v>
                </c:pt>
                <c:pt idx="39">
                  <c:v>0.12803036025036194</c:v>
                </c:pt>
                <c:pt idx="40">
                  <c:v>4.4031169724693744E-3</c:v>
                </c:pt>
                <c:pt idx="41">
                  <c:v>2.9366290294962946E-2</c:v>
                </c:pt>
                <c:pt idx="42">
                  <c:v>2.8618792698693746E-3</c:v>
                </c:pt>
                <c:pt idx="43">
                  <c:v>3.8515189298995965E-2</c:v>
                </c:pt>
                <c:pt idx="44">
                  <c:v>-2.6518374103135543E-2</c:v>
                </c:pt>
                <c:pt idx="45">
                  <c:v>-5.7010969868132283E-2</c:v>
                </c:pt>
                <c:pt idx="46">
                  <c:v>3.8735292136365881E-2</c:v>
                </c:pt>
                <c:pt idx="47">
                  <c:v>3.281789201772374E-2</c:v>
                </c:pt>
                <c:pt idx="48">
                  <c:v>-4.0610635088957438E-2</c:v>
                </c:pt>
                <c:pt idx="49">
                  <c:v>1.2187654172127631E-2</c:v>
                </c:pt>
                <c:pt idx="50">
                  <c:v>-8.3465637604442991E-3</c:v>
                </c:pt>
                <c:pt idx="51">
                  <c:v>2.0840925166551727E-2</c:v>
                </c:pt>
                <c:pt idx="52">
                  <c:v>-3.3998867732283604E-2</c:v>
                </c:pt>
                <c:pt idx="53">
                  <c:v>4.9663120224694796E-2</c:v>
                </c:pt>
                <c:pt idx="54">
                  <c:v>3.9776531751811936E-2</c:v>
                </c:pt>
                <c:pt idx="55">
                  <c:v>7.7879606937150576E-3</c:v>
                </c:pt>
                <c:pt idx="56">
                  <c:v>-5.3639078188188527E-2</c:v>
                </c:pt>
                <c:pt idx="57">
                  <c:v>7.8398755935541978E-2</c:v>
                </c:pt>
                <c:pt idx="58">
                  <c:v>-1.1191835114655678E-2</c:v>
                </c:pt>
                <c:pt idx="59">
                  <c:v>2.5251919672563749E-2</c:v>
                </c:pt>
                <c:pt idx="60">
                  <c:v>-9.9385500929476428E-2</c:v>
                </c:pt>
                <c:pt idx="61">
                  <c:v>-5.0803699132075879E-2</c:v>
                </c:pt>
                <c:pt idx="62">
                  <c:v>6.2568898723353139E-2</c:v>
                </c:pt>
                <c:pt idx="63">
                  <c:v>-9.5615924296911903E-2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F6-1B41-A402-CAAE067CAB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2595040"/>
        <c:axId val="265182976"/>
      </c:scatterChart>
      <c:valAx>
        <c:axId val="242595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CMA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65182976"/>
        <c:crosses val="autoZero"/>
        <c:crossBetween val="midCat"/>
      </c:valAx>
      <c:valAx>
        <c:axId val="265182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4259504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Mkt-RF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Returns</c:v>
          </c:tx>
          <c:spPr>
            <a:ln w="19050">
              <a:noFill/>
            </a:ln>
          </c:spPr>
          <c:xVal>
            <c:numRef>
              <c:f>'FF Factor Data'!$B$641:$B$704</c:f>
              <c:numCache>
                <c:formatCode>General</c:formatCode>
                <c:ptCount val="64"/>
                <c:pt idx="0">
                  <c:v>2.5000000000000001E-3</c:v>
                </c:pt>
                <c:pt idx="1">
                  <c:v>-2.0199999999999999E-2</c:v>
                </c:pt>
                <c:pt idx="2">
                  <c:v>4.8599999999999997E-2</c:v>
                </c:pt>
                <c:pt idx="3">
                  <c:v>1.8100000000000002E-2</c:v>
                </c:pt>
                <c:pt idx="4">
                  <c:v>1.9400000000000001E-2</c:v>
                </c:pt>
                <c:pt idx="5">
                  <c:v>3.5700000000000003E-2</c:v>
                </c:pt>
                <c:pt idx="6">
                  <c:v>1.6999999999999999E-3</c:v>
                </c:pt>
                <c:pt idx="7">
                  <c:v>1.09E-2</c:v>
                </c:pt>
                <c:pt idx="8">
                  <c:v>1.06E-2</c:v>
                </c:pt>
                <c:pt idx="9">
                  <c:v>7.7999999999999996E-3</c:v>
                </c:pt>
                <c:pt idx="10">
                  <c:v>1.8700000000000001E-2</c:v>
                </c:pt>
                <c:pt idx="11">
                  <c:v>1.6000000000000001E-3</c:v>
                </c:pt>
                <c:pt idx="12">
                  <c:v>2.5100000000000001E-2</c:v>
                </c:pt>
                <c:pt idx="13">
                  <c:v>2.2499999999999999E-2</c:v>
                </c:pt>
                <c:pt idx="14">
                  <c:v>3.1199999999999999E-2</c:v>
                </c:pt>
                <c:pt idx="15">
                  <c:v>1.06E-2</c:v>
                </c:pt>
                <c:pt idx="16">
                  <c:v>5.5800000000000002E-2</c:v>
                </c:pt>
                <c:pt idx="17">
                  <c:v>-3.6499999999999998E-2</c:v>
                </c:pt>
                <c:pt idx="18">
                  <c:v>-2.35E-2</c:v>
                </c:pt>
                <c:pt idx="19">
                  <c:v>2.8999999999999998E-3</c:v>
                </c:pt>
                <c:pt idx="20">
                  <c:v>2.6499999999999999E-2</c:v>
                </c:pt>
                <c:pt idx="21">
                  <c:v>4.7999999999999996E-3</c:v>
                </c:pt>
                <c:pt idx="22">
                  <c:v>3.1899999999999998E-2</c:v>
                </c:pt>
                <c:pt idx="23">
                  <c:v>3.44E-2</c:v>
                </c:pt>
                <c:pt idx="24">
                  <c:v>5.9999999999999995E-4</c:v>
                </c:pt>
                <c:pt idx="25">
                  <c:v>-7.6799999999999993E-2</c:v>
                </c:pt>
                <c:pt idx="26">
                  <c:v>1.6899999999999998E-2</c:v>
                </c:pt>
                <c:pt idx="27">
                  <c:v>-9.5500000000000002E-2</c:v>
                </c:pt>
                <c:pt idx="28">
                  <c:v>8.4099999999999994E-2</c:v>
                </c:pt>
                <c:pt idx="29">
                  <c:v>3.4000000000000002E-2</c:v>
                </c:pt>
                <c:pt idx="30">
                  <c:v>1.0999999999999999E-2</c:v>
                </c:pt>
                <c:pt idx="31">
                  <c:v>3.9600000000000003E-2</c:v>
                </c:pt>
                <c:pt idx="32">
                  <c:v>-6.9400000000000003E-2</c:v>
                </c:pt>
                <c:pt idx="33">
                  <c:v>6.93E-2</c:v>
                </c:pt>
                <c:pt idx="34">
                  <c:v>1.1900000000000001E-2</c:v>
                </c:pt>
                <c:pt idx="35">
                  <c:v>-2.58E-2</c:v>
                </c:pt>
                <c:pt idx="36">
                  <c:v>1.43E-2</c:v>
                </c:pt>
                <c:pt idx="37">
                  <c:v>2.06E-2</c:v>
                </c:pt>
                <c:pt idx="38">
                  <c:v>3.8699999999999998E-2</c:v>
                </c:pt>
                <c:pt idx="39">
                  <c:v>2.7699999999999999E-2</c:v>
                </c:pt>
                <c:pt idx="40">
                  <c:v>-1.1000000000000001E-3</c:v>
                </c:pt>
                <c:pt idx="41">
                  <c:v>-8.1299999999999997E-2</c:v>
                </c:pt>
                <c:pt idx="42">
                  <c:v>-0.1338</c:v>
                </c:pt>
                <c:pt idx="43">
                  <c:v>0.13650000000000001</c:v>
                </c:pt>
                <c:pt idx="44">
                  <c:v>5.5800000000000002E-2</c:v>
                </c:pt>
                <c:pt idx="45">
                  <c:v>2.46E-2</c:v>
                </c:pt>
                <c:pt idx="46">
                  <c:v>5.7700000000000001E-2</c:v>
                </c:pt>
                <c:pt idx="47">
                  <c:v>7.6300000000000007E-2</c:v>
                </c:pt>
                <c:pt idx="48">
                  <c:v>-3.6299999999999999E-2</c:v>
                </c:pt>
                <c:pt idx="49">
                  <c:v>-2.1000000000000001E-2</c:v>
                </c:pt>
                <c:pt idx="50">
                  <c:v>0.12470000000000001</c:v>
                </c:pt>
                <c:pt idx="51">
                  <c:v>4.6300000000000001E-2</c:v>
                </c:pt>
                <c:pt idx="52">
                  <c:v>-2.9999999999999997E-4</c:v>
                </c:pt>
                <c:pt idx="53">
                  <c:v>2.7799999999999998E-2</c:v>
                </c:pt>
                <c:pt idx="54">
                  <c:v>3.0800000000000001E-2</c:v>
                </c:pt>
                <c:pt idx="55">
                  <c:v>4.9299999999999997E-2</c:v>
                </c:pt>
                <c:pt idx="56">
                  <c:v>2.8999999999999998E-3</c:v>
                </c:pt>
                <c:pt idx="57">
                  <c:v>2.75E-2</c:v>
                </c:pt>
                <c:pt idx="58">
                  <c:v>1.2699999999999999E-2</c:v>
                </c:pt>
                <c:pt idx="59">
                  <c:v>2.9000000000000001E-2</c:v>
                </c:pt>
                <c:pt idx="60">
                  <c:v>-4.3700000000000003E-2</c:v>
                </c:pt>
                <c:pt idx="61">
                  <c:v>6.6500000000000004E-2</c:v>
                </c:pt>
                <c:pt idx="62">
                  <c:v>-1.55E-2</c:v>
                </c:pt>
                <c:pt idx="63">
                  <c:v>3.1E-2</c:v>
                </c:pt>
              </c:numCache>
            </c:numRef>
          </c:xVal>
          <c:yVal>
            <c:numRef>
              <c:f>'Portfolio Model'!$I$63:$I$126</c:f>
              <c:numCache>
                <c:formatCode>General</c:formatCode>
                <c:ptCount val="64"/>
                <c:pt idx="0">
                  <c:v>4.1687535475546954E-2</c:v>
                </c:pt>
                <c:pt idx="1">
                  <c:v>3.7341439690580007E-2</c:v>
                </c:pt>
                <c:pt idx="2">
                  <c:v>5.143316134550437E-3</c:v>
                </c:pt>
                <c:pt idx="3">
                  <c:v>4.1446323303317843E-2</c:v>
                </c:pt>
                <c:pt idx="4">
                  <c:v>1.1242130626269491E-2</c:v>
                </c:pt>
                <c:pt idx="5">
                  <c:v>3.8395337927574366E-2</c:v>
                </c:pt>
                <c:pt idx="6">
                  <c:v>4.2361605256545823E-2</c:v>
                </c:pt>
                <c:pt idx="7">
                  <c:v>8.9466895851081048E-4</c:v>
                </c:pt>
                <c:pt idx="8">
                  <c:v>-9.6469436741989188E-3</c:v>
                </c:pt>
                <c:pt idx="9">
                  <c:v>8.7329649937459286E-2</c:v>
                </c:pt>
                <c:pt idx="10">
                  <c:v>6.5313139319176233E-2</c:v>
                </c:pt>
                <c:pt idx="11">
                  <c:v>-5.0249468525856936E-3</c:v>
                </c:pt>
                <c:pt idx="12">
                  <c:v>0.12502990334995145</c:v>
                </c:pt>
                <c:pt idx="13">
                  <c:v>-8.5799745812286526E-3</c:v>
                </c:pt>
                <c:pt idx="14">
                  <c:v>-3.7297016451341369E-2</c:v>
                </c:pt>
                <c:pt idx="15">
                  <c:v>7.0800453122777399E-2</c:v>
                </c:pt>
                <c:pt idx="16">
                  <c:v>4.2850495656723192E-2</c:v>
                </c:pt>
                <c:pt idx="17">
                  <c:v>3.9485568725794999E-2</c:v>
                </c:pt>
                <c:pt idx="18">
                  <c:v>1.751227087169924E-2</c:v>
                </c:pt>
                <c:pt idx="19">
                  <c:v>7.8154884331124705E-2</c:v>
                </c:pt>
                <c:pt idx="20">
                  <c:v>2.5456538952634898E-3</c:v>
                </c:pt>
                <c:pt idx="21">
                  <c:v>-7.6975706235113781E-2</c:v>
                </c:pt>
                <c:pt idx="22">
                  <c:v>3.3400667811600275E-2</c:v>
                </c:pt>
                <c:pt idx="23">
                  <c:v>-8.9351820414291253E-2</c:v>
                </c:pt>
                <c:pt idx="24">
                  <c:v>0.10473043743913833</c:v>
                </c:pt>
                <c:pt idx="25">
                  <c:v>-3.4160626758335547E-2</c:v>
                </c:pt>
                <c:pt idx="26">
                  <c:v>2.5162772674362243E-2</c:v>
                </c:pt>
                <c:pt idx="27">
                  <c:v>1.4546822082141517E-2</c:v>
                </c:pt>
                <c:pt idx="28">
                  <c:v>-3.4447193177147527E-2</c:v>
                </c:pt>
                <c:pt idx="29">
                  <c:v>4.9234816977892421E-2</c:v>
                </c:pt>
                <c:pt idx="30">
                  <c:v>1.1066178200990618E-2</c:v>
                </c:pt>
                <c:pt idx="31">
                  <c:v>-4.6787121580320126E-2</c:v>
                </c:pt>
                <c:pt idx="32">
                  <c:v>-1.4249998051945535E-2</c:v>
                </c:pt>
                <c:pt idx="33">
                  <c:v>8.7150845994754977E-2</c:v>
                </c:pt>
                <c:pt idx="34">
                  <c:v>7.5231723942604425E-2</c:v>
                </c:pt>
                <c:pt idx="35">
                  <c:v>5.4168264177004398E-2</c:v>
                </c:pt>
                <c:pt idx="36">
                  <c:v>-1.7814899217088256E-2</c:v>
                </c:pt>
                <c:pt idx="37">
                  <c:v>-5.9539593253511332E-2</c:v>
                </c:pt>
                <c:pt idx="38">
                  <c:v>-3.1862063852103918E-2</c:v>
                </c:pt>
                <c:pt idx="39">
                  <c:v>0.15581638611195403</c:v>
                </c:pt>
                <c:pt idx="40">
                  <c:v>4.6600750206954526E-2</c:v>
                </c:pt>
                <c:pt idx="41">
                  <c:v>2.2086000425638387E-2</c:v>
                </c:pt>
                <c:pt idx="42">
                  <c:v>5.0094351418957919E-2</c:v>
                </c:pt>
                <c:pt idx="43">
                  <c:v>7.7899176775486911E-2</c:v>
                </c:pt>
                <c:pt idx="44">
                  <c:v>-7.0176385905790966E-3</c:v>
                </c:pt>
                <c:pt idx="45">
                  <c:v>-2.8306752429580792E-2</c:v>
                </c:pt>
                <c:pt idx="46">
                  <c:v>9.4422491123373906E-2</c:v>
                </c:pt>
                <c:pt idx="47">
                  <c:v>5.174355052674167E-2</c:v>
                </c:pt>
                <c:pt idx="48">
                  <c:v>-3.0460434234543119E-2</c:v>
                </c:pt>
                <c:pt idx="49">
                  <c:v>-8.3259567974528284E-4</c:v>
                </c:pt>
                <c:pt idx="50">
                  <c:v>5.2762554080542777E-2</c:v>
                </c:pt>
                <c:pt idx="51">
                  <c:v>5.8204417567519318E-2</c:v>
                </c:pt>
                <c:pt idx="52">
                  <c:v>8.662782784622812E-3</c:v>
                </c:pt>
                <c:pt idx="53">
                  <c:v>3.1545499653809761E-2</c:v>
                </c:pt>
                <c:pt idx="54">
                  <c:v>2.8249630495673823E-2</c:v>
                </c:pt>
                <c:pt idx="55">
                  <c:v>2.3663873118779266E-2</c:v>
                </c:pt>
                <c:pt idx="56">
                  <c:v>-5.5952190332304856E-2</c:v>
                </c:pt>
                <c:pt idx="57">
                  <c:v>0.13705955761776378</c:v>
                </c:pt>
                <c:pt idx="58">
                  <c:v>-1.1400490315180981E-2</c:v>
                </c:pt>
                <c:pt idx="59">
                  <c:v>4.9121358137554125E-2</c:v>
                </c:pt>
                <c:pt idx="60">
                  <c:v>-8.9141958084342332E-2</c:v>
                </c:pt>
                <c:pt idx="61">
                  <c:v>-1.9204149719608779E-2</c:v>
                </c:pt>
                <c:pt idx="62">
                  <c:v>3.7746003352878074E-2</c:v>
                </c:pt>
                <c:pt idx="63">
                  <c:v>-8.0924412819469618E-2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096-1148-A961-0A9E47FD99A3}"/>
            </c:ext>
          </c:extLst>
        </c:ser>
        <c:ser>
          <c:idx val="1"/>
          <c:order val="1"/>
          <c:tx>
            <c:v>Predicted Returns</c:v>
          </c:tx>
          <c:spPr>
            <a:ln w="19050">
              <a:noFill/>
            </a:ln>
          </c:spPr>
          <c:xVal>
            <c:numRef>
              <c:f>'FF Factor Data'!$B$641:$B$704</c:f>
              <c:numCache>
                <c:formatCode>General</c:formatCode>
                <c:ptCount val="64"/>
                <c:pt idx="0">
                  <c:v>2.5000000000000001E-3</c:v>
                </c:pt>
                <c:pt idx="1">
                  <c:v>-2.0199999999999999E-2</c:v>
                </c:pt>
                <c:pt idx="2">
                  <c:v>4.8599999999999997E-2</c:v>
                </c:pt>
                <c:pt idx="3">
                  <c:v>1.8100000000000002E-2</c:v>
                </c:pt>
                <c:pt idx="4">
                  <c:v>1.9400000000000001E-2</c:v>
                </c:pt>
                <c:pt idx="5">
                  <c:v>3.5700000000000003E-2</c:v>
                </c:pt>
                <c:pt idx="6">
                  <c:v>1.6999999999999999E-3</c:v>
                </c:pt>
                <c:pt idx="7">
                  <c:v>1.09E-2</c:v>
                </c:pt>
                <c:pt idx="8">
                  <c:v>1.06E-2</c:v>
                </c:pt>
                <c:pt idx="9">
                  <c:v>7.7999999999999996E-3</c:v>
                </c:pt>
                <c:pt idx="10">
                  <c:v>1.8700000000000001E-2</c:v>
                </c:pt>
                <c:pt idx="11">
                  <c:v>1.6000000000000001E-3</c:v>
                </c:pt>
                <c:pt idx="12">
                  <c:v>2.5100000000000001E-2</c:v>
                </c:pt>
                <c:pt idx="13">
                  <c:v>2.2499999999999999E-2</c:v>
                </c:pt>
                <c:pt idx="14">
                  <c:v>3.1199999999999999E-2</c:v>
                </c:pt>
                <c:pt idx="15">
                  <c:v>1.06E-2</c:v>
                </c:pt>
                <c:pt idx="16">
                  <c:v>5.5800000000000002E-2</c:v>
                </c:pt>
                <c:pt idx="17">
                  <c:v>-3.6499999999999998E-2</c:v>
                </c:pt>
                <c:pt idx="18">
                  <c:v>-2.35E-2</c:v>
                </c:pt>
                <c:pt idx="19">
                  <c:v>2.8999999999999998E-3</c:v>
                </c:pt>
                <c:pt idx="20">
                  <c:v>2.6499999999999999E-2</c:v>
                </c:pt>
                <c:pt idx="21">
                  <c:v>4.7999999999999996E-3</c:v>
                </c:pt>
                <c:pt idx="22">
                  <c:v>3.1899999999999998E-2</c:v>
                </c:pt>
                <c:pt idx="23">
                  <c:v>3.44E-2</c:v>
                </c:pt>
                <c:pt idx="24">
                  <c:v>5.9999999999999995E-4</c:v>
                </c:pt>
                <c:pt idx="25">
                  <c:v>-7.6799999999999993E-2</c:v>
                </c:pt>
                <c:pt idx="26">
                  <c:v>1.6899999999999998E-2</c:v>
                </c:pt>
                <c:pt idx="27">
                  <c:v>-9.5500000000000002E-2</c:v>
                </c:pt>
                <c:pt idx="28">
                  <c:v>8.4099999999999994E-2</c:v>
                </c:pt>
                <c:pt idx="29">
                  <c:v>3.4000000000000002E-2</c:v>
                </c:pt>
                <c:pt idx="30">
                  <c:v>1.0999999999999999E-2</c:v>
                </c:pt>
                <c:pt idx="31">
                  <c:v>3.9600000000000003E-2</c:v>
                </c:pt>
                <c:pt idx="32">
                  <c:v>-6.9400000000000003E-2</c:v>
                </c:pt>
                <c:pt idx="33">
                  <c:v>6.93E-2</c:v>
                </c:pt>
                <c:pt idx="34">
                  <c:v>1.1900000000000001E-2</c:v>
                </c:pt>
                <c:pt idx="35">
                  <c:v>-2.58E-2</c:v>
                </c:pt>
                <c:pt idx="36">
                  <c:v>1.43E-2</c:v>
                </c:pt>
                <c:pt idx="37">
                  <c:v>2.06E-2</c:v>
                </c:pt>
                <c:pt idx="38">
                  <c:v>3.8699999999999998E-2</c:v>
                </c:pt>
                <c:pt idx="39">
                  <c:v>2.7699999999999999E-2</c:v>
                </c:pt>
                <c:pt idx="40">
                  <c:v>-1.1000000000000001E-3</c:v>
                </c:pt>
                <c:pt idx="41">
                  <c:v>-8.1299999999999997E-2</c:v>
                </c:pt>
                <c:pt idx="42">
                  <c:v>-0.1338</c:v>
                </c:pt>
                <c:pt idx="43">
                  <c:v>0.13650000000000001</c:v>
                </c:pt>
                <c:pt idx="44">
                  <c:v>5.5800000000000002E-2</c:v>
                </c:pt>
                <c:pt idx="45">
                  <c:v>2.46E-2</c:v>
                </c:pt>
                <c:pt idx="46">
                  <c:v>5.7700000000000001E-2</c:v>
                </c:pt>
                <c:pt idx="47">
                  <c:v>7.6300000000000007E-2</c:v>
                </c:pt>
                <c:pt idx="48">
                  <c:v>-3.6299999999999999E-2</c:v>
                </c:pt>
                <c:pt idx="49">
                  <c:v>-2.1000000000000001E-2</c:v>
                </c:pt>
                <c:pt idx="50">
                  <c:v>0.12470000000000001</c:v>
                </c:pt>
                <c:pt idx="51">
                  <c:v>4.6300000000000001E-2</c:v>
                </c:pt>
                <c:pt idx="52">
                  <c:v>-2.9999999999999997E-4</c:v>
                </c:pt>
                <c:pt idx="53">
                  <c:v>2.7799999999999998E-2</c:v>
                </c:pt>
                <c:pt idx="54">
                  <c:v>3.0800000000000001E-2</c:v>
                </c:pt>
                <c:pt idx="55">
                  <c:v>4.9299999999999997E-2</c:v>
                </c:pt>
                <c:pt idx="56">
                  <c:v>2.8999999999999998E-3</c:v>
                </c:pt>
                <c:pt idx="57">
                  <c:v>2.75E-2</c:v>
                </c:pt>
                <c:pt idx="58">
                  <c:v>1.2699999999999999E-2</c:v>
                </c:pt>
                <c:pt idx="59">
                  <c:v>2.9000000000000001E-2</c:v>
                </c:pt>
                <c:pt idx="60">
                  <c:v>-4.3700000000000003E-2</c:v>
                </c:pt>
                <c:pt idx="61">
                  <c:v>6.6500000000000004E-2</c:v>
                </c:pt>
                <c:pt idx="62">
                  <c:v>-1.55E-2</c:v>
                </c:pt>
                <c:pt idx="63">
                  <c:v>3.1E-2</c:v>
                </c:pt>
              </c:numCache>
            </c:numRef>
          </c:xVal>
          <c:yVal>
            <c:numRef>
              <c:f>'FF5 Output'!$B$29:$B$92</c:f>
              <c:numCache>
                <c:formatCode>General</c:formatCode>
                <c:ptCount val="64"/>
                <c:pt idx="0">
                  <c:v>3.2148049129552436E-2</c:v>
                </c:pt>
                <c:pt idx="1">
                  <c:v>6.7612971042376509E-3</c:v>
                </c:pt>
                <c:pt idx="2">
                  <c:v>1.5830158453320843E-2</c:v>
                </c:pt>
                <c:pt idx="3">
                  <c:v>4.0251335967073781E-3</c:v>
                </c:pt>
                <c:pt idx="4">
                  <c:v>3.4603490095921861E-2</c:v>
                </c:pt>
                <c:pt idx="5">
                  <c:v>2.8940983023923988E-2</c:v>
                </c:pt>
                <c:pt idx="6">
                  <c:v>1.4785165743593828E-2</c:v>
                </c:pt>
                <c:pt idx="7">
                  <c:v>2.869681592972035E-3</c:v>
                </c:pt>
                <c:pt idx="8">
                  <c:v>2.3771002780384236E-2</c:v>
                </c:pt>
                <c:pt idx="9">
                  <c:v>2.5140421210603042E-2</c:v>
                </c:pt>
                <c:pt idx="10">
                  <c:v>3.3942024337616269E-2</c:v>
                </c:pt>
                <c:pt idx="11">
                  <c:v>1.5029337351937721E-2</c:v>
                </c:pt>
                <c:pt idx="12">
                  <c:v>2.4782064936119987E-2</c:v>
                </c:pt>
                <c:pt idx="13">
                  <c:v>7.1703292379452013E-3</c:v>
                </c:pt>
                <c:pt idx="14">
                  <c:v>7.6284446692643027E-3</c:v>
                </c:pt>
                <c:pt idx="15">
                  <c:v>2.9372901766998437E-2</c:v>
                </c:pt>
                <c:pt idx="16">
                  <c:v>5.1991818610108494E-2</c:v>
                </c:pt>
                <c:pt idx="17">
                  <c:v>-1.1756718725219207E-2</c:v>
                </c:pt>
                <c:pt idx="18">
                  <c:v>1.7453761137599601E-3</c:v>
                </c:pt>
                <c:pt idx="19">
                  <c:v>3.9425233569275818E-2</c:v>
                </c:pt>
                <c:pt idx="20">
                  <c:v>2.7074709640880025E-2</c:v>
                </c:pt>
                <c:pt idx="21">
                  <c:v>1.8462339091628008E-2</c:v>
                </c:pt>
                <c:pt idx="22">
                  <c:v>2.6023422076121114E-2</c:v>
                </c:pt>
                <c:pt idx="23">
                  <c:v>2.595680748980651E-2</c:v>
                </c:pt>
                <c:pt idx="24">
                  <c:v>3.2870914547251252E-2</c:v>
                </c:pt>
                <c:pt idx="25">
                  <c:v>7.3274988949300901E-3</c:v>
                </c:pt>
                <c:pt idx="26">
                  <c:v>3.2731109264328838E-2</c:v>
                </c:pt>
                <c:pt idx="27">
                  <c:v>-2.9930810543137617E-3</c:v>
                </c:pt>
                <c:pt idx="28">
                  <c:v>3.8195489663135962E-2</c:v>
                </c:pt>
                <c:pt idx="29">
                  <c:v>2.1400503973952989E-2</c:v>
                </c:pt>
                <c:pt idx="30">
                  <c:v>3.1937133780030075E-2</c:v>
                </c:pt>
                <c:pt idx="31">
                  <c:v>6.1307544008682678E-3</c:v>
                </c:pt>
                <c:pt idx="32">
                  <c:v>1.6243878904237598E-2</c:v>
                </c:pt>
                <c:pt idx="33">
                  <c:v>3.5874253366498826E-2</c:v>
                </c:pt>
                <c:pt idx="34">
                  <c:v>2.9504260389878811E-2</c:v>
                </c:pt>
                <c:pt idx="35">
                  <c:v>2.2893891870893083E-2</c:v>
                </c:pt>
                <c:pt idx="36">
                  <c:v>1.115875928656012E-2</c:v>
                </c:pt>
                <c:pt idx="37">
                  <c:v>2.1106385233659868E-2</c:v>
                </c:pt>
                <c:pt idx="38">
                  <c:v>4.0468114731619043E-2</c:v>
                </c:pt>
                <c:pt idx="39">
                  <c:v>2.7786025861592099E-2</c:v>
                </c:pt>
                <c:pt idx="40">
                  <c:v>4.2197633234485152E-2</c:v>
                </c:pt>
                <c:pt idx="41">
                  <c:v>-7.2802898693245591E-3</c:v>
                </c:pt>
                <c:pt idx="42">
                  <c:v>4.7232472149088545E-2</c:v>
                </c:pt>
                <c:pt idx="43">
                  <c:v>3.9383987476490946E-2</c:v>
                </c:pt>
                <c:pt idx="44">
                  <c:v>1.9500735512556447E-2</c:v>
                </c:pt>
                <c:pt idx="45">
                  <c:v>2.8704217438551487E-2</c:v>
                </c:pt>
                <c:pt idx="46">
                  <c:v>5.5687198987008024E-2</c:v>
                </c:pt>
                <c:pt idx="47">
                  <c:v>1.8925658509017933E-2</c:v>
                </c:pt>
                <c:pt idx="48">
                  <c:v>1.0150200854414319E-2</c:v>
                </c:pt>
                <c:pt idx="49">
                  <c:v>-1.3020249851872914E-2</c:v>
                </c:pt>
                <c:pt idx="50">
                  <c:v>6.1109117840987076E-2</c:v>
                </c:pt>
                <c:pt idx="51">
                  <c:v>3.7363492400967591E-2</c:v>
                </c:pt>
                <c:pt idx="52">
                  <c:v>4.2661650516906416E-2</c:v>
                </c:pt>
                <c:pt idx="53">
                  <c:v>-1.8117620570885031E-2</c:v>
                </c:pt>
                <c:pt idx="54">
                  <c:v>-1.1526901256138117E-2</c:v>
                </c:pt>
                <c:pt idx="55">
                  <c:v>1.5875912425064208E-2</c:v>
                </c:pt>
                <c:pt idx="56">
                  <c:v>-2.3131121441163326E-3</c:v>
                </c:pt>
                <c:pt idx="57">
                  <c:v>5.8660801682221805E-2</c:v>
                </c:pt>
                <c:pt idx="58">
                  <c:v>-2.0865520052530369E-4</c:v>
                </c:pt>
                <c:pt idx="59">
                  <c:v>2.3869438464990376E-2</c:v>
                </c:pt>
                <c:pt idx="60">
                  <c:v>1.0243542845134099E-2</c:v>
                </c:pt>
                <c:pt idx="61">
                  <c:v>3.15995494124671E-2</c:v>
                </c:pt>
                <c:pt idx="62">
                  <c:v>-2.4822895370475072E-2</c:v>
                </c:pt>
                <c:pt idx="63">
                  <c:v>1.4691511477442284E-2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096-1148-A961-0A9E47FD99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2595040"/>
        <c:axId val="264947056"/>
      </c:scatterChart>
      <c:valAx>
        <c:axId val="242595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Mkt-RF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64947056"/>
        <c:crosses val="autoZero"/>
        <c:crossBetween val="midCat"/>
      </c:valAx>
      <c:valAx>
        <c:axId val="2649470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Returns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4259504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SMB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Returns</c:v>
          </c:tx>
          <c:spPr>
            <a:ln w="19050">
              <a:noFill/>
            </a:ln>
          </c:spPr>
          <c:xVal>
            <c:numRef>
              <c:f>'FF5 Output'!$C$641:$C$704</c:f>
              <c:numCache>
                <c:formatCode>General</c:formatCode>
                <c:ptCount val="64"/>
              </c:numCache>
            </c:numRef>
          </c:xVal>
          <c:yVal>
            <c:numRef>
              <c:f>'Portfolio Model'!$I$63:$I$126</c:f>
              <c:numCache>
                <c:formatCode>General</c:formatCode>
                <c:ptCount val="64"/>
                <c:pt idx="0">
                  <c:v>4.1687535475546954E-2</c:v>
                </c:pt>
                <c:pt idx="1">
                  <c:v>3.7341439690580007E-2</c:v>
                </c:pt>
                <c:pt idx="2">
                  <c:v>5.143316134550437E-3</c:v>
                </c:pt>
                <c:pt idx="3">
                  <c:v>4.1446323303317843E-2</c:v>
                </c:pt>
                <c:pt idx="4">
                  <c:v>1.1242130626269491E-2</c:v>
                </c:pt>
                <c:pt idx="5">
                  <c:v>3.8395337927574366E-2</c:v>
                </c:pt>
                <c:pt idx="6">
                  <c:v>4.2361605256545823E-2</c:v>
                </c:pt>
                <c:pt idx="7">
                  <c:v>8.9466895851081048E-4</c:v>
                </c:pt>
                <c:pt idx="8">
                  <c:v>-9.6469436741989188E-3</c:v>
                </c:pt>
                <c:pt idx="9">
                  <c:v>8.7329649937459286E-2</c:v>
                </c:pt>
                <c:pt idx="10">
                  <c:v>6.5313139319176233E-2</c:v>
                </c:pt>
                <c:pt idx="11">
                  <c:v>-5.0249468525856936E-3</c:v>
                </c:pt>
                <c:pt idx="12">
                  <c:v>0.12502990334995145</c:v>
                </c:pt>
                <c:pt idx="13">
                  <c:v>-8.5799745812286526E-3</c:v>
                </c:pt>
                <c:pt idx="14">
                  <c:v>-3.7297016451341369E-2</c:v>
                </c:pt>
                <c:pt idx="15">
                  <c:v>7.0800453122777399E-2</c:v>
                </c:pt>
                <c:pt idx="16">
                  <c:v>4.2850495656723192E-2</c:v>
                </c:pt>
                <c:pt idx="17">
                  <c:v>3.9485568725794999E-2</c:v>
                </c:pt>
                <c:pt idx="18">
                  <c:v>1.751227087169924E-2</c:v>
                </c:pt>
                <c:pt idx="19">
                  <c:v>7.8154884331124705E-2</c:v>
                </c:pt>
                <c:pt idx="20">
                  <c:v>2.5456538952634898E-3</c:v>
                </c:pt>
                <c:pt idx="21">
                  <c:v>-7.6975706235113781E-2</c:v>
                </c:pt>
                <c:pt idx="22">
                  <c:v>3.3400667811600275E-2</c:v>
                </c:pt>
                <c:pt idx="23">
                  <c:v>-8.9351820414291253E-2</c:v>
                </c:pt>
                <c:pt idx="24">
                  <c:v>0.10473043743913833</c:v>
                </c:pt>
                <c:pt idx="25">
                  <c:v>-3.4160626758335547E-2</c:v>
                </c:pt>
                <c:pt idx="26">
                  <c:v>2.5162772674362243E-2</c:v>
                </c:pt>
                <c:pt idx="27">
                  <c:v>1.4546822082141517E-2</c:v>
                </c:pt>
                <c:pt idx="28">
                  <c:v>-3.4447193177147527E-2</c:v>
                </c:pt>
                <c:pt idx="29">
                  <c:v>4.9234816977892421E-2</c:v>
                </c:pt>
                <c:pt idx="30">
                  <c:v>1.1066178200990618E-2</c:v>
                </c:pt>
                <c:pt idx="31">
                  <c:v>-4.6787121580320126E-2</c:v>
                </c:pt>
                <c:pt idx="32">
                  <c:v>-1.4249998051945535E-2</c:v>
                </c:pt>
                <c:pt idx="33">
                  <c:v>8.7150845994754977E-2</c:v>
                </c:pt>
                <c:pt idx="34">
                  <c:v>7.5231723942604425E-2</c:v>
                </c:pt>
                <c:pt idx="35">
                  <c:v>5.4168264177004398E-2</c:v>
                </c:pt>
                <c:pt idx="36">
                  <c:v>-1.7814899217088256E-2</c:v>
                </c:pt>
                <c:pt idx="37">
                  <c:v>-5.9539593253511332E-2</c:v>
                </c:pt>
                <c:pt idx="38">
                  <c:v>-3.1862063852103918E-2</c:v>
                </c:pt>
                <c:pt idx="39">
                  <c:v>0.15581638611195403</c:v>
                </c:pt>
                <c:pt idx="40">
                  <c:v>4.6600750206954526E-2</c:v>
                </c:pt>
                <c:pt idx="41">
                  <c:v>2.2086000425638387E-2</c:v>
                </c:pt>
                <c:pt idx="42">
                  <c:v>5.0094351418957919E-2</c:v>
                </c:pt>
                <c:pt idx="43">
                  <c:v>7.7899176775486911E-2</c:v>
                </c:pt>
                <c:pt idx="44">
                  <c:v>-7.0176385905790966E-3</c:v>
                </c:pt>
                <c:pt idx="45">
                  <c:v>-2.8306752429580792E-2</c:v>
                </c:pt>
                <c:pt idx="46">
                  <c:v>9.4422491123373906E-2</c:v>
                </c:pt>
                <c:pt idx="47">
                  <c:v>5.174355052674167E-2</c:v>
                </c:pt>
                <c:pt idx="48">
                  <c:v>-3.0460434234543119E-2</c:v>
                </c:pt>
                <c:pt idx="49">
                  <c:v>-8.3259567974528284E-4</c:v>
                </c:pt>
                <c:pt idx="50">
                  <c:v>5.2762554080542777E-2</c:v>
                </c:pt>
                <c:pt idx="51">
                  <c:v>5.8204417567519318E-2</c:v>
                </c:pt>
                <c:pt idx="52">
                  <c:v>8.662782784622812E-3</c:v>
                </c:pt>
                <c:pt idx="53">
                  <c:v>3.1545499653809761E-2</c:v>
                </c:pt>
                <c:pt idx="54">
                  <c:v>2.8249630495673823E-2</c:v>
                </c:pt>
                <c:pt idx="55">
                  <c:v>2.3663873118779266E-2</c:v>
                </c:pt>
                <c:pt idx="56">
                  <c:v>-5.5952190332304856E-2</c:v>
                </c:pt>
                <c:pt idx="57">
                  <c:v>0.13705955761776378</c:v>
                </c:pt>
                <c:pt idx="58">
                  <c:v>-1.1400490315180981E-2</c:v>
                </c:pt>
                <c:pt idx="59">
                  <c:v>4.9121358137554125E-2</c:v>
                </c:pt>
                <c:pt idx="60">
                  <c:v>-8.9141958084342332E-2</c:v>
                </c:pt>
                <c:pt idx="61">
                  <c:v>-1.9204149719608779E-2</c:v>
                </c:pt>
                <c:pt idx="62">
                  <c:v>3.7746003352878074E-2</c:v>
                </c:pt>
                <c:pt idx="63">
                  <c:v>-8.0924412819469618E-2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374-7640-8B0F-163DCB4D1079}"/>
            </c:ext>
          </c:extLst>
        </c:ser>
        <c:ser>
          <c:idx val="1"/>
          <c:order val="1"/>
          <c:tx>
            <c:v>Predicted Returns</c:v>
          </c:tx>
          <c:spPr>
            <a:ln w="19050">
              <a:noFill/>
            </a:ln>
          </c:spPr>
          <c:xVal>
            <c:numRef>
              <c:f>'FF5 Output'!$C$641:$C$704</c:f>
              <c:numCache>
                <c:formatCode>General</c:formatCode>
                <c:ptCount val="64"/>
              </c:numCache>
            </c:numRef>
          </c:xVal>
          <c:yVal>
            <c:numRef>
              <c:f>'FF5 Output'!$B$29:$B$92</c:f>
              <c:numCache>
                <c:formatCode>General</c:formatCode>
                <c:ptCount val="64"/>
                <c:pt idx="0">
                  <c:v>3.2148049129552436E-2</c:v>
                </c:pt>
                <c:pt idx="1">
                  <c:v>6.7612971042376509E-3</c:v>
                </c:pt>
                <c:pt idx="2">
                  <c:v>1.5830158453320843E-2</c:v>
                </c:pt>
                <c:pt idx="3">
                  <c:v>4.0251335967073781E-3</c:v>
                </c:pt>
                <c:pt idx="4">
                  <c:v>3.4603490095921861E-2</c:v>
                </c:pt>
                <c:pt idx="5">
                  <c:v>2.8940983023923988E-2</c:v>
                </c:pt>
                <c:pt idx="6">
                  <c:v>1.4785165743593828E-2</c:v>
                </c:pt>
                <c:pt idx="7">
                  <c:v>2.869681592972035E-3</c:v>
                </c:pt>
                <c:pt idx="8">
                  <c:v>2.3771002780384236E-2</c:v>
                </c:pt>
                <c:pt idx="9">
                  <c:v>2.5140421210603042E-2</c:v>
                </c:pt>
                <c:pt idx="10">
                  <c:v>3.3942024337616269E-2</c:v>
                </c:pt>
                <c:pt idx="11">
                  <c:v>1.5029337351937721E-2</c:v>
                </c:pt>
                <c:pt idx="12">
                  <c:v>2.4782064936119987E-2</c:v>
                </c:pt>
                <c:pt idx="13">
                  <c:v>7.1703292379452013E-3</c:v>
                </c:pt>
                <c:pt idx="14">
                  <c:v>7.6284446692643027E-3</c:v>
                </c:pt>
                <c:pt idx="15">
                  <c:v>2.9372901766998437E-2</c:v>
                </c:pt>
                <c:pt idx="16">
                  <c:v>5.1991818610108494E-2</c:v>
                </c:pt>
                <c:pt idx="17">
                  <c:v>-1.1756718725219207E-2</c:v>
                </c:pt>
                <c:pt idx="18">
                  <c:v>1.7453761137599601E-3</c:v>
                </c:pt>
                <c:pt idx="19">
                  <c:v>3.9425233569275818E-2</c:v>
                </c:pt>
                <c:pt idx="20">
                  <c:v>2.7074709640880025E-2</c:v>
                </c:pt>
                <c:pt idx="21">
                  <c:v>1.8462339091628008E-2</c:v>
                </c:pt>
                <c:pt idx="22">
                  <c:v>2.6023422076121114E-2</c:v>
                </c:pt>
                <c:pt idx="23">
                  <c:v>2.595680748980651E-2</c:v>
                </c:pt>
                <c:pt idx="24">
                  <c:v>3.2870914547251252E-2</c:v>
                </c:pt>
                <c:pt idx="25">
                  <c:v>7.3274988949300901E-3</c:v>
                </c:pt>
                <c:pt idx="26">
                  <c:v>3.2731109264328838E-2</c:v>
                </c:pt>
                <c:pt idx="27">
                  <c:v>-2.9930810543137617E-3</c:v>
                </c:pt>
                <c:pt idx="28">
                  <c:v>3.8195489663135962E-2</c:v>
                </c:pt>
                <c:pt idx="29">
                  <c:v>2.1400503973952989E-2</c:v>
                </c:pt>
                <c:pt idx="30">
                  <c:v>3.1937133780030075E-2</c:v>
                </c:pt>
                <c:pt idx="31">
                  <c:v>6.1307544008682678E-3</c:v>
                </c:pt>
                <c:pt idx="32">
                  <c:v>1.6243878904237598E-2</c:v>
                </c:pt>
                <c:pt idx="33">
                  <c:v>3.5874253366498826E-2</c:v>
                </c:pt>
                <c:pt idx="34">
                  <c:v>2.9504260389878811E-2</c:v>
                </c:pt>
                <c:pt idx="35">
                  <c:v>2.2893891870893083E-2</c:v>
                </c:pt>
                <c:pt idx="36">
                  <c:v>1.115875928656012E-2</c:v>
                </c:pt>
                <c:pt idx="37">
                  <c:v>2.1106385233659868E-2</c:v>
                </c:pt>
                <c:pt idx="38">
                  <c:v>4.0468114731619043E-2</c:v>
                </c:pt>
                <c:pt idx="39">
                  <c:v>2.7786025861592099E-2</c:v>
                </c:pt>
                <c:pt idx="40">
                  <c:v>4.2197633234485152E-2</c:v>
                </c:pt>
                <c:pt idx="41">
                  <c:v>-7.2802898693245591E-3</c:v>
                </c:pt>
                <c:pt idx="42">
                  <c:v>4.7232472149088545E-2</c:v>
                </c:pt>
                <c:pt idx="43">
                  <c:v>3.9383987476490946E-2</c:v>
                </c:pt>
                <c:pt idx="44">
                  <c:v>1.9500735512556447E-2</c:v>
                </c:pt>
                <c:pt idx="45">
                  <c:v>2.8704217438551487E-2</c:v>
                </c:pt>
                <c:pt idx="46">
                  <c:v>5.5687198987008024E-2</c:v>
                </c:pt>
                <c:pt idx="47">
                  <c:v>1.8925658509017933E-2</c:v>
                </c:pt>
                <c:pt idx="48">
                  <c:v>1.0150200854414319E-2</c:v>
                </c:pt>
                <c:pt idx="49">
                  <c:v>-1.3020249851872914E-2</c:v>
                </c:pt>
                <c:pt idx="50">
                  <c:v>6.1109117840987076E-2</c:v>
                </c:pt>
                <c:pt idx="51">
                  <c:v>3.7363492400967591E-2</c:v>
                </c:pt>
                <c:pt idx="52">
                  <c:v>4.2661650516906416E-2</c:v>
                </c:pt>
                <c:pt idx="53">
                  <c:v>-1.8117620570885031E-2</c:v>
                </c:pt>
                <c:pt idx="54">
                  <c:v>-1.1526901256138117E-2</c:v>
                </c:pt>
                <c:pt idx="55">
                  <c:v>1.5875912425064208E-2</c:v>
                </c:pt>
                <c:pt idx="56">
                  <c:v>-2.3131121441163326E-3</c:v>
                </c:pt>
                <c:pt idx="57">
                  <c:v>5.8660801682221805E-2</c:v>
                </c:pt>
                <c:pt idx="58">
                  <c:v>-2.0865520052530369E-4</c:v>
                </c:pt>
                <c:pt idx="59">
                  <c:v>2.3869438464990376E-2</c:v>
                </c:pt>
                <c:pt idx="60">
                  <c:v>1.0243542845134099E-2</c:v>
                </c:pt>
                <c:pt idx="61">
                  <c:v>3.15995494124671E-2</c:v>
                </c:pt>
                <c:pt idx="62">
                  <c:v>-2.4822895370475072E-2</c:v>
                </c:pt>
                <c:pt idx="63">
                  <c:v>1.4691511477442284E-2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374-7640-8B0F-163DCB4D10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3268496"/>
        <c:axId val="268303280"/>
      </c:scatterChart>
      <c:valAx>
        <c:axId val="643268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SMB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68303280"/>
        <c:crosses val="autoZero"/>
        <c:crossBetween val="midCat"/>
      </c:valAx>
      <c:valAx>
        <c:axId val="2683032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Returns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326849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HML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Returns</c:v>
          </c:tx>
          <c:spPr>
            <a:ln w="19050">
              <a:noFill/>
            </a:ln>
          </c:spPr>
          <c:xVal>
            <c:numRef>
              <c:f>'FF5 Output'!$D$641:$D$704</c:f>
              <c:numCache>
                <c:formatCode>General</c:formatCode>
                <c:ptCount val="64"/>
              </c:numCache>
            </c:numRef>
          </c:xVal>
          <c:yVal>
            <c:numRef>
              <c:f>'Portfolio Model'!$I$63:$I$126</c:f>
              <c:numCache>
                <c:formatCode>General</c:formatCode>
                <c:ptCount val="64"/>
                <c:pt idx="0">
                  <c:v>4.1687535475546954E-2</c:v>
                </c:pt>
                <c:pt idx="1">
                  <c:v>3.7341439690580007E-2</c:v>
                </c:pt>
                <c:pt idx="2">
                  <c:v>5.143316134550437E-3</c:v>
                </c:pt>
                <c:pt idx="3">
                  <c:v>4.1446323303317843E-2</c:v>
                </c:pt>
                <c:pt idx="4">
                  <c:v>1.1242130626269491E-2</c:v>
                </c:pt>
                <c:pt idx="5">
                  <c:v>3.8395337927574366E-2</c:v>
                </c:pt>
                <c:pt idx="6">
                  <c:v>4.2361605256545823E-2</c:v>
                </c:pt>
                <c:pt idx="7">
                  <c:v>8.9466895851081048E-4</c:v>
                </c:pt>
                <c:pt idx="8">
                  <c:v>-9.6469436741989188E-3</c:v>
                </c:pt>
                <c:pt idx="9">
                  <c:v>8.7329649937459286E-2</c:v>
                </c:pt>
                <c:pt idx="10">
                  <c:v>6.5313139319176233E-2</c:v>
                </c:pt>
                <c:pt idx="11">
                  <c:v>-5.0249468525856936E-3</c:v>
                </c:pt>
                <c:pt idx="12">
                  <c:v>0.12502990334995145</c:v>
                </c:pt>
                <c:pt idx="13">
                  <c:v>-8.5799745812286526E-3</c:v>
                </c:pt>
                <c:pt idx="14">
                  <c:v>-3.7297016451341369E-2</c:v>
                </c:pt>
                <c:pt idx="15">
                  <c:v>7.0800453122777399E-2</c:v>
                </c:pt>
                <c:pt idx="16">
                  <c:v>4.2850495656723192E-2</c:v>
                </c:pt>
                <c:pt idx="17">
                  <c:v>3.9485568725794999E-2</c:v>
                </c:pt>
                <c:pt idx="18">
                  <c:v>1.751227087169924E-2</c:v>
                </c:pt>
                <c:pt idx="19">
                  <c:v>7.8154884331124705E-2</c:v>
                </c:pt>
                <c:pt idx="20">
                  <c:v>2.5456538952634898E-3</c:v>
                </c:pt>
                <c:pt idx="21">
                  <c:v>-7.6975706235113781E-2</c:v>
                </c:pt>
                <c:pt idx="22">
                  <c:v>3.3400667811600275E-2</c:v>
                </c:pt>
                <c:pt idx="23">
                  <c:v>-8.9351820414291253E-2</c:v>
                </c:pt>
                <c:pt idx="24">
                  <c:v>0.10473043743913833</c:v>
                </c:pt>
                <c:pt idx="25">
                  <c:v>-3.4160626758335547E-2</c:v>
                </c:pt>
                <c:pt idx="26">
                  <c:v>2.5162772674362243E-2</c:v>
                </c:pt>
                <c:pt idx="27">
                  <c:v>1.4546822082141517E-2</c:v>
                </c:pt>
                <c:pt idx="28">
                  <c:v>-3.4447193177147527E-2</c:v>
                </c:pt>
                <c:pt idx="29">
                  <c:v>4.9234816977892421E-2</c:v>
                </c:pt>
                <c:pt idx="30">
                  <c:v>1.1066178200990618E-2</c:v>
                </c:pt>
                <c:pt idx="31">
                  <c:v>-4.6787121580320126E-2</c:v>
                </c:pt>
                <c:pt idx="32">
                  <c:v>-1.4249998051945535E-2</c:v>
                </c:pt>
                <c:pt idx="33">
                  <c:v>8.7150845994754977E-2</c:v>
                </c:pt>
                <c:pt idx="34">
                  <c:v>7.5231723942604425E-2</c:v>
                </c:pt>
                <c:pt idx="35">
                  <c:v>5.4168264177004398E-2</c:v>
                </c:pt>
                <c:pt idx="36">
                  <c:v>-1.7814899217088256E-2</c:v>
                </c:pt>
                <c:pt idx="37">
                  <c:v>-5.9539593253511332E-2</c:v>
                </c:pt>
                <c:pt idx="38">
                  <c:v>-3.1862063852103918E-2</c:v>
                </c:pt>
                <c:pt idx="39">
                  <c:v>0.15581638611195403</c:v>
                </c:pt>
                <c:pt idx="40">
                  <c:v>4.6600750206954526E-2</c:v>
                </c:pt>
                <c:pt idx="41">
                  <c:v>2.2086000425638387E-2</c:v>
                </c:pt>
                <c:pt idx="42">
                  <c:v>5.0094351418957919E-2</c:v>
                </c:pt>
                <c:pt idx="43">
                  <c:v>7.7899176775486911E-2</c:v>
                </c:pt>
                <c:pt idx="44">
                  <c:v>-7.0176385905790966E-3</c:v>
                </c:pt>
                <c:pt idx="45">
                  <c:v>-2.8306752429580792E-2</c:v>
                </c:pt>
                <c:pt idx="46">
                  <c:v>9.4422491123373906E-2</c:v>
                </c:pt>
                <c:pt idx="47">
                  <c:v>5.174355052674167E-2</c:v>
                </c:pt>
                <c:pt idx="48">
                  <c:v>-3.0460434234543119E-2</c:v>
                </c:pt>
                <c:pt idx="49">
                  <c:v>-8.3259567974528284E-4</c:v>
                </c:pt>
                <c:pt idx="50">
                  <c:v>5.2762554080542777E-2</c:v>
                </c:pt>
                <c:pt idx="51">
                  <c:v>5.8204417567519318E-2</c:v>
                </c:pt>
                <c:pt idx="52">
                  <c:v>8.662782784622812E-3</c:v>
                </c:pt>
                <c:pt idx="53">
                  <c:v>3.1545499653809761E-2</c:v>
                </c:pt>
                <c:pt idx="54">
                  <c:v>2.8249630495673823E-2</c:v>
                </c:pt>
                <c:pt idx="55">
                  <c:v>2.3663873118779266E-2</c:v>
                </c:pt>
                <c:pt idx="56">
                  <c:v>-5.5952190332304856E-2</c:v>
                </c:pt>
                <c:pt idx="57">
                  <c:v>0.13705955761776378</c:v>
                </c:pt>
                <c:pt idx="58">
                  <c:v>-1.1400490315180981E-2</c:v>
                </c:pt>
                <c:pt idx="59">
                  <c:v>4.9121358137554125E-2</c:v>
                </c:pt>
                <c:pt idx="60">
                  <c:v>-8.9141958084342332E-2</c:v>
                </c:pt>
                <c:pt idx="61">
                  <c:v>-1.9204149719608779E-2</c:v>
                </c:pt>
                <c:pt idx="62">
                  <c:v>3.7746003352878074E-2</c:v>
                </c:pt>
                <c:pt idx="63">
                  <c:v>-8.0924412819469618E-2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E8-4841-B55E-0CE35782200B}"/>
            </c:ext>
          </c:extLst>
        </c:ser>
        <c:ser>
          <c:idx val="1"/>
          <c:order val="1"/>
          <c:tx>
            <c:v>Predicted Returns</c:v>
          </c:tx>
          <c:spPr>
            <a:ln w="19050">
              <a:noFill/>
            </a:ln>
          </c:spPr>
          <c:xVal>
            <c:numRef>
              <c:f>'FF5 Output'!$D$641:$D$704</c:f>
              <c:numCache>
                <c:formatCode>General</c:formatCode>
                <c:ptCount val="64"/>
              </c:numCache>
            </c:numRef>
          </c:xVal>
          <c:yVal>
            <c:numRef>
              <c:f>'FF5 Output'!$B$29:$B$92</c:f>
              <c:numCache>
                <c:formatCode>General</c:formatCode>
                <c:ptCount val="64"/>
                <c:pt idx="0">
                  <c:v>3.2148049129552436E-2</c:v>
                </c:pt>
                <c:pt idx="1">
                  <c:v>6.7612971042376509E-3</c:v>
                </c:pt>
                <c:pt idx="2">
                  <c:v>1.5830158453320843E-2</c:v>
                </c:pt>
                <c:pt idx="3">
                  <c:v>4.0251335967073781E-3</c:v>
                </c:pt>
                <c:pt idx="4">
                  <c:v>3.4603490095921861E-2</c:v>
                </c:pt>
                <c:pt idx="5">
                  <c:v>2.8940983023923988E-2</c:v>
                </c:pt>
                <c:pt idx="6">
                  <c:v>1.4785165743593828E-2</c:v>
                </c:pt>
                <c:pt idx="7">
                  <c:v>2.869681592972035E-3</c:v>
                </c:pt>
                <c:pt idx="8">
                  <c:v>2.3771002780384236E-2</c:v>
                </c:pt>
                <c:pt idx="9">
                  <c:v>2.5140421210603042E-2</c:v>
                </c:pt>
                <c:pt idx="10">
                  <c:v>3.3942024337616269E-2</c:v>
                </c:pt>
                <c:pt idx="11">
                  <c:v>1.5029337351937721E-2</c:v>
                </c:pt>
                <c:pt idx="12">
                  <c:v>2.4782064936119987E-2</c:v>
                </c:pt>
                <c:pt idx="13">
                  <c:v>7.1703292379452013E-3</c:v>
                </c:pt>
                <c:pt idx="14">
                  <c:v>7.6284446692643027E-3</c:v>
                </c:pt>
                <c:pt idx="15">
                  <c:v>2.9372901766998437E-2</c:v>
                </c:pt>
                <c:pt idx="16">
                  <c:v>5.1991818610108494E-2</c:v>
                </c:pt>
                <c:pt idx="17">
                  <c:v>-1.1756718725219207E-2</c:v>
                </c:pt>
                <c:pt idx="18">
                  <c:v>1.7453761137599601E-3</c:v>
                </c:pt>
                <c:pt idx="19">
                  <c:v>3.9425233569275818E-2</c:v>
                </c:pt>
                <c:pt idx="20">
                  <c:v>2.7074709640880025E-2</c:v>
                </c:pt>
                <c:pt idx="21">
                  <c:v>1.8462339091628008E-2</c:v>
                </c:pt>
                <c:pt idx="22">
                  <c:v>2.6023422076121114E-2</c:v>
                </c:pt>
                <c:pt idx="23">
                  <c:v>2.595680748980651E-2</c:v>
                </c:pt>
                <c:pt idx="24">
                  <c:v>3.2870914547251252E-2</c:v>
                </c:pt>
                <c:pt idx="25">
                  <c:v>7.3274988949300901E-3</c:v>
                </c:pt>
                <c:pt idx="26">
                  <c:v>3.2731109264328838E-2</c:v>
                </c:pt>
                <c:pt idx="27">
                  <c:v>-2.9930810543137617E-3</c:v>
                </c:pt>
                <c:pt idx="28">
                  <c:v>3.8195489663135962E-2</c:v>
                </c:pt>
                <c:pt idx="29">
                  <c:v>2.1400503973952989E-2</c:v>
                </c:pt>
                <c:pt idx="30">
                  <c:v>3.1937133780030075E-2</c:v>
                </c:pt>
                <c:pt idx="31">
                  <c:v>6.1307544008682678E-3</c:v>
                </c:pt>
                <c:pt idx="32">
                  <c:v>1.6243878904237598E-2</c:v>
                </c:pt>
                <c:pt idx="33">
                  <c:v>3.5874253366498826E-2</c:v>
                </c:pt>
                <c:pt idx="34">
                  <c:v>2.9504260389878811E-2</c:v>
                </c:pt>
                <c:pt idx="35">
                  <c:v>2.2893891870893083E-2</c:v>
                </c:pt>
                <c:pt idx="36">
                  <c:v>1.115875928656012E-2</c:v>
                </c:pt>
                <c:pt idx="37">
                  <c:v>2.1106385233659868E-2</c:v>
                </c:pt>
                <c:pt idx="38">
                  <c:v>4.0468114731619043E-2</c:v>
                </c:pt>
                <c:pt idx="39">
                  <c:v>2.7786025861592099E-2</c:v>
                </c:pt>
                <c:pt idx="40">
                  <c:v>4.2197633234485152E-2</c:v>
                </c:pt>
                <c:pt idx="41">
                  <c:v>-7.2802898693245591E-3</c:v>
                </c:pt>
                <c:pt idx="42">
                  <c:v>4.7232472149088545E-2</c:v>
                </c:pt>
                <c:pt idx="43">
                  <c:v>3.9383987476490946E-2</c:v>
                </c:pt>
                <c:pt idx="44">
                  <c:v>1.9500735512556447E-2</c:v>
                </c:pt>
                <c:pt idx="45">
                  <c:v>2.8704217438551487E-2</c:v>
                </c:pt>
                <c:pt idx="46">
                  <c:v>5.5687198987008024E-2</c:v>
                </c:pt>
                <c:pt idx="47">
                  <c:v>1.8925658509017933E-2</c:v>
                </c:pt>
                <c:pt idx="48">
                  <c:v>1.0150200854414319E-2</c:v>
                </c:pt>
                <c:pt idx="49">
                  <c:v>-1.3020249851872914E-2</c:v>
                </c:pt>
                <c:pt idx="50">
                  <c:v>6.1109117840987076E-2</c:v>
                </c:pt>
                <c:pt idx="51">
                  <c:v>3.7363492400967591E-2</c:v>
                </c:pt>
                <c:pt idx="52">
                  <c:v>4.2661650516906416E-2</c:v>
                </c:pt>
                <c:pt idx="53">
                  <c:v>-1.8117620570885031E-2</c:v>
                </c:pt>
                <c:pt idx="54">
                  <c:v>-1.1526901256138117E-2</c:v>
                </c:pt>
                <c:pt idx="55">
                  <c:v>1.5875912425064208E-2</c:v>
                </c:pt>
                <c:pt idx="56">
                  <c:v>-2.3131121441163326E-3</c:v>
                </c:pt>
                <c:pt idx="57">
                  <c:v>5.8660801682221805E-2</c:v>
                </c:pt>
                <c:pt idx="58">
                  <c:v>-2.0865520052530369E-4</c:v>
                </c:pt>
                <c:pt idx="59">
                  <c:v>2.3869438464990376E-2</c:v>
                </c:pt>
                <c:pt idx="60">
                  <c:v>1.0243542845134099E-2</c:v>
                </c:pt>
                <c:pt idx="61">
                  <c:v>3.15995494124671E-2</c:v>
                </c:pt>
                <c:pt idx="62">
                  <c:v>-2.4822895370475072E-2</c:v>
                </c:pt>
                <c:pt idx="63">
                  <c:v>1.4691511477442284E-2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7E8-4841-B55E-0CE3578220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2831248"/>
        <c:axId val="692159456"/>
      </c:scatterChart>
      <c:valAx>
        <c:axId val="712831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HML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92159456"/>
        <c:crosses val="autoZero"/>
        <c:crossBetween val="midCat"/>
      </c:valAx>
      <c:valAx>
        <c:axId val="6921594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Returns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1283124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RMW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Returns</c:v>
          </c:tx>
          <c:spPr>
            <a:ln w="19050">
              <a:noFill/>
            </a:ln>
          </c:spPr>
          <c:xVal>
            <c:numRef>
              <c:f>'FF5 Output'!$E$641:$E$704</c:f>
              <c:numCache>
                <c:formatCode>General</c:formatCode>
                <c:ptCount val="64"/>
              </c:numCache>
            </c:numRef>
          </c:xVal>
          <c:yVal>
            <c:numRef>
              <c:f>'Portfolio Model'!$I$63:$I$126</c:f>
              <c:numCache>
                <c:formatCode>General</c:formatCode>
                <c:ptCount val="64"/>
                <c:pt idx="0">
                  <c:v>4.1687535475546954E-2</c:v>
                </c:pt>
                <c:pt idx="1">
                  <c:v>3.7341439690580007E-2</c:v>
                </c:pt>
                <c:pt idx="2">
                  <c:v>5.143316134550437E-3</c:v>
                </c:pt>
                <c:pt idx="3">
                  <c:v>4.1446323303317843E-2</c:v>
                </c:pt>
                <c:pt idx="4">
                  <c:v>1.1242130626269491E-2</c:v>
                </c:pt>
                <c:pt idx="5">
                  <c:v>3.8395337927574366E-2</c:v>
                </c:pt>
                <c:pt idx="6">
                  <c:v>4.2361605256545823E-2</c:v>
                </c:pt>
                <c:pt idx="7">
                  <c:v>8.9466895851081048E-4</c:v>
                </c:pt>
                <c:pt idx="8">
                  <c:v>-9.6469436741989188E-3</c:v>
                </c:pt>
                <c:pt idx="9">
                  <c:v>8.7329649937459286E-2</c:v>
                </c:pt>
                <c:pt idx="10">
                  <c:v>6.5313139319176233E-2</c:v>
                </c:pt>
                <c:pt idx="11">
                  <c:v>-5.0249468525856936E-3</c:v>
                </c:pt>
                <c:pt idx="12">
                  <c:v>0.12502990334995145</c:v>
                </c:pt>
                <c:pt idx="13">
                  <c:v>-8.5799745812286526E-3</c:v>
                </c:pt>
                <c:pt idx="14">
                  <c:v>-3.7297016451341369E-2</c:v>
                </c:pt>
                <c:pt idx="15">
                  <c:v>7.0800453122777399E-2</c:v>
                </c:pt>
                <c:pt idx="16">
                  <c:v>4.2850495656723192E-2</c:v>
                </c:pt>
                <c:pt idx="17">
                  <c:v>3.9485568725794999E-2</c:v>
                </c:pt>
                <c:pt idx="18">
                  <c:v>1.751227087169924E-2</c:v>
                </c:pt>
                <c:pt idx="19">
                  <c:v>7.8154884331124705E-2</c:v>
                </c:pt>
                <c:pt idx="20">
                  <c:v>2.5456538952634898E-3</c:v>
                </c:pt>
                <c:pt idx="21">
                  <c:v>-7.6975706235113781E-2</c:v>
                </c:pt>
                <c:pt idx="22">
                  <c:v>3.3400667811600275E-2</c:v>
                </c:pt>
                <c:pt idx="23">
                  <c:v>-8.9351820414291253E-2</c:v>
                </c:pt>
                <c:pt idx="24">
                  <c:v>0.10473043743913833</c:v>
                </c:pt>
                <c:pt idx="25">
                  <c:v>-3.4160626758335547E-2</c:v>
                </c:pt>
                <c:pt idx="26">
                  <c:v>2.5162772674362243E-2</c:v>
                </c:pt>
                <c:pt idx="27">
                  <c:v>1.4546822082141517E-2</c:v>
                </c:pt>
                <c:pt idx="28">
                  <c:v>-3.4447193177147527E-2</c:v>
                </c:pt>
                <c:pt idx="29">
                  <c:v>4.9234816977892421E-2</c:v>
                </c:pt>
                <c:pt idx="30">
                  <c:v>1.1066178200990618E-2</c:v>
                </c:pt>
                <c:pt idx="31">
                  <c:v>-4.6787121580320126E-2</c:v>
                </c:pt>
                <c:pt idx="32">
                  <c:v>-1.4249998051945535E-2</c:v>
                </c:pt>
                <c:pt idx="33">
                  <c:v>8.7150845994754977E-2</c:v>
                </c:pt>
                <c:pt idx="34">
                  <c:v>7.5231723942604425E-2</c:v>
                </c:pt>
                <c:pt idx="35">
                  <c:v>5.4168264177004398E-2</c:v>
                </c:pt>
                <c:pt idx="36">
                  <c:v>-1.7814899217088256E-2</c:v>
                </c:pt>
                <c:pt idx="37">
                  <c:v>-5.9539593253511332E-2</c:v>
                </c:pt>
                <c:pt idx="38">
                  <c:v>-3.1862063852103918E-2</c:v>
                </c:pt>
                <c:pt idx="39">
                  <c:v>0.15581638611195403</c:v>
                </c:pt>
                <c:pt idx="40">
                  <c:v>4.6600750206954526E-2</c:v>
                </c:pt>
                <c:pt idx="41">
                  <c:v>2.2086000425638387E-2</c:v>
                </c:pt>
                <c:pt idx="42">
                  <c:v>5.0094351418957919E-2</c:v>
                </c:pt>
                <c:pt idx="43">
                  <c:v>7.7899176775486911E-2</c:v>
                </c:pt>
                <c:pt idx="44">
                  <c:v>-7.0176385905790966E-3</c:v>
                </c:pt>
                <c:pt idx="45">
                  <c:v>-2.8306752429580792E-2</c:v>
                </c:pt>
                <c:pt idx="46">
                  <c:v>9.4422491123373906E-2</c:v>
                </c:pt>
                <c:pt idx="47">
                  <c:v>5.174355052674167E-2</c:v>
                </c:pt>
                <c:pt idx="48">
                  <c:v>-3.0460434234543119E-2</c:v>
                </c:pt>
                <c:pt idx="49">
                  <c:v>-8.3259567974528284E-4</c:v>
                </c:pt>
                <c:pt idx="50">
                  <c:v>5.2762554080542777E-2</c:v>
                </c:pt>
                <c:pt idx="51">
                  <c:v>5.8204417567519318E-2</c:v>
                </c:pt>
                <c:pt idx="52">
                  <c:v>8.662782784622812E-3</c:v>
                </c:pt>
                <c:pt idx="53">
                  <c:v>3.1545499653809761E-2</c:v>
                </c:pt>
                <c:pt idx="54">
                  <c:v>2.8249630495673823E-2</c:v>
                </c:pt>
                <c:pt idx="55">
                  <c:v>2.3663873118779266E-2</c:v>
                </c:pt>
                <c:pt idx="56">
                  <c:v>-5.5952190332304856E-2</c:v>
                </c:pt>
                <c:pt idx="57">
                  <c:v>0.13705955761776378</c:v>
                </c:pt>
                <c:pt idx="58">
                  <c:v>-1.1400490315180981E-2</c:v>
                </c:pt>
                <c:pt idx="59">
                  <c:v>4.9121358137554125E-2</c:v>
                </c:pt>
                <c:pt idx="60">
                  <c:v>-8.9141958084342332E-2</c:v>
                </c:pt>
                <c:pt idx="61">
                  <c:v>-1.9204149719608779E-2</c:v>
                </c:pt>
                <c:pt idx="62">
                  <c:v>3.7746003352878074E-2</c:v>
                </c:pt>
                <c:pt idx="63">
                  <c:v>-8.0924412819469618E-2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97B-9946-A1AC-03F28146A069}"/>
            </c:ext>
          </c:extLst>
        </c:ser>
        <c:ser>
          <c:idx val="1"/>
          <c:order val="1"/>
          <c:tx>
            <c:v>Predicted Returns</c:v>
          </c:tx>
          <c:spPr>
            <a:ln w="19050">
              <a:noFill/>
            </a:ln>
          </c:spPr>
          <c:xVal>
            <c:numRef>
              <c:f>'FF5 Output'!$E$641:$E$704</c:f>
              <c:numCache>
                <c:formatCode>General</c:formatCode>
                <c:ptCount val="64"/>
              </c:numCache>
            </c:numRef>
          </c:xVal>
          <c:yVal>
            <c:numRef>
              <c:f>'FF5 Output'!$B$29:$B$92</c:f>
              <c:numCache>
                <c:formatCode>General</c:formatCode>
                <c:ptCount val="64"/>
                <c:pt idx="0">
                  <c:v>3.2148049129552436E-2</c:v>
                </c:pt>
                <c:pt idx="1">
                  <c:v>6.7612971042376509E-3</c:v>
                </c:pt>
                <c:pt idx="2">
                  <c:v>1.5830158453320843E-2</c:v>
                </c:pt>
                <c:pt idx="3">
                  <c:v>4.0251335967073781E-3</c:v>
                </c:pt>
                <c:pt idx="4">
                  <c:v>3.4603490095921861E-2</c:v>
                </c:pt>
                <c:pt idx="5">
                  <c:v>2.8940983023923988E-2</c:v>
                </c:pt>
                <c:pt idx="6">
                  <c:v>1.4785165743593828E-2</c:v>
                </c:pt>
                <c:pt idx="7">
                  <c:v>2.869681592972035E-3</c:v>
                </c:pt>
                <c:pt idx="8">
                  <c:v>2.3771002780384236E-2</c:v>
                </c:pt>
                <c:pt idx="9">
                  <c:v>2.5140421210603042E-2</c:v>
                </c:pt>
                <c:pt idx="10">
                  <c:v>3.3942024337616269E-2</c:v>
                </c:pt>
                <c:pt idx="11">
                  <c:v>1.5029337351937721E-2</c:v>
                </c:pt>
                <c:pt idx="12">
                  <c:v>2.4782064936119987E-2</c:v>
                </c:pt>
                <c:pt idx="13">
                  <c:v>7.1703292379452013E-3</c:v>
                </c:pt>
                <c:pt idx="14">
                  <c:v>7.6284446692643027E-3</c:v>
                </c:pt>
                <c:pt idx="15">
                  <c:v>2.9372901766998437E-2</c:v>
                </c:pt>
                <c:pt idx="16">
                  <c:v>5.1991818610108494E-2</c:v>
                </c:pt>
                <c:pt idx="17">
                  <c:v>-1.1756718725219207E-2</c:v>
                </c:pt>
                <c:pt idx="18">
                  <c:v>1.7453761137599601E-3</c:v>
                </c:pt>
                <c:pt idx="19">
                  <c:v>3.9425233569275818E-2</c:v>
                </c:pt>
                <c:pt idx="20">
                  <c:v>2.7074709640880025E-2</c:v>
                </c:pt>
                <c:pt idx="21">
                  <c:v>1.8462339091628008E-2</c:v>
                </c:pt>
                <c:pt idx="22">
                  <c:v>2.6023422076121114E-2</c:v>
                </c:pt>
                <c:pt idx="23">
                  <c:v>2.595680748980651E-2</c:v>
                </c:pt>
                <c:pt idx="24">
                  <c:v>3.2870914547251252E-2</c:v>
                </c:pt>
                <c:pt idx="25">
                  <c:v>7.3274988949300901E-3</c:v>
                </c:pt>
                <c:pt idx="26">
                  <c:v>3.2731109264328838E-2</c:v>
                </c:pt>
                <c:pt idx="27">
                  <c:v>-2.9930810543137617E-3</c:v>
                </c:pt>
                <c:pt idx="28">
                  <c:v>3.8195489663135962E-2</c:v>
                </c:pt>
                <c:pt idx="29">
                  <c:v>2.1400503973952989E-2</c:v>
                </c:pt>
                <c:pt idx="30">
                  <c:v>3.1937133780030075E-2</c:v>
                </c:pt>
                <c:pt idx="31">
                  <c:v>6.1307544008682678E-3</c:v>
                </c:pt>
                <c:pt idx="32">
                  <c:v>1.6243878904237598E-2</c:v>
                </c:pt>
                <c:pt idx="33">
                  <c:v>3.5874253366498826E-2</c:v>
                </c:pt>
                <c:pt idx="34">
                  <c:v>2.9504260389878811E-2</c:v>
                </c:pt>
                <c:pt idx="35">
                  <c:v>2.2893891870893083E-2</c:v>
                </c:pt>
                <c:pt idx="36">
                  <c:v>1.115875928656012E-2</c:v>
                </c:pt>
                <c:pt idx="37">
                  <c:v>2.1106385233659868E-2</c:v>
                </c:pt>
                <c:pt idx="38">
                  <c:v>4.0468114731619043E-2</c:v>
                </c:pt>
                <c:pt idx="39">
                  <c:v>2.7786025861592099E-2</c:v>
                </c:pt>
                <c:pt idx="40">
                  <c:v>4.2197633234485152E-2</c:v>
                </c:pt>
                <c:pt idx="41">
                  <c:v>-7.2802898693245591E-3</c:v>
                </c:pt>
                <c:pt idx="42">
                  <c:v>4.7232472149088545E-2</c:v>
                </c:pt>
                <c:pt idx="43">
                  <c:v>3.9383987476490946E-2</c:v>
                </c:pt>
                <c:pt idx="44">
                  <c:v>1.9500735512556447E-2</c:v>
                </c:pt>
                <c:pt idx="45">
                  <c:v>2.8704217438551487E-2</c:v>
                </c:pt>
                <c:pt idx="46">
                  <c:v>5.5687198987008024E-2</c:v>
                </c:pt>
                <c:pt idx="47">
                  <c:v>1.8925658509017933E-2</c:v>
                </c:pt>
                <c:pt idx="48">
                  <c:v>1.0150200854414319E-2</c:v>
                </c:pt>
                <c:pt idx="49">
                  <c:v>-1.3020249851872914E-2</c:v>
                </c:pt>
                <c:pt idx="50">
                  <c:v>6.1109117840987076E-2</c:v>
                </c:pt>
                <c:pt idx="51">
                  <c:v>3.7363492400967591E-2</c:v>
                </c:pt>
                <c:pt idx="52">
                  <c:v>4.2661650516906416E-2</c:v>
                </c:pt>
                <c:pt idx="53">
                  <c:v>-1.8117620570885031E-2</c:v>
                </c:pt>
                <c:pt idx="54">
                  <c:v>-1.1526901256138117E-2</c:v>
                </c:pt>
                <c:pt idx="55">
                  <c:v>1.5875912425064208E-2</c:v>
                </c:pt>
                <c:pt idx="56">
                  <c:v>-2.3131121441163326E-3</c:v>
                </c:pt>
                <c:pt idx="57">
                  <c:v>5.8660801682221805E-2</c:v>
                </c:pt>
                <c:pt idx="58">
                  <c:v>-2.0865520052530369E-4</c:v>
                </c:pt>
                <c:pt idx="59">
                  <c:v>2.3869438464990376E-2</c:v>
                </c:pt>
                <c:pt idx="60">
                  <c:v>1.0243542845134099E-2</c:v>
                </c:pt>
                <c:pt idx="61">
                  <c:v>3.15995494124671E-2</c:v>
                </c:pt>
                <c:pt idx="62">
                  <c:v>-2.4822895370475072E-2</c:v>
                </c:pt>
                <c:pt idx="63">
                  <c:v>1.4691511477442284E-2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97B-9946-A1AC-03F28146A0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0200704"/>
        <c:axId val="265180736"/>
      </c:scatterChart>
      <c:valAx>
        <c:axId val="260200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RMW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65180736"/>
        <c:crosses val="autoZero"/>
        <c:crossBetween val="midCat"/>
      </c:valAx>
      <c:valAx>
        <c:axId val="2651807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Returns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6020070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CMA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Returns</c:v>
          </c:tx>
          <c:spPr>
            <a:ln w="19050">
              <a:noFill/>
            </a:ln>
          </c:spPr>
          <c:xVal>
            <c:numRef>
              <c:f>'FF5 Output'!$F$641:$F$704</c:f>
              <c:numCache>
                <c:formatCode>General</c:formatCode>
                <c:ptCount val="64"/>
              </c:numCache>
            </c:numRef>
          </c:xVal>
          <c:yVal>
            <c:numRef>
              <c:f>'Portfolio Model'!$I$63:$I$126</c:f>
              <c:numCache>
                <c:formatCode>General</c:formatCode>
                <c:ptCount val="64"/>
                <c:pt idx="0">
                  <c:v>4.1687535475546954E-2</c:v>
                </c:pt>
                <c:pt idx="1">
                  <c:v>3.7341439690580007E-2</c:v>
                </c:pt>
                <c:pt idx="2">
                  <c:v>5.143316134550437E-3</c:v>
                </c:pt>
                <c:pt idx="3">
                  <c:v>4.1446323303317843E-2</c:v>
                </c:pt>
                <c:pt idx="4">
                  <c:v>1.1242130626269491E-2</c:v>
                </c:pt>
                <c:pt idx="5">
                  <c:v>3.8395337927574366E-2</c:v>
                </c:pt>
                <c:pt idx="6">
                  <c:v>4.2361605256545823E-2</c:v>
                </c:pt>
                <c:pt idx="7">
                  <c:v>8.9466895851081048E-4</c:v>
                </c:pt>
                <c:pt idx="8">
                  <c:v>-9.6469436741989188E-3</c:v>
                </c:pt>
                <c:pt idx="9">
                  <c:v>8.7329649937459286E-2</c:v>
                </c:pt>
                <c:pt idx="10">
                  <c:v>6.5313139319176233E-2</c:v>
                </c:pt>
                <c:pt idx="11">
                  <c:v>-5.0249468525856936E-3</c:v>
                </c:pt>
                <c:pt idx="12">
                  <c:v>0.12502990334995145</c:v>
                </c:pt>
                <c:pt idx="13">
                  <c:v>-8.5799745812286526E-3</c:v>
                </c:pt>
                <c:pt idx="14">
                  <c:v>-3.7297016451341369E-2</c:v>
                </c:pt>
                <c:pt idx="15">
                  <c:v>7.0800453122777399E-2</c:v>
                </c:pt>
                <c:pt idx="16">
                  <c:v>4.2850495656723192E-2</c:v>
                </c:pt>
                <c:pt idx="17">
                  <c:v>3.9485568725794999E-2</c:v>
                </c:pt>
                <c:pt idx="18">
                  <c:v>1.751227087169924E-2</c:v>
                </c:pt>
                <c:pt idx="19">
                  <c:v>7.8154884331124705E-2</c:v>
                </c:pt>
                <c:pt idx="20">
                  <c:v>2.5456538952634898E-3</c:v>
                </c:pt>
                <c:pt idx="21">
                  <c:v>-7.6975706235113781E-2</c:v>
                </c:pt>
                <c:pt idx="22">
                  <c:v>3.3400667811600275E-2</c:v>
                </c:pt>
                <c:pt idx="23">
                  <c:v>-8.9351820414291253E-2</c:v>
                </c:pt>
                <c:pt idx="24">
                  <c:v>0.10473043743913833</c:v>
                </c:pt>
                <c:pt idx="25">
                  <c:v>-3.4160626758335547E-2</c:v>
                </c:pt>
                <c:pt idx="26">
                  <c:v>2.5162772674362243E-2</c:v>
                </c:pt>
                <c:pt idx="27">
                  <c:v>1.4546822082141517E-2</c:v>
                </c:pt>
                <c:pt idx="28">
                  <c:v>-3.4447193177147527E-2</c:v>
                </c:pt>
                <c:pt idx="29">
                  <c:v>4.9234816977892421E-2</c:v>
                </c:pt>
                <c:pt idx="30">
                  <c:v>1.1066178200990618E-2</c:v>
                </c:pt>
                <c:pt idx="31">
                  <c:v>-4.6787121580320126E-2</c:v>
                </c:pt>
                <c:pt idx="32">
                  <c:v>-1.4249998051945535E-2</c:v>
                </c:pt>
                <c:pt idx="33">
                  <c:v>8.7150845994754977E-2</c:v>
                </c:pt>
                <c:pt idx="34">
                  <c:v>7.5231723942604425E-2</c:v>
                </c:pt>
                <c:pt idx="35">
                  <c:v>5.4168264177004398E-2</c:v>
                </c:pt>
                <c:pt idx="36">
                  <c:v>-1.7814899217088256E-2</c:v>
                </c:pt>
                <c:pt idx="37">
                  <c:v>-5.9539593253511332E-2</c:v>
                </c:pt>
                <c:pt idx="38">
                  <c:v>-3.1862063852103918E-2</c:v>
                </c:pt>
                <c:pt idx="39">
                  <c:v>0.15581638611195403</c:v>
                </c:pt>
                <c:pt idx="40">
                  <c:v>4.6600750206954526E-2</c:v>
                </c:pt>
                <c:pt idx="41">
                  <c:v>2.2086000425638387E-2</c:v>
                </c:pt>
                <c:pt idx="42">
                  <c:v>5.0094351418957919E-2</c:v>
                </c:pt>
                <c:pt idx="43">
                  <c:v>7.7899176775486911E-2</c:v>
                </c:pt>
                <c:pt idx="44">
                  <c:v>-7.0176385905790966E-3</c:v>
                </c:pt>
                <c:pt idx="45">
                  <c:v>-2.8306752429580792E-2</c:v>
                </c:pt>
                <c:pt idx="46">
                  <c:v>9.4422491123373906E-2</c:v>
                </c:pt>
                <c:pt idx="47">
                  <c:v>5.174355052674167E-2</c:v>
                </c:pt>
                <c:pt idx="48">
                  <c:v>-3.0460434234543119E-2</c:v>
                </c:pt>
                <c:pt idx="49">
                  <c:v>-8.3259567974528284E-4</c:v>
                </c:pt>
                <c:pt idx="50">
                  <c:v>5.2762554080542777E-2</c:v>
                </c:pt>
                <c:pt idx="51">
                  <c:v>5.8204417567519318E-2</c:v>
                </c:pt>
                <c:pt idx="52">
                  <c:v>8.662782784622812E-3</c:v>
                </c:pt>
                <c:pt idx="53">
                  <c:v>3.1545499653809761E-2</c:v>
                </c:pt>
                <c:pt idx="54">
                  <c:v>2.8249630495673823E-2</c:v>
                </c:pt>
                <c:pt idx="55">
                  <c:v>2.3663873118779266E-2</c:v>
                </c:pt>
                <c:pt idx="56">
                  <c:v>-5.5952190332304856E-2</c:v>
                </c:pt>
                <c:pt idx="57">
                  <c:v>0.13705955761776378</c:v>
                </c:pt>
                <c:pt idx="58">
                  <c:v>-1.1400490315180981E-2</c:v>
                </c:pt>
                <c:pt idx="59">
                  <c:v>4.9121358137554125E-2</c:v>
                </c:pt>
                <c:pt idx="60">
                  <c:v>-8.9141958084342332E-2</c:v>
                </c:pt>
                <c:pt idx="61">
                  <c:v>-1.9204149719608779E-2</c:v>
                </c:pt>
                <c:pt idx="62">
                  <c:v>3.7746003352878074E-2</c:v>
                </c:pt>
                <c:pt idx="63">
                  <c:v>-8.0924412819469618E-2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A30-DE4C-9E23-8C72FCD65256}"/>
            </c:ext>
          </c:extLst>
        </c:ser>
        <c:ser>
          <c:idx val="1"/>
          <c:order val="1"/>
          <c:tx>
            <c:v>Predicted Returns</c:v>
          </c:tx>
          <c:spPr>
            <a:ln w="19050">
              <a:noFill/>
            </a:ln>
          </c:spPr>
          <c:xVal>
            <c:numRef>
              <c:f>'FF5 Output'!$F$641:$F$704</c:f>
              <c:numCache>
                <c:formatCode>General</c:formatCode>
                <c:ptCount val="64"/>
              </c:numCache>
            </c:numRef>
          </c:xVal>
          <c:yVal>
            <c:numRef>
              <c:f>'FF5 Output'!$B$29:$B$92</c:f>
              <c:numCache>
                <c:formatCode>General</c:formatCode>
                <c:ptCount val="64"/>
                <c:pt idx="0">
                  <c:v>3.2148049129552436E-2</c:v>
                </c:pt>
                <c:pt idx="1">
                  <c:v>6.7612971042376509E-3</c:v>
                </c:pt>
                <c:pt idx="2">
                  <c:v>1.5830158453320843E-2</c:v>
                </c:pt>
                <c:pt idx="3">
                  <c:v>4.0251335967073781E-3</c:v>
                </c:pt>
                <c:pt idx="4">
                  <c:v>3.4603490095921861E-2</c:v>
                </c:pt>
                <c:pt idx="5">
                  <c:v>2.8940983023923988E-2</c:v>
                </c:pt>
                <c:pt idx="6">
                  <c:v>1.4785165743593828E-2</c:v>
                </c:pt>
                <c:pt idx="7">
                  <c:v>2.869681592972035E-3</c:v>
                </c:pt>
                <c:pt idx="8">
                  <c:v>2.3771002780384236E-2</c:v>
                </c:pt>
                <c:pt idx="9">
                  <c:v>2.5140421210603042E-2</c:v>
                </c:pt>
                <c:pt idx="10">
                  <c:v>3.3942024337616269E-2</c:v>
                </c:pt>
                <c:pt idx="11">
                  <c:v>1.5029337351937721E-2</c:v>
                </c:pt>
                <c:pt idx="12">
                  <c:v>2.4782064936119987E-2</c:v>
                </c:pt>
                <c:pt idx="13">
                  <c:v>7.1703292379452013E-3</c:v>
                </c:pt>
                <c:pt idx="14">
                  <c:v>7.6284446692643027E-3</c:v>
                </c:pt>
                <c:pt idx="15">
                  <c:v>2.9372901766998437E-2</c:v>
                </c:pt>
                <c:pt idx="16">
                  <c:v>5.1991818610108494E-2</c:v>
                </c:pt>
                <c:pt idx="17">
                  <c:v>-1.1756718725219207E-2</c:v>
                </c:pt>
                <c:pt idx="18">
                  <c:v>1.7453761137599601E-3</c:v>
                </c:pt>
                <c:pt idx="19">
                  <c:v>3.9425233569275818E-2</c:v>
                </c:pt>
                <c:pt idx="20">
                  <c:v>2.7074709640880025E-2</c:v>
                </c:pt>
                <c:pt idx="21">
                  <c:v>1.8462339091628008E-2</c:v>
                </c:pt>
                <c:pt idx="22">
                  <c:v>2.6023422076121114E-2</c:v>
                </c:pt>
                <c:pt idx="23">
                  <c:v>2.595680748980651E-2</c:v>
                </c:pt>
                <c:pt idx="24">
                  <c:v>3.2870914547251252E-2</c:v>
                </c:pt>
                <c:pt idx="25">
                  <c:v>7.3274988949300901E-3</c:v>
                </c:pt>
                <c:pt idx="26">
                  <c:v>3.2731109264328838E-2</c:v>
                </c:pt>
                <c:pt idx="27">
                  <c:v>-2.9930810543137617E-3</c:v>
                </c:pt>
                <c:pt idx="28">
                  <c:v>3.8195489663135962E-2</c:v>
                </c:pt>
                <c:pt idx="29">
                  <c:v>2.1400503973952989E-2</c:v>
                </c:pt>
                <c:pt idx="30">
                  <c:v>3.1937133780030075E-2</c:v>
                </c:pt>
                <c:pt idx="31">
                  <c:v>6.1307544008682678E-3</c:v>
                </c:pt>
                <c:pt idx="32">
                  <c:v>1.6243878904237598E-2</c:v>
                </c:pt>
                <c:pt idx="33">
                  <c:v>3.5874253366498826E-2</c:v>
                </c:pt>
                <c:pt idx="34">
                  <c:v>2.9504260389878811E-2</c:v>
                </c:pt>
                <c:pt idx="35">
                  <c:v>2.2893891870893083E-2</c:v>
                </c:pt>
                <c:pt idx="36">
                  <c:v>1.115875928656012E-2</c:v>
                </c:pt>
                <c:pt idx="37">
                  <c:v>2.1106385233659868E-2</c:v>
                </c:pt>
                <c:pt idx="38">
                  <c:v>4.0468114731619043E-2</c:v>
                </c:pt>
                <c:pt idx="39">
                  <c:v>2.7786025861592099E-2</c:v>
                </c:pt>
                <c:pt idx="40">
                  <c:v>4.2197633234485152E-2</c:v>
                </c:pt>
                <c:pt idx="41">
                  <c:v>-7.2802898693245591E-3</c:v>
                </c:pt>
                <c:pt idx="42">
                  <c:v>4.7232472149088545E-2</c:v>
                </c:pt>
                <c:pt idx="43">
                  <c:v>3.9383987476490946E-2</c:v>
                </c:pt>
                <c:pt idx="44">
                  <c:v>1.9500735512556447E-2</c:v>
                </c:pt>
                <c:pt idx="45">
                  <c:v>2.8704217438551487E-2</c:v>
                </c:pt>
                <c:pt idx="46">
                  <c:v>5.5687198987008024E-2</c:v>
                </c:pt>
                <c:pt idx="47">
                  <c:v>1.8925658509017933E-2</c:v>
                </c:pt>
                <c:pt idx="48">
                  <c:v>1.0150200854414319E-2</c:v>
                </c:pt>
                <c:pt idx="49">
                  <c:v>-1.3020249851872914E-2</c:v>
                </c:pt>
                <c:pt idx="50">
                  <c:v>6.1109117840987076E-2</c:v>
                </c:pt>
                <c:pt idx="51">
                  <c:v>3.7363492400967591E-2</c:v>
                </c:pt>
                <c:pt idx="52">
                  <c:v>4.2661650516906416E-2</c:v>
                </c:pt>
                <c:pt idx="53">
                  <c:v>-1.8117620570885031E-2</c:v>
                </c:pt>
                <c:pt idx="54">
                  <c:v>-1.1526901256138117E-2</c:v>
                </c:pt>
                <c:pt idx="55">
                  <c:v>1.5875912425064208E-2</c:v>
                </c:pt>
                <c:pt idx="56">
                  <c:v>-2.3131121441163326E-3</c:v>
                </c:pt>
                <c:pt idx="57">
                  <c:v>5.8660801682221805E-2</c:v>
                </c:pt>
                <c:pt idx="58">
                  <c:v>-2.0865520052530369E-4</c:v>
                </c:pt>
                <c:pt idx="59">
                  <c:v>2.3869438464990376E-2</c:v>
                </c:pt>
                <c:pt idx="60">
                  <c:v>1.0243542845134099E-2</c:v>
                </c:pt>
                <c:pt idx="61">
                  <c:v>3.15995494124671E-2</c:v>
                </c:pt>
                <c:pt idx="62">
                  <c:v>-2.4822895370475072E-2</c:v>
                </c:pt>
                <c:pt idx="63">
                  <c:v>1.4691511477442284E-2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A30-DE4C-9E23-8C72FCD652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3725232"/>
        <c:axId val="630847216"/>
      </c:scatterChart>
      <c:valAx>
        <c:axId val="313725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CMA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0847216"/>
        <c:crosses val="autoZero"/>
        <c:crossBetween val="midCat"/>
      </c:valAx>
      <c:valAx>
        <c:axId val="6308472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Returns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1372523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'FF5 Output'!$F$29:$F$92</c:f>
              <c:numCache>
                <c:formatCode>General</c:formatCode>
                <c:ptCount val="64"/>
                <c:pt idx="0">
                  <c:v>0.78125</c:v>
                </c:pt>
                <c:pt idx="1">
                  <c:v>2.34375</c:v>
                </c:pt>
                <c:pt idx="2">
                  <c:v>3.90625</c:v>
                </c:pt>
                <c:pt idx="3">
                  <c:v>5.46875</c:v>
                </c:pt>
                <c:pt idx="4">
                  <c:v>7.03125</c:v>
                </c:pt>
                <c:pt idx="5">
                  <c:v>8.59375</c:v>
                </c:pt>
                <c:pt idx="6">
                  <c:v>10.15625</c:v>
                </c:pt>
                <c:pt idx="7">
                  <c:v>11.71875</c:v>
                </c:pt>
                <c:pt idx="8">
                  <c:v>13.28125</c:v>
                </c:pt>
                <c:pt idx="9">
                  <c:v>14.84375</c:v>
                </c:pt>
                <c:pt idx="10">
                  <c:v>16.40625</c:v>
                </c:pt>
                <c:pt idx="11">
                  <c:v>17.96875</c:v>
                </c:pt>
                <c:pt idx="12">
                  <c:v>19.53125</c:v>
                </c:pt>
                <c:pt idx="13">
                  <c:v>21.09375</c:v>
                </c:pt>
                <c:pt idx="14">
                  <c:v>22.65625</c:v>
                </c:pt>
                <c:pt idx="15">
                  <c:v>24.21875</c:v>
                </c:pt>
                <c:pt idx="16">
                  <c:v>25.78125</c:v>
                </c:pt>
                <c:pt idx="17">
                  <c:v>27.34375</c:v>
                </c:pt>
                <c:pt idx="18">
                  <c:v>28.90625</c:v>
                </c:pt>
                <c:pt idx="19">
                  <c:v>30.46875</c:v>
                </c:pt>
                <c:pt idx="20">
                  <c:v>32.03125</c:v>
                </c:pt>
                <c:pt idx="21">
                  <c:v>33.59375</c:v>
                </c:pt>
                <c:pt idx="22">
                  <c:v>35.15625</c:v>
                </c:pt>
                <c:pt idx="23">
                  <c:v>36.71875</c:v>
                </c:pt>
                <c:pt idx="24">
                  <c:v>38.28125</c:v>
                </c:pt>
                <c:pt idx="25">
                  <c:v>39.84375</c:v>
                </c:pt>
                <c:pt idx="26">
                  <c:v>41.40625</c:v>
                </c:pt>
                <c:pt idx="27">
                  <c:v>42.96875</c:v>
                </c:pt>
                <c:pt idx="28">
                  <c:v>44.53125</c:v>
                </c:pt>
                <c:pt idx="29">
                  <c:v>46.09375</c:v>
                </c:pt>
                <c:pt idx="30">
                  <c:v>47.65625</c:v>
                </c:pt>
                <c:pt idx="31">
                  <c:v>49.21875</c:v>
                </c:pt>
                <c:pt idx="32">
                  <c:v>50.78125</c:v>
                </c:pt>
                <c:pt idx="33">
                  <c:v>52.34375</c:v>
                </c:pt>
                <c:pt idx="34">
                  <c:v>53.90625</c:v>
                </c:pt>
                <c:pt idx="35">
                  <c:v>55.46875</c:v>
                </c:pt>
                <c:pt idx="36">
                  <c:v>57.03125</c:v>
                </c:pt>
                <c:pt idx="37">
                  <c:v>58.59375</c:v>
                </c:pt>
                <c:pt idx="38">
                  <c:v>60.15625</c:v>
                </c:pt>
                <c:pt idx="39">
                  <c:v>61.71875</c:v>
                </c:pt>
                <c:pt idx="40">
                  <c:v>63.28125</c:v>
                </c:pt>
                <c:pt idx="41">
                  <c:v>64.84375</c:v>
                </c:pt>
                <c:pt idx="42">
                  <c:v>66.40625</c:v>
                </c:pt>
                <c:pt idx="43">
                  <c:v>67.96875</c:v>
                </c:pt>
                <c:pt idx="44">
                  <c:v>69.53125</c:v>
                </c:pt>
                <c:pt idx="45">
                  <c:v>71.09375</c:v>
                </c:pt>
                <c:pt idx="46">
                  <c:v>72.65625</c:v>
                </c:pt>
                <c:pt idx="47">
                  <c:v>74.21875</c:v>
                </c:pt>
                <c:pt idx="48">
                  <c:v>75.78125</c:v>
                </c:pt>
                <c:pt idx="49">
                  <c:v>77.34375</c:v>
                </c:pt>
                <c:pt idx="50">
                  <c:v>78.90625</c:v>
                </c:pt>
                <c:pt idx="51">
                  <c:v>80.46875</c:v>
                </c:pt>
                <c:pt idx="52">
                  <c:v>82.03125</c:v>
                </c:pt>
                <c:pt idx="53">
                  <c:v>83.59375</c:v>
                </c:pt>
                <c:pt idx="54">
                  <c:v>85.15625</c:v>
                </c:pt>
                <c:pt idx="55">
                  <c:v>86.71875</c:v>
                </c:pt>
                <c:pt idx="56">
                  <c:v>88.28125</c:v>
                </c:pt>
                <c:pt idx="57">
                  <c:v>89.84375</c:v>
                </c:pt>
                <c:pt idx="58">
                  <c:v>91.40625</c:v>
                </c:pt>
                <c:pt idx="59">
                  <c:v>92.96875</c:v>
                </c:pt>
                <c:pt idx="60">
                  <c:v>94.53125</c:v>
                </c:pt>
                <c:pt idx="61">
                  <c:v>96.09375</c:v>
                </c:pt>
                <c:pt idx="62">
                  <c:v>97.65625</c:v>
                </c:pt>
                <c:pt idx="63">
                  <c:v>99.21875</c:v>
                </c:pt>
              </c:numCache>
            </c:numRef>
          </c:xVal>
          <c:yVal>
            <c:numRef>
              <c:f>'FF5 Output'!$G$29:$G$92</c:f>
              <c:numCache>
                <c:formatCode>General</c:formatCode>
                <c:ptCount val="64"/>
                <c:pt idx="0">
                  <c:v>-8.9351820414291253E-2</c:v>
                </c:pt>
                <c:pt idx="1">
                  <c:v>-8.9141958084342332E-2</c:v>
                </c:pt>
                <c:pt idx="2">
                  <c:v>-8.0924412819469618E-2</c:v>
                </c:pt>
                <c:pt idx="3">
                  <c:v>-7.6975706235113781E-2</c:v>
                </c:pt>
                <c:pt idx="4">
                  <c:v>-5.9539593253511332E-2</c:v>
                </c:pt>
                <c:pt idx="5">
                  <c:v>-5.5952190332304856E-2</c:v>
                </c:pt>
                <c:pt idx="6">
                  <c:v>-4.6787121580320126E-2</c:v>
                </c:pt>
                <c:pt idx="7">
                  <c:v>-3.7297016451341369E-2</c:v>
                </c:pt>
                <c:pt idx="8">
                  <c:v>-3.4447193177147527E-2</c:v>
                </c:pt>
                <c:pt idx="9">
                  <c:v>-3.4160626758335547E-2</c:v>
                </c:pt>
                <c:pt idx="10">
                  <c:v>-3.1862063852103918E-2</c:v>
                </c:pt>
                <c:pt idx="11">
                  <c:v>-3.0460434234543119E-2</c:v>
                </c:pt>
                <c:pt idx="12">
                  <c:v>-2.8306752429580792E-2</c:v>
                </c:pt>
                <c:pt idx="13">
                  <c:v>-1.9204149719608779E-2</c:v>
                </c:pt>
                <c:pt idx="14">
                  <c:v>-1.7814899217088256E-2</c:v>
                </c:pt>
                <c:pt idx="15">
                  <c:v>-1.4249998051945535E-2</c:v>
                </c:pt>
                <c:pt idx="16">
                  <c:v>-1.1400490315180981E-2</c:v>
                </c:pt>
                <c:pt idx="17">
                  <c:v>-9.6469436741989188E-3</c:v>
                </c:pt>
                <c:pt idx="18">
                  <c:v>-8.5799745812286526E-3</c:v>
                </c:pt>
                <c:pt idx="19">
                  <c:v>-7.0176385905790966E-3</c:v>
                </c:pt>
                <c:pt idx="20">
                  <c:v>-5.0249468525856936E-3</c:v>
                </c:pt>
                <c:pt idx="21">
                  <c:v>-8.3259567974528284E-4</c:v>
                </c:pt>
                <c:pt idx="22">
                  <c:v>8.9466895851081048E-4</c:v>
                </c:pt>
                <c:pt idx="23">
                  <c:v>2.5456538952634898E-3</c:v>
                </c:pt>
                <c:pt idx="24">
                  <c:v>5.143316134550437E-3</c:v>
                </c:pt>
                <c:pt idx="25">
                  <c:v>8.662782784622812E-3</c:v>
                </c:pt>
                <c:pt idx="26">
                  <c:v>1.1066178200990618E-2</c:v>
                </c:pt>
                <c:pt idx="27">
                  <c:v>1.1242130626269491E-2</c:v>
                </c:pt>
                <c:pt idx="28">
                  <c:v>1.4546822082141517E-2</c:v>
                </c:pt>
                <c:pt idx="29">
                  <c:v>1.751227087169924E-2</c:v>
                </c:pt>
                <c:pt idx="30">
                  <c:v>2.2086000425638387E-2</c:v>
                </c:pt>
                <c:pt idx="31">
                  <c:v>2.3663873118779266E-2</c:v>
                </c:pt>
                <c:pt idx="32">
                  <c:v>2.5162772674362243E-2</c:v>
                </c:pt>
                <c:pt idx="33">
                  <c:v>2.8249630495673823E-2</c:v>
                </c:pt>
                <c:pt idx="34">
                  <c:v>3.1545499653809761E-2</c:v>
                </c:pt>
                <c:pt idx="35">
                  <c:v>3.3400667811600275E-2</c:v>
                </c:pt>
                <c:pt idx="36">
                  <c:v>3.7341439690580007E-2</c:v>
                </c:pt>
                <c:pt idx="37">
                  <c:v>3.7746003352878074E-2</c:v>
                </c:pt>
                <c:pt idx="38">
                  <c:v>3.8395337927574366E-2</c:v>
                </c:pt>
                <c:pt idx="39">
                  <c:v>3.9485568725794999E-2</c:v>
                </c:pt>
                <c:pt idx="40">
                  <c:v>4.1446323303317843E-2</c:v>
                </c:pt>
                <c:pt idx="41">
                  <c:v>4.1687535475546954E-2</c:v>
                </c:pt>
                <c:pt idx="42">
                  <c:v>4.2361605256545823E-2</c:v>
                </c:pt>
                <c:pt idx="43">
                  <c:v>4.2850495656723192E-2</c:v>
                </c:pt>
                <c:pt idx="44">
                  <c:v>4.6600750206954526E-2</c:v>
                </c:pt>
                <c:pt idx="45">
                  <c:v>4.9121358137554125E-2</c:v>
                </c:pt>
                <c:pt idx="46">
                  <c:v>4.9234816977892421E-2</c:v>
                </c:pt>
                <c:pt idx="47">
                  <c:v>5.0094351418957919E-2</c:v>
                </c:pt>
                <c:pt idx="48">
                  <c:v>5.174355052674167E-2</c:v>
                </c:pt>
                <c:pt idx="49">
                  <c:v>5.2762554080542777E-2</c:v>
                </c:pt>
                <c:pt idx="50">
                  <c:v>5.4168264177004398E-2</c:v>
                </c:pt>
                <c:pt idx="51">
                  <c:v>5.8204417567519318E-2</c:v>
                </c:pt>
                <c:pt idx="52">
                  <c:v>6.5313139319176233E-2</c:v>
                </c:pt>
                <c:pt idx="53">
                  <c:v>7.0800453122777399E-2</c:v>
                </c:pt>
                <c:pt idx="54">
                  <c:v>7.5231723942604425E-2</c:v>
                </c:pt>
                <c:pt idx="55">
                  <c:v>7.7899176775486911E-2</c:v>
                </c:pt>
                <c:pt idx="56">
                  <c:v>7.8154884331124705E-2</c:v>
                </c:pt>
                <c:pt idx="57">
                  <c:v>8.7150845994754977E-2</c:v>
                </c:pt>
                <c:pt idx="58">
                  <c:v>8.7329649937459286E-2</c:v>
                </c:pt>
                <c:pt idx="59">
                  <c:v>9.4422491123373906E-2</c:v>
                </c:pt>
                <c:pt idx="60">
                  <c:v>0.10473043743913833</c:v>
                </c:pt>
                <c:pt idx="61">
                  <c:v>0.12502990334995145</c:v>
                </c:pt>
                <c:pt idx="62">
                  <c:v>0.13705955761776378</c:v>
                </c:pt>
                <c:pt idx="63">
                  <c:v>0.15581638611195403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48-ED46-A077-4529D379B7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6409024"/>
        <c:axId val="748846336"/>
      </c:scatterChart>
      <c:valAx>
        <c:axId val="736409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48846336"/>
        <c:crosses val="autoZero"/>
        <c:crossBetween val="midCat"/>
      </c:valAx>
      <c:valAx>
        <c:axId val="7488463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Returns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3640902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S&amp;P</a:t>
            </a:r>
            <a:r>
              <a:rPr lang="en-US" baseline="0"/>
              <a:t> vs. Portfolio ROI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S&amp;P Investment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'VaR &amp; ROI vs. S&amp;P500'!$A$2:$A$65</c:f>
              <c:numCache>
                <c:formatCode>m/d/yy</c:formatCode>
                <c:ptCount val="64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  <c:pt idx="12">
                  <c:v>43101</c:v>
                </c:pt>
                <c:pt idx="13">
                  <c:v>43132</c:v>
                </c:pt>
                <c:pt idx="14">
                  <c:v>43160</c:v>
                </c:pt>
                <c:pt idx="15">
                  <c:v>43191</c:v>
                </c:pt>
                <c:pt idx="16">
                  <c:v>43221</c:v>
                </c:pt>
                <c:pt idx="17">
                  <c:v>43252</c:v>
                </c:pt>
                <c:pt idx="18">
                  <c:v>43282</c:v>
                </c:pt>
                <c:pt idx="19">
                  <c:v>43313</c:v>
                </c:pt>
                <c:pt idx="20">
                  <c:v>43344</c:v>
                </c:pt>
                <c:pt idx="21">
                  <c:v>43374</c:v>
                </c:pt>
                <c:pt idx="22">
                  <c:v>43405</c:v>
                </c:pt>
                <c:pt idx="23">
                  <c:v>43435</c:v>
                </c:pt>
                <c:pt idx="24">
                  <c:v>43466</c:v>
                </c:pt>
                <c:pt idx="25">
                  <c:v>43497</c:v>
                </c:pt>
                <c:pt idx="26">
                  <c:v>43525</c:v>
                </c:pt>
                <c:pt idx="27">
                  <c:v>43556</c:v>
                </c:pt>
                <c:pt idx="28">
                  <c:v>43586</c:v>
                </c:pt>
                <c:pt idx="29">
                  <c:v>43617</c:v>
                </c:pt>
                <c:pt idx="30">
                  <c:v>43647</c:v>
                </c:pt>
                <c:pt idx="31">
                  <c:v>43678</c:v>
                </c:pt>
                <c:pt idx="32">
                  <c:v>43709</c:v>
                </c:pt>
                <c:pt idx="33">
                  <c:v>43739</c:v>
                </c:pt>
                <c:pt idx="34">
                  <c:v>43770</c:v>
                </c:pt>
                <c:pt idx="35">
                  <c:v>43800</c:v>
                </c:pt>
                <c:pt idx="36">
                  <c:v>43831</c:v>
                </c:pt>
                <c:pt idx="37">
                  <c:v>43862</c:v>
                </c:pt>
                <c:pt idx="38">
                  <c:v>43891</c:v>
                </c:pt>
                <c:pt idx="39">
                  <c:v>43922</c:v>
                </c:pt>
                <c:pt idx="40">
                  <c:v>43952</c:v>
                </c:pt>
                <c:pt idx="41">
                  <c:v>43983</c:v>
                </c:pt>
                <c:pt idx="42">
                  <c:v>44013</c:v>
                </c:pt>
                <c:pt idx="43">
                  <c:v>44044</c:v>
                </c:pt>
                <c:pt idx="44">
                  <c:v>44075</c:v>
                </c:pt>
                <c:pt idx="45">
                  <c:v>44105</c:v>
                </c:pt>
                <c:pt idx="46">
                  <c:v>44136</c:v>
                </c:pt>
                <c:pt idx="47">
                  <c:v>44166</c:v>
                </c:pt>
                <c:pt idx="48">
                  <c:v>44197</c:v>
                </c:pt>
                <c:pt idx="49">
                  <c:v>44228</c:v>
                </c:pt>
                <c:pt idx="50">
                  <c:v>44256</c:v>
                </c:pt>
                <c:pt idx="51">
                  <c:v>44287</c:v>
                </c:pt>
                <c:pt idx="52">
                  <c:v>44317</c:v>
                </c:pt>
                <c:pt idx="53">
                  <c:v>44348</c:v>
                </c:pt>
                <c:pt idx="54">
                  <c:v>44378</c:v>
                </c:pt>
                <c:pt idx="55">
                  <c:v>44409</c:v>
                </c:pt>
                <c:pt idx="56">
                  <c:v>44440</c:v>
                </c:pt>
                <c:pt idx="57">
                  <c:v>44470</c:v>
                </c:pt>
                <c:pt idx="58">
                  <c:v>44501</c:v>
                </c:pt>
                <c:pt idx="59">
                  <c:v>44531</c:v>
                </c:pt>
                <c:pt idx="60">
                  <c:v>44562</c:v>
                </c:pt>
                <c:pt idx="61">
                  <c:v>44593</c:v>
                </c:pt>
                <c:pt idx="62">
                  <c:v>44621</c:v>
                </c:pt>
                <c:pt idx="63">
                  <c:v>44652</c:v>
                </c:pt>
              </c:numCache>
            </c:numRef>
          </c:cat>
          <c:val>
            <c:numRef>
              <c:f>'VaR &amp; ROI vs. S&amp;P500'!$D$2:$D$65</c:f>
              <c:numCache>
                <c:formatCode>_("$"* #,##0.00_);_("$"* \(#,##0.00\);_("$"* "-"??_);_(@_)</c:formatCode>
                <c:ptCount val="64"/>
                <c:pt idx="0">
                  <c:v>10178.843413747358</c:v>
                </c:pt>
                <c:pt idx="1">
                  <c:v>10557.478683062134</c:v>
                </c:pt>
                <c:pt idx="2">
                  <c:v>10553.369393835172</c:v>
                </c:pt>
                <c:pt idx="3">
                  <c:v>10649.312364047291</c:v>
                </c:pt>
                <c:pt idx="4">
                  <c:v>10772.591040856163</c:v>
                </c:pt>
                <c:pt idx="5">
                  <c:v>10824.448484252936</c:v>
                </c:pt>
                <c:pt idx="6">
                  <c:v>11033.888236266266</c:v>
                </c:pt>
                <c:pt idx="7">
                  <c:v>11039.918171544961</c:v>
                </c:pt>
                <c:pt idx="8">
                  <c:v>11253.020550912757</c:v>
                </c:pt>
                <c:pt idx="9">
                  <c:v>11502.704537637968</c:v>
                </c:pt>
                <c:pt idx="10">
                  <c:v>11825.730403827003</c:v>
                </c:pt>
                <c:pt idx="11">
                  <c:v>11941.996489237687</c:v>
                </c:pt>
                <c:pt idx="12">
                  <c:v>12612.88262172653</c:v>
                </c:pt>
                <c:pt idx="13">
                  <c:v>12121.643894355537</c:v>
                </c:pt>
                <c:pt idx="14">
                  <c:v>11795.759392182526</c:v>
                </c:pt>
                <c:pt idx="15">
                  <c:v>11827.829714627735</c:v>
                </c:pt>
                <c:pt idx="16">
                  <c:v>12083.409638069888</c:v>
                </c:pt>
                <c:pt idx="17">
                  <c:v>12141.92234336685</c:v>
                </c:pt>
                <c:pt idx="18">
                  <c:v>12579.29364891484</c:v>
                </c:pt>
                <c:pt idx="19">
                  <c:v>12959.983562843097</c:v>
                </c:pt>
                <c:pt idx="20">
                  <c:v>13015.637632156087</c:v>
                </c:pt>
                <c:pt idx="21">
                  <c:v>12112.308661220373</c:v>
                </c:pt>
                <c:pt idx="22">
                  <c:v>12328.627006070141</c:v>
                </c:pt>
                <c:pt idx="23">
                  <c:v>11197.14315066352</c:v>
                </c:pt>
                <c:pt idx="24">
                  <c:v>12078.183694161686</c:v>
                </c:pt>
                <c:pt idx="25">
                  <c:v>12437.255173461142</c:v>
                </c:pt>
                <c:pt idx="26">
                  <c:v>12660.184114023848</c:v>
                </c:pt>
                <c:pt idx="27">
                  <c:v>13157.899438546032</c:v>
                </c:pt>
                <c:pt idx="28">
                  <c:v>12292.402728210722</c:v>
                </c:pt>
                <c:pt idx="29">
                  <c:v>13139.720300335448</c:v>
                </c:pt>
                <c:pt idx="30">
                  <c:v>13312.221115493365</c:v>
                </c:pt>
                <c:pt idx="31">
                  <c:v>13071.381033843574</c:v>
                </c:pt>
                <c:pt idx="32">
                  <c:v>13295.962623334512</c:v>
                </c:pt>
                <c:pt idx="33">
                  <c:v>13567.62237418652</c:v>
                </c:pt>
                <c:pt idx="34">
                  <c:v>14029.560082721782</c:v>
                </c:pt>
                <c:pt idx="35">
                  <c:v>14430.662444223102</c:v>
                </c:pt>
                <c:pt idx="36">
                  <c:v>14407.168029729817</c:v>
                </c:pt>
                <c:pt idx="37">
                  <c:v>13195.374369648434</c:v>
                </c:pt>
                <c:pt idx="38">
                  <c:v>11544.378090341834</c:v>
                </c:pt>
                <c:pt idx="39">
                  <c:v>13008.714373132398</c:v>
                </c:pt>
                <c:pt idx="40">
                  <c:v>13597.772050579995</c:v>
                </c:pt>
                <c:pt idx="41">
                  <c:v>13847.813366803201</c:v>
                </c:pt>
                <c:pt idx="42">
                  <c:v>14610.845843587951</c:v>
                </c:pt>
                <c:pt idx="43">
                  <c:v>15634.550189161309</c:v>
                </c:pt>
                <c:pt idx="44">
                  <c:v>15021.238772037186</c:v>
                </c:pt>
                <c:pt idx="45">
                  <c:v>14605.664565867</c:v>
                </c:pt>
                <c:pt idx="46">
                  <c:v>16176.440372873341</c:v>
                </c:pt>
                <c:pt idx="47">
                  <c:v>16776.932594256832</c:v>
                </c:pt>
                <c:pt idx="48">
                  <c:v>16590.093932991793</c:v>
                </c:pt>
                <c:pt idx="49">
                  <c:v>17022.953953627573</c:v>
                </c:pt>
                <c:pt idx="50">
                  <c:v>17745.384866202447</c:v>
                </c:pt>
                <c:pt idx="51">
                  <c:v>18675.692214236915</c:v>
                </c:pt>
                <c:pt idx="52">
                  <c:v>18778.156447787474</c:v>
                </c:pt>
                <c:pt idx="53">
                  <c:v>19195.293970511397</c:v>
                </c:pt>
                <c:pt idx="54">
                  <c:v>19631.950617063394</c:v>
                </c:pt>
                <c:pt idx="55">
                  <c:v>20201.087174997676</c:v>
                </c:pt>
                <c:pt idx="56">
                  <c:v>19240.138822509991</c:v>
                </c:pt>
                <c:pt idx="57">
                  <c:v>20570.476543551787</c:v>
                </c:pt>
                <c:pt idx="58">
                  <c:v>20399.047716887861</c:v>
                </c:pt>
                <c:pt idx="59">
                  <c:v>21288.708834525201</c:v>
                </c:pt>
                <c:pt idx="60">
                  <c:v>20169.240183488721</c:v>
                </c:pt>
                <c:pt idx="61">
                  <c:v>19536.72230584727</c:v>
                </c:pt>
                <c:pt idx="62">
                  <c:v>20235.614137741613</c:v>
                </c:pt>
                <c:pt idx="63">
                  <c:v>18455.755908219944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DA-3F4C-ACCC-D8A115ABB38B}"/>
            </c:ext>
          </c:extLst>
        </c:ser>
        <c:ser>
          <c:idx val="1"/>
          <c:order val="1"/>
          <c:tx>
            <c:v>Portfolio Investment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'VaR &amp; ROI vs. S&amp;P500'!$A$2:$A$65</c:f>
              <c:numCache>
                <c:formatCode>m/d/yy</c:formatCode>
                <c:ptCount val="64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  <c:pt idx="12">
                  <c:v>43101</c:v>
                </c:pt>
                <c:pt idx="13">
                  <c:v>43132</c:v>
                </c:pt>
                <c:pt idx="14">
                  <c:v>43160</c:v>
                </c:pt>
                <c:pt idx="15">
                  <c:v>43191</c:v>
                </c:pt>
                <c:pt idx="16">
                  <c:v>43221</c:v>
                </c:pt>
                <c:pt idx="17">
                  <c:v>43252</c:v>
                </c:pt>
                <c:pt idx="18">
                  <c:v>43282</c:v>
                </c:pt>
                <c:pt idx="19">
                  <c:v>43313</c:v>
                </c:pt>
                <c:pt idx="20">
                  <c:v>43344</c:v>
                </c:pt>
                <c:pt idx="21">
                  <c:v>43374</c:v>
                </c:pt>
                <c:pt idx="22">
                  <c:v>43405</c:v>
                </c:pt>
                <c:pt idx="23">
                  <c:v>43435</c:v>
                </c:pt>
                <c:pt idx="24">
                  <c:v>43466</c:v>
                </c:pt>
                <c:pt idx="25">
                  <c:v>43497</c:v>
                </c:pt>
                <c:pt idx="26">
                  <c:v>43525</c:v>
                </c:pt>
                <c:pt idx="27">
                  <c:v>43556</c:v>
                </c:pt>
                <c:pt idx="28">
                  <c:v>43586</c:v>
                </c:pt>
                <c:pt idx="29">
                  <c:v>43617</c:v>
                </c:pt>
                <c:pt idx="30">
                  <c:v>43647</c:v>
                </c:pt>
                <c:pt idx="31">
                  <c:v>43678</c:v>
                </c:pt>
                <c:pt idx="32">
                  <c:v>43709</c:v>
                </c:pt>
                <c:pt idx="33">
                  <c:v>43739</c:v>
                </c:pt>
                <c:pt idx="34">
                  <c:v>43770</c:v>
                </c:pt>
                <c:pt idx="35">
                  <c:v>43800</c:v>
                </c:pt>
                <c:pt idx="36">
                  <c:v>43831</c:v>
                </c:pt>
                <c:pt idx="37">
                  <c:v>43862</c:v>
                </c:pt>
                <c:pt idx="38">
                  <c:v>43891</c:v>
                </c:pt>
                <c:pt idx="39">
                  <c:v>43922</c:v>
                </c:pt>
                <c:pt idx="40">
                  <c:v>43952</c:v>
                </c:pt>
                <c:pt idx="41">
                  <c:v>43983</c:v>
                </c:pt>
                <c:pt idx="42">
                  <c:v>44013</c:v>
                </c:pt>
                <c:pt idx="43">
                  <c:v>44044</c:v>
                </c:pt>
                <c:pt idx="44">
                  <c:v>44075</c:v>
                </c:pt>
                <c:pt idx="45">
                  <c:v>44105</c:v>
                </c:pt>
                <c:pt idx="46">
                  <c:v>44136</c:v>
                </c:pt>
                <c:pt idx="47">
                  <c:v>44166</c:v>
                </c:pt>
                <c:pt idx="48">
                  <c:v>44197</c:v>
                </c:pt>
                <c:pt idx="49">
                  <c:v>44228</c:v>
                </c:pt>
                <c:pt idx="50">
                  <c:v>44256</c:v>
                </c:pt>
                <c:pt idx="51">
                  <c:v>44287</c:v>
                </c:pt>
                <c:pt idx="52">
                  <c:v>44317</c:v>
                </c:pt>
                <c:pt idx="53">
                  <c:v>44348</c:v>
                </c:pt>
                <c:pt idx="54">
                  <c:v>44378</c:v>
                </c:pt>
                <c:pt idx="55">
                  <c:v>44409</c:v>
                </c:pt>
                <c:pt idx="56">
                  <c:v>44440</c:v>
                </c:pt>
                <c:pt idx="57">
                  <c:v>44470</c:v>
                </c:pt>
                <c:pt idx="58">
                  <c:v>44501</c:v>
                </c:pt>
                <c:pt idx="59">
                  <c:v>44531</c:v>
                </c:pt>
                <c:pt idx="60">
                  <c:v>44562</c:v>
                </c:pt>
                <c:pt idx="61">
                  <c:v>44593</c:v>
                </c:pt>
                <c:pt idx="62">
                  <c:v>44621</c:v>
                </c:pt>
                <c:pt idx="63">
                  <c:v>44652</c:v>
                </c:pt>
              </c:numCache>
            </c:numRef>
          </c:cat>
          <c:val>
            <c:numRef>
              <c:f>'VaR &amp; ROI vs. S&amp;P500'!$E$2:$E$65</c:f>
              <c:numCache>
                <c:formatCode>_("$"* #,##0.00_);_("$"* \(#,##0.00\);_("$"* "-"??_);_(@_)</c:formatCode>
                <c:ptCount val="64"/>
                <c:pt idx="0">
                  <c:v>10416.87535475547</c:v>
                </c:pt>
                <c:pt idx="1">
                  <c:v>10805.85647757936</c:v>
                </c:pt>
                <c:pt idx="2">
                  <c:v>10861.43441354813</c:v>
                </c:pt>
                <c:pt idx="3">
                  <c:v>11311.600935789827</c:v>
                </c:pt>
                <c:pt idx="4">
                  <c:v>11438.767431102209</c:v>
                </c:pt>
                <c:pt idx="5">
                  <c:v>11877.96277209431</c:v>
                </c:pt>
                <c:pt idx="6">
                  <c:v>12381.132342297717</c:v>
                </c:pt>
                <c:pt idx="7">
                  <c:v>12392.209357075584</c:v>
                </c:pt>
                <c:pt idx="8">
                  <c:v>12272.662411408995</c:v>
                </c:pt>
                <c:pt idx="9">
                  <c:v>13344.429723597959</c:v>
                </c:pt>
                <c:pt idx="10">
                  <c:v>14215.996321270268</c:v>
                </c:pt>
                <c:pt idx="11">
                  <c:v>14144.561695299331</c:v>
                </c:pt>
                <c:pt idx="12">
                  <c:v>15913.054876990031</c:v>
                </c:pt>
                <c:pt idx="13">
                  <c:v>15776.52127063576</c:v>
                </c:pt>
                <c:pt idx="14">
                  <c:v>15188.104097259922</c:v>
                </c:pt>
                <c:pt idx="15">
                  <c:v>16263.428749421839</c:v>
                </c:pt>
                <c:pt idx="16">
                  <c:v>16960.324732412369</c:v>
                </c:pt>
                <c:pt idx="17">
                  <c:v>17630.012800245837</c:v>
                </c:pt>
                <c:pt idx="18">
                  <c:v>17938.754359875267</c:v>
                </c:pt>
                <c:pt idx="19">
                  <c:v>19340.755631915777</c:v>
                </c:pt>
                <c:pt idx="20">
                  <c:v>19389.990501827502</c:v>
                </c:pt>
                <c:pt idx="21">
                  <c:v>17897.432289057182</c:v>
                </c:pt>
                <c:pt idx="22">
                  <c:v>18495.218479624589</c:v>
                </c:pt>
                <c:pt idx="23">
                  <c:v>16842.637039510093</c:v>
                </c:pt>
                <c:pt idx="24">
                  <c:v>18606.573784286618</c:v>
                </c:pt>
                <c:pt idx="25">
                  <c:v>17970.961561990174</c:v>
                </c:pt>
                <c:pt idx="26">
                  <c:v>18423.160782514235</c:v>
                </c:pt>
                <c:pt idx="27">
                  <c:v>18691.159224608153</c:v>
                </c:pt>
                <c:pt idx="28">
                  <c:v>18047.301252093253</c:v>
                </c:pt>
                <c:pt idx="29">
                  <c:v>18935.856826184954</c:v>
                </c:pt>
                <c:pt idx="30">
                  <c:v>19145.404392211964</c:v>
                </c:pt>
                <c:pt idx="31">
                  <c:v>18249.646029209147</c:v>
                </c:pt>
                <c:pt idx="32">
                  <c:v>17989.58860884422</c:v>
                </c:pt>
                <c:pt idx="33">
                  <c:v>19557.3964752026</c:v>
                </c:pt>
                <c:pt idx="34">
                  <c:v>21028.733127861105</c:v>
                </c:pt>
                <c:pt idx="35">
                  <c:v>22167.823099238813</c:v>
                </c:pt>
                <c:pt idx="36">
                  <c:v>21772.905564863631</c:v>
                </c:pt>
                <c:pt idx="37">
                  <c:v>20476.555623584536</c:v>
                </c:pt>
                <c:pt idx="38">
                  <c:v>19824.130300834728</c:v>
                </c:pt>
                <c:pt idx="39">
                  <c:v>22913.054642123283</c:v>
                </c:pt>
                <c:pt idx="40">
                  <c:v>23980.820177979171</c:v>
                </c:pt>
                <c:pt idx="41">
                  <c:v>24510.460582637177</c:v>
                </c:pt>
                <c:pt idx="42">
                  <c:v>25738.296208504322</c:v>
                </c:pt>
                <c:pt idx="43">
                  <c:v>27743.288294750444</c:v>
                </c:pt>
                <c:pt idx="44">
                  <c:v>27548.595924183643</c:v>
                </c:pt>
                <c:pt idx="45">
                  <c:v>26768.784639575217</c:v>
                </c:pt>
                <c:pt idx="46">
                  <c:v>29296.359969589019</c:v>
                </c:pt>
                <c:pt idx="47">
                  <c:v>30812.257651925058</c:v>
                </c:pt>
                <c:pt idx="48">
                  <c:v>29873.702904100795</c:v>
                </c:pt>
                <c:pt idx="49">
                  <c:v>29848.830188124848</c:v>
                </c:pt>
                <c:pt idx="50">
                  <c:v>31423.730705166723</c:v>
                </c:pt>
                <c:pt idx="51">
                  <c:v>33252.730648659526</c:v>
                </c:pt>
                <c:pt idx="52">
                  <c:v>33540.791831264432</c:v>
                </c:pt>
                <c:pt idx="53">
                  <c:v>34598.852868366092</c:v>
                </c:pt>
                <c:pt idx="54">
                  <c:v>35576.257677471622</c:v>
                </c:pt>
                <c:pt idx="55">
                  <c:v>36418.12972519231</c:v>
                </c:pt>
                <c:pt idx="56">
                  <c:v>34380.455599261782</c:v>
                </c:pt>
                <c:pt idx="57">
                  <c:v>39092.625634393771</c:v>
                </c:pt>
                <c:pt idx="58">
                  <c:v>38646.95053445387</c:v>
                </c:pt>
                <c:pt idx="59">
                  <c:v>40545.341232581115</c:v>
                </c:pt>
                <c:pt idx="60">
                  <c:v>36931.050123911009</c:v>
                </c:pt>
                <c:pt idx="61">
                  <c:v>36221.820708029045</c:v>
                </c:pt>
                <c:pt idx="62">
                  <c:v>37589.049673921654</c:v>
                </c:pt>
                <c:pt idx="63">
                  <c:v>34547.177900617666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2DA-3F4C-ACCC-D8A115ABB3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3658320"/>
        <c:axId val="254472272"/>
      </c:lineChart>
      <c:dateAx>
        <c:axId val="363658320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472272"/>
        <c:crosses val="autoZero"/>
        <c:auto val="1"/>
        <c:lblOffset val="100"/>
        <c:baseTimeUnit val="months"/>
      </c:dateAx>
      <c:valAx>
        <c:axId val="25447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658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SMB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'FF3 Output'!$C$641:$C$704</c:f>
              <c:numCache>
                <c:formatCode>General</c:formatCode>
                <c:ptCount val="64"/>
              </c:numCache>
            </c:numRef>
          </c:xVal>
          <c:yVal>
            <c:numRef>
              <c:f>'FF3 Output'!$C$27:$C$90</c:f>
              <c:numCache>
                <c:formatCode>General</c:formatCode>
                <c:ptCount val="64"/>
                <c:pt idx="0">
                  <c:v>2.0661775925881202E-2</c:v>
                </c:pt>
                <c:pt idx="1">
                  <c:v>3.5985020875031158E-2</c:v>
                </c:pt>
                <c:pt idx="2">
                  <c:v>-1.6318701222429472E-3</c:v>
                </c:pt>
                <c:pt idx="3">
                  <c:v>3.0185053916785796E-2</c:v>
                </c:pt>
                <c:pt idx="4">
                  <c:v>-1.6356316421415787E-2</c:v>
                </c:pt>
                <c:pt idx="5">
                  <c:v>1.0547636296872592E-2</c:v>
                </c:pt>
                <c:pt idx="6">
                  <c:v>1.6233576586165695E-2</c:v>
                </c:pt>
                <c:pt idx="7">
                  <c:v>-2.3865767151890451E-2</c:v>
                </c:pt>
                <c:pt idx="8">
                  <c:v>-3.7775253754494406E-2</c:v>
                </c:pt>
                <c:pt idx="9">
                  <c:v>7.2123942870965907E-2</c:v>
                </c:pt>
                <c:pt idx="10">
                  <c:v>4.4451963642576087E-2</c:v>
                </c:pt>
                <c:pt idx="11">
                  <c:v>-2.7280879475463843E-2</c:v>
                </c:pt>
                <c:pt idx="12">
                  <c:v>0.11008663071607909</c:v>
                </c:pt>
                <c:pt idx="13">
                  <c:v>-2.8971929699034765E-2</c:v>
                </c:pt>
                <c:pt idx="14">
                  <c:v>-6.0466309041506378E-2</c:v>
                </c:pt>
                <c:pt idx="15">
                  <c:v>5.2063179360288238E-2</c:v>
                </c:pt>
                <c:pt idx="16">
                  <c:v>1.207470236703265E-2</c:v>
                </c:pt>
                <c:pt idx="17">
                  <c:v>2.6966758676057204E-2</c:v>
                </c:pt>
                <c:pt idx="18">
                  <c:v>3.7759248507843145E-3</c:v>
                </c:pt>
                <c:pt idx="19">
                  <c:v>6.1661498893805136E-2</c:v>
                </c:pt>
                <c:pt idx="20">
                  <c:v>-2.8862592562534102E-2</c:v>
                </c:pt>
                <c:pt idx="21">
                  <c:v>-0.10112984866370131</c:v>
                </c:pt>
                <c:pt idx="22">
                  <c:v>1.1753314006384453E-2</c:v>
                </c:pt>
                <c:pt idx="23">
                  <c:v>-0.1235939154156625</c:v>
                </c:pt>
                <c:pt idx="24">
                  <c:v>8.3786829469904844E-2</c:v>
                </c:pt>
                <c:pt idx="25">
                  <c:v>-2.604947168314295E-2</c:v>
                </c:pt>
                <c:pt idx="26">
                  <c:v>5.7117400364988628E-3</c:v>
                </c:pt>
                <c:pt idx="27">
                  <c:v>1.2125345549194408E-2</c:v>
                </c:pt>
                <c:pt idx="28">
                  <c:v>-6.9817305101585597E-2</c:v>
                </c:pt>
                <c:pt idx="29">
                  <c:v>1.8205615469922949E-2</c:v>
                </c:pt>
                <c:pt idx="30">
                  <c:v>-1.7824661901083505E-2</c:v>
                </c:pt>
                <c:pt idx="31">
                  <c:v>-6.5654553765620877E-2</c:v>
                </c:pt>
                <c:pt idx="32">
                  <c:v>-2.3337226103343271E-2</c:v>
                </c:pt>
                <c:pt idx="33">
                  <c:v>5.4601374252161106E-2</c:v>
                </c:pt>
                <c:pt idx="34">
                  <c:v>5.7411991555995565E-2</c:v>
                </c:pt>
                <c:pt idx="35">
                  <c:v>3.0137108514109345E-2</c:v>
                </c:pt>
                <c:pt idx="36">
                  <c:v>-1.9896682596736621E-2</c:v>
                </c:pt>
                <c:pt idx="37">
                  <c:v>-8.5645426411837977E-2</c:v>
                </c:pt>
                <c:pt idx="38">
                  <c:v>-6.1813853776866129E-2</c:v>
                </c:pt>
                <c:pt idx="39">
                  <c:v>0.1378263419110069</c:v>
                </c:pt>
                <c:pt idx="40">
                  <c:v>1.4606664329430537E-2</c:v>
                </c:pt>
                <c:pt idx="41">
                  <c:v>1.1290302628410399E-2</c:v>
                </c:pt>
                <c:pt idx="42">
                  <c:v>2.491791463339986E-2</c:v>
                </c:pt>
                <c:pt idx="43">
                  <c:v>3.0368130217368436E-2</c:v>
                </c:pt>
                <c:pt idx="44">
                  <c:v>-4.7913493941880207E-2</c:v>
                </c:pt>
                <c:pt idx="45">
                  <c:v>-5.5869442908241786E-2</c:v>
                </c:pt>
                <c:pt idx="46">
                  <c:v>6.2989471312819401E-2</c:v>
                </c:pt>
                <c:pt idx="47">
                  <c:v>1.2307099893991133E-2</c:v>
                </c:pt>
                <c:pt idx="48">
                  <c:v>-4.7170536076719241E-2</c:v>
                </c:pt>
                <c:pt idx="49">
                  <c:v>-3.808568226427821E-3</c:v>
                </c:pt>
                <c:pt idx="50">
                  <c:v>1.4796617487979745E-2</c:v>
                </c:pt>
                <c:pt idx="51">
                  <c:v>2.6984181073404702E-2</c:v>
                </c:pt>
                <c:pt idx="52">
                  <c:v>-2.1315602152173208E-3</c:v>
                </c:pt>
                <c:pt idx="53">
                  <c:v>2.6822469492690765E-2</c:v>
                </c:pt>
                <c:pt idx="54">
                  <c:v>2.4444775908702115E-2</c:v>
                </c:pt>
                <c:pt idx="55">
                  <c:v>-4.9015372538153273E-3</c:v>
                </c:pt>
                <c:pt idx="56">
                  <c:v>-5.5483755927462554E-2</c:v>
                </c:pt>
                <c:pt idx="57">
                  <c:v>9.4423321615581979E-2</c:v>
                </c:pt>
                <c:pt idx="58">
                  <c:v>-3.4397292576443306E-2</c:v>
                </c:pt>
                <c:pt idx="59">
                  <c:v>2.6276683220060593E-2</c:v>
                </c:pt>
                <c:pt idx="60">
                  <c:v>-8.4532374268456723E-2</c:v>
                </c:pt>
                <c:pt idx="61">
                  <c:v>-4.9822894039262808E-2</c:v>
                </c:pt>
                <c:pt idx="62">
                  <c:v>2.2849488193713033E-2</c:v>
                </c:pt>
                <c:pt idx="63">
                  <c:v>-9.544912666896592E-2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3FC-6343-AB9C-6878834A40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080032"/>
        <c:axId val="252312704"/>
      </c:scatterChart>
      <c:valAx>
        <c:axId val="259080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SMB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52312704"/>
        <c:crosses val="autoZero"/>
        <c:crossBetween val="midCat"/>
      </c:valAx>
      <c:valAx>
        <c:axId val="2523127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5908003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HML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'FF3 Output'!$D$641:$D$704</c:f>
              <c:numCache>
                <c:formatCode>General</c:formatCode>
                <c:ptCount val="64"/>
              </c:numCache>
            </c:numRef>
          </c:xVal>
          <c:yVal>
            <c:numRef>
              <c:f>'FF3 Output'!$C$27:$C$90</c:f>
              <c:numCache>
                <c:formatCode>General</c:formatCode>
                <c:ptCount val="64"/>
                <c:pt idx="0">
                  <c:v>2.0661775925881202E-2</c:v>
                </c:pt>
                <c:pt idx="1">
                  <c:v>3.5985020875031158E-2</c:v>
                </c:pt>
                <c:pt idx="2">
                  <c:v>-1.6318701222429472E-3</c:v>
                </c:pt>
                <c:pt idx="3">
                  <c:v>3.0185053916785796E-2</c:v>
                </c:pt>
                <c:pt idx="4">
                  <c:v>-1.6356316421415787E-2</c:v>
                </c:pt>
                <c:pt idx="5">
                  <c:v>1.0547636296872592E-2</c:v>
                </c:pt>
                <c:pt idx="6">
                  <c:v>1.6233576586165695E-2</c:v>
                </c:pt>
                <c:pt idx="7">
                  <c:v>-2.3865767151890451E-2</c:v>
                </c:pt>
                <c:pt idx="8">
                  <c:v>-3.7775253754494406E-2</c:v>
                </c:pt>
                <c:pt idx="9">
                  <c:v>7.2123942870965907E-2</c:v>
                </c:pt>
                <c:pt idx="10">
                  <c:v>4.4451963642576087E-2</c:v>
                </c:pt>
                <c:pt idx="11">
                  <c:v>-2.7280879475463843E-2</c:v>
                </c:pt>
                <c:pt idx="12">
                  <c:v>0.11008663071607909</c:v>
                </c:pt>
                <c:pt idx="13">
                  <c:v>-2.8971929699034765E-2</c:v>
                </c:pt>
                <c:pt idx="14">
                  <c:v>-6.0466309041506378E-2</c:v>
                </c:pt>
                <c:pt idx="15">
                  <c:v>5.2063179360288238E-2</c:v>
                </c:pt>
                <c:pt idx="16">
                  <c:v>1.207470236703265E-2</c:v>
                </c:pt>
                <c:pt idx="17">
                  <c:v>2.6966758676057204E-2</c:v>
                </c:pt>
                <c:pt idx="18">
                  <c:v>3.7759248507843145E-3</c:v>
                </c:pt>
                <c:pt idx="19">
                  <c:v>6.1661498893805136E-2</c:v>
                </c:pt>
                <c:pt idx="20">
                  <c:v>-2.8862592562534102E-2</c:v>
                </c:pt>
                <c:pt idx="21">
                  <c:v>-0.10112984866370131</c:v>
                </c:pt>
                <c:pt idx="22">
                  <c:v>1.1753314006384453E-2</c:v>
                </c:pt>
                <c:pt idx="23">
                  <c:v>-0.1235939154156625</c:v>
                </c:pt>
                <c:pt idx="24">
                  <c:v>8.3786829469904844E-2</c:v>
                </c:pt>
                <c:pt idx="25">
                  <c:v>-2.604947168314295E-2</c:v>
                </c:pt>
                <c:pt idx="26">
                  <c:v>5.7117400364988628E-3</c:v>
                </c:pt>
                <c:pt idx="27">
                  <c:v>1.2125345549194408E-2</c:v>
                </c:pt>
                <c:pt idx="28">
                  <c:v>-6.9817305101585597E-2</c:v>
                </c:pt>
                <c:pt idx="29">
                  <c:v>1.8205615469922949E-2</c:v>
                </c:pt>
                <c:pt idx="30">
                  <c:v>-1.7824661901083505E-2</c:v>
                </c:pt>
                <c:pt idx="31">
                  <c:v>-6.5654553765620877E-2</c:v>
                </c:pt>
                <c:pt idx="32">
                  <c:v>-2.3337226103343271E-2</c:v>
                </c:pt>
                <c:pt idx="33">
                  <c:v>5.4601374252161106E-2</c:v>
                </c:pt>
                <c:pt idx="34">
                  <c:v>5.7411991555995565E-2</c:v>
                </c:pt>
                <c:pt idx="35">
                  <c:v>3.0137108514109345E-2</c:v>
                </c:pt>
                <c:pt idx="36">
                  <c:v>-1.9896682596736621E-2</c:v>
                </c:pt>
                <c:pt idx="37">
                  <c:v>-8.5645426411837977E-2</c:v>
                </c:pt>
                <c:pt idx="38">
                  <c:v>-6.1813853776866129E-2</c:v>
                </c:pt>
                <c:pt idx="39">
                  <c:v>0.1378263419110069</c:v>
                </c:pt>
                <c:pt idx="40">
                  <c:v>1.4606664329430537E-2</c:v>
                </c:pt>
                <c:pt idx="41">
                  <c:v>1.1290302628410399E-2</c:v>
                </c:pt>
                <c:pt idx="42">
                  <c:v>2.491791463339986E-2</c:v>
                </c:pt>
                <c:pt idx="43">
                  <c:v>3.0368130217368436E-2</c:v>
                </c:pt>
                <c:pt idx="44">
                  <c:v>-4.7913493941880207E-2</c:v>
                </c:pt>
                <c:pt idx="45">
                  <c:v>-5.5869442908241786E-2</c:v>
                </c:pt>
                <c:pt idx="46">
                  <c:v>6.2989471312819401E-2</c:v>
                </c:pt>
                <c:pt idx="47">
                  <c:v>1.2307099893991133E-2</c:v>
                </c:pt>
                <c:pt idx="48">
                  <c:v>-4.7170536076719241E-2</c:v>
                </c:pt>
                <c:pt idx="49">
                  <c:v>-3.808568226427821E-3</c:v>
                </c:pt>
                <c:pt idx="50">
                  <c:v>1.4796617487979745E-2</c:v>
                </c:pt>
                <c:pt idx="51">
                  <c:v>2.6984181073404702E-2</c:v>
                </c:pt>
                <c:pt idx="52">
                  <c:v>-2.1315602152173208E-3</c:v>
                </c:pt>
                <c:pt idx="53">
                  <c:v>2.6822469492690765E-2</c:v>
                </c:pt>
                <c:pt idx="54">
                  <c:v>2.4444775908702115E-2</c:v>
                </c:pt>
                <c:pt idx="55">
                  <c:v>-4.9015372538153273E-3</c:v>
                </c:pt>
                <c:pt idx="56">
                  <c:v>-5.5483755927462554E-2</c:v>
                </c:pt>
                <c:pt idx="57">
                  <c:v>9.4423321615581979E-2</c:v>
                </c:pt>
                <c:pt idx="58">
                  <c:v>-3.4397292576443306E-2</c:v>
                </c:pt>
                <c:pt idx="59">
                  <c:v>2.6276683220060593E-2</c:v>
                </c:pt>
                <c:pt idx="60">
                  <c:v>-8.4532374268456723E-2</c:v>
                </c:pt>
                <c:pt idx="61">
                  <c:v>-4.9822894039262808E-2</c:v>
                </c:pt>
                <c:pt idx="62">
                  <c:v>2.2849488193713033E-2</c:v>
                </c:pt>
                <c:pt idx="63">
                  <c:v>-9.544912666896592E-2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A9-DE49-A78A-2C564053D8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2730224"/>
        <c:axId val="650231936"/>
      </c:scatterChart>
      <c:valAx>
        <c:axId val="722730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HML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50231936"/>
        <c:crosses val="autoZero"/>
        <c:crossBetween val="midCat"/>
      </c:valAx>
      <c:valAx>
        <c:axId val="6502319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2273022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Mkt-RF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Returns</c:v>
          </c:tx>
          <c:spPr>
            <a:ln w="19050">
              <a:noFill/>
            </a:ln>
          </c:spPr>
          <c:xVal>
            <c:numRef>
              <c:f>'FF Factor Data'!$B$641:$B$704</c:f>
              <c:numCache>
                <c:formatCode>General</c:formatCode>
                <c:ptCount val="64"/>
                <c:pt idx="0">
                  <c:v>2.5000000000000001E-3</c:v>
                </c:pt>
                <c:pt idx="1">
                  <c:v>-2.0199999999999999E-2</c:v>
                </c:pt>
                <c:pt idx="2">
                  <c:v>4.8599999999999997E-2</c:v>
                </c:pt>
                <c:pt idx="3">
                  <c:v>1.8100000000000002E-2</c:v>
                </c:pt>
                <c:pt idx="4">
                  <c:v>1.9400000000000001E-2</c:v>
                </c:pt>
                <c:pt idx="5">
                  <c:v>3.5700000000000003E-2</c:v>
                </c:pt>
                <c:pt idx="6">
                  <c:v>1.6999999999999999E-3</c:v>
                </c:pt>
                <c:pt idx="7">
                  <c:v>1.09E-2</c:v>
                </c:pt>
                <c:pt idx="8">
                  <c:v>1.06E-2</c:v>
                </c:pt>
                <c:pt idx="9">
                  <c:v>7.7999999999999996E-3</c:v>
                </c:pt>
                <c:pt idx="10">
                  <c:v>1.8700000000000001E-2</c:v>
                </c:pt>
                <c:pt idx="11">
                  <c:v>1.6000000000000001E-3</c:v>
                </c:pt>
                <c:pt idx="12">
                  <c:v>2.5100000000000001E-2</c:v>
                </c:pt>
                <c:pt idx="13">
                  <c:v>2.2499999999999999E-2</c:v>
                </c:pt>
                <c:pt idx="14">
                  <c:v>3.1199999999999999E-2</c:v>
                </c:pt>
                <c:pt idx="15">
                  <c:v>1.06E-2</c:v>
                </c:pt>
                <c:pt idx="16">
                  <c:v>5.5800000000000002E-2</c:v>
                </c:pt>
                <c:pt idx="17">
                  <c:v>-3.6499999999999998E-2</c:v>
                </c:pt>
                <c:pt idx="18">
                  <c:v>-2.35E-2</c:v>
                </c:pt>
                <c:pt idx="19">
                  <c:v>2.8999999999999998E-3</c:v>
                </c:pt>
                <c:pt idx="20">
                  <c:v>2.6499999999999999E-2</c:v>
                </c:pt>
                <c:pt idx="21">
                  <c:v>4.7999999999999996E-3</c:v>
                </c:pt>
                <c:pt idx="22">
                  <c:v>3.1899999999999998E-2</c:v>
                </c:pt>
                <c:pt idx="23">
                  <c:v>3.44E-2</c:v>
                </c:pt>
                <c:pt idx="24">
                  <c:v>5.9999999999999995E-4</c:v>
                </c:pt>
                <c:pt idx="25">
                  <c:v>-7.6799999999999993E-2</c:v>
                </c:pt>
                <c:pt idx="26">
                  <c:v>1.6899999999999998E-2</c:v>
                </c:pt>
                <c:pt idx="27">
                  <c:v>-9.5500000000000002E-2</c:v>
                </c:pt>
                <c:pt idx="28">
                  <c:v>8.4099999999999994E-2</c:v>
                </c:pt>
                <c:pt idx="29">
                  <c:v>3.4000000000000002E-2</c:v>
                </c:pt>
                <c:pt idx="30">
                  <c:v>1.0999999999999999E-2</c:v>
                </c:pt>
                <c:pt idx="31">
                  <c:v>3.9600000000000003E-2</c:v>
                </c:pt>
                <c:pt idx="32">
                  <c:v>-6.9400000000000003E-2</c:v>
                </c:pt>
                <c:pt idx="33">
                  <c:v>6.93E-2</c:v>
                </c:pt>
                <c:pt idx="34">
                  <c:v>1.1900000000000001E-2</c:v>
                </c:pt>
                <c:pt idx="35">
                  <c:v>-2.58E-2</c:v>
                </c:pt>
                <c:pt idx="36">
                  <c:v>1.43E-2</c:v>
                </c:pt>
                <c:pt idx="37">
                  <c:v>2.06E-2</c:v>
                </c:pt>
                <c:pt idx="38">
                  <c:v>3.8699999999999998E-2</c:v>
                </c:pt>
                <c:pt idx="39">
                  <c:v>2.7699999999999999E-2</c:v>
                </c:pt>
                <c:pt idx="40">
                  <c:v>-1.1000000000000001E-3</c:v>
                </c:pt>
                <c:pt idx="41">
                  <c:v>-8.1299999999999997E-2</c:v>
                </c:pt>
                <c:pt idx="42">
                  <c:v>-0.1338</c:v>
                </c:pt>
                <c:pt idx="43">
                  <c:v>0.13650000000000001</c:v>
                </c:pt>
                <c:pt idx="44">
                  <c:v>5.5800000000000002E-2</c:v>
                </c:pt>
                <c:pt idx="45">
                  <c:v>2.46E-2</c:v>
                </c:pt>
                <c:pt idx="46">
                  <c:v>5.7700000000000001E-2</c:v>
                </c:pt>
                <c:pt idx="47">
                  <c:v>7.6300000000000007E-2</c:v>
                </c:pt>
                <c:pt idx="48">
                  <c:v>-3.6299999999999999E-2</c:v>
                </c:pt>
                <c:pt idx="49">
                  <c:v>-2.1000000000000001E-2</c:v>
                </c:pt>
                <c:pt idx="50">
                  <c:v>0.12470000000000001</c:v>
                </c:pt>
                <c:pt idx="51">
                  <c:v>4.6300000000000001E-2</c:v>
                </c:pt>
                <c:pt idx="52">
                  <c:v>-2.9999999999999997E-4</c:v>
                </c:pt>
                <c:pt idx="53">
                  <c:v>2.7799999999999998E-2</c:v>
                </c:pt>
                <c:pt idx="54">
                  <c:v>3.0800000000000001E-2</c:v>
                </c:pt>
                <c:pt idx="55">
                  <c:v>4.9299999999999997E-2</c:v>
                </c:pt>
                <c:pt idx="56">
                  <c:v>2.8999999999999998E-3</c:v>
                </c:pt>
                <c:pt idx="57">
                  <c:v>2.75E-2</c:v>
                </c:pt>
                <c:pt idx="58">
                  <c:v>1.2699999999999999E-2</c:v>
                </c:pt>
                <c:pt idx="59">
                  <c:v>2.9000000000000001E-2</c:v>
                </c:pt>
                <c:pt idx="60">
                  <c:v>-4.3700000000000003E-2</c:v>
                </c:pt>
                <c:pt idx="61">
                  <c:v>6.6500000000000004E-2</c:v>
                </c:pt>
                <c:pt idx="62">
                  <c:v>-1.55E-2</c:v>
                </c:pt>
                <c:pt idx="63">
                  <c:v>3.1E-2</c:v>
                </c:pt>
              </c:numCache>
            </c:numRef>
          </c:xVal>
          <c:yVal>
            <c:numRef>
              <c:f>'Portfolio Model'!$I$63:$I$126</c:f>
              <c:numCache>
                <c:formatCode>General</c:formatCode>
                <c:ptCount val="64"/>
                <c:pt idx="0">
                  <c:v>4.1687535475546954E-2</c:v>
                </c:pt>
                <c:pt idx="1">
                  <c:v>3.7341439690580007E-2</c:v>
                </c:pt>
                <c:pt idx="2">
                  <c:v>5.143316134550437E-3</c:v>
                </c:pt>
                <c:pt idx="3">
                  <c:v>4.1446323303317843E-2</c:v>
                </c:pt>
                <c:pt idx="4">
                  <c:v>1.1242130626269491E-2</c:v>
                </c:pt>
                <c:pt idx="5">
                  <c:v>3.8395337927574366E-2</c:v>
                </c:pt>
                <c:pt idx="6">
                  <c:v>4.2361605256545823E-2</c:v>
                </c:pt>
                <c:pt idx="7">
                  <c:v>8.9466895851081048E-4</c:v>
                </c:pt>
                <c:pt idx="8">
                  <c:v>-9.6469436741989188E-3</c:v>
                </c:pt>
                <c:pt idx="9">
                  <c:v>8.7329649937459286E-2</c:v>
                </c:pt>
                <c:pt idx="10">
                  <c:v>6.5313139319176233E-2</c:v>
                </c:pt>
                <c:pt idx="11">
                  <c:v>-5.0249468525856936E-3</c:v>
                </c:pt>
                <c:pt idx="12">
                  <c:v>0.12502990334995145</c:v>
                </c:pt>
                <c:pt idx="13">
                  <c:v>-8.5799745812286526E-3</c:v>
                </c:pt>
                <c:pt idx="14">
                  <c:v>-3.7297016451341369E-2</c:v>
                </c:pt>
                <c:pt idx="15">
                  <c:v>7.0800453122777399E-2</c:v>
                </c:pt>
                <c:pt idx="16">
                  <c:v>4.2850495656723192E-2</c:v>
                </c:pt>
                <c:pt idx="17">
                  <c:v>3.9485568725794999E-2</c:v>
                </c:pt>
                <c:pt idx="18">
                  <c:v>1.751227087169924E-2</c:v>
                </c:pt>
                <c:pt idx="19">
                  <c:v>7.8154884331124705E-2</c:v>
                </c:pt>
                <c:pt idx="20">
                  <c:v>2.5456538952634898E-3</c:v>
                </c:pt>
                <c:pt idx="21">
                  <c:v>-7.6975706235113781E-2</c:v>
                </c:pt>
                <c:pt idx="22">
                  <c:v>3.3400667811600275E-2</c:v>
                </c:pt>
                <c:pt idx="23">
                  <c:v>-8.9351820414291253E-2</c:v>
                </c:pt>
                <c:pt idx="24">
                  <c:v>0.10473043743913833</c:v>
                </c:pt>
                <c:pt idx="25">
                  <c:v>-3.4160626758335547E-2</c:v>
                </c:pt>
                <c:pt idx="26">
                  <c:v>2.5162772674362243E-2</c:v>
                </c:pt>
                <c:pt idx="27">
                  <c:v>1.4546822082141517E-2</c:v>
                </c:pt>
                <c:pt idx="28">
                  <c:v>-3.4447193177147527E-2</c:v>
                </c:pt>
                <c:pt idx="29">
                  <c:v>4.9234816977892421E-2</c:v>
                </c:pt>
                <c:pt idx="30">
                  <c:v>1.1066178200990618E-2</c:v>
                </c:pt>
                <c:pt idx="31">
                  <c:v>-4.6787121580320126E-2</c:v>
                </c:pt>
                <c:pt idx="32">
                  <c:v>-1.4249998051945535E-2</c:v>
                </c:pt>
                <c:pt idx="33">
                  <c:v>8.7150845994754977E-2</c:v>
                </c:pt>
                <c:pt idx="34">
                  <c:v>7.5231723942604425E-2</c:v>
                </c:pt>
                <c:pt idx="35">
                  <c:v>5.4168264177004398E-2</c:v>
                </c:pt>
                <c:pt idx="36">
                  <c:v>-1.7814899217088256E-2</c:v>
                </c:pt>
                <c:pt idx="37">
                  <c:v>-5.9539593253511332E-2</c:v>
                </c:pt>
                <c:pt idx="38">
                  <c:v>-3.1862063852103918E-2</c:v>
                </c:pt>
                <c:pt idx="39">
                  <c:v>0.15581638611195403</c:v>
                </c:pt>
                <c:pt idx="40">
                  <c:v>4.6600750206954526E-2</c:v>
                </c:pt>
                <c:pt idx="41">
                  <c:v>2.2086000425638387E-2</c:v>
                </c:pt>
                <c:pt idx="42">
                  <c:v>5.0094351418957919E-2</c:v>
                </c:pt>
                <c:pt idx="43">
                  <c:v>7.7899176775486911E-2</c:v>
                </c:pt>
                <c:pt idx="44">
                  <c:v>-7.0176385905790966E-3</c:v>
                </c:pt>
                <c:pt idx="45">
                  <c:v>-2.8306752429580792E-2</c:v>
                </c:pt>
                <c:pt idx="46">
                  <c:v>9.4422491123373906E-2</c:v>
                </c:pt>
                <c:pt idx="47">
                  <c:v>5.174355052674167E-2</c:v>
                </c:pt>
                <c:pt idx="48">
                  <c:v>-3.0460434234543119E-2</c:v>
                </c:pt>
                <c:pt idx="49">
                  <c:v>-8.3259567974528284E-4</c:v>
                </c:pt>
                <c:pt idx="50">
                  <c:v>5.2762554080542777E-2</c:v>
                </c:pt>
                <c:pt idx="51">
                  <c:v>5.8204417567519318E-2</c:v>
                </c:pt>
                <c:pt idx="52">
                  <c:v>8.662782784622812E-3</c:v>
                </c:pt>
                <c:pt idx="53">
                  <c:v>3.1545499653809761E-2</c:v>
                </c:pt>
                <c:pt idx="54">
                  <c:v>2.8249630495673823E-2</c:v>
                </c:pt>
                <c:pt idx="55">
                  <c:v>2.3663873118779266E-2</c:v>
                </c:pt>
                <c:pt idx="56">
                  <c:v>-5.5952190332304856E-2</c:v>
                </c:pt>
                <c:pt idx="57">
                  <c:v>0.13705955761776378</c:v>
                </c:pt>
                <c:pt idx="58">
                  <c:v>-1.1400490315180981E-2</c:v>
                </c:pt>
                <c:pt idx="59">
                  <c:v>4.9121358137554125E-2</c:v>
                </c:pt>
                <c:pt idx="60">
                  <c:v>-8.9141958084342332E-2</c:v>
                </c:pt>
                <c:pt idx="61">
                  <c:v>-1.9204149719608779E-2</c:v>
                </c:pt>
                <c:pt idx="62">
                  <c:v>3.7746003352878074E-2</c:v>
                </c:pt>
                <c:pt idx="63">
                  <c:v>-8.0924412819469618E-2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BBF-974A-8913-90879AFD5ECC}"/>
            </c:ext>
          </c:extLst>
        </c:ser>
        <c:ser>
          <c:idx val="1"/>
          <c:order val="1"/>
          <c:tx>
            <c:v>Predicted Returns</c:v>
          </c:tx>
          <c:spPr>
            <a:ln w="19050">
              <a:noFill/>
            </a:ln>
          </c:spPr>
          <c:xVal>
            <c:numRef>
              <c:f>'FF Factor Data'!$B$641:$B$704</c:f>
              <c:numCache>
                <c:formatCode>General</c:formatCode>
                <c:ptCount val="64"/>
                <c:pt idx="0">
                  <c:v>2.5000000000000001E-3</c:v>
                </c:pt>
                <c:pt idx="1">
                  <c:v>-2.0199999999999999E-2</c:v>
                </c:pt>
                <c:pt idx="2">
                  <c:v>4.8599999999999997E-2</c:v>
                </c:pt>
                <c:pt idx="3">
                  <c:v>1.8100000000000002E-2</c:v>
                </c:pt>
                <c:pt idx="4">
                  <c:v>1.9400000000000001E-2</c:v>
                </c:pt>
                <c:pt idx="5">
                  <c:v>3.5700000000000003E-2</c:v>
                </c:pt>
                <c:pt idx="6">
                  <c:v>1.6999999999999999E-3</c:v>
                </c:pt>
                <c:pt idx="7">
                  <c:v>1.09E-2</c:v>
                </c:pt>
                <c:pt idx="8">
                  <c:v>1.06E-2</c:v>
                </c:pt>
                <c:pt idx="9">
                  <c:v>7.7999999999999996E-3</c:v>
                </c:pt>
                <c:pt idx="10">
                  <c:v>1.8700000000000001E-2</c:v>
                </c:pt>
                <c:pt idx="11">
                  <c:v>1.6000000000000001E-3</c:v>
                </c:pt>
                <c:pt idx="12">
                  <c:v>2.5100000000000001E-2</c:v>
                </c:pt>
                <c:pt idx="13">
                  <c:v>2.2499999999999999E-2</c:v>
                </c:pt>
                <c:pt idx="14">
                  <c:v>3.1199999999999999E-2</c:v>
                </c:pt>
                <c:pt idx="15">
                  <c:v>1.06E-2</c:v>
                </c:pt>
                <c:pt idx="16">
                  <c:v>5.5800000000000002E-2</c:v>
                </c:pt>
                <c:pt idx="17">
                  <c:v>-3.6499999999999998E-2</c:v>
                </c:pt>
                <c:pt idx="18">
                  <c:v>-2.35E-2</c:v>
                </c:pt>
                <c:pt idx="19">
                  <c:v>2.8999999999999998E-3</c:v>
                </c:pt>
                <c:pt idx="20">
                  <c:v>2.6499999999999999E-2</c:v>
                </c:pt>
                <c:pt idx="21">
                  <c:v>4.7999999999999996E-3</c:v>
                </c:pt>
                <c:pt idx="22">
                  <c:v>3.1899999999999998E-2</c:v>
                </c:pt>
                <c:pt idx="23">
                  <c:v>3.44E-2</c:v>
                </c:pt>
                <c:pt idx="24">
                  <c:v>5.9999999999999995E-4</c:v>
                </c:pt>
                <c:pt idx="25">
                  <c:v>-7.6799999999999993E-2</c:v>
                </c:pt>
                <c:pt idx="26">
                  <c:v>1.6899999999999998E-2</c:v>
                </c:pt>
                <c:pt idx="27">
                  <c:v>-9.5500000000000002E-2</c:v>
                </c:pt>
                <c:pt idx="28">
                  <c:v>8.4099999999999994E-2</c:v>
                </c:pt>
                <c:pt idx="29">
                  <c:v>3.4000000000000002E-2</c:v>
                </c:pt>
                <c:pt idx="30">
                  <c:v>1.0999999999999999E-2</c:v>
                </c:pt>
                <c:pt idx="31">
                  <c:v>3.9600000000000003E-2</c:v>
                </c:pt>
                <c:pt idx="32">
                  <c:v>-6.9400000000000003E-2</c:v>
                </c:pt>
                <c:pt idx="33">
                  <c:v>6.93E-2</c:v>
                </c:pt>
                <c:pt idx="34">
                  <c:v>1.1900000000000001E-2</c:v>
                </c:pt>
                <c:pt idx="35">
                  <c:v>-2.58E-2</c:v>
                </c:pt>
                <c:pt idx="36">
                  <c:v>1.43E-2</c:v>
                </c:pt>
                <c:pt idx="37">
                  <c:v>2.06E-2</c:v>
                </c:pt>
                <c:pt idx="38">
                  <c:v>3.8699999999999998E-2</c:v>
                </c:pt>
                <c:pt idx="39">
                  <c:v>2.7699999999999999E-2</c:v>
                </c:pt>
                <c:pt idx="40">
                  <c:v>-1.1000000000000001E-3</c:v>
                </c:pt>
                <c:pt idx="41">
                  <c:v>-8.1299999999999997E-2</c:v>
                </c:pt>
                <c:pt idx="42">
                  <c:v>-0.1338</c:v>
                </c:pt>
                <c:pt idx="43">
                  <c:v>0.13650000000000001</c:v>
                </c:pt>
                <c:pt idx="44">
                  <c:v>5.5800000000000002E-2</c:v>
                </c:pt>
                <c:pt idx="45">
                  <c:v>2.46E-2</c:v>
                </c:pt>
                <c:pt idx="46">
                  <c:v>5.7700000000000001E-2</c:v>
                </c:pt>
                <c:pt idx="47">
                  <c:v>7.6300000000000007E-2</c:v>
                </c:pt>
                <c:pt idx="48">
                  <c:v>-3.6299999999999999E-2</c:v>
                </c:pt>
                <c:pt idx="49">
                  <c:v>-2.1000000000000001E-2</c:v>
                </c:pt>
                <c:pt idx="50">
                  <c:v>0.12470000000000001</c:v>
                </c:pt>
                <c:pt idx="51">
                  <c:v>4.6300000000000001E-2</c:v>
                </c:pt>
                <c:pt idx="52">
                  <c:v>-2.9999999999999997E-4</c:v>
                </c:pt>
                <c:pt idx="53">
                  <c:v>2.7799999999999998E-2</c:v>
                </c:pt>
                <c:pt idx="54">
                  <c:v>3.0800000000000001E-2</c:v>
                </c:pt>
                <c:pt idx="55">
                  <c:v>4.9299999999999997E-2</c:v>
                </c:pt>
                <c:pt idx="56">
                  <c:v>2.8999999999999998E-3</c:v>
                </c:pt>
                <c:pt idx="57">
                  <c:v>2.75E-2</c:v>
                </c:pt>
                <c:pt idx="58">
                  <c:v>1.2699999999999999E-2</c:v>
                </c:pt>
                <c:pt idx="59">
                  <c:v>2.9000000000000001E-2</c:v>
                </c:pt>
                <c:pt idx="60">
                  <c:v>-4.3700000000000003E-2</c:v>
                </c:pt>
                <c:pt idx="61">
                  <c:v>6.6500000000000004E-2</c:v>
                </c:pt>
                <c:pt idx="62">
                  <c:v>-1.55E-2</c:v>
                </c:pt>
                <c:pt idx="63">
                  <c:v>3.1E-2</c:v>
                </c:pt>
              </c:numCache>
            </c:numRef>
          </c:xVal>
          <c:yVal>
            <c:numRef>
              <c:f>'FF3 Output'!$B$27:$B$90</c:f>
              <c:numCache>
                <c:formatCode>General</c:formatCode>
                <c:ptCount val="64"/>
                <c:pt idx="0">
                  <c:v>2.1025759549665752E-2</c:v>
                </c:pt>
                <c:pt idx="1">
                  <c:v>1.3564188155488488E-3</c:v>
                </c:pt>
                <c:pt idx="2">
                  <c:v>6.7751862567933842E-3</c:v>
                </c:pt>
                <c:pt idx="3">
                  <c:v>1.1261269386532049E-2</c:v>
                </c:pt>
                <c:pt idx="4">
                  <c:v>2.7598447047685278E-2</c:v>
                </c:pt>
                <c:pt idx="5">
                  <c:v>2.7847701630701775E-2</c:v>
                </c:pt>
                <c:pt idx="6">
                  <c:v>2.6128028670380127E-2</c:v>
                </c:pt>
                <c:pt idx="7">
                  <c:v>2.4760436110401261E-2</c:v>
                </c:pt>
                <c:pt idx="8">
                  <c:v>2.8128310080295489E-2</c:v>
                </c:pt>
                <c:pt idx="9">
                  <c:v>1.5205707066493384E-2</c:v>
                </c:pt>
                <c:pt idx="10">
                  <c:v>2.0861175676600147E-2</c:v>
                </c:pt>
                <c:pt idx="11">
                  <c:v>2.2255932622878151E-2</c:v>
                </c:pt>
                <c:pt idx="12">
                  <c:v>1.4943272633872361E-2</c:v>
                </c:pt>
                <c:pt idx="13">
                  <c:v>2.0391955117806112E-2</c:v>
                </c:pt>
                <c:pt idx="14">
                  <c:v>2.3169292590165012E-2</c:v>
                </c:pt>
                <c:pt idx="15">
                  <c:v>1.8737273762489161E-2</c:v>
                </c:pt>
                <c:pt idx="16">
                  <c:v>3.0775793289690542E-2</c:v>
                </c:pt>
                <c:pt idx="17">
                  <c:v>1.2518810049737797E-2</c:v>
                </c:pt>
                <c:pt idx="18">
                  <c:v>1.3736346020914926E-2</c:v>
                </c:pt>
                <c:pt idx="19">
                  <c:v>1.6493385437319565E-2</c:v>
                </c:pt>
                <c:pt idx="20">
                  <c:v>3.1408246457797592E-2</c:v>
                </c:pt>
                <c:pt idx="21">
                  <c:v>2.4154142428587527E-2</c:v>
                </c:pt>
                <c:pt idx="22">
                  <c:v>2.1647353805215822E-2</c:v>
                </c:pt>
                <c:pt idx="23">
                  <c:v>3.4242095001371251E-2</c:v>
                </c:pt>
                <c:pt idx="24">
                  <c:v>2.0943607969233488E-2</c:v>
                </c:pt>
                <c:pt idx="25">
                  <c:v>-8.1111550751925988E-3</c:v>
                </c:pt>
                <c:pt idx="26">
                  <c:v>1.945103263786338E-2</c:v>
                </c:pt>
                <c:pt idx="27">
                  <c:v>2.4214765329471089E-3</c:v>
                </c:pt>
                <c:pt idx="28">
                  <c:v>3.5370111924438064E-2</c:v>
                </c:pt>
                <c:pt idx="29">
                  <c:v>3.1029201507969471E-2</c:v>
                </c:pt>
                <c:pt idx="30">
                  <c:v>2.8890840102074124E-2</c:v>
                </c:pt>
                <c:pt idx="31">
                  <c:v>1.8867432185300757E-2</c:v>
                </c:pt>
                <c:pt idx="32">
                  <c:v>9.087228051397736E-3</c:v>
                </c:pt>
                <c:pt idx="33">
                  <c:v>3.2549471742593872E-2</c:v>
                </c:pt>
                <c:pt idx="34">
                  <c:v>1.7819732386608864E-2</c:v>
                </c:pt>
                <c:pt idx="35">
                  <c:v>2.4031155662895053E-2</c:v>
                </c:pt>
                <c:pt idx="36">
                  <c:v>2.0817833796483651E-3</c:v>
                </c:pt>
                <c:pt idx="37">
                  <c:v>2.6105833158326642E-2</c:v>
                </c:pt>
                <c:pt idx="38">
                  <c:v>2.9951789924762214E-2</c:v>
                </c:pt>
                <c:pt idx="39">
                  <c:v>1.7990044200947138E-2</c:v>
                </c:pt>
                <c:pt idx="40">
                  <c:v>3.1994085877523989E-2</c:v>
                </c:pt>
                <c:pt idx="41">
                  <c:v>1.0795697797227988E-2</c:v>
                </c:pt>
                <c:pt idx="42">
                  <c:v>2.517643678555806E-2</c:v>
                </c:pt>
                <c:pt idx="43">
                  <c:v>4.7531046558118475E-2</c:v>
                </c:pt>
                <c:pt idx="44">
                  <c:v>4.0895855351301108E-2</c:v>
                </c:pt>
                <c:pt idx="45">
                  <c:v>2.7562690478660994E-2</c:v>
                </c:pt>
                <c:pt idx="46">
                  <c:v>3.1433019810554498E-2</c:v>
                </c:pt>
                <c:pt idx="47">
                  <c:v>3.9436450632750537E-2</c:v>
                </c:pt>
                <c:pt idx="48">
                  <c:v>1.6710101842176125E-2</c:v>
                </c:pt>
                <c:pt idx="49">
                  <c:v>2.9759725466825381E-3</c:v>
                </c:pt>
                <c:pt idx="50">
                  <c:v>3.7965936592563032E-2</c:v>
                </c:pt>
                <c:pt idx="51">
                  <c:v>3.1220236494114616E-2</c:v>
                </c:pt>
                <c:pt idx="52">
                  <c:v>1.0794342999840133E-2</c:v>
                </c:pt>
                <c:pt idx="53">
                  <c:v>4.7230301611189962E-3</c:v>
                </c:pt>
                <c:pt idx="54">
                  <c:v>3.8048545869717072E-3</c:v>
                </c:pt>
                <c:pt idx="55">
                  <c:v>2.8565410372594593E-2</c:v>
                </c:pt>
                <c:pt idx="56">
                  <c:v>-4.6843440484230225E-4</c:v>
                </c:pt>
                <c:pt idx="57">
                  <c:v>4.2636236002181804E-2</c:v>
                </c:pt>
                <c:pt idx="58">
                  <c:v>2.2996802261262321E-2</c:v>
                </c:pt>
                <c:pt idx="59">
                  <c:v>2.2844674917493531E-2</c:v>
                </c:pt>
                <c:pt idx="60">
                  <c:v>-4.6095838158856078E-3</c:v>
                </c:pt>
                <c:pt idx="61">
                  <c:v>3.0618744319654025E-2</c:v>
                </c:pt>
                <c:pt idx="62">
                  <c:v>1.4896515159165041E-2</c:v>
                </c:pt>
                <c:pt idx="63">
                  <c:v>1.4524713849496305E-2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BBF-974A-8913-90879AFD5E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033744"/>
        <c:axId val="722730224"/>
      </c:scatterChart>
      <c:valAx>
        <c:axId val="720033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Mkt-RF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22730224"/>
        <c:crosses val="autoZero"/>
        <c:crossBetween val="midCat"/>
      </c:valAx>
      <c:valAx>
        <c:axId val="7227302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Returns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2003374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SMB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Returns</c:v>
          </c:tx>
          <c:spPr>
            <a:ln w="19050">
              <a:noFill/>
            </a:ln>
          </c:spPr>
          <c:xVal>
            <c:numRef>
              <c:f>'FF3 Output'!$C$641:$C$704</c:f>
              <c:numCache>
                <c:formatCode>General</c:formatCode>
                <c:ptCount val="64"/>
              </c:numCache>
            </c:numRef>
          </c:xVal>
          <c:yVal>
            <c:numRef>
              <c:f>'Portfolio Model'!$I$63:$I$126</c:f>
              <c:numCache>
                <c:formatCode>General</c:formatCode>
                <c:ptCount val="64"/>
                <c:pt idx="0">
                  <c:v>4.1687535475546954E-2</c:v>
                </c:pt>
                <c:pt idx="1">
                  <c:v>3.7341439690580007E-2</c:v>
                </c:pt>
                <c:pt idx="2">
                  <c:v>5.143316134550437E-3</c:v>
                </c:pt>
                <c:pt idx="3">
                  <c:v>4.1446323303317843E-2</c:v>
                </c:pt>
                <c:pt idx="4">
                  <c:v>1.1242130626269491E-2</c:v>
                </c:pt>
                <c:pt idx="5">
                  <c:v>3.8395337927574366E-2</c:v>
                </c:pt>
                <c:pt idx="6">
                  <c:v>4.2361605256545823E-2</c:v>
                </c:pt>
                <c:pt idx="7">
                  <c:v>8.9466895851081048E-4</c:v>
                </c:pt>
                <c:pt idx="8">
                  <c:v>-9.6469436741989188E-3</c:v>
                </c:pt>
                <c:pt idx="9">
                  <c:v>8.7329649937459286E-2</c:v>
                </c:pt>
                <c:pt idx="10">
                  <c:v>6.5313139319176233E-2</c:v>
                </c:pt>
                <c:pt idx="11">
                  <c:v>-5.0249468525856936E-3</c:v>
                </c:pt>
                <c:pt idx="12">
                  <c:v>0.12502990334995145</c:v>
                </c:pt>
                <c:pt idx="13">
                  <c:v>-8.5799745812286526E-3</c:v>
                </c:pt>
                <c:pt idx="14">
                  <c:v>-3.7297016451341369E-2</c:v>
                </c:pt>
                <c:pt idx="15">
                  <c:v>7.0800453122777399E-2</c:v>
                </c:pt>
                <c:pt idx="16">
                  <c:v>4.2850495656723192E-2</c:v>
                </c:pt>
                <c:pt idx="17">
                  <c:v>3.9485568725794999E-2</c:v>
                </c:pt>
                <c:pt idx="18">
                  <c:v>1.751227087169924E-2</c:v>
                </c:pt>
                <c:pt idx="19">
                  <c:v>7.8154884331124705E-2</c:v>
                </c:pt>
                <c:pt idx="20">
                  <c:v>2.5456538952634898E-3</c:v>
                </c:pt>
                <c:pt idx="21">
                  <c:v>-7.6975706235113781E-2</c:v>
                </c:pt>
                <c:pt idx="22">
                  <c:v>3.3400667811600275E-2</c:v>
                </c:pt>
                <c:pt idx="23">
                  <c:v>-8.9351820414291253E-2</c:v>
                </c:pt>
                <c:pt idx="24">
                  <c:v>0.10473043743913833</c:v>
                </c:pt>
                <c:pt idx="25">
                  <c:v>-3.4160626758335547E-2</c:v>
                </c:pt>
                <c:pt idx="26">
                  <c:v>2.5162772674362243E-2</c:v>
                </c:pt>
                <c:pt idx="27">
                  <c:v>1.4546822082141517E-2</c:v>
                </c:pt>
                <c:pt idx="28">
                  <c:v>-3.4447193177147527E-2</c:v>
                </c:pt>
                <c:pt idx="29">
                  <c:v>4.9234816977892421E-2</c:v>
                </c:pt>
                <c:pt idx="30">
                  <c:v>1.1066178200990618E-2</c:v>
                </c:pt>
                <c:pt idx="31">
                  <c:v>-4.6787121580320126E-2</c:v>
                </c:pt>
                <c:pt idx="32">
                  <c:v>-1.4249998051945535E-2</c:v>
                </c:pt>
                <c:pt idx="33">
                  <c:v>8.7150845994754977E-2</c:v>
                </c:pt>
                <c:pt idx="34">
                  <c:v>7.5231723942604425E-2</c:v>
                </c:pt>
                <c:pt idx="35">
                  <c:v>5.4168264177004398E-2</c:v>
                </c:pt>
                <c:pt idx="36">
                  <c:v>-1.7814899217088256E-2</c:v>
                </c:pt>
                <c:pt idx="37">
                  <c:v>-5.9539593253511332E-2</c:v>
                </c:pt>
                <c:pt idx="38">
                  <c:v>-3.1862063852103918E-2</c:v>
                </c:pt>
                <c:pt idx="39">
                  <c:v>0.15581638611195403</c:v>
                </c:pt>
                <c:pt idx="40">
                  <c:v>4.6600750206954526E-2</c:v>
                </c:pt>
                <c:pt idx="41">
                  <c:v>2.2086000425638387E-2</c:v>
                </c:pt>
                <c:pt idx="42">
                  <c:v>5.0094351418957919E-2</c:v>
                </c:pt>
                <c:pt idx="43">
                  <c:v>7.7899176775486911E-2</c:v>
                </c:pt>
                <c:pt idx="44">
                  <c:v>-7.0176385905790966E-3</c:v>
                </c:pt>
                <c:pt idx="45">
                  <c:v>-2.8306752429580792E-2</c:v>
                </c:pt>
                <c:pt idx="46">
                  <c:v>9.4422491123373906E-2</c:v>
                </c:pt>
                <c:pt idx="47">
                  <c:v>5.174355052674167E-2</c:v>
                </c:pt>
                <c:pt idx="48">
                  <c:v>-3.0460434234543119E-2</c:v>
                </c:pt>
                <c:pt idx="49">
                  <c:v>-8.3259567974528284E-4</c:v>
                </c:pt>
                <c:pt idx="50">
                  <c:v>5.2762554080542777E-2</c:v>
                </c:pt>
                <c:pt idx="51">
                  <c:v>5.8204417567519318E-2</c:v>
                </c:pt>
                <c:pt idx="52">
                  <c:v>8.662782784622812E-3</c:v>
                </c:pt>
                <c:pt idx="53">
                  <c:v>3.1545499653809761E-2</c:v>
                </c:pt>
                <c:pt idx="54">
                  <c:v>2.8249630495673823E-2</c:v>
                </c:pt>
                <c:pt idx="55">
                  <c:v>2.3663873118779266E-2</c:v>
                </c:pt>
                <c:pt idx="56">
                  <c:v>-5.5952190332304856E-2</c:v>
                </c:pt>
                <c:pt idx="57">
                  <c:v>0.13705955761776378</c:v>
                </c:pt>
                <c:pt idx="58">
                  <c:v>-1.1400490315180981E-2</c:v>
                </c:pt>
                <c:pt idx="59">
                  <c:v>4.9121358137554125E-2</c:v>
                </c:pt>
                <c:pt idx="60">
                  <c:v>-8.9141958084342332E-2</c:v>
                </c:pt>
                <c:pt idx="61">
                  <c:v>-1.9204149719608779E-2</c:v>
                </c:pt>
                <c:pt idx="62">
                  <c:v>3.7746003352878074E-2</c:v>
                </c:pt>
                <c:pt idx="63">
                  <c:v>-8.0924412819469618E-2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B9A-3346-8E80-22943817930A}"/>
            </c:ext>
          </c:extLst>
        </c:ser>
        <c:ser>
          <c:idx val="1"/>
          <c:order val="1"/>
          <c:tx>
            <c:v>Predicted Returns</c:v>
          </c:tx>
          <c:spPr>
            <a:ln w="19050">
              <a:noFill/>
            </a:ln>
          </c:spPr>
          <c:xVal>
            <c:numRef>
              <c:f>'FF3 Output'!$C$641:$C$704</c:f>
              <c:numCache>
                <c:formatCode>General</c:formatCode>
                <c:ptCount val="64"/>
              </c:numCache>
            </c:numRef>
          </c:xVal>
          <c:yVal>
            <c:numRef>
              <c:f>'FF3 Output'!$B$27:$B$90</c:f>
              <c:numCache>
                <c:formatCode>General</c:formatCode>
                <c:ptCount val="64"/>
                <c:pt idx="0">
                  <c:v>2.1025759549665752E-2</c:v>
                </c:pt>
                <c:pt idx="1">
                  <c:v>1.3564188155488488E-3</c:v>
                </c:pt>
                <c:pt idx="2">
                  <c:v>6.7751862567933842E-3</c:v>
                </c:pt>
                <c:pt idx="3">
                  <c:v>1.1261269386532049E-2</c:v>
                </c:pt>
                <c:pt idx="4">
                  <c:v>2.7598447047685278E-2</c:v>
                </c:pt>
                <c:pt idx="5">
                  <c:v>2.7847701630701775E-2</c:v>
                </c:pt>
                <c:pt idx="6">
                  <c:v>2.6128028670380127E-2</c:v>
                </c:pt>
                <c:pt idx="7">
                  <c:v>2.4760436110401261E-2</c:v>
                </c:pt>
                <c:pt idx="8">
                  <c:v>2.8128310080295489E-2</c:v>
                </c:pt>
                <c:pt idx="9">
                  <c:v>1.5205707066493384E-2</c:v>
                </c:pt>
                <c:pt idx="10">
                  <c:v>2.0861175676600147E-2</c:v>
                </c:pt>
                <c:pt idx="11">
                  <c:v>2.2255932622878151E-2</c:v>
                </c:pt>
                <c:pt idx="12">
                  <c:v>1.4943272633872361E-2</c:v>
                </c:pt>
                <c:pt idx="13">
                  <c:v>2.0391955117806112E-2</c:v>
                </c:pt>
                <c:pt idx="14">
                  <c:v>2.3169292590165012E-2</c:v>
                </c:pt>
                <c:pt idx="15">
                  <c:v>1.8737273762489161E-2</c:v>
                </c:pt>
                <c:pt idx="16">
                  <c:v>3.0775793289690542E-2</c:v>
                </c:pt>
                <c:pt idx="17">
                  <c:v>1.2518810049737797E-2</c:v>
                </c:pt>
                <c:pt idx="18">
                  <c:v>1.3736346020914926E-2</c:v>
                </c:pt>
                <c:pt idx="19">
                  <c:v>1.6493385437319565E-2</c:v>
                </c:pt>
                <c:pt idx="20">
                  <c:v>3.1408246457797592E-2</c:v>
                </c:pt>
                <c:pt idx="21">
                  <c:v>2.4154142428587527E-2</c:v>
                </c:pt>
                <c:pt idx="22">
                  <c:v>2.1647353805215822E-2</c:v>
                </c:pt>
                <c:pt idx="23">
                  <c:v>3.4242095001371251E-2</c:v>
                </c:pt>
                <c:pt idx="24">
                  <c:v>2.0943607969233488E-2</c:v>
                </c:pt>
                <c:pt idx="25">
                  <c:v>-8.1111550751925988E-3</c:v>
                </c:pt>
                <c:pt idx="26">
                  <c:v>1.945103263786338E-2</c:v>
                </c:pt>
                <c:pt idx="27">
                  <c:v>2.4214765329471089E-3</c:v>
                </c:pt>
                <c:pt idx="28">
                  <c:v>3.5370111924438064E-2</c:v>
                </c:pt>
                <c:pt idx="29">
                  <c:v>3.1029201507969471E-2</c:v>
                </c:pt>
                <c:pt idx="30">
                  <c:v>2.8890840102074124E-2</c:v>
                </c:pt>
                <c:pt idx="31">
                  <c:v>1.8867432185300757E-2</c:v>
                </c:pt>
                <c:pt idx="32">
                  <c:v>9.087228051397736E-3</c:v>
                </c:pt>
                <c:pt idx="33">
                  <c:v>3.2549471742593872E-2</c:v>
                </c:pt>
                <c:pt idx="34">
                  <c:v>1.7819732386608864E-2</c:v>
                </c:pt>
                <c:pt idx="35">
                  <c:v>2.4031155662895053E-2</c:v>
                </c:pt>
                <c:pt idx="36">
                  <c:v>2.0817833796483651E-3</c:v>
                </c:pt>
                <c:pt idx="37">
                  <c:v>2.6105833158326642E-2</c:v>
                </c:pt>
                <c:pt idx="38">
                  <c:v>2.9951789924762214E-2</c:v>
                </c:pt>
                <c:pt idx="39">
                  <c:v>1.7990044200947138E-2</c:v>
                </c:pt>
                <c:pt idx="40">
                  <c:v>3.1994085877523989E-2</c:v>
                </c:pt>
                <c:pt idx="41">
                  <c:v>1.0795697797227988E-2</c:v>
                </c:pt>
                <c:pt idx="42">
                  <c:v>2.517643678555806E-2</c:v>
                </c:pt>
                <c:pt idx="43">
                  <c:v>4.7531046558118475E-2</c:v>
                </c:pt>
                <c:pt idx="44">
                  <c:v>4.0895855351301108E-2</c:v>
                </c:pt>
                <c:pt idx="45">
                  <c:v>2.7562690478660994E-2</c:v>
                </c:pt>
                <c:pt idx="46">
                  <c:v>3.1433019810554498E-2</c:v>
                </c:pt>
                <c:pt idx="47">
                  <c:v>3.9436450632750537E-2</c:v>
                </c:pt>
                <c:pt idx="48">
                  <c:v>1.6710101842176125E-2</c:v>
                </c:pt>
                <c:pt idx="49">
                  <c:v>2.9759725466825381E-3</c:v>
                </c:pt>
                <c:pt idx="50">
                  <c:v>3.7965936592563032E-2</c:v>
                </c:pt>
                <c:pt idx="51">
                  <c:v>3.1220236494114616E-2</c:v>
                </c:pt>
                <c:pt idx="52">
                  <c:v>1.0794342999840133E-2</c:v>
                </c:pt>
                <c:pt idx="53">
                  <c:v>4.7230301611189962E-3</c:v>
                </c:pt>
                <c:pt idx="54">
                  <c:v>3.8048545869717072E-3</c:v>
                </c:pt>
                <c:pt idx="55">
                  <c:v>2.8565410372594593E-2</c:v>
                </c:pt>
                <c:pt idx="56">
                  <c:v>-4.6843440484230225E-4</c:v>
                </c:pt>
                <c:pt idx="57">
                  <c:v>4.2636236002181804E-2</c:v>
                </c:pt>
                <c:pt idx="58">
                  <c:v>2.2996802261262321E-2</c:v>
                </c:pt>
                <c:pt idx="59">
                  <c:v>2.2844674917493531E-2</c:v>
                </c:pt>
                <c:pt idx="60">
                  <c:v>-4.6095838158856078E-3</c:v>
                </c:pt>
                <c:pt idx="61">
                  <c:v>3.0618744319654025E-2</c:v>
                </c:pt>
                <c:pt idx="62">
                  <c:v>1.4896515159165041E-2</c:v>
                </c:pt>
                <c:pt idx="63">
                  <c:v>1.4524713849496305E-2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B9A-3346-8E80-2294381793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7213952"/>
        <c:axId val="712788336"/>
      </c:scatterChart>
      <c:valAx>
        <c:axId val="707213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SMB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12788336"/>
        <c:crosses val="autoZero"/>
        <c:crossBetween val="midCat"/>
      </c:valAx>
      <c:valAx>
        <c:axId val="7127883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Returns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0721395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HML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Returns</c:v>
          </c:tx>
          <c:spPr>
            <a:ln w="19050">
              <a:noFill/>
            </a:ln>
          </c:spPr>
          <c:xVal>
            <c:numRef>
              <c:f>'FF3 Output'!$D$641:$D$704</c:f>
              <c:numCache>
                <c:formatCode>General</c:formatCode>
                <c:ptCount val="64"/>
              </c:numCache>
            </c:numRef>
          </c:xVal>
          <c:yVal>
            <c:numRef>
              <c:f>'Portfolio Model'!$I$63:$I$126</c:f>
              <c:numCache>
                <c:formatCode>General</c:formatCode>
                <c:ptCount val="64"/>
                <c:pt idx="0">
                  <c:v>4.1687535475546954E-2</c:v>
                </c:pt>
                <c:pt idx="1">
                  <c:v>3.7341439690580007E-2</c:v>
                </c:pt>
                <c:pt idx="2">
                  <c:v>5.143316134550437E-3</c:v>
                </c:pt>
                <c:pt idx="3">
                  <c:v>4.1446323303317843E-2</c:v>
                </c:pt>
                <c:pt idx="4">
                  <c:v>1.1242130626269491E-2</c:v>
                </c:pt>
                <c:pt idx="5">
                  <c:v>3.8395337927574366E-2</c:v>
                </c:pt>
                <c:pt idx="6">
                  <c:v>4.2361605256545823E-2</c:v>
                </c:pt>
                <c:pt idx="7">
                  <c:v>8.9466895851081048E-4</c:v>
                </c:pt>
                <c:pt idx="8">
                  <c:v>-9.6469436741989188E-3</c:v>
                </c:pt>
                <c:pt idx="9">
                  <c:v>8.7329649937459286E-2</c:v>
                </c:pt>
                <c:pt idx="10">
                  <c:v>6.5313139319176233E-2</c:v>
                </c:pt>
                <c:pt idx="11">
                  <c:v>-5.0249468525856936E-3</c:v>
                </c:pt>
                <c:pt idx="12">
                  <c:v>0.12502990334995145</c:v>
                </c:pt>
                <c:pt idx="13">
                  <c:v>-8.5799745812286526E-3</c:v>
                </c:pt>
                <c:pt idx="14">
                  <c:v>-3.7297016451341369E-2</c:v>
                </c:pt>
                <c:pt idx="15">
                  <c:v>7.0800453122777399E-2</c:v>
                </c:pt>
                <c:pt idx="16">
                  <c:v>4.2850495656723192E-2</c:v>
                </c:pt>
                <c:pt idx="17">
                  <c:v>3.9485568725794999E-2</c:v>
                </c:pt>
                <c:pt idx="18">
                  <c:v>1.751227087169924E-2</c:v>
                </c:pt>
                <c:pt idx="19">
                  <c:v>7.8154884331124705E-2</c:v>
                </c:pt>
                <c:pt idx="20">
                  <c:v>2.5456538952634898E-3</c:v>
                </c:pt>
                <c:pt idx="21">
                  <c:v>-7.6975706235113781E-2</c:v>
                </c:pt>
                <c:pt idx="22">
                  <c:v>3.3400667811600275E-2</c:v>
                </c:pt>
                <c:pt idx="23">
                  <c:v>-8.9351820414291253E-2</c:v>
                </c:pt>
                <c:pt idx="24">
                  <c:v>0.10473043743913833</c:v>
                </c:pt>
                <c:pt idx="25">
                  <c:v>-3.4160626758335547E-2</c:v>
                </c:pt>
                <c:pt idx="26">
                  <c:v>2.5162772674362243E-2</c:v>
                </c:pt>
                <c:pt idx="27">
                  <c:v>1.4546822082141517E-2</c:v>
                </c:pt>
                <c:pt idx="28">
                  <c:v>-3.4447193177147527E-2</c:v>
                </c:pt>
                <c:pt idx="29">
                  <c:v>4.9234816977892421E-2</c:v>
                </c:pt>
                <c:pt idx="30">
                  <c:v>1.1066178200990618E-2</c:v>
                </c:pt>
                <c:pt idx="31">
                  <c:v>-4.6787121580320126E-2</c:v>
                </c:pt>
                <c:pt idx="32">
                  <c:v>-1.4249998051945535E-2</c:v>
                </c:pt>
                <c:pt idx="33">
                  <c:v>8.7150845994754977E-2</c:v>
                </c:pt>
                <c:pt idx="34">
                  <c:v>7.5231723942604425E-2</c:v>
                </c:pt>
                <c:pt idx="35">
                  <c:v>5.4168264177004398E-2</c:v>
                </c:pt>
                <c:pt idx="36">
                  <c:v>-1.7814899217088256E-2</c:v>
                </c:pt>
                <c:pt idx="37">
                  <c:v>-5.9539593253511332E-2</c:v>
                </c:pt>
                <c:pt idx="38">
                  <c:v>-3.1862063852103918E-2</c:v>
                </c:pt>
                <c:pt idx="39">
                  <c:v>0.15581638611195403</c:v>
                </c:pt>
                <c:pt idx="40">
                  <c:v>4.6600750206954526E-2</c:v>
                </c:pt>
                <c:pt idx="41">
                  <c:v>2.2086000425638387E-2</c:v>
                </c:pt>
                <c:pt idx="42">
                  <c:v>5.0094351418957919E-2</c:v>
                </c:pt>
                <c:pt idx="43">
                  <c:v>7.7899176775486911E-2</c:v>
                </c:pt>
                <c:pt idx="44">
                  <c:v>-7.0176385905790966E-3</c:v>
                </c:pt>
                <c:pt idx="45">
                  <c:v>-2.8306752429580792E-2</c:v>
                </c:pt>
                <c:pt idx="46">
                  <c:v>9.4422491123373906E-2</c:v>
                </c:pt>
                <c:pt idx="47">
                  <c:v>5.174355052674167E-2</c:v>
                </c:pt>
                <c:pt idx="48">
                  <c:v>-3.0460434234543119E-2</c:v>
                </c:pt>
                <c:pt idx="49">
                  <c:v>-8.3259567974528284E-4</c:v>
                </c:pt>
                <c:pt idx="50">
                  <c:v>5.2762554080542777E-2</c:v>
                </c:pt>
                <c:pt idx="51">
                  <c:v>5.8204417567519318E-2</c:v>
                </c:pt>
                <c:pt idx="52">
                  <c:v>8.662782784622812E-3</c:v>
                </c:pt>
                <c:pt idx="53">
                  <c:v>3.1545499653809761E-2</c:v>
                </c:pt>
                <c:pt idx="54">
                  <c:v>2.8249630495673823E-2</c:v>
                </c:pt>
                <c:pt idx="55">
                  <c:v>2.3663873118779266E-2</c:v>
                </c:pt>
                <c:pt idx="56">
                  <c:v>-5.5952190332304856E-2</c:v>
                </c:pt>
                <c:pt idx="57">
                  <c:v>0.13705955761776378</c:v>
                </c:pt>
                <c:pt idx="58">
                  <c:v>-1.1400490315180981E-2</c:v>
                </c:pt>
                <c:pt idx="59">
                  <c:v>4.9121358137554125E-2</c:v>
                </c:pt>
                <c:pt idx="60">
                  <c:v>-8.9141958084342332E-2</c:v>
                </c:pt>
                <c:pt idx="61">
                  <c:v>-1.9204149719608779E-2</c:v>
                </c:pt>
                <c:pt idx="62">
                  <c:v>3.7746003352878074E-2</c:v>
                </c:pt>
                <c:pt idx="63">
                  <c:v>-8.0924412819469618E-2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B0-8D45-8951-A08A920BFEFA}"/>
            </c:ext>
          </c:extLst>
        </c:ser>
        <c:ser>
          <c:idx val="1"/>
          <c:order val="1"/>
          <c:tx>
            <c:v>Predicted Returns</c:v>
          </c:tx>
          <c:spPr>
            <a:ln w="19050">
              <a:noFill/>
            </a:ln>
          </c:spPr>
          <c:xVal>
            <c:numRef>
              <c:f>'FF3 Output'!$D$641:$D$704</c:f>
              <c:numCache>
                <c:formatCode>General</c:formatCode>
                <c:ptCount val="64"/>
              </c:numCache>
            </c:numRef>
          </c:xVal>
          <c:yVal>
            <c:numRef>
              <c:f>'FF3 Output'!$B$27:$B$90</c:f>
              <c:numCache>
                <c:formatCode>General</c:formatCode>
                <c:ptCount val="64"/>
                <c:pt idx="0">
                  <c:v>2.1025759549665752E-2</c:v>
                </c:pt>
                <c:pt idx="1">
                  <c:v>1.3564188155488488E-3</c:v>
                </c:pt>
                <c:pt idx="2">
                  <c:v>6.7751862567933842E-3</c:v>
                </c:pt>
                <c:pt idx="3">
                  <c:v>1.1261269386532049E-2</c:v>
                </c:pt>
                <c:pt idx="4">
                  <c:v>2.7598447047685278E-2</c:v>
                </c:pt>
                <c:pt idx="5">
                  <c:v>2.7847701630701775E-2</c:v>
                </c:pt>
                <c:pt idx="6">
                  <c:v>2.6128028670380127E-2</c:v>
                </c:pt>
                <c:pt idx="7">
                  <c:v>2.4760436110401261E-2</c:v>
                </c:pt>
                <c:pt idx="8">
                  <c:v>2.8128310080295489E-2</c:v>
                </c:pt>
                <c:pt idx="9">
                  <c:v>1.5205707066493384E-2</c:v>
                </c:pt>
                <c:pt idx="10">
                  <c:v>2.0861175676600147E-2</c:v>
                </c:pt>
                <c:pt idx="11">
                  <c:v>2.2255932622878151E-2</c:v>
                </c:pt>
                <c:pt idx="12">
                  <c:v>1.4943272633872361E-2</c:v>
                </c:pt>
                <c:pt idx="13">
                  <c:v>2.0391955117806112E-2</c:v>
                </c:pt>
                <c:pt idx="14">
                  <c:v>2.3169292590165012E-2</c:v>
                </c:pt>
                <c:pt idx="15">
                  <c:v>1.8737273762489161E-2</c:v>
                </c:pt>
                <c:pt idx="16">
                  <c:v>3.0775793289690542E-2</c:v>
                </c:pt>
                <c:pt idx="17">
                  <c:v>1.2518810049737797E-2</c:v>
                </c:pt>
                <c:pt idx="18">
                  <c:v>1.3736346020914926E-2</c:v>
                </c:pt>
                <c:pt idx="19">
                  <c:v>1.6493385437319565E-2</c:v>
                </c:pt>
                <c:pt idx="20">
                  <c:v>3.1408246457797592E-2</c:v>
                </c:pt>
                <c:pt idx="21">
                  <c:v>2.4154142428587527E-2</c:v>
                </c:pt>
                <c:pt idx="22">
                  <c:v>2.1647353805215822E-2</c:v>
                </c:pt>
                <c:pt idx="23">
                  <c:v>3.4242095001371251E-2</c:v>
                </c:pt>
                <c:pt idx="24">
                  <c:v>2.0943607969233488E-2</c:v>
                </c:pt>
                <c:pt idx="25">
                  <c:v>-8.1111550751925988E-3</c:v>
                </c:pt>
                <c:pt idx="26">
                  <c:v>1.945103263786338E-2</c:v>
                </c:pt>
                <c:pt idx="27">
                  <c:v>2.4214765329471089E-3</c:v>
                </c:pt>
                <c:pt idx="28">
                  <c:v>3.5370111924438064E-2</c:v>
                </c:pt>
                <c:pt idx="29">
                  <c:v>3.1029201507969471E-2</c:v>
                </c:pt>
                <c:pt idx="30">
                  <c:v>2.8890840102074124E-2</c:v>
                </c:pt>
                <c:pt idx="31">
                  <c:v>1.8867432185300757E-2</c:v>
                </c:pt>
                <c:pt idx="32">
                  <c:v>9.087228051397736E-3</c:v>
                </c:pt>
                <c:pt idx="33">
                  <c:v>3.2549471742593872E-2</c:v>
                </c:pt>
                <c:pt idx="34">
                  <c:v>1.7819732386608864E-2</c:v>
                </c:pt>
                <c:pt idx="35">
                  <c:v>2.4031155662895053E-2</c:v>
                </c:pt>
                <c:pt idx="36">
                  <c:v>2.0817833796483651E-3</c:v>
                </c:pt>
                <c:pt idx="37">
                  <c:v>2.6105833158326642E-2</c:v>
                </c:pt>
                <c:pt idx="38">
                  <c:v>2.9951789924762214E-2</c:v>
                </c:pt>
                <c:pt idx="39">
                  <c:v>1.7990044200947138E-2</c:v>
                </c:pt>
                <c:pt idx="40">
                  <c:v>3.1994085877523989E-2</c:v>
                </c:pt>
                <c:pt idx="41">
                  <c:v>1.0795697797227988E-2</c:v>
                </c:pt>
                <c:pt idx="42">
                  <c:v>2.517643678555806E-2</c:v>
                </c:pt>
                <c:pt idx="43">
                  <c:v>4.7531046558118475E-2</c:v>
                </c:pt>
                <c:pt idx="44">
                  <c:v>4.0895855351301108E-2</c:v>
                </c:pt>
                <c:pt idx="45">
                  <c:v>2.7562690478660994E-2</c:v>
                </c:pt>
                <c:pt idx="46">
                  <c:v>3.1433019810554498E-2</c:v>
                </c:pt>
                <c:pt idx="47">
                  <c:v>3.9436450632750537E-2</c:v>
                </c:pt>
                <c:pt idx="48">
                  <c:v>1.6710101842176125E-2</c:v>
                </c:pt>
                <c:pt idx="49">
                  <c:v>2.9759725466825381E-3</c:v>
                </c:pt>
                <c:pt idx="50">
                  <c:v>3.7965936592563032E-2</c:v>
                </c:pt>
                <c:pt idx="51">
                  <c:v>3.1220236494114616E-2</c:v>
                </c:pt>
                <c:pt idx="52">
                  <c:v>1.0794342999840133E-2</c:v>
                </c:pt>
                <c:pt idx="53">
                  <c:v>4.7230301611189962E-3</c:v>
                </c:pt>
                <c:pt idx="54">
                  <c:v>3.8048545869717072E-3</c:v>
                </c:pt>
                <c:pt idx="55">
                  <c:v>2.8565410372594593E-2</c:v>
                </c:pt>
                <c:pt idx="56">
                  <c:v>-4.6843440484230225E-4</c:v>
                </c:pt>
                <c:pt idx="57">
                  <c:v>4.2636236002181804E-2</c:v>
                </c:pt>
                <c:pt idx="58">
                  <c:v>2.2996802261262321E-2</c:v>
                </c:pt>
                <c:pt idx="59">
                  <c:v>2.2844674917493531E-2</c:v>
                </c:pt>
                <c:pt idx="60">
                  <c:v>-4.6095838158856078E-3</c:v>
                </c:pt>
                <c:pt idx="61">
                  <c:v>3.0618744319654025E-2</c:v>
                </c:pt>
                <c:pt idx="62">
                  <c:v>1.4896515159165041E-2</c:v>
                </c:pt>
                <c:pt idx="63">
                  <c:v>1.4524713849496305E-2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CB0-8D45-8951-A08A920BFE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5514960"/>
        <c:axId val="707213952"/>
      </c:scatterChart>
      <c:valAx>
        <c:axId val="635514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HML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07213952"/>
        <c:crosses val="autoZero"/>
        <c:crossBetween val="midCat"/>
      </c:valAx>
      <c:valAx>
        <c:axId val="7072139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Returns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551496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'FF3 Output'!$F$27:$F$90</c:f>
              <c:numCache>
                <c:formatCode>General</c:formatCode>
                <c:ptCount val="64"/>
                <c:pt idx="0">
                  <c:v>0.78125</c:v>
                </c:pt>
                <c:pt idx="1">
                  <c:v>2.34375</c:v>
                </c:pt>
                <c:pt idx="2">
                  <c:v>3.90625</c:v>
                </c:pt>
                <c:pt idx="3">
                  <c:v>5.46875</c:v>
                </c:pt>
                <c:pt idx="4">
                  <c:v>7.03125</c:v>
                </c:pt>
                <c:pt idx="5">
                  <c:v>8.59375</c:v>
                </c:pt>
                <c:pt idx="6">
                  <c:v>10.15625</c:v>
                </c:pt>
                <c:pt idx="7">
                  <c:v>11.71875</c:v>
                </c:pt>
                <c:pt idx="8">
                  <c:v>13.28125</c:v>
                </c:pt>
                <c:pt idx="9">
                  <c:v>14.84375</c:v>
                </c:pt>
                <c:pt idx="10">
                  <c:v>16.40625</c:v>
                </c:pt>
                <c:pt idx="11">
                  <c:v>17.96875</c:v>
                </c:pt>
                <c:pt idx="12">
                  <c:v>19.53125</c:v>
                </c:pt>
                <c:pt idx="13">
                  <c:v>21.09375</c:v>
                </c:pt>
                <c:pt idx="14">
                  <c:v>22.65625</c:v>
                </c:pt>
                <c:pt idx="15">
                  <c:v>24.21875</c:v>
                </c:pt>
                <c:pt idx="16">
                  <c:v>25.78125</c:v>
                </c:pt>
                <c:pt idx="17">
                  <c:v>27.34375</c:v>
                </c:pt>
                <c:pt idx="18">
                  <c:v>28.90625</c:v>
                </c:pt>
                <c:pt idx="19">
                  <c:v>30.46875</c:v>
                </c:pt>
                <c:pt idx="20">
                  <c:v>32.03125</c:v>
                </c:pt>
                <c:pt idx="21">
                  <c:v>33.59375</c:v>
                </c:pt>
                <c:pt idx="22">
                  <c:v>35.15625</c:v>
                </c:pt>
                <c:pt idx="23">
                  <c:v>36.71875</c:v>
                </c:pt>
                <c:pt idx="24">
                  <c:v>38.28125</c:v>
                </c:pt>
                <c:pt idx="25">
                  <c:v>39.84375</c:v>
                </c:pt>
                <c:pt idx="26">
                  <c:v>41.40625</c:v>
                </c:pt>
                <c:pt idx="27">
                  <c:v>42.96875</c:v>
                </c:pt>
                <c:pt idx="28">
                  <c:v>44.53125</c:v>
                </c:pt>
                <c:pt idx="29">
                  <c:v>46.09375</c:v>
                </c:pt>
                <c:pt idx="30">
                  <c:v>47.65625</c:v>
                </c:pt>
                <c:pt idx="31">
                  <c:v>49.21875</c:v>
                </c:pt>
                <c:pt idx="32">
                  <c:v>50.78125</c:v>
                </c:pt>
                <c:pt idx="33">
                  <c:v>52.34375</c:v>
                </c:pt>
                <c:pt idx="34">
                  <c:v>53.90625</c:v>
                </c:pt>
                <c:pt idx="35">
                  <c:v>55.46875</c:v>
                </c:pt>
                <c:pt idx="36">
                  <c:v>57.03125</c:v>
                </c:pt>
                <c:pt idx="37">
                  <c:v>58.59375</c:v>
                </c:pt>
                <c:pt idx="38">
                  <c:v>60.15625</c:v>
                </c:pt>
                <c:pt idx="39">
                  <c:v>61.71875</c:v>
                </c:pt>
                <c:pt idx="40">
                  <c:v>63.28125</c:v>
                </c:pt>
                <c:pt idx="41">
                  <c:v>64.84375</c:v>
                </c:pt>
                <c:pt idx="42">
                  <c:v>66.40625</c:v>
                </c:pt>
                <c:pt idx="43">
                  <c:v>67.96875</c:v>
                </c:pt>
                <c:pt idx="44">
                  <c:v>69.53125</c:v>
                </c:pt>
                <c:pt idx="45">
                  <c:v>71.09375</c:v>
                </c:pt>
                <c:pt idx="46">
                  <c:v>72.65625</c:v>
                </c:pt>
                <c:pt idx="47">
                  <c:v>74.21875</c:v>
                </c:pt>
                <c:pt idx="48">
                  <c:v>75.78125</c:v>
                </c:pt>
                <c:pt idx="49">
                  <c:v>77.34375</c:v>
                </c:pt>
                <c:pt idx="50">
                  <c:v>78.90625</c:v>
                </c:pt>
                <c:pt idx="51">
                  <c:v>80.46875</c:v>
                </c:pt>
                <c:pt idx="52">
                  <c:v>82.03125</c:v>
                </c:pt>
                <c:pt idx="53">
                  <c:v>83.59375</c:v>
                </c:pt>
                <c:pt idx="54">
                  <c:v>85.15625</c:v>
                </c:pt>
                <c:pt idx="55">
                  <c:v>86.71875</c:v>
                </c:pt>
                <c:pt idx="56">
                  <c:v>88.28125</c:v>
                </c:pt>
                <c:pt idx="57">
                  <c:v>89.84375</c:v>
                </c:pt>
                <c:pt idx="58">
                  <c:v>91.40625</c:v>
                </c:pt>
                <c:pt idx="59">
                  <c:v>92.96875</c:v>
                </c:pt>
                <c:pt idx="60">
                  <c:v>94.53125</c:v>
                </c:pt>
                <c:pt idx="61">
                  <c:v>96.09375</c:v>
                </c:pt>
                <c:pt idx="62">
                  <c:v>97.65625</c:v>
                </c:pt>
                <c:pt idx="63">
                  <c:v>99.21875</c:v>
                </c:pt>
              </c:numCache>
            </c:numRef>
          </c:xVal>
          <c:yVal>
            <c:numRef>
              <c:f>'FF3 Output'!$G$27:$G$90</c:f>
              <c:numCache>
                <c:formatCode>General</c:formatCode>
                <c:ptCount val="64"/>
                <c:pt idx="0">
                  <c:v>-8.9351820414291253E-2</c:v>
                </c:pt>
                <c:pt idx="1">
                  <c:v>-8.9141958084342332E-2</c:v>
                </c:pt>
                <c:pt idx="2">
                  <c:v>-8.0924412819469618E-2</c:v>
                </c:pt>
                <c:pt idx="3">
                  <c:v>-7.6975706235113781E-2</c:v>
                </c:pt>
                <c:pt idx="4">
                  <c:v>-5.9539593253511332E-2</c:v>
                </c:pt>
                <c:pt idx="5">
                  <c:v>-5.5952190332304856E-2</c:v>
                </c:pt>
                <c:pt idx="6">
                  <c:v>-4.6787121580320126E-2</c:v>
                </c:pt>
                <c:pt idx="7">
                  <c:v>-3.7297016451341369E-2</c:v>
                </c:pt>
                <c:pt idx="8">
                  <c:v>-3.4447193177147527E-2</c:v>
                </c:pt>
                <c:pt idx="9">
                  <c:v>-3.4160626758335547E-2</c:v>
                </c:pt>
                <c:pt idx="10">
                  <c:v>-3.1862063852103918E-2</c:v>
                </c:pt>
                <c:pt idx="11">
                  <c:v>-3.0460434234543119E-2</c:v>
                </c:pt>
                <c:pt idx="12">
                  <c:v>-2.8306752429580792E-2</c:v>
                </c:pt>
                <c:pt idx="13">
                  <c:v>-1.9204149719608779E-2</c:v>
                </c:pt>
                <c:pt idx="14">
                  <c:v>-1.7814899217088256E-2</c:v>
                </c:pt>
                <c:pt idx="15">
                  <c:v>-1.4249998051945535E-2</c:v>
                </c:pt>
                <c:pt idx="16">
                  <c:v>-1.1400490315180981E-2</c:v>
                </c:pt>
                <c:pt idx="17">
                  <c:v>-9.6469436741989188E-3</c:v>
                </c:pt>
                <c:pt idx="18">
                  <c:v>-8.5799745812286526E-3</c:v>
                </c:pt>
                <c:pt idx="19">
                  <c:v>-7.0176385905790966E-3</c:v>
                </c:pt>
                <c:pt idx="20">
                  <c:v>-5.0249468525856936E-3</c:v>
                </c:pt>
                <c:pt idx="21">
                  <c:v>-8.3259567974528284E-4</c:v>
                </c:pt>
                <c:pt idx="22">
                  <c:v>8.9466895851081048E-4</c:v>
                </c:pt>
                <c:pt idx="23">
                  <c:v>2.5456538952634898E-3</c:v>
                </c:pt>
                <c:pt idx="24">
                  <c:v>5.143316134550437E-3</c:v>
                </c:pt>
                <c:pt idx="25">
                  <c:v>8.662782784622812E-3</c:v>
                </c:pt>
                <c:pt idx="26">
                  <c:v>1.1066178200990618E-2</c:v>
                </c:pt>
                <c:pt idx="27">
                  <c:v>1.1242130626269491E-2</c:v>
                </c:pt>
                <c:pt idx="28">
                  <c:v>1.4546822082141517E-2</c:v>
                </c:pt>
                <c:pt idx="29">
                  <c:v>1.751227087169924E-2</c:v>
                </c:pt>
                <c:pt idx="30">
                  <c:v>2.2086000425638387E-2</c:v>
                </c:pt>
                <c:pt idx="31">
                  <c:v>2.3663873118779266E-2</c:v>
                </c:pt>
                <c:pt idx="32">
                  <c:v>2.5162772674362243E-2</c:v>
                </c:pt>
                <c:pt idx="33">
                  <c:v>2.8249630495673823E-2</c:v>
                </c:pt>
                <c:pt idx="34">
                  <c:v>3.1545499653809761E-2</c:v>
                </c:pt>
                <c:pt idx="35">
                  <c:v>3.3400667811600275E-2</c:v>
                </c:pt>
                <c:pt idx="36">
                  <c:v>3.7341439690580007E-2</c:v>
                </c:pt>
                <c:pt idx="37">
                  <c:v>3.7746003352878074E-2</c:v>
                </c:pt>
                <c:pt idx="38">
                  <c:v>3.8395337927574366E-2</c:v>
                </c:pt>
                <c:pt idx="39">
                  <c:v>3.9485568725794999E-2</c:v>
                </c:pt>
                <c:pt idx="40">
                  <c:v>4.1446323303317843E-2</c:v>
                </c:pt>
                <c:pt idx="41">
                  <c:v>4.1687535475546954E-2</c:v>
                </c:pt>
                <c:pt idx="42">
                  <c:v>4.2361605256545823E-2</c:v>
                </c:pt>
                <c:pt idx="43">
                  <c:v>4.2850495656723192E-2</c:v>
                </c:pt>
                <c:pt idx="44">
                  <c:v>4.6600750206954526E-2</c:v>
                </c:pt>
                <c:pt idx="45">
                  <c:v>4.9121358137554125E-2</c:v>
                </c:pt>
                <c:pt idx="46">
                  <c:v>4.9234816977892421E-2</c:v>
                </c:pt>
                <c:pt idx="47">
                  <c:v>5.0094351418957919E-2</c:v>
                </c:pt>
                <c:pt idx="48">
                  <c:v>5.174355052674167E-2</c:v>
                </c:pt>
                <c:pt idx="49">
                  <c:v>5.2762554080542777E-2</c:v>
                </c:pt>
                <c:pt idx="50">
                  <c:v>5.4168264177004398E-2</c:v>
                </c:pt>
                <c:pt idx="51">
                  <c:v>5.8204417567519318E-2</c:v>
                </c:pt>
                <c:pt idx="52">
                  <c:v>6.5313139319176233E-2</c:v>
                </c:pt>
                <c:pt idx="53">
                  <c:v>7.0800453122777399E-2</c:v>
                </c:pt>
                <c:pt idx="54">
                  <c:v>7.5231723942604425E-2</c:v>
                </c:pt>
                <c:pt idx="55">
                  <c:v>7.7899176775486911E-2</c:v>
                </c:pt>
                <c:pt idx="56">
                  <c:v>7.8154884331124705E-2</c:v>
                </c:pt>
                <c:pt idx="57">
                  <c:v>8.7150845994754977E-2</c:v>
                </c:pt>
                <c:pt idx="58">
                  <c:v>8.7329649937459286E-2</c:v>
                </c:pt>
                <c:pt idx="59">
                  <c:v>9.4422491123373906E-2</c:v>
                </c:pt>
                <c:pt idx="60">
                  <c:v>0.10473043743913833</c:v>
                </c:pt>
                <c:pt idx="61">
                  <c:v>0.12502990334995145</c:v>
                </c:pt>
                <c:pt idx="62">
                  <c:v>0.13705955761776378</c:v>
                </c:pt>
                <c:pt idx="63">
                  <c:v>0.15581638611195403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24B-174F-8C8B-4767296036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4967472"/>
        <c:axId val="265031056"/>
      </c:scatterChart>
      <c:valAx>
        <c:axId val="614967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65031056"/>
        <c:crosses val="autoZero"/>
        <c:crossBetween val="midCat"/>
      </c:valAx>
      <c:valAx>
        <c:axId val="2650310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Returns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496747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Mkt-RF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'FF Factor Data'!$B$641:$B$704</c:f>
              <c:numCache>
                <c:formatCode>General</c:formatCode>
                <c:ptCount val="64"/>
                <c:pt idx="0">
                  <c:v>2.5000000000000001E-3</c:v>
                </c:pt>
                <c:pt idx="1">
                  <c:v>-2.0199999999999999E-2</c:v>
                </c:pt>
                <c:pt idx="2">
                  <c:v>4.8599999999999997E-2</c:v>
                </c:pt>
                <c:pt idx="3">
                  <c:v>1.8100000000000002E-2</c:v>
                </c:pt>
                <c:pt idx="4">
                  <c:v>1.9400000000000001E-2</c:v>
                </c:pt>
                <c:pt idx="5">
                  <c:v>3.5700000000000003E-2</c:v>
                </c:pt>
                <c:pt idx="6">
                  <c:v>1.6999999999999999E-3</c:v>
                </c:pt>
                <c:pt idx="7">
                  <c:v>1.09E-2</c:v>
                </c:pt>
                <c:pt idx="8">
                  <c:v>1.06E-2</c:v>
                </c:pt>
                <c:pt idx="9">
                  <c:v>7.7999999999999996E-3</c:v>
                </c:pt>
                <c:pt idx="10">
                  <c:v>1.8700000000000001E-2</c:v>
                </c:pt>
                <c:pt idx="11">
                  <c:v>1.6000000000000001E-3</c:v>
                </c:pt>
                <c:pt idx="12">
                  <c:v>2.5100000000000001E-2</c:v>
                </c:pt>
                <c:pt idx="13">
                  <c:v>2.2499999999999999E-2</c:v>
                </c:pt>
                <c:pt idx="14">
                  <c:v>3.1199999999999999E-2</c:v>
                </c:pt>
                <c:pt idx="15">
                  <c:v>1.06E-2</c:v>
                </c:pt>
                <c:pt idx="16">
                  <c:v>5.5800000000000002E-2</c:v>
                </c:pt>
                <c:pt idx="17">
                  <c:v>-3.6499999999999998E-2</c:v>
                </c:pt>
                <c:pt idx="18">
                  <c:v>-2.35E-2</c:v>
                </c:pt>
                <c:pt idx="19">
                  <c:v>2.8999999999999998E-3</c:v>
                </c:pt>
                <c:pt idx="20">
                  <c:v>2.6499999999999999E-2</c:v>
                </c:pt>
                <c:pt idx="21">
                  <c:v>4.7999999999999996E-3</c:v>
                </c:pt>
                <c:pt idx="22">
                  <c:v>3.1899999999999998E-2</c:v>
                </c:pt>
                <c:pt idx="23">
                  <c:v>3.44E-2</c:v>
                </c:pt>
                <c:pt idx="24">
                  <c:v>5.9999999999999995E-4</c:v>
                </c:pt>
                <c:pt idx="25">
                  <c:v>-7.6799999999999993E-2</c:v>
                </c:pt>
                <c:pt idx="26">
                  <c:v>1.6899999999999998E-2</c:v>
                </c:pt>
                <c:pt idx="27">
                  <c:v>-9.5500000000000002E-2</c:v>
                </c:pt>
                <c:pt idx="28">
                  <c:v>8.4099999999999994E-2</c:v>
                </c:pt>
                <c:pt idx="29">
                  <c:v>3.4000000000000002E-2</c:v>
                </c:pt>
                <c:pt idx="30">
                  <c:v>1.0999999999999999E-2</c:v>
                </c:pt>
                <c:pt idx="31">
                  <c:v>3.9600000000000003E-2</c:v>
                </c:pt>
                <c:pt idx="32">
                  <c:v>-6.9400000000000003E-2</c:v>
                </c:pt>
                <c:pt idx="33">
                  <c:v>6.93E-2</c:v>
                </c:pt>
                <c:pt idx="34">
                  <c:v>1.1900000000000001E-2</c:v>
                </c:pt>
                <c:pt idx="35">
                  <c:v>-2.58E-2</c:v>
                </c:pt>
                <c:pt idx="36">
                  <c:v>1.43E-2</c:v>
                </c:pt>
                <c:pt idx="37">
                  <c:v>2.06E-2</c:v>
                </c:pt>
                <c:pt idx="38">
                  <c:v>3.8699999999999998E-2</c:v>
                </c:pt>
                <c:pt idx="39">
                  <c:v>2.7699999999999999E-2</c:v>
                </c:pt>
                <c:pt idx="40">
                  <c:v>-1.1000000000000001E-3</c:v>
                </c:pt>
                <c:pt idx="41">
                  <c:v>-8.1299999999999997E-2</c:v>
                </c:pt>
                <c:pt idx="42">
                  <c:v>-0.1338</c:v>
                </c:pt>
                <c:pt idx="43">
                  <c:v>0.13650000000000001</c:v>
                </c:pt>
                <c:pt idx="44">
                  <c:v>5.5800000000000002E-2</c:v>
                </c:pt>
                <c:pt idx="45">
                  <c:v>2.46E-2</c:v>
                </c:pt>
                <c:pt idx="46">
                  <c:v>5.7700000000000001E-2</c:v>
                </c:pt>
                <c:pt idx="47">
                  <c:v>7.6300000000000007E-2</c:v>
                </c:pt>
                <c:pt idx="48">
                  <c:v>-3.6299999999999999E-2</c:v>
                </c:pt>
                <c:pt idx="49">
                  <c:v>-2.1000000000000001E-2</c:v>
                </c:pt>
                <c:pt idx="50">
                  <c:v>0.12470000000000001</c:v>
                </c:pt>
                <c:pt idx="51">
                  <c:v>4.6300000000000001E-2</c:v>
                </c:pt>
                <c:pt idx="52">
                  <c:v>-2.9999999999999997E-4</c:v>
                </c:pt>
                <c:pt idx="53">
                  <c:v>2.7799999999999998E-2</c:v>
                </c:pt>
                <c:pt idx="54">
                  <c:v>3.0800000000000001E-2</c:v>
                </c:pt>
                <c:pt idx="55">
                  <c:v>4.9299999999999997E-2</c:v>
                </c:pt>
                <c:pt idx="56">
                  <c:v>2.8999999999999998E-3</c:v>
                </c:pt>
                <c:pt idx="57">
                  <c:v>2.75E-2</c:v>
                </c:pt>
                <c:pt idx="58">
                  <c:v>1.2699999999999999E-2</c:v>
                </c:pt>
                <c:pt idx="59">
                  <c:v>2.9000000000000001E-2</c:v>
                </c:pt>
                <c:pt idx="60">
                  <c:v>-4.3700000000000003E-2</c:v>
                </c:pt>
                <c:pt idx="61">
                  <c:v>6.6500000000000004E-2</c:v>
                </c:pt>
                <c:pt idx="62">
                  <c:v>-1.55E-2</c:v>
                </c:pt>
                <c:pt idx="63">
                  <c:v>3.1E-2</c:v>
                </c:pt>
              </c:numCache>
            </c:numRef>
          </c:xVal>
          <c:yVal>
            <c:numRef>
              <c:f>'FF5 Output'!$C$29:$C$92</c:f>
              <c:numCache>
                <c:formatCode>General</c:formatCode>
                <c:ptCount val="64"/>
                <c:pt idx="0">
                  <c:v>9.5394863459945176E-3</c:v>
                </c:pt>
                <c:pt idx="1">
                  <c:v>3.0580142586342354E-2</c:v>
                </c:pt>
                <c:pt idx="2">
                  <c:v>-1.0686842318770406E-2</c:v>
                </c:pt>
                <c:pt idx="3">
                  <c:v>3.7421189706610465E-2</c:v>
                </c:pt>
                <c:pt idx="4">
                  <c:v>-2.3361359469652371E-2</c:v>
                </c:pt>
                <c:pt idx="5">
                  <c:v>9.4543549036503784E-3</c:v>
                </c:pt>
                <c:pt idx="6">
                  <c:v>2.7576439512951995E-2</c:v>
                </c:pt>
                <c:pt idx="7">
                  <c:v>-1.9750126344612244E-3</c:v>
                </c:pt>
                <c:pt idx="8">
                  <c:v>-3.3417946454583153E-2</c:v>
                </c:pt>
                <c:pt idx="9">
                  <c:v>6.2189228726856241E-2</c:v>
                </c:pt>
                <c:pt idx="10">
                  <c:v>3.1371114981559964E-2</c:v>
                </c:pt>
                <c:pt idx="11">
                  <c:v>-2.0054284204523414E-2</c:v>
                </c:pt>
                <c:pt idx="12">
                  <c:v>0.10024783841383147</c:v>
                </c:pt>
                <c:pt idx="13">
                  <c:v>-1.5750303819173854E-2</c:v>
                </c:pt>
                <c:pt idx="14">
                  <c:v>-4.4925461120605671E-2</c:v>
                </c:pt>
                <c:pt idx="15">
                  <c:v>4.1427551355778962E-2</c:v>
                </c:pt>
                <c:pt idx="16">
                  <c:v>-9.1413229533853016E-3</c:v>
                </c:pt>
                <c:pt idx="17">
                  <c:v>5.124228745101421E-2</c:v>
                </c:pt>
                <c:pt idx="18">
                  <c:v>1.5766894757939281E-2</c:v>
                </c:pt>
                <c:pt idx="19">
                  <c:v>3.8729650761848887E-2</c:v>
                </c:pt>
                <c:pt idx="20">
                  <c:v>-2.4529055745616535E-2</c:v>
                </c:pt>
                <c:pt idx="21">
                  <c:v>-9.5438045326741786E-2</c:v>
                </c:pt>
                <c:pt idx="22">
                  <c:v>7.3772457354791612E-3</c:v>
                </c:pt>
                <c:pt idx="23">
                  <c:v>-0.11530862790409777</c:v>
                </c:pt>
                <c:pt idx="24">
                  <c:v>7.1859522891887073E-2</c:v>
                </c:pt>
                <c:pt idx="25">
                  <c:v>-4.1488125653265637E-2</c:v>
                </c:pt>
                <c:pt idx="26">
                  <c:v>-7.5683365899665948E-3</c:v>
                </c:pt>
                <c:pt idx="27">
                  <c:v>1.753990313645528E-2</c:v>
                </c:pt>
                <c:pt idx="28">
                  <c:v>-7.2642682840283496E-2</c:v>
                </c:pt>
                <c:pt idx="29">
                  <c:v>2.7834313003939432E-2</c:v>
                </c:pt>
                <c:pt idx="30">
                  <c:v>-2.0870955579039459E-2</c:v>
                </c:pt>
                <c:pt idx="31">
                  <c:v>-5.2917875981188398E-2</c:v>
                </c:pt>
                <c:pt idx="32">
                  <c:v>-3.0493876956183132E-2</c:v>
                </c:pt>
                <c:pt idx="33">
                  <c:v>5.1276592628256151E-2</c:v>
                </c:pt>
                <c:pt idx="34">
                  <c:v>4.5727463552725611E-2</c:v>
                </c:pt>
                <c:pt idx="35">
                  <c:v>3.1274372306111312E-2</c:v>
                </c:pt>
                <c:pt idx="36">
                  <c:v>-2.8973658503648376E-2</c:v>
                </c:pt>
                <c:pt idx="37">
                  <c:v>-8.0645978487171199E-2</c:v>
                </c:pt>
                <c:pt idx="38">
                  <c:v>-7.2330178583722954E-2</c:v>
                </c:pt>
                <c:pt idx="39">
                  <c:v>0.12803036025036194</c:v>
                </c:pt>
                <c:pt idx="40">
                  <c:v>4.4031169724693744E-3</c:v>
                </c:pt>
                <c:pt idx="41">
                  <c:v>2.9366290294962946E-2</c:v>
                </c:pt>
                <c:pt idx="42">
                  <c:v>2.8618792698693746E-3</c:v>
                </c:pt>
                <c:pt idx="43">
                  <c:v>3.8515189298995965E-2</c:v>
                </c:pt>
                <c:pt idx="44">
                  <c:v>-2.6518374103135543E-2</c:v>
                </c:pt>
                <c:pt idx="45">
                  <c:v>-5.7010969868132283E-2</c:v>
                </c:pt>
                <c:pt idx="46">
                  <c:v>3.8735292136365881E-2</c:v>
                </c:pt>
                <c:pt idx="47">
                  <c:v>3.281789201772374E-2</c:v>
                </c:pt>
                <c:pt idx="48">
                  <c:v>-4.0610635088957438E-2</c:v>
                </c:pt>
                <c:pt idx="49">
                  <c:v>1.2187654172127631E-2</c:v>
                </c:pt>
                <c:pt idx="50">
                  <c:v>-8.3465637604442991E-3</c:v>
                </c:pt>
                <c:pt idx="51">
                  <c:v>2.0840925166551727E-2</c:v>
                </c:pt>
                <c:pt idx="52">
                  <c:v>-3.3998867732283604E-2</c:v>
                </c:pt>
                <c:pt idx="53">
                  <c:v>4.9663120224694796E-2</c:v>
                </c:pt>
                <c:pt idx="54">
                  <c:v>3.9776531751811936E-2</c:v>
                </c:pt>
                <c:pt idx="55">
                  <c:v>7.7879606937150576E-3</c:v>
                </c:pt>
                <c:pt idx="56">
                  <c:v>-5.3639078188188527E-2</c:v>
                </c:pt>
                <c:pt idx="57">
                  <c:v>7.8398755935541978E-2</c:v>
                </c:pt>
                <c:pt idx="58">
                  <c:v>-1.1191835114655678E-2</c:v>
                </c:pt>
                <c:pt idx="59">
                  <c:v>2.5251919672563749E-2</c:v>
                </c:pt>
                <c:pt idx="60">
                  <c:v>-9.9385500929476428E-2</c:v>
                </c:pt>
                <c:pt idx="61">
                  <c:v>-5.0803699132075879E-2</c:v>
                </c:pt>
                <c:pt idx="62">
                  <c:v>6.2568898723353139E-2</c:v>
                </c:pt>
                <c:pt idx="63">
                  <c:v>-9.5615924296911903E-2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988-0341-B3BE-6A31A15AB6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8921040"/>
        <c:axId val="689691536"/>
      </c:scatterChart>
      <c:valAx>
        <c:axId val="728921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Mkt-RF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89691536"/>
        <c:crosses val="autoZero"/>
        <c:crossBetween val="midCat"/>
      </c:valAx>
      <c:valAx>
        <c:axId val="68969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2892104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SMB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'FF5 Output'!$C$641:$C$704</c:f>
              <c:numCache>
                <c:formatCode>General</c:formatCode>
                <c:ptCount val="64"/>
              </c:numCache>
            </c:numRef>
          </c:xVal>
          <c:yVal>
            <c:numRef>
              <c:f>'FF5 Output'!$C$29:$C$92</c:f>
              <c:numCache>
                <c:formatCode>General</c:formatCode>
                <c:ptCount val="64"/>
                <c:pt idx="0">
                  <c:v>9.5394863459945176E-3</c:v>
                </c:pt>
                <c:pt idx="1">
                  <c:v>3.0580142586342354E-2</c:v>
                </c:pt>
                <c:pt idx="2">
                  <c:v>-1.0686842318770406E-2</c:v>
                </c:pt>
                <c:pt idx="3">
                  <c:v>3.7421189706610465E-2</c:v>
                </c:pt>
                <c:pt idx="4">
                  <c:v>-2.3361359469652371E-2</c:v>
                </c:pt>
                <c:pt idx="5">
                  <c:v>9.4543549036503784E-3</c:v>
                </c:pt>
                <c:pt idx="6">
                  <c:v>2.7576439512951995E-2</c:v>
                </c:pt>
                <c:pt idx="7">
                  <c:v>-1.9750126344612244E-3</c:v>
                </c:pt>
                <c:pt idx="8">
                  <c:v>-3.3417946454583153E-2</c:v>
                </c:pt>
                <c:pt idx="9">
                  <c:v>6.2189228726856241E-2</c:v>
                </c:pt>
                <c:pt idx="10">
                  <c:v>3.1371114981559964E-2</c:v>
                </c:pt>
                <c:pt idx="11">
                  <c:v>-2.0054284204523414E-2</c:v>
                </c:pt>
                <c:pt idx="12">
                  <c:v>0.10024783841383147</c:v>
                </c:pt>
                <c:pt idx="13">
                  <c:v>-1.5750303819173854E-2</c:v>
                </c:pt>
                <c:pt idx="14">
                  <c:v>-4.4925461120605671E-2</c:v>
                </c:pt>
                <c:pt idx="15">
                  <c:v>4.1427551355778962E-2</c:v>
                </c:pt>
                <c:pt idx="16">
                  <c:v>-9.1413229533853016E-3</c:v>
                </c:pt>
                <c:pt idx="17">
                  <c:v>5.124228745101421E-2</c:v>
                </c:pt>
                <c:pt idx="18">
                  <c:v>1.5766894757939281E-2</c:v>
                </c:pt>
                <c:pt idx="19">
                  <c:v>3.8729650761848887E-2</c:v>
                </c:pt>
                <c:pt idx="20">
                  <c:v>-2.4529055745616535E-2</c:v>
                </c:pt>
                <c:pt idx="21">
                  <c:v>-9.5438045326741786E-2</c:v>
                </c:pt>
                <c:pt idx="22">
                  <c:v>7.3772457354791612E-3</c:v>
                </c:pt>
                <c:pt idx="23">
                  <c:v>-0.11530862790409777</c:v>
                </c:pt>
                <c:pt idx="24">
                  <c:v>7.1859522891887073E-2</c:v>
                </c:pt>
                <c:pt idx="25">
                  <c:v>-4.1488125653265637E-2</c:v>
                </c:pt>
                <c:pt idx="26">
                  <c:v>-7.5683365899665948E-3</c:v>
                </c:pt>
                <c:pt idx="27">
                  <c:v>1.753990313645528E-2</c:v>
                </c:pt>
                <c:pt idx="28">
                  <c:v>-7.2642682840283496E-2</c:v>
                </c:pt>
                <c:pt idx="29">
                  <c:v>2.7834313003939432E-2</c:v>
                </c:pt>
                <c:pt idx="30">
                  <c:v>-2.0870955579039459E-2</c:v>
                </c:pt>
                <c:pt idx="31">
                  <c:v>-5.2917875981188398E-2</c:v>
                </c:pt>
                <c:pt idx="32">
                  <c:v>-3.0493876956183132E-2</c:v>
                </c:pt>
                <c:pt idx="33">
                  <c:v>5.1276592628256151E-2</c:v>
                </c:pt>
                <c:pt idx="34">
                  <c:v>4.5727463552725611E-2</c:v>
                </c:pt>
                <c:pt idx="35">
                  <c:v>3.1274372306111312E-2</c:v>
                </c:pt>
                <c:pt idx="36">
                  <c:v>-2.8973658503648376E-2</c:v>
                </c:pt>
                <c:pt idx="37">
                  <c:v>-8.0645978487171199E-2</c:v>
                </c:pt>
                <c:pt idx="38">
                  <c:v>-7.2330178583722954E-2</c:v>
                </c:pt>
                <c:pt idx="39">
                  <c:v>0.12803036025036194</c:v>
                </c:pt>
                <c:pt idx="40">
                  <c:v>4.4031169724693744E-3</c:v>
                </c:pt>
                <c:pt idx="41">
                  <c:v>2.9366290294962946E-2</c:v>
                </c:pt>
                <c:pt idx="42">
                  <c:v>2.8618792698693746E-3</c:v>
                </c:pt>
                <c:pt idx="43">
                  <c:v>3.8515189298995965E-2</c:v>
                </c:pt>
                <c:pt idx="44">
                  <c:v>-2.6518374103135543E-2</c:v>
                </c:pt>
                <c:pt idx="45">
                  <c:v>-5.7010969868132283E-2</c:v>
                </c:pt>
                <c:pt idx="46">
                  <c:v>3.8735292136365881E-2</c:v>
                </c:pt>
                <c:pt idx="47">
                  <c:v>3.281789201772374E-2</c:v>
                </c:pt>
                <c:pt idx="48">
                  <c:v>-4.0610635088957438E-2</c:v>
                </c:pt>
                <c:pt idx="49">
                  <c:v>1.2187654172127631E-2</c:v>
                </c:pt>
                <c:pt idx="50">
                  <c:v>-8.3465637604442991E-3</c:v>
                </c:pt>
                <c:pt idx="51">
                  <c:v>2.0840925166551727E-2</c:v>
                </c:pt>
                <c:pt idx="52">
                  <c:v>-3.3998867732283604E-2</c:v>
                </c:pt>
                <c:pt idx="53">
                  <c:v>4.9663120224694796E-2</c:v>
                </c:pt>
                <c:pt idx="54">
                  <c:v>3.9776531751811936E-2</c:v>
                </c:pt>
                <c:pt idx="55">
                  <c:v>7.7879606937150576E-3</c:v>
                </c:pt>
                <c:pt idx="56">
                  <c:v>-5.3639078188188527E-2</c:v>
                </c:pt>
                <c:pt idx="57">
                  <c:v>7.8398755935541978E-2</c:v>
                </c:pt>
                <c:pt idx="58">
                  <c:v>-1.1191835114655678E-2</c:v>
                </c:pt>
                <c:pt idx="59">
                  <c:v>2.5251919672563749E-2</c:v>
                </c:pt>
                <c:pt idx="60">
                  <c:v>-9.9385500929476428E-2</c:v>
                </c:pt>
                <c:pt idx="61">
                  <c:v>-5.0803699132075879E-2</c:v>
                </c:pt>
                <c:pt idx="62">
                  <c:v>6.2568898723353139E-2</c:v>
                </c:pt>
                <c:pt idx="63">
                  <c:v>-9.5615924296911903E-2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61-794F-9392-7EF347F217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7909136"/>
        <c:axId val="692292640"/>
      </c:scatterChart>
      <c:valAx>
        <c:axId val="257909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SMB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92292640"/>
        <c:crosses val="autoZero"/>
        <c:crossBetween val="midCat"/>
      </c:valAx>
      <c:valAx>
        <c:axId val="6922926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5790913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5.xml"/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11" Type="http://schemas.openxmlformats.org/officeDocument/2006/relationships/chart" Target="../charts/chart18.xml"/><Relationship Id="rId5" Type="http://schemas.openxmlformats.org/officeDocument/2006/relationships/chart" Target="../charts/chart12.xml"/><Relationship Id="rId10" Type="http://schemas.openxmlformats.org/officeDocument/2006/relationships/chart" Target="../charts/chart17.xml"/><Relationship Id="rId4" Type="http://schemas.openxmlformats.org/officeDocument/2006/relationships/chart" Target="../charts/chart11.xml"/><Relationship Id="rId9" Type="http://schemas.openxmlformats.org/officeDocument/2006/relationships/chart" Target="../charts/chart1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279400</xdr:colOff>
      <xdr:row>1</xdr:row>
      <xdr:rowOff>63500</xdr:rowOff>
    </xdr:from>
    <xdr:to>
      <xdr:col>15</xdr:col>
      <xdr:colOff>279400</xdr:colOff>
      <xdr:row>11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20DC6F-00C1-C140-9D02-82F7BFE2B4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381000</xdr:colOff>
      <xdr:row>1</xdr:row>
      <xdr:rowOff>63500</xdr:rowOff>
    </xdr:from>
    <xdr:to>
      <xdr:col>21</xdr:col>
      <xdr:colOff>381000</xdr:colOff>
      <xdr:row>11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E22DF2-57A7-D44A-B95B-D8285BB8FB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482600</xdr:colOff>
      <xdr:row>1</xdr:row>
      <xdr:rowOff>63500</xdr:rowOff>
    </xdr:from>
    <xdr:to>
      <xdr:col>27</xdr:col>
      <xdr:colOff>482600</xdr:colOff>
      <xdr:row>11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BE7D079-CB89-F542-BFE4-1E2FF8A6BC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279400</xdr:colOff>
      <xdr:row>11</xdr:row>
      <xdr:rowOff>190500</xdr:rowOff>
    </xdr:from>
    <xdr:to>
      <xdr:col>15</xdr:col>
      <xdr:colOff>279400</xdr:colOff>
      <xdr:row>22</xdr:row>
      <xdr:rowOff>12700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9F009F7-5B4B-334E-9098-D5ABB2019E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381000</xdr:colOff>
      <xdr:row>11</xdr:row>
      <xdr:rowOff>190500</xdr:rowOff>
    </xdr:from>
    <xdr:to>
      <xdr:col>21</xdr:col>
      <xdr:colOff>381000</xdr:colOff>
      <xdr:row>21</xdr:row>
      <xdr:rowOff>190500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F3CDA15-56FC-FF48-A724-BC3879056E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508000</xdr:colOff>
      <xdr:row>11</xdr:row>
      <xdr:rowOff>190500</xdr:rowOff>
    </xdr:from>
    <xdr:to>
      <xdr:col>27</xdr:col>
      <xdr:colOff>508000</xdr:colOff>
      <xdr:row>21</xdr:row>
      <xdr:rowOff>190500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B2F15E6-E6FC-FF47-987B-EA9AE231E7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254000</xdr:colOff>
      <xdr:row>24</xdr:row>
      <xdr:rowOff>165100</xdr:rowOff>
    </xdr:from>
    <xdr:to>
      <xdr:col>15</xdr:col>
      <xdr:colOff>254000</xdr:colOff>
      <xdr:row>35</xdr:row>
      <xdr:rowOff>12700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6F3FC72-EE28-1F47-87EC-2B98F5A997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533400</xdr:colOff>
      <xdr:row>1</xdr:row>
      <xdr:rowOff>114300</xdr:rowOff>
    </xdr:from>
    <xdr:to>
      <xdr:col>15</xdr:col>
      <xdr:colOff>533400</xdr:colOff>
      <xdr:row>11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D414E8-3FF6-5149-8D0B-FA5CE7BE68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660400</xdr:colOff>
      <xdr:row>1</xdr:row>
      <xdr:rowOff>114300</xdr:rowOff>
    </xdr:from>
    <xdr:to>
      <xdr:col>21</xdr:col>
      <xdr:colOff>660400</xdr:colOff>
      <xdr:row>11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49B715A-C252-0341-B97F-2E5F8FD171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1</xdr:row>
      <xdr:rowOff>114300</xdr:rowOff>
    </xdr:from>
    <xdr:to>
      <xdr:col>28</xdr:col>
      <xdr:colOff>0</xdr:colOff>
      <xdr:row>11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DFC066C-93DA-244F-8770-3E331EA392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152400</xdr:colOff>
      <xdr:row>1</xdr:row>
      <xdr:rowOff>114300</xdr:rowOff>
    </xdr:from>
    <xdr:to>
      <xdr:col>34</xdr:col>
      <xdr:colOff>152400</xdr:colOff>
      <xdr:row>11</xdr:row>
      <xdr:rowOff>139700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2DF21C0-FFBE-BD42-BDF9-14C853D2C4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34</xdr:col>
      <xdr:colOff>330200</xdr:colOff>
      <xdr:row>1</xdr:row>
      <xdr:rowOff>114300</xdr:rowOff>
    </xdr:from>
    <xdr:to>
      <xdr:col>40</xdr:col>
      <xdr:colOff>330200</xdr:colOff>
      <xdr:row>11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D710A08-E080-814D-A94B-615DC72BF4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558800</xdr:colOff>
      <xdr:row>12</xdr:row>
      <xdr:rowOff>114300</xdr:rowOff>
    </xdr:from>
    <xdr:to>
      <xdr:col>15</xdr:col>
      <xdr:colOff>558800</xdr:colOff>
      <xdr:row>22</xdr:row>
      <xdr:rowOff>88900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18EFE1A-7FE0-AE45-B2A3-93D0186654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685800</xdr:colOff>
      <xdr:row>12</xdr:row>
      <xdr:rowOff>139700</xdr:rowOff>
    </xdr:from>
    <xdr:to>
      <xdr:col>21</xdr:col>
      <xdr:colOff>685800</xdr:colOff>
      <xdr:row>22</xdr:row>
      <xdr:rowOff>139700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CBF5D6E-4528-504D-890D-05F64C47F2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25400</xdr:colOff>
      <xdr:row>12</xdr:row>
      <xdr:rowOff>152400</xdr:rowOff>
    </xdr:from>
    <xdr:to>
      <xdr:col>28</xdr:col>
      <xdr:colOff>25400</xdr:colOff>
      <xdr:row>22</xdr:row>
      <xdr:rowOff>114300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04FD101-7D20-BC41-8377-1242E08620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28</xdr:col>
      <xdr:colOff>177800</xdr:colOff>
      <xdr:row>12</xdr:row>
      <xdr:rowOff>139700</xdr:rowOff>
    </xdr:from>
    <xdr:to>
      <xdr:col>34</xdr:col>
      <xdr:colOff>177800</xdr:colOff>
      <xdr:row>22</xdr:row>
      <xdr:rowOff>101600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D4B44A7-A629-A74B-85F9-8CD056F036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34</xdr:col>
      <xdr:colOff>381000</xdr:colOff>
      <xdr:row>12</xdr:row>
      <xdr:rowOff>139700</xdr:rowOff>
    </xdr:from>
    <xdr:to>
      <xdr:col>40</xdr:col>
      <xdr:colOff>381000</xdr:colOff>
      <xdr:row>22</xdr:row>
      <xdr:rowOff>114300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05804C3-142C-AE4C-818A-49EE552F32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533400</xdr:colOff>
      <xdr:row>26</xdr:row>
      <xdr:rowOff>38100</xdr:rowOff>
    </xdr:from>
    <xdr:to>
      <xdr:col>15</xdr:col>
      <xdr:colOff>533400</xdr:colOff>
      <xdr:row>36</xdr:row>
      <xdr:rowOff>63500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1695A00-730E-644E-9034-4DB17DEBEE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5620</xdr:colOff>
      <xdr:row>3</xdr:row>
      <xdr:rowOff>3070</xdr:rowOff>
    </xdr:from>
    <xdr:to>
      <xdr:col>12</xdr:col>
      <xdr:colOff>16933</xdr:colOff>
      <xdr:row>18</xdr:row>
      <xdr:rowOff>478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3F9DCD2-1BC7-8346-BD51-2EC6FD6AB9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CDAD2-0E6B-C146-BB41-CC85229D5A32}">
  <dimension ref="A1:O128"/>
  <sheetViews>
    <sheetView tabSelected="1" zoomScale="85" zoomScaleNormal="85" workbookViewId="0">
      <selection activeCell="P14" sqref="P14"/>
    </sheetView>
  </sheetViews>
  <sheetFormatPr baseColWidth="10" defaultColWidth="11.1640625" defaultRowHeight="16" x14ac:dyDescent="0.2"/>
  <cols>
    <col min="1" max="1" width="11.1640625" style="2"/>
    <col min="4" max="4" width="13.6640625" bestFit="1" customWidth="1"/>
    <col min="5" max="5" width="13.6640625" customWidth="1"/>
  </cols>
  <sheetData>
    <row r="1" spans="1:15" s="19" customFormat="1" ht="17" thickBot="1" x14ac:dyDescent="0.25">
      <c r="A1" s="18" t="s">
        <v>21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</row>
    <row r="2" spans="1:15" ht="18" thickBot="1" x14ac:dyDescent="0.25">
      <c r="A2" s="7" t="s">
        <v>0</v>
      </c>
      <c r="B2" s="3" t="s">
        <v>1</v>
      </c>
      <c r="C2" s="3" t="s">
        <v>73</v>
      </c>
      <c r="D2" s="3" t="s">
        <v>2</v>
      </c>
      <c r="E2" s="3" t="s">
        <v>73</v>
      </c>
      <c r="F2" s="3" t="s">
        <v>3</v>
      </c>
      <c r="G2" s="3" t="s">
        <v>73</v>
      </c>
      <c r="H2" s="3" t="s">
        <v>4</v>
      </c>
      <c r="I2" s="3" t="s">
        <v>73</v>
      </c>
      <c r="J2" s="3" t="s">
        <v>6</v>
      </c>
      <c r="K2" s="3" t="s">
        <v>73</v>
      </c>
      <c r="L2" s="3" t="s">
        <v>7</v>
      </c>
      <c r="M2" s="3" t="s">
        <v>73</v>
      </c>
      <c r="N2" s="3" t="s">
        <v>5</v>
      </c>
      <c r="O2" s="3" t="s">
        <v>73</v>
      </c>
    </row>
    <row r="3" spans="1:15" x14ac:dyDescent="0.2">
      <c r="A3" s="47">
        <v>40909</v>
      </c>
      <c r="B3">
        <v>17.171429</v>
      </c>
      <c r="C3">
        <v>0</v>
      </c>
      <c r="D3">
        <v>194.44000199999999</v>
      </c>
      <c r="E3">
        <v>0</v>
      </c>
      <c r="F3">
        <v>23.852497</v>
      </c>
      <c r="G3">
        <v>0</v>
      </c>
      <c r="H3">
        <v>13.959716</v>
      </c>
      <c r="I3">
        <v>0</v>
      </c>
      <c r="J3">
        <v>44.193665000000003</v>
      </c>
      <c r="K3">
        <v>0</v>
      </c>
      <c r="L3">
        <v>27.934788000000001</v>
      </c>
      <c r="M3">
        <v>0</v>
      </c>
      <c r="N3" s="1">
        <v>23.124136</v>
      </c>
      <c r="O3">
        <v>0</v>
      </c>
    </row>
    <row r="4" spans="1:15" x14ac:dyDescent="0.2">
      <c r="A4" s="47">
        <v>40940</v>
      </c>
      <c r="B4">
        <v>15.818571</v>
      </c>
      <c r="C4">
        <f>(B4-B3)/B3</f>
        <v>-7.878540568755224E-2</v>
      </c>
      <c r="D4">
        <v>179.69000199999999</v>
      </c>
      <c r="E4">
        <f>(D4-D3)/D3</f>
        <v>-7.5858875994045713E-2</v>
      </c>
      <c r="F4">
        <v>25.637594</v>
      </c>
      <c r="G4">
        <f>(F4-F3)/F3</f>
        <v>7.4838999036453094E-2</v>
      </c>
      <c r="H4">
        <v>16.588476</v>
      </c>
      <c r="I4">
        <f>(H4-H3)/H3</f>
        <v>0.18831042121487282</v>
      </c>
      <c r="J4">
        <v>47.572837999999997</v>
      </c>
      <c r="K4">
        <f>(J4-J3)/J3</f>
        <v>7.6462836924703903E-2</v>
      </c>
      <c r="L4">
        <v>29.599229999999999</v>
      </c>
      <c r="M4">
        <f>(L4-L3)/L3</f>
        <v>5.9583126243879049E-2</v>
      </c>
      <c r="N4" s="1">
        <v>23.998042999999999</v>
      </c>
      <c r="O4">
        <f>(N4-N3)/N3</f>
        <v>3.7791984963243562E-2</v>
      </c>
    </row>
    <row r="5" spans="1:15" x14ac:dyDescent="0.2">
      <c r="A5" s="47">
        <v>40969</v>
      </c>
      <c r="B5">
        <v>16.434286</v>
      </c>
      <c r="C5">
        <f t="shared" ref="C5:C61" si="0">(B5-B4)/B4</f>
        <v>3.8923553840609228E-2</v>
      </c>
      <c r="D5">
        <v>202.509995</v>
      </c>
      <c r="E5">
        <f t="shared" ref="E5:E61" si="1">(D5-D4)/D4</f>
        <v>0.12699645359233738</v>
      </c>
      <c r="F5">
        <v>26.229156</v>
      </c>
      <c r="G5">
        <f t="shared" ref="G5:G61" si="2">(F5-F4)/F4</f>
        <v>2.3074006086530572E-2</v>
      </c>
      <c r="H5">
        <v>18.334978</v>
      </c>
      <c r="I5">
        <f t="shared" ref="I5:I61" si="3">(H5-H4)/H4</f>
        <v>0.10528405382146012</v>
      </c>
      <c r="J5">
        <v>50.294933</v>
      </c>
      <c r="K5">
        <f t="shared" ref="K5:K61" si="4">(J5-J4)/J4</f>
        <v>5.7219520937556917E-2</v>
      </c>
      <c r="L5">
        <v>34.683292000000002</v>
      </c>
      <c r="M5">
        <f t="shared" ref="M5:M61" si="5">(L5-L4)/L4</f>
        <v>0.17176331951878487</v>
      </c>
      <c r="N5" s="1">
        <v>24.113678</v>
      </c>
      <c r="O5">
        <f t="shared" ref="O5:O69" si="6">(N5-N4)/N4</f>
        <v>4.818517909981287E-3</v>
      </c>
    </row>
    <row r="6" spans="1:15" x14ac:dyDescent="0.2">
      <c r="A6" s="47">
        <v>41000</v>
      </c>
      <c r="B6">
        <v>11.448570999999999</v>
      </c>
      <c r="C6">
        <f t="shared" si="0"/>
        <v>-0.30337277810548025</v>
      </c>
      <c r="D6">
        <v>231.89999399999999</v>
      </c>
      <c r="E6">
        <f t="shared" si="1"/>
        <v>0.14512863426815051</v>
      </c>
      <c r="F6">
        <v>26.034023000000001</v>
      </c>
      <c r="G6">
        <f t="shared" si="2"/>
        <v>-7.439545519497404E-3</v>
      </c>
      <c r="H6">
        <v>17.858817999999999</v>
      </c>
      <c r="I6">
        <f t="shared" si="3"/>
        <v>-2.5970033888232654E-2</v>
      </c>
      <c r="J6">
        <v>48.054661000000003</v>
      </c>
      <c r="K6">
        <f t="shared" si="4"/>
        <v>-4.4542697770369781E-2</v>
      </c>
      <c r="L6">
        <v>32.420372</v>
      </c>
      <c r="M6">
        <f t="shared" si="5"/>
        <v>-6.5245248346091286E-2</v>
      </c>
      <c r="N6" s="1">
        <v>24.959669000000002</v>
      </c>
      <c r="O6">
        <f t="shared" si="6"/>
        <v>3.5083449318681348E-2</v>
      </c>
    </row>
    <row r="7" spans="1:15" x14ac:dyDescent="0.2">
      <c r="A7" s="47">
        <v>41030</v>
      </c>
      <c r="B7">
        <v>9.0628569999999993</v>
      </c>
      <c r="C7">
        <f t="shared" si="0"/>
        <v>-0.20838530852453116</v>
      </c>
      <c r="D7">
        <v>212.91000399999999</v>
      </c>
      <c r="E7">
        <f t="shared" si="1"/>
        <v>-8.1888704145460248E-2</v>
      </c>
      <c r="F7">
        <v>23.733077999999999</v>
      </c>
      <c r="G7">
        <f t="shared" si="2"/>
        <v>-8.8382229669229456E-2</v>
      </c>
      <c r="H7">
        <v>17.667694000000001</v>
      </c>
      <c r="I7">
        <f t="shared" si="3"/>
        <v>-1.0701940072405606E-2</v>
      </c>
      <c r="J7">
        <v>47.729443000000003</v>
      </c>
      <c r="K7">
        <f t="shared" si="4"/>
        <v>-6.7676681768704923E-3</v>
      </c>
      <c r="L7">
        <v>25.169159000000001</v>
      </c>
      <c r="M7">
        <f t="shared" si="5"/>
        <v>-0.22366223928584161</v>
      </c>
      <c r="N7" s="1">
        <v>24.136379000000002</v>
      </c>
      <c r="O7">
        <f t="shared" si="6"/>
        <v>-3.2984812418786487E-2</v>
      </c>
    </row>
    <row r="8" spans="1:15" x14ac:dyDescent="0.2">
      <c r="A8" s="47">
        <v>41061</v>
      </c>
      <c r="B8">
        <v>9.7842859999999998</v>
      </c>
      <c r="C8">
        <f t="shared" si="0"/>
        <v>7.9602822818455654E-2</v>
      </c>
      <c r="D8">
        <v>228.35000600000001</v>
      </c>
      <c r="E8">
        <f t="shared" si="1"/>
        <v>7.2518912732724483E-2</v>
      </c>
      <c r="F8">
        <v>25.034552000000001</v>
      </c>
      <c r="G8">
        <f t="shared" si="2"/>
        <v>5.4837977610826649E-2</v>
      </c>
      <c r="H8">
        <v>17.859438000000001</v>
      </c>
      <c r="I8">
        <f t="shared" si="3"/>
        <v>1.0852802861539253E-2</v>
      </c>
      <c r="J8">
        <v>50.065845000000003</v>
      </c>
      <c r="K8">
        <f t="shared" si="4"/>
        <v>4.8950958845256153E-2</v>
      </c>
      <c r="L8">
        <v>27.128021</v>
      </c>
      <c r="M8">
        <f t="shared" si="5"/>
        <v>7.782786862286499E-2</v>
      </c>
      <c r="N8" s="1">
        <v>19.650003000000002</v>
      </c>
      <c r="O8">
        <f t="shared" si="6"/>
        <v>-0.18587610013913022</v>
      </c>
    </row>
    <row r="9" spans="1:15" x14ac:dyDescent="0.2">
      <c r="A9" s="47">
        <v>41091</v>
      </c>
      <c r="B9">
        <v>8.1214289999999991</v>
      </c>
      <c r="C9">
        <f t="shared" si="0"/>
        <v>-0.16995179822012568</v>
      </c>
      <c r="D9">
        <v>233.300003</v>
      </c>
      <c r="E9">
        <f t="shared" si="1"/>
        <v>2.1677236128471992E-2</v>
      </c>
      <c r="F9">
        <v>24.117958000000002</v>
      </c>
      <c r="G9">
        <f t="shared" si="2"/>
        <v>-3.661315768702391E-2</v>
      </c>
      <c r="H9">
        <v>18.677783999999999</v>
      </c>
      <c r="I9">
        <f t="shared" si="3"/>
        <v>4.582148665596298E-2</v>
      </c>
      <c r="J9">
        <v>43.885787999999998</v>
      </c>
      <c r="K9">
        <f t="shared" si="4"/>
        <v>-0.12343858372908725</v>
      </c>
      <c r="L9">
        <v>27.333015</v>
      </c>
      <c r="M9">
        <f t="shared" si="5"/>
        <v>7.5565408917959492E-3</v>
      </c>
      <c r="N9" s="1">
        <v>20.896872999999999</v>
      </c>
      <c r="O9">
        <f t="shared" si="6"/>
        <v>6.3453934332732553E-2</v>
      </c>
    </row>
    <row r="10" spans="1:15" x14ac:dyDescent="0.2">
      <c r="A10" s="47">
        <v>41122</v>
      </c>
      <c r="B10">
        <v>8.5314289999999993</v>
      </c>
      <c r="C10">
        <f t="shared" si="0"/>
        <v>5.0483726447648584E-2</v>
      </c>
      <c r="D10">
        <v>248.270004</v>
      </c>
      <c r="E10">
        <f t="shared" si="1"/>
        <v>6.4166312933995107E-2</v>
      </c>
      <c r="F10">
        <v>25.222788000000001</v>
      </c>
      <c r="G10">
        <f t="shared" si="2"/>
        <v>4.5809433783739056E-2</v>
      </c>
      <c r="H10">
        <v>20.343847</v>
      </c>
      <c r="I10">
        <f t="shared" si="3"/>
        <v>8.9200249879750254E-2</v>
      </c>
      <c r="J10">
        <v>46.643146999999999</v>
      </c>
      <c r="K10">
        <f t="shared" si="4"/>
        <v>6.2830340428204248E-2</v>
      </c>
      <c r="L10">
        <v>28.433685000000001</v>
      </c>
      <c r="M10">
        <f t="shared" si="5"/>
        <v>4.0268883619315354E-2</v>
      </c>
      <c r="N10" s="1">
        <v>21.794533000000001</v>
      </c>
      <c r="O10">
        <f t="shared" si="6"/>
        <v>4.2956666291650521E-2</v>
      </c>
    </row>
    <row r="11" spans="1:15" x14ac:dyDescent="0.2">
      <c r="A11" s="47">
        <v>41153</v>
      </c>
      <c r="B11">
        <v>7.7771429999999997</v>
      </c>
      <c r="C11">
        <f t="shared" si="0"/>
        <v>-8.8412621144710879E-2</v>
      </c>
      <c r="D11">
        <v>254.320007</v>
      </c>
      <c r="E11">
        <f t="shared" si="1"/>
        <v>2.4368642617011452E-2</v>
      </c>
      <c r="F11">
        <v>24.516639999999999</v>
      </c>
      <c r="G11">
        <f t="shared" si="2"/>
        <v>-2.7996429260714651E-2</v>
      </c>
      <c r="H11">
        <v>20.488327000000002</v>
      </c>
      <c r="I11">
        <f t="shared" si="3"/>
        <v>7.1019016216550138E-3</v>
      </c>
      <c r="J11">
        <v>47.596626000000001</v>
      </c>
      <c r="K11">
        <f t="shared" si="4"/>
        <v>2.0441995476848968E-2</v>
      </c>
      <c r="L11">
        <v>30.990732000000001</v>
      </c>
      <c r="M11">
        <f t="shared" si="5"/>
        <v>8.9930200746051764E-2</v>
      </c>
      <c r="N11" s="1">
        <v>21.323877</v>
      </c>
      <c r="O11">
        <f t="shared" si="6"/>
        <v>-2.1595140395988376E-2</v>
      </c>
    </row>
    <row r="12" spans="1:15" x14ac:dyDescent="0.2">
      <c r="A12" s="47">
        <v>41183</v>
      </c>
      <c r="B12">
        <v>11.32</v>
      </c>
      <c r="C12">
        <f t="shared" si="0"/>
        <v>0.45554736488708009</v>
      </c>
      <c r="D12">
        <v>232.88999899999999</v>
      </c>
      <c r="E12">
        <f t="shared" si="1"/>
        <v>-8.4263948608651995E-2</v>
      </c>
      <c r="F12">
        <v>23.511590999999999</v>
      </c>
      <c r="G12">
        <f t="shared" si="2"/>
        <v>-4.0994565323796396E-2</v>
      </c>
      <c r="H12">
        <v>18.283777000000001</v>
      </c>
      <c r="I12">
        <f t="shared" si="3"/>
        <v>-0.10760029357204232</v>
      </c>
      <c r="J12">
        <v>48.298271</v>
      </c>
      <c r="K12">
        <f t="shared" si="4"/>
        <v>1.4741486087690317E-2</v>
      </c>
      <c r="L12">
        <v>31.90943</v>
      </c>
      <c r="M12">
        <f t="shared" si="5"/>
        <v>2.9644282038901151E-2</v>
      </c>
      <c r="N12" s="1">
        <v>20.530773</v>
      </c>
      <c r="O12">
        <f t="shared" si="6"/>
        <v>-3.7193236483215486E-2</v>
      </c>
    </row>
    <row r="13" spans="1:15" x14ac:dyDescent="0.2">
      <c r="A13" s="47">
        <v>41214</v>
      </c>
      <c r="B13">
        <v>11.672857</v>
      </c>
      <c r="C13">
        <f t="shared" si="0"/>
        <v>3.1171113074204965E-2</v>
      </c>
      <c r="D13">
        <v>252.050003</v>
      </c>
      <c r="E13">
        <f t="shared" si="1"/>
        <v>8.2270617382758524E-2</v>
      </c>
      <c r="F13">
        <v>21.929870999999999</v>
      </c>
      <c r="G13">
        <f t="shared" si="2"/>
        <v>-6.7274052189832692E-2</v>
      </c>
      <c r="H13">
        <v>17.975428000000001</v>
      </c>
      <c r="I13">
        <f t="shared" si="3"/>
        <v>-1.6864622665218449E-2</v>
      </c>
      <c r="J13">
        <v>46.909702000000003</v>
      </c>
      <c r="K13">
        <f t="shared" si="4"/>
        <v>-2.8749869741713879E-2</v>
      </c>
      <c r="L13">
        <v>31.682345999999999</v>
      </c>
      <c r="M13">
        <f t="shared" si="5"/>
        <v>-7.1165169669280019E-3</v>
      </c>
      <c r="N13" s="1">
        <v>21.901291000000001</v>
      </c>
      <c r="O13">
        <f t="shared" si="6"/>
        <v>6.6754330194971248E-2</v>
      </c>
    </row>
    <row r="14" spans="1:15" x14ac:dyDescent="0.2">
      <c r="A14" s="47">
        <v>41244</v>
      </c>
      <c r="B14">
        <v>13.227143</v>
      </c>
      <c r="C14">
        <f t="shared" si="0"/>
        <v>0.1331538628460881</v>
      </c>
      <c r="D14">
        <v>250.86999499999999</v>
      </c>
      <c r="E14">
        <f t="shared" si="1"/>
        <v>-4.681642475521078E-3</v>
      </c>
      <c r="F14">
        <v>22.184816000000001</v>
      </c>
      <c r="G14">
        <f t="shared" si="2"/>
        <v>1.1625467381910403E-2</v>
      </c>
      <c r="H14">
        <v>16.41893</v>
      </c>
      <c r="I14">
        <f t="shared" si="3"/>
        <v>-8.6590316514299479E-2</v>
      </c>
      <c r="J14">
        <v>46.780327</v>
      </c>
      <c r="K14">
        <f t="shared" si="4"/>
        <v>-2.7579582577609025E-3</v>
      </c>
      <c r="L14">
        <v>33.911200999999998</v>
      </c>
      <c r="M14">
        <f t="shared" si="5"/>
        <v>7.0350061829385982E-2</v>
      </c>
      <c r="N14" s="1">
        <v>23.186430000000001</v>
      </c>
      <c r="O14">
        <f t="shared" si="6"/>
        <v>5.8678687023518424E-2</v>
      </c>
    </row>
    <row r="15" spans="1:15" x14ac:dyDescent="0.2">
      <c r="A15" s="47">
        <v>41275</v>
      </c>
      <c r="B15">
        <v>23.605715</v>
      </c>
      <c r="C15">
        <f t="shared" si="0"/>
        <v>0.78464200470199807</v>
      </c>
      <c r="D15">
        <v>265.5</v>
      </c>
      <c r="E15">
        <f t="shared" si="1"/>
        <v>5.8317077735820948E-2</v>
      </c>
      <c r="F15">
        <v>22.79945</v>
      </c>
      <c r="G15">
        <f t="shared" si="2"/>
        <v>2.7705165551068747E-2</v>
      </c>
      <c r="H15">
        <v>14.053141999999999</v>
      </c>
      <c r="I15">
        <f t="shared" si="3"/>
        <v>-0.14408904843372863</v>
      </c>
      <c r="J15">
        <v>47.806725</v>
      </c>
      <c r="K15">
        <f t="shared" si="4"/>
        <v>2.1940804304339308E-2</v>
      </c>
      <c r="L15">
        <v>36.286620999999997</v>
      </c>
      <c r="M15">
        <f t="shared" si="5"/>
        <v>7.0048241582478854E-2</v>
      </c>
      <c r="N15" s="1">
        <v>24.392212000000001</v>
      </c>
      <c r="O15">
        <f t="shared" si="6"/>
        <v>5.2003779797062298E-2</v>
      </c>
    </row>
    <row r="16" spans="1:15" x14ac:dyDescent="0.2">
      <c r="A16" s="47">
        <v>41306</v>
      </c>
      <c r="B16">
        <v>26.868569999999998</v>
      </c>
      <c r="C16">
        <f t="shared" si="0"/>
        <v>0.13822309555122556</v>
      </c>
      <c r="D16">
        <v>264.26998900000001</v>
      </c>
      <c r="E16">
        <f t="shared" si="1"/>
        <v>-4.6328097928436552E-3</v>
      </c>
      <c r="F16">
        <v>23.090153000000001</v>
      </c>
      <c r="G16">
        <f t="shared" si="2"/>
        <v>1.2750439155330527E-2</v>
      </c>
      <c r="H16">
        <v>13.618427000000001</v>
      </c>
      <c r="I16">
        <f t="shared" si="3"/>
        <v>-3.0933651705789274E-2</v>
      </c>
      <c r="J16">
        <v>46.282722</v>
      </c>
      <c r="K16">
        <f t="shared" si="4"/>
        <v>-3.1878422962459789E-2</v>
      </c>
      <c r="L16">
        <v>37.988014</v>
      </c>
      <c r="M16">
        <f t="shared" si="5"/>
        <v>4.6887611828062004E-2</v>
      </c>
      <c r="N16" s="1">
        <v>24.577248000000001</v>
      </c>
      <c r="O16">
        <f t="shared" si="6"/>
        <v>7.5858638814716847E-3</v>
      </c>
    </row>
    <row r="17" spans="1:15" x14ac:dyDescent="0.2">
      <c r="A17" s="47">
        <v>41334</v>
      </c>
      <c r="B17">
        <v>27.040001</v>
      </c>
      <c r="C17">
        <f t="shared" si="0"/>
        <v>6.3803544438725953E-3</v>
      </c>
      <c r="D17">
        <v>266.48998999999998</v>
      </c>
      <c r="E17">
        <f t="shared" si="1"/>
        <v>8.4005036228308461E-3</v>
      </c>
      <c r="F17">
        <v>23.959675000000001</v>
      </c>
      <c r="G17">
        <f t="shared" si="2"/>
        <v>3.7657697634138669E-2</v>
      </c>
      <c r="H17">
        <v>13.736897000000001</v>
      </c>
      <c r="I17">
        <f t="shared" si="3"/>
        <v>8.6992425777221039E-3</v>
      </c>
      <c r="J17">
        <v>49.538527999999999</v>
      </c>
      <c r="K17">
        <f t="shared" si="4"/>
        <v>7.0346035395238843E-2</v>
      </c>
      <c r="L17">
        <v>36.854267</v>
      </c>
      <c r="M17">
        <f t="shared" si="5"/>
        <v>-2.9844861065914097E-2</v>
      </c>
      <c r="N17" s="1">
        <v>26.733927000000001</v>
      </c>
      <c r="O17">
        <f t="shared" si="6"/>
        <v>8.7751037056711972E-2</v>
      </c>
    </row>
    <row r="18" spans="1:15" x14ac:dyDescent="0.2">
      <c r="A18" s="47">
        <v>41365</v>
      </c>
      <c r="B18">
        <v>30.867144</v>
      </c>
      <c r="C18">
        <f t="shared" si="0"/>
        <v>0.14153634831596343</v>
      </c>
      <c r="D18">
        <v>253.80999800000001</v>
      </c>
      <c r="E18">
        <f t="shared" si="1"/>
        <v>-4.7581494524428371E-2</v>
      </c>
      <c r="F18">
        <v>27.719849</v>
      </c>
      <c r="G18">
        <f t="shared" si="2"/>
        <v>0.15693760453762412</v>
      </c>
      <c r="H18">
        <v>13.74062</v>
      </c>
      <c r="I18">
        <f t="shared" si="3"/>
        <v>2.7102190545645296E-4</v>
      </c>
      <c r="J18">
        <v>52.095241999999999</v>
      </c>
      <c r="K18">
        <f t="shared" si="4"/>
        <v>5.1610617093830476E-2</v>
      </c>
      <c r="L18">
        <v>38.057903000000003</v>
      </c>
      <c r="M18">
        <f t="shared" si="5"/>
        <v>3.2659339012223551E-2</v>
      </c>
      <c r="N18" s="1">
        <v>28.813385</v>
      </c>
      <c r="O18">
        <f t="shared" si="6"/>
        <v>7.7783484633589334E-2</v>
      </c>
    </row>
    <row r="19" spans="1:15" x14ac:dyDescent="0.2">
      <c r="A19" s="47">
        <v>41395</v>
      </c>
      <c r="B19">
        <v>32.321429999999999</v>
      </c>
      <c r="C19">
        <f t="shared" si="0"/>
        <v>4.7114368598533109E-2</v>
      </c>
      <c r="D19">
        <v>269.20001200000002</v>
      </c>
      <c r="E19">
        <f t="shared" si="1"/>
        <v>6.0635964387817411E-2</v>
      </c>
      <c r="F19">
        <v>29.227277999999998</v>
      </c>
      <c r="G19">
        <f t="shared" si="2"/>
        <v>5.4380851786025183E-2</v>
      </c>
      <c r="H19">
        <v>13.956296</v>
      </c>
      <c r="I19">
        <f t="shared" si="3"/>
        <v>1.5696234958830112E-2</v>
      </c>
      <c r="J19">
        <v>54.442242</v>
      </c>
      <c r="K19">
        <f t="shared" si="4"/>
        <v>4.5052098999751287E-2</v>
      </c>
      <c r="L19">
        <v>42.656010000000002</v>
      </c>
      <c r="M19">
        <f t="shared" si="5"/>
        <v>0.12081871668021221</v>
      </c>
      <c r="N19" s="1">
        <v>27.934484000000001</v>
      </c>
      <c r="O19">
        <f t="shared" si="6"/>
        <v>-3.0503219250358784E-2</v>
      </c>
    </row>
    <row r="20" spans="1:15" x14ac:dyDescent="0.2">
      <c r="A20" s="47">
        <v>41426</v>
      </c>
      <c r="B20">
        <v>30.155714</v>
      </c>
      <c r="C20">
        <f t="shared" si="0"/>
        <v>-6.70055749389801E-2</v>
      </c>
      <c r="D20">
        <v>277.69000199999999</v>
      </c>
      <c r="E20">
        <f t="shared" si="1"/>
        <v>3.1537851491626148E-2</v>
      </c>
      <c r="F20">
        <v>29.128630000000001</v>
      </c>
      <c r="G20">
        <f t="shared" si="2"/>
        <v>-3.3752031236024506E-3</v>
      </c>
      <c r="H20">
        <v>12.386813</v>
      </c>
      <c r="I20">
        <f t="shared" si="3"/>
        <v>-0.11245698715475796</v>
      </c>
      <c r="J20">
        <v>56.919682000000002</v>
      </c>
      <c r="K20">
        <f t="shared" si="4"/>
        <v>4.5505840850566026E-2</v>
      </c>
      <c r="L20">
        <v>41.249516</v>
      </c>
      <c r="M20">
        <f t="shared" si="5"/>
        <v>-3.2972938631625461E-2</v>
      </c>
      <c r="N20" s="1">
        <v>28.946217999999998</v>
      </c>
      <c r="O20">
        <f t="shared" si="6"/>
        <v>3.6218102328290619E-2</v>
      </c>
    </row>
    <row r="21" spans="1:15" x14ac:dyDescent="0.2">
      <c r="A21" s="47">
        <v>41456</v>
      </c>
      <c r="B21">
        <v>34.925713000000002</v>
      </c>
      <c r="C21">
        <f t="shared" si="0"/>
        <v>0.15817894412979253</v>
      </c>
      <c r="D21">
        <v>301.22000100000002</v>
      </c>
      <c r="E21">
        <f t="shared" si="1"/>
        <v>8.4734771977854756E-2</v>
      </c>
      <c r="F21">
        <v>26.851641000000001</v>
      </c>
      <c r="G21">
        <f t="shared" si="2"/>
        <v>-7.8170137078194216E-2</v>
      </c>
      <c r="H21">
        <v>14.136137</v>
      </c>
      <c r="I21">
        <f t="shared" si="3"/>
        <v>0.1412247040461497</v>
      </c>
      <c r="J21">
        <v>63.60519</v>
      </c>
      <c r="K21">
        <f t="shared" si="4"/>
        <v>0.11745511860027606</v>
      </c>
      <c r="L21">
        <v>43.546799</v>
      </c>
      <c r="M21">
        <f t="shared" si="5"/>
        <v>5.569236254796299E-2</v>
      </c>
      <c r="N21" s="1">
        <v>28.600760000000001</v>
      </c>
      <c r="O21">
        <f t="shared" si="6"/>
        <v>-1.1934477934215695E-2</v>
      </c>
    </row>
    <row r="22" spans="1:15" x14ac:dyDescent="0.2">
      <c r="A22" s="47">
        <v>41487</v>
      </c>
      <c r="B22">
        <v>40.558571000000001</v>
      </c>
      <c r="C22">
        <f t="shared" si="0"/>
        <v>0.16128111686653321</v>
      </c>
      <c r="D22">
        <v>280.98001099999999</v>
      </c>
      <c r="E22">
        <f t="shared" si="1"/>
        <v>-6.7193380030564548E-2</v>
      </c>
      <c r="F22">
        <v>28.167231000000001</v>
      </c>
      <c r="G22">
        <f t="shared" si="2"/>
        <v>4.8994770934111635E-2</v>
      </c>
      <c r="H22">
        <v>15.219787</v>
      </c>
      <c r="I22">
        <f t="shared" si="3"/>
        <v>7.6658142178446659E-2</v>
      </c>
      <c r="J22">
        <v>62.636032</v>
      </c>
      <c r="K22">
        <f t="shared" si="4"/>
        <v>-1.5237089929296652E-2</v>
      </c>
      <c r="L22">
        <v>39.771503000000003</v>
      </c>
      <c r="M22">
        <f t="shared" si="5"/>
        <v>-8.6695143769350239E-2</v>
      </c>
      <c r="N22" s="1">
        <v>28.555299999999999</v>
      </c>
      <c r="O22">
        <f t="shared" si="6"/>
        <v>-1.5894682518926787E-3</v>
      </c>
    </row>
    <row r="23" spans="1:15" x14ac:dyDescent="0.2">
      <c r="A23" s="47">
        <v>41518</v>
      </c>
      <c r="B23">
        <v>44.172854999999998</v>
      </c>
      <c r="C23">
        <f t="shared" si="0"/>
        <v>8.9112705672002052E-2</v>
      </c>
      <c r="D23">
        <v>312.64001500000001</v>
      </c>
      <c r="E23">
        <f t="shared" si="1"/>
        <v>0.11267706869012833</v>
      </c>
      <c r="F23">
        <v>28.2638</v>
      </c>
      <c r="G23">
        <f t="shared" si="2"/>
        <v>3.4284165170512782E-3</v>
      </c>
      <c r="H23">
        <v>14.991059</v>
      </c>
      <c r="I23">
        <f t="shared" si="3"/>
        <v>-1.5028331211205535E-2</v>
      </c>
      <c r="J23">
        <v>62.522533000000003</v>
      </c>
      <c r="K23">
        <f t="shared" si="4"/>
        <v>-1.8120400730365128E-3</v>
      </c>
      <c r="L23">
        <v>40.684520999999997</v>
      </c>
      <c r="M23">
        <f t="shared" si="5"/>
        <v>2.2956587785983192E-2</v>
      </c>
      <c r="N23" s="1">
        <v>33.128844999999998</v>
      </c>
      <c r="O23">
        <f t="shared" si="6"/>
        <v>0.16016448785339321</v>
      </c>
    </row>
    <row r="24" spans="1:15" x14ac:dyDescent="0.2">
      <c r="A24" s="47">
        <v>41548</v>
      </c>
      <c r="B24">
        <v>46.068568999999997</v>
      </c>
      <c r="C24">
        <f t="shared" si="0"/>
        <v>4.2915813342832336E-2</v>
      </c>
      <c r="D24">
        <v>364.02999899999998</v>
      </c>
      <c r="E24">
        <f t="shared" si="1"/>
        <v>0.16437430122308549</v>
      </c>
      <c r="F24">
        <v>30.072754</v>
      </c>
      <c r="G24">
        <f t="shared" si="2"/>
        <v>6.4002504971023E-2</v>
      </c>
      <c r="H24">
        <v>16.435922999999999</v>
      </c>
      <c r="I24">
        <f t="shared" si="3"/>
        <v>9.6381716595205114E-2</v>
      </c>
      <c r="J24">
        <v>59.822116999999999</v>
      </c>
      <c r="K24">
        <f t="shared" si="4"/>
        <v>-4.3191084404721802E-2</v>
      </c>
      <c r="L24">
        <v>40.566459999999999</v>
      </c>
      <c r="M24">
        <f t="shared" si="5"/>
        <v>-2.9018653064637853E-3</v>
      </c>
      <c r="N24" s="1">
        <v>34.551777000000001</v>
      </c>
      <c r="O24">
        <f t="shared" si="6"/>
        <v>4.2951452125783531E-2</v>
      </c>
    </row>
    <row r="25" spans="1:15" x14ac:dyDescent="0.2">
      <c r="A25" s="47">
        <v>41579</v>
      </c>
      <c r="B25">
        <v>52.257140999999997</v>
      </c>
      <c r="C25">
        <f t="shared" si="0"/>
        <v>0.13433393166607804</v>
      </c>
      <c r="D25">
        <v>393.61999500000002</v>
      </c>
      <c r="E25">
        <f t="shared" si="1"/>
        <v>8.1284498753631682E-2</v>
      </c>
      <c r="F25">
        <v>32.382773999999998</v>
      </c>
      <c r="G25">
        <f t="shared" si="2"/>
        <v>7.6814381549491537E-2</v>
      </c>
      <c r="H25">
        <v>17.485212000000001</v>
      </c>
      <c r="I25">
        <f t="shared" si="3"/>
        <v>6.3841197114393983E-2</v>
      </c>
      <c r="J25">
        <v>65.273239000000004</v>
      </c>
      <c r="K25">
        <f t="shared" si="4"/>
        <v>9.1122184793293176E-2</v>
      </c>
      <c r="L25">
        <v>45.368923000000002</v>
      </c>
      <c r="M25">
        <f t="shared" si="5"/>
        <v>0.11838506490337099</v>
      </c>
      <c r="N25" s="1">
        <v>36.093288000000001</v>
      </c>
      <c r="O25">
        <f t="shared" si="6"/>
        <v>4.4614521562812814E-2</v>
      </c>
    </row>
    <row r="26" spans="1:15" x14ac:dyDescent="0.2">
      <c r="A26" s="47">
        <v>41609</v>
      </c>
      <c r="B26">
        <v>52.595714999999998</v>
      </c>
      <c r="C26">
        <f t="shared" si="0"/>
        <v>6.478999683507394E-3</v>
      </c>
      <c r="D26">
        <v>398.790009</v>
      </c>
      <c r="E26">
        <f t="shared" si="1"/>
        <v>1.3134530932555854E-2</v>
      </c>
      <c r="F26">
        <v>32.012248999999997</v>
      </c>
      <c r="G26">
        <f t="shared" si="2"/>
        <v>-1.1442040141465357E-2</v>
      </c>
      <c r="H26">
        <v>17.743860000000002</v>
      </c>
      <c r="I26">
        <f t="shared" si="3"/>
        <v>1.4792385702844258E-2</v>
      </c>
      <c r="J26">
        <v>65.991874999999993</v>
      </c>
      <c r="K26">
        <f t="shared" si="4"/>
        <v>1.1009657418716257E-2</v>
      </c>
      <c r="L26">
        <v>46.367953999999997</v>
      </c>
      <c r="M26">
        <f t="shared" si="5"/>
        <v>2.2020161245617294E-2</v>
      </c>
      <c r="N26" s="1">
        <v>35.865253000000003</v>
      </c>
      <c r="O26">
        <f t="shared" si="6"/>
        <v>-6.3179336834039181E-3</v>
      </c>
    </row>
    <row r="27" spans="1:15" x14ac:dyDescent="0.2">
      <c r="A27" s="47">
        <v>41640</v>
      </c>
      <c r="B27">
        <v>58.475715999999998</v>
      </c>
      <c r="C27">
        <f t="shared" si="0"/>
        <v>0.11179619860667357</v>
      </c>
      <c r="D27">
        <v>358.69000199999999</v>
      </c>
      <c r="E27">
        <f t="shared" si="1"/>
        <v>-0.10055419166732436</v>
      </c>
      <c r="F27">
        <v>32.380203000000002</v>
      </c>
      <c r="G27">
        <f t="shared" si="2"/>
        <v>1.149416275001499E-2</v>
      </c>
      <c r="H27">
        <v>15.832912</v>
      </c>
      <c r="I27">
        <f t="shared" si="3"/>
        <v>-0.10769629607086627</v>
      </c>
      <c r="J27">
        <v>63.586674000000002</v>
      </c>
      <c r="K27">
        <f t="shared" si="4"/>
        <v>-3.6446926231448816E-2</v>
      </c>
      <c r="L27">
        <v>43.894131000000002</v>
      </c>
      <c r="M27">
        <f t="shared" si="5"/>
        <v>-5.335199823567794E-2</v>
      </c>
      <c r="N27" s="1">
        <v>33.328704999999999</v>
      </c>
      <c r="O27">
        <f t="shared" si="6"/>
        <v>-7.0724386079194901E-2</v>
      </c>
    </row>
    <row r="28" spans="1:15" x14ac:dyDescent="0.2">
      <c r="A28" s="47">
        <v>41671</v>
      </c>
      <c r="B28">
        <v>63.661430000000003</v>
      </c>
      <c r="C28">
        <f t="shared" si="0"/>
        <v>8.8681496435204052E-2</v>
      </c>
      <c r="D28">
        <v>362.10000600000001</v>
      </c>
      <c r="E28">
        <f t="shared" si="1"/>
        <v>9.506827569729738E-3</v>
      </c>
      <c r="F28">
        <v>32.782390999999997</v>
      </c>
      <c r="G28">
        <f t="shared" si="2"/>
        <v>1.2420799214878157E-2</v>
      </c>
      <c r="H28">
        <v>16.643847000000001</v>
      </c>
      <c r="I28">
        <f t="shared" si="3"/>
        <v>5.1218310314615566E-2</v>
      </c>
      <c r="J28">
        <v>67.976508999999993</v>
      </c>
      <c r="K28">
        <f t="shared" si="4"/>
        <v>6.9037028104347628E-2</v>
      </c>
      <c r="L28">
        <v>45.346412999999998</v>
      </c>
      <c r="M28">
        <f t="shared" si="5"/>
        <v>3.3086017809533505E-2</v>
      </c>
      <c r="N28" s="1">
        <v>35.822082999999999</v>
      </c>
      <c r="O28">
        <f t="shared" si="6"/>
        <v>7.4811727608378426E-2</v>
      </c>
    </row>
    <row r="29" spans="1:15" x14ac:dyDescent="0.2">
      <c r="A29" s="47">
        <v>41699</v>
      </c>
      <c r="B29">
        <v>50.290000999999997</v>
      </c>
      <c r="C29">
        <f t="shared" si="0"/>
        <v>-0.21003972106815705</v>
      </c>
      <c r="D29">
        <v>336.36999500000002</v>
      </c>
      <c r="E29">
        <f t="shared" si="1"/>
        <v>-7.1057748063113782E-2</v>
      </c>
      <c r="F29">
        <v>35.338737000000002</v>
      </c>
      <c r="G29">
        <f t="shared" si="2"/>
        <v>7.7979241965602977E-2</v>
      </c>
      <c r="H29">
        <v>17.077553000000002</v>
      </c>
      <c r="I29">
        <f t="shared" si="3"/>
        <v>2.6058038144666961E-2</v>
      </c>
      <c r="J29">
        <v>72.128806999999995</v>
      </c>
      <c r="K29">
        <f t="shared" si="4"/>
        <v>6.1084307815807405E-2</v>
      </c>
      <c r="L29">
        <v>48.450912000000002</v>
      </c>
      <c r="M29">
        <f t="shared" si="5"/>
        <v>6.8461842836389383E-2</v>
      </c>
      <c r="N29" s="1">
        <v>33.894534999999998</v>
      </c>
      <c r="O29">
        <f t="shared" si="6"/>
        <v>-5.3808931211509994E-2</v>
      </c>
    </row>
    <row r="30" spans="1:15" x14ac:dyDescent="0.2">
      <c r="A30" s="47">
        <v>41730</v>
      </c>
      <c r="B30">
        <v>46.005713999999998</v>
      </c>
      <c r="C30">
        <f t="shared" si="0"/>
        <v>-8.5191626860377262E-2</v>
      </c>
      <c r="D30">
        <v>304.13000499999998</v>
      </c>
      <c r="E30">
        <f t="shared" si="1"/>
        <v>-9.5846807025698089E-2</v>
      </c>
      <c r="F30">
        <v>34.830081999999997</v>
      </c>
      <c r="G30">
        <f t="shared" si="2"/>
        <v>-1.4393694941616179E-2</v>
      </c>
      <c r="H30">
        <v>18.774999999999999</v>
      </c>
      <c r="I30">
        <f t="shared" si="3"/>
        <v>9.9396383076661904E-2</v>
      </c>
      <c r="J30">
        <v>66.253212000000005</v>
      </c>
      <c r="K30">
        <f t="shared" si="4"/>
        <v>-8.1459755739478543E-2</v>
      </c>
      <c r="L30">
        <v>44.676032999999997</v>
      </c>
      <c r="M30">
        <f t="shared" si="5"/>
        <v>-7.7911412689197795E-2</v>
      </c>
      <c r="N30" s="1">
        <v>33.476917</v>
      </c>
      <c r="O30">
        <f t="shared" si="6"/>
        <v>-1.2321101322086213E-2</v>
      </c>
    </row>
    <row r="31" spans="1:15" x14ac:dyDescent="0.2">
      <c r="A31" s="47">
        <v>41760</v>
      </c>
      <c r="B31">
        <v>59.689999</v>
      </c>
      <c r="C31">
        <f t="shared" si="0"/>
        <v>0.29744750836819972</v>
      </c>
      <c r="D31">
        <v>312.54998799999998</v>
      </c>
      <c r="E31">
        <f t="shared" si="1"/>
        <v>2.7685472862172881E-2</v>
      </c>
      <c r="F31">
        <v>35.295611999999998</v>
      </c>
      <c r="G31">
        <f t="shared" si="2"/>
        <v>1.3365745162471944E-2</v>
      </c>
      <c r="H31">
        <v>20.140277999999999</v>
      </c>
      <c r="I31">
        <f t="shared" si="3"/>
        <v>7.2717869507323576E-2</v>
      </c>
      <c r="J31">
        <v>70.30574</v>
      </c>
      <c r="K31">
        <f t="shared" si="4"/>
        <v>6.1167268388436696E-2</v>
      </c>
      <c r="L31">
        <v>44.628342000000004</v>
      </c>
      <c r="M31">
        <f t="shared" si="5"/>
        <v>-1.0674851099692149E-3</v>
      </c>
      <c r="N31" s="1">
        <v>35.294173999999998</v>
      </c>
      <c r="O31">
        <f t="shared" si="6"/>
        <v>5.4283881637009701E-2</v>
      </c>
    </row>
    <row r="32" spans="1:15" x14ac:dyDescent="0.2">
      <c r="A32" s="47">
        <v>41791</v>
      </c>
      <c r="B32">
        <v>62.942855999999999</v>
      </c>
      <c r="C32">
        <f t="shared" si="0"/>
        <v>5.4495846113182186E-2</v>
      </c>
      <c r="D32">
        <v>324.77999899999998</v>
      </c>
      <c r="E32">
        <f t="shared" si="1"/>
        <v>3.9129775938433219E-2</v>
      </c>
      <c r="F32">
        <v>36.204467999999999</v>
      </c>
      <c r="G32">
        <f t="shared" si="2"/>
        <v>2.5749829752208294E-2</v>
      </c>
      <c r="H32">
        <v>20.812994</v>
      </c>
      <c r="I32">
        <f t="shared" si="3"/>
        <v>3.3401525043497478E-2</v>
      </c>
      <c r="J32">
        <v>72.177490000000006</v>
      </c>
      <c r="K32">
        <f t="shared" si="4"/>
        <v>2.6623004039215088E-2</v>
      </c>
      <c r="L32">
        <v>46.274695999999999</v>
      </c>
      <c r="M32">
        <f t="shared" si="5"/>
        <v>3.6890324090462404E-2</v>
      </c>
      <c r="N32" s="1">
        <v>35.700214000000003</v>
      </c>
      <c r="O32">
        <f t="shared" si="6"/>
        <v>1.1504448297897676E-2</v>
      </c>
    </row>
    <row r="33" spans="1:15" x14ac:dyDescent="0.2">
      <c r="A33" s="47">
        <v>41821</v>
      </c>
      <c r="B33">
        <v>60.388573000000001</v>
      </c>
      <c r="C33">
        <f t="shared" si="0"/>
        <v>-4.0580983487625635E-2</v>
      </c>
      <c r="D33">
        <v>312.98998999999998</v>
      </c>
      <c r="E33">
        <f t="shared" si="1"/>
        <v>-3.6301524220400033E-2</v>
      </c>
      <c r="F33">
        <v>37.472054</v>
      </c>
      <c r="G33">
        <f t="shared" si="2"/>
        <v>3.5011866491174555E-2</v>
      </c>
      <c r="H33">
        <v>21.410978</v>
      </c>
      <c r="I33">
        <f t="shared" si="3"/>
        <v>2.8731282005846938E-2</v>
      </c>
      <c r="J33">
        <v>71.895752000000002</v>
      </c>
      <c r="K33">
        <f t="shared" si="4"/>
        <v>-3.9034053414714787E-3</v>
      </c>
      <c r="L33">
        <v>46.314857000000003</v>
      </c>
      <c r="M33">
        <f t="shared" si="5"/>
        <v>8.6788252482533385E-4</v>
      </c>
      <c r="N33" s="1">
        <v>35.506855000000002</v>
      </c>
      <c r="O33">
        <f t="shared" si="6"/>
        <v>-5.4161860206216389E-3</v>
      </c>
    </row>
    <row r="34" spans="1:15" x14ac:dyDescent="0.2">
      <c r="A34" s="47">
        <v>41852</v>
      </c>
      <c r="B34">
        <v>68.234283000000005</v>
      </c>
      <c r="C34">
        <f t="shared" si="0"/>
        <v>0.12992044041179784</v>
      </c>
      <c r="D34">
        <v>339.040009</v>
      </c>
      <c r="E34">
        <f t="shared" si="1"/>
        <v>8.3229559514027981E-2</v>
      </c>
      <c r="F34">
        <v>39.442886000000001</v>
      </c>
      <c r="G34">
        <f t="shared" si="2"/>
        <v>5.259471498413195E-2</v>
      </c>
      <c r="H34">
        <v>22.956337000000001</v>
      </c>
      <c r="I34">
        <f t="shared" si="3"/>
        <v>7.217601176368503E-2</v>
      </c>
      <c r="J34">
        <v>76.889893000000001</v>
      </c>
      <c r="K34">
        <f t="shared" si="4"/>
        <v>6.9463645084343772E-2</v>
      </c>
      <c r="L34">
        <v>48.078133000000001</v>
      </c>
      <c r="M34">
        <f t="shared" si="5"/>
        <v>3.8071498309926718E-2</v>
      </c>
      <c r="N34" s="1">
        <v>36.160553</v>
      </c>
      <c r="O34">
        <f t="shared" si="6"/>
        <v>1.8410473132582386E-2</v>
      </c>
    </row>
    <row r="35" spans="1:15" x14ac:dyDescent="0.2">
      <c r="A35" s="47">
        <v>41883</v>
      </c>
      <c r="B35">
        <v>64.454284999999999</v>
      </c>
      <c r="C35">
        <f t="shared" si="0"/>
        <v>-5.5397343297356932E-2</v>
      </c>
      <c r="D35">
        <v>322.44000199999999</v>
      </c>
      <c r="E35">
        <f t="shared" si="1"/>
        <v>-4.8961793768711244E-2</v>
      </c>
      <c r="F35">
        <v>40.501736000000001</v>
      </c>
      <c r="G35">
        <f t="shared" si="2"/>
        <v>2.684514515494631E-2</v>
      </c>
      <c r="H35">
        <v>22.676635999999998</v>
      </c>
      <c r="I35">
        <f t="shared" si="3"/>
        <v>-1.2184043124998682E-2</v>
      </c>
      <c r="J35">
        <v>76.508437999999998</v>
      </c>
      <c r="K35">
        <f t="shared" si="4"/>
        <v>-4.9610551545442071E-3</v>
      </c>
      <c r="L35">
        <v>48.717033000000001</v>
      </c>
      <c r="M35">
        <f t="shared" si="5"/>
        <v>1.3288785569106844E-2</v>
      </c>
      <c r="N35" s="1">
        <v>41.187289999999997</v>
      </c>
      <c r="O35">
        <f t="shared" si="6"/>
        <v>0.13901161854466101</v>
      </c>
    </row>
    <row r="36" spans="1:15" x14ac:dyDescent="0.2">
      <c r="A36" s="47">
        <v>41913</v>
      </c>
      <c r="B36">
        <v>56.110000999999997</v>
      </c>
      <c r="C36">
        <f t="shared" si="0"/>
        <v>-0.12946050057028796</v>
      </c>
      <c r="D36">
        <v>305.459991</v>
      </c>
      <c r="E36">
        <f t="shared" si="1"/>
        <v>-5.2660993966871364E-2</v>
      </c>
      <c r="F36">
        <v>41.017178000000001</v>
      </c>
      <c r="G36">
        <f t="shared" si="2"/>
        <v>1.2726417455291303E-2</v>
      </c>
      <c r="H36">
        <v>24.308453</v>
      </c>
      <c r="I36">
        <f t="shared" si="3"/>
        <v>7.196027664773566E-2</v>
      </c>
      <c r="J36">
        <v>84.637435999999994</v>
      </c>
      <c r="K36">
        <f t="shared" si="4"/>
        <v>0.10624969235419492</v>
      </c>
      <c r="L36">
        <v>48.911110000000001</v>
      </c>
      <c r="M36">
        <f t="shared" si="5"/>
        <v>3.9837606694972591E-3</v>
      </c>
      <c r="N36" s="1">
        <v>42.928061999999997</v>
      </c>
      <c r="O36">
        <f t="shared" si="6"/>
        <v>4.2264786054144368E-2</v>
      </c>
    </row>
    <row r="37" spans="1:15" x14ac:dyDescent="0.2">
      <c r="A37" s="47">
        <v>41944</v>
      </c>
      <c r="B37">
        <v>49.512855999999999</v>
      </c>
      <c r="C37">
        <f t="shared" si="0"/>
        <v>-0.11757520731464606</v>
      </c>
      <c r="D37">
        <v>338.64001500000001</v>
      </c>
      <c r="E37">
        <f t="shared" si="1"/>
        <v>0.10862314207296629</v>
      </c>
      <c r="F37">
        <v>41.768501000000001</v>
      </c>
      <c r="G37">
        <f t="shared" si="2"/>
        <v>1.8317276727326276E-2</v>
      </c>
      <c r="H37">
        <v>26.768559</v>
      </c>
      <c r="I37">
        <f t="shared" si="3"/>
        <v>0.10120372530493815</v>
      </c>
      <c r="J37">
        <v>87.862228000000002</v>
      </c>
      <c r="K37">
        <f t="shared" si="4"/>
        <v>3.8101248719302039E-2</v>
      </c>
      <c r="L37">
        <v>48.980114</v>
      </c>
      <c r="M37">
        <f t="shared" si="5"/>
        <v>1.4108042119673756E-3</v>
      </c>
      <c r="N37" s="1">
        <v>45.846268000000002</v>
      </c>
      <c r="O37">
        <f t="shared" si="6"/>
        <v>6.7978983071726021E-2</v>
      </c>
    </row>
    <row r="38" spans="1:15" x14ac:dyDescent="0.2">
      <c r="A38" s="47">
        <v>41974</v>
      </c>
      <c r="B38">
        <v>48.801430000000003</v>
      </c>
      <c r="C38">
        <f t="shared" si="0"/>
        <v>-1.4368510675287967E-2</v>
      </c>
      <c r="D38">
        <v>310.35000600000001</v>
      </c>
      <c r="E38">
        <f t="shared" si="1"/>
        <v>-8.3540065399536428E-2</v>
      </c>
      <c r="F38">
        <v>40.836295999999997</v>
      </c>
      <c r="G38">
        <f t="shared" si="2"/>
        <v>-2.23183733598676E-2</v>
      </c>
      <c r="H38">
        <v>24.951864</v>
      </c>
      <c r="I38">
        <f t="shared" si="3"/>
        <v>-6.7866746207743175E-2</v>
      </c>
      <c r="J38">
        <v>90.053650000000005</v>
      </c>
      <c r="K38">
        <f t="shared" si="4"/>
        <v>2.4941571024126578E-2</v>
      </c>
      <c r="L38">
        <v>50.950394000000003</v>
      </c>
      <c r="M38">
        <f t="shared" si="5"/>
        <v>4.0226121156026758E-2</v>
      </c>
      <c r="N38" s="1">
        <v>44.396377999999999</v>
      </c>
      <c r="O38">
        <f t="shared" si="6"/>
        <v>-3.162503870544061E-2</v>
      </c>
    </row>
    <row r="39" spans="1:15" x14ac:dyDescent="0.2">
      <c r="A39" s="47">
        <v>42005</v>
      </c>
      <c r="B39">
        <v>63.114285000000002</v>
      </c>
      <c r="C39">
        <f t="shared" si="0"/>
        <v>0.29328761472768317</v>
      </c>
      <c r="D39">
        <v>354.52999899999998</v>
      </c>
      <c r="E39">
        <f t="shared" si="1"/>
        <v>0.14235537988035343</v>
      </c>
      <c r="F39">
        <v>35.517471</v>
      </c>
      <c r="G39">
        <f t="shared" si="2"/>
        <v>-0.13024748865568017</v>
      </c>
      <c r="H39">
        <v>26.48452</v>
      </c>
      <c r="I39">
        <f t="shared" si="3"/>
        <v>6.142450920700751E-2</v>
      </c>
      <c r="J39">
        <v>95.007202000000007</v>
      </c>
      <c r="K39">
        <f t="shared" si="4"/>
        <v>5.5006676575574689E-2</v>
      </c>
      <c r="L39">
        <v>44.274261000000003</v>
      </c>
      <c r="M39">
        <f t="shared" si="5"/>
        <v>-0.13103201910470014</v>
      </c>
      <c r="N39" s="1">
        <v>42.718079000000003</v>
      </c>
      <c r="O39">
        <f t="shared" si="6"/>
        <v>-3.7802610834604469E-2</v>
      </c>
    </row>
    <row r="40" spans="1:15" x14ac:dyDescent="0.2">
      <c r="A40" s="47">
        <v>42036</v>
      </c>
      <c r="B40">
        <v>67.844284000000002</v>
      </c>
      <c r="C40">
        <f t="shared" si="0"/>
        <v>7.4943398313076018E-2</v>
      </c>
      <c r="D40">
        <v>380.16000400000001</v>
      </c>
      <c r="E40">
        <f t="shared" si="1"/>
        <v>7.2292909125583033E-2</v>
      </c>
      <c r="F40">
        <v>38.550533000000001</v>
      </c>
      <c r="G40">
        <f t="shared" si="2"/>
        <v>8.5396339170657753E-2</v>
      </c>
      <c r="H40">
        <v>29.038929</v>
      </c>
      <c r="I40">
        <f t="shared" si="3"/>
        <v>9.6449133305040069E-2</v>
      </c>
      <c r="J40">
        <v>101.60629299999999</v>
      </c>
      <c r="K40">
        <f t="shared" si="4"/>
        <v>6.9458850077491877E-2</v>
      </c>
      <c r="L40">
        <v>50.212935999999999</v>
      </c>
      <c r="M40">
        <f t="shared" si="5"/>
        <v>0.13413380293349211</v>
      </c>
      <c r="N40" s="1">
        <v>44.973224999999999</v>
      </c>
      <c r="O40">
        <f t="shared" si="6"/>
        <v>5.2791372009026817E-2</v>
      </c>
    </row>
    <row r="41" spans="1:15" x14ac:dyDescent="0.2">
      <c r="A41" s="47">
        <v>42064</v>
      </c>
      <c r="B41">
        <v>59.527141999999998</v>
      </c>
      <c r="C41">
        <f t="shared" si="0"/>
        <v>-0.12259163940767662</v>
      </c>
      <c r="D41">
        <v>372.10000600000001</v>
      </c>
      <c r="E41">
        <f t="shared" si="1"/>
        <v>-2.120159384257584E-2</v>
      </c>
      <c r="F41">
        <v>36.000439</v>
      </c>
      <c r="G41">
        <f t="shared" si="2"/>
        <v>-6.6149383719286095E-2</v>
      </c>
      <c r="H41">
        <v>28.238937</v>
      </c>
      <c r="I41">
        <f t="shared" si="3"/>
        <v>-2.7548949894123147E-2</v>
      </c>
      <c r="J41">
        <v>105.77319300000001</v>
      </c>
      <c r="K41">
        <f t="shared" si="4"/>
        <v>4.1010255142366163E-2</v>
      </c>
      <c r="L41">
        <v>49.639361999999998</v>
      </c>
      <c r="M41">
        <f t="shared" si="5"/>
        <v>-1.1422833351150801E-2</v>
      </c>
      <c r="N41" s="1">
        <v>46.594428999999998</v>
      </c>
      <c r="O41">
        <f t="shared" si="6"/>
        <v>3.6048204237076588E-2</v>
      </c>
    </row>
    <row r="42" spans="1:15" x14ac:dyDescent="0.2">
      <c r="A42" s="47">
        <v>42095</v>
      </c>
      <c r="B42">
        <v>79.5</v>
      </c>
      <c r="C42">
        <f t="shared" si="0"/>
        <v>0.33552522981869354</v>
      </c>
      <c r="D42">
        <v>421.77999899999998</v>
      </c>
      <c r="E42">
        <f t="shared" si="1"/>
        <v>0.13351247567569233</v>
      </c>
      <c r="F42">
        <v>43.065947999999999</v>
      </c>
      <c r="G42">
        <f t="shared" si="2"/>
        <v>0.19626174558593573</v>
      </c>
      <c r="H42">
        <v>28.402335999999998</v>
      </c>
      <c r="I42">
        <f t="shared" si="3"/>
        <v>5.7863013752960423E-3</v>
      </c>
      <c r="J42">
        <v>99.945541000000006</v>
      </c>
      <c r="K42">
        <f t="shared" si="4"/>
        <v>-5.509573678086848E-2</v>
      </c>
      <c r="L42">
        <v>51.835346000000001</v>
      </c>
      <c r="M42">
        <f t="shared" si="5"/>
        <v>4.4238763584431302E-2</v>
      </c>
      <c r="N42" s="1">
        <v>45.902450999999999</v>
      </c>
      <c r="O42">
        <f t="shared" si="6"/>
        <v>-1.4851088742819424E-2</v>
      </c>
    </row>
    <row r="43" spans="1:15" x14ac:dyDescent="0.2">
      <c r="A43" s="47">
        <v>42125</v>
      </c>
      <c r="B43">
        <v>89.151427999999996</v>
      </c>
      <c r="C43">
        <f t="shared" si="0"/>
        <v>0.12140161006289303</v>
      </c>
      <c r="D43">
        <v>429.23001099999999</v>
      </c>
      <c r="E43">
        <f t="shared" si="1"/>
        <v>1.7663265251228796E-2</v>
      </c>
      <c r="F43">
        <v>41.489933000000001</v>
      </c>
      <c r="G43">
        <f t="shared" si="2"/>
        <v>-3.6595386220222022E-2</v>
      </c>
      <c r="H43">
        <v>29.566573999999999</v>
      </c>
      <c r="I43">
        <f t="shared" si="3"/>
        <v>4.0990924126804253E-2</v>
      </c>
      <c r="J43">
        <v>107.849678</v>
      </c>
      <c r="K43">
        <f t="shared" si="4"/>
        <v>7.9084438594414039E-2</v>
      </c>
      <c r="L43">
        <v>54.258507000000002</v>
      </c>
      <c r="M43">
        <f t="shared" si="5"/>
        <v>4.6747271639703152E-2</v>
      </c>
      <c r="N43" s="1">
        <v>47.216728000000003</v>
      </c>
      <c r="O43">
        <f t="shared" si="6"/>
        <v>2.8631956929707394E-2</v>
      </c>
    </row>
    <row r="44" spans="1:15" x14ac:dyDescent="0.2">
      <c r="A44" s="47">
        <v>42156</v>
      </c>
      <c r="B44">
        <v>93.848572000000004</v>
      </c>
      <c r="C44">
        <f t="shared" si="0"/>
        <v>5.2687254768370162E-2</v>
      </c>
      <c r="D44">
        <v>434.08999599999999</v>
      </c>
      <c r="E44">
        <f t="shared" si="1"/>
        <v>1.1322565700094989E-2</v>
      </c>
      <c r="F44">
        <v>39.344543000000002</v>
      </c>
      <c r="G44">
        <f t="shared" si="2"/>
        <v>-5.1708687984625065E-2</v>
      </c>
      <c r="H44">
        <v>28.584785</v>
      </c>
      <c r="I44">
        <f t="shared" si="3"/>
        <v>-3.3206045448485141E-2</v>
      </c>
      <c r="J44">
        <v>109.45560500000001</v>
      </c>
      <c r="K44">
        <f t="shared" si="4"/>
        <v>1.4890419978815406E-2</v>
      </c>
      <c r="L44">
        <v>55.891705000000002</v>
      </c>
      <c r="M44">
        <f t="shared" si="5"/>
        <v>3.0100312196205473E-2</v>
      </c>
      <c r="N44" s="1">
        <v>50.302708000000003</v>
      </c>
      <c r="O44">
        <f t="shared" si="6"/>
        <v>6.5357768966964394E-2</v>
      </c>
    </row>
    <row r="45" spans="1:15" x14ac:dyDescent="0.2">
      <c r="A45" s="47">
        <v>42186</v>
      </c>
      <c r="B45">
        <v>114.30999799999999</v>
      </c>
      <c r="C45">
        <f t="shared" si="0"/>
        <v>0.21802597060294096</v>
      </c>
      <c r="D45">
        <v>536.15002400000003</v>
      </c>
      <c r="E45">
        <f t="shared" si="1"/>
        <v>0.2351126009363276</v>
      </c>
      <c r="F45">
        <v>41.616988999999997</v>
      </c>
      <c r="G45">
        <f t="shared" si="2"/>
        <v>5.7757590423657863E-2</v>
      </c>
      <c r="H45">
        <v>27.643585000000002</v>
      </c>
      <c r="I45">
        <f t="shared" si="3"/>
        <v>-3.2926607634096196E-2</v>
      </c>
      <c r="J45">
        <v>109.37863900000001</v>
      </c>
      <c r="K45">
        <f t="shared" si="4"/>
        <v>-7.0317093400560672E-4</v>
      </c>
      <c r="L45">
        <v>56.526833000000003</v>
      </c>
      <c r="M45">
        <f t="shared" si="5"/>
        <v>1.1363546701608078E-2</v>
      </c>
      <c r="N45" s="1">
        <v>53.655605000000001</v>
      </c>
      <c r="O45">
        <f t="shared" si="6"/>
        <v>6.6654403576046017E-2</v>
      </c>
    </row>
    <row r="46" spans="1:15" x14ac:dyDescent="0.2">
      <c r="A46" s="47">
        <v>42217</v>
      </c>
      <c r="B46">
        <v>115.029999</v>
      </c>
      <c r="C46">
        <f t="shared" si="0"/>
        <v>6.2986703927683614E-3</v>
      </c>
      <c r="D46">
        <v>512.89001499999995</v>
      </c>
      <c r="E46">
        <f t="shared" si="1"/>
        <v>-4.338339636071728E-2</v>
      </c>
      <c r="F46">
        <v>38.783115000000002</v>
      </c>
      <c r="G46">
        <f t="shared" si="2"/>
        <v>-6.8094162218222815E-2</v>
      </c>
      <c r="H46">
        <v>25.697372000000001</v>
      </c>
      <c r="I46">
        <f t="shared" si="3"/>
        <v>-7.0403784458491908E-2</v>
      </c>
      <c r="J46">
        <v>104.243065</v>
      </c>
      <c r="K46">
        <f t="shared" si="4"/>
        <v>-4.6952257286726751E-2</v>
      </c>
      <c r="L46">
        <v>53.218322999999998</v>
      </c>
      <c r="M46">
        <f t="shared" si="5"/>
        <v>-5.8529902073233171E-2</v>
      </c>
      <c r="N46" s="1">
        <v>52.039692000000002</v>
      </c>
      <c r="O46">
        <f t="shared" si="6"/>
        <v>-3.0116387654188205E-2</v>
      </c>
    </row>
    <row r="47" spans="1:15" x14ac:dyDescent="0.2">
      <c r="A47" s="47">
        <v>42248</v>
      </c>
      <c r="B47">
        <v>103.260002</v>
      </c>
      <c r="C47">
        <f t="shared" si="0"/>
        <v>-0.10232110842668096</v>
      </c>
      <c r="D47">
        <v>511.89001500000001</v>
      </c>
      <c r="E47">
        <f t="shared" si="1"/>
        <v>-1.9497357537754819E-3</v>
      </c>
      <c r="F47">
        <v>39.702666999999998</v>
      </c>
      <c r="G47">
        <f t="shared" si="2"/>
        <v>2.3710111990746383E-2</v>
      </c>
      <c r="H47">
        <v>25.250526000000001</v>
      </c>
      <c r="I47">
        <f t="shared" si="3"/>
        <v>-1.7388782012417486E-2</v>
      </c>
      <c r="J47">
        <v>104.522369</v>
      </c>
      <c r="K47">
        <f t="shared" si="4"/>
        <v>2.679353297986741E-3</v>
      </c>
      <c r="L47">
        <v>50.619686000000002</v>
      </c>
      <c r="M47">
        <f t="shared" si="5"/>
        <v>-4.8829742342688942E-2</v>
      </c>
      <c r="N47" s="1">
        <v>57.264617999999999</v>
      </c>
      <c r="O47">
        <f t="shared" si="6"/>
        <v>0.10040270799450535</v>
      </c>
    </row>
    <row r="48" spans="1:15" x14ac:dyDescent="0.2">
      <c r="A48" s="47">
        <v>42278</v>
      </c>
      <c r="B48">
        <v>108.379997</v>
      </c>
      <c r="C48">
        <f t="shared" si="0"/>
        <v>4.9583526058812229E-2</v>
      </c>
      <c r="D48">
        <v>625.90002400000003</v>
      </c>
      <c r="E48">
        <f t="shared" si="1"/>
        <v>0.22272364308571252</v>
      </c>
      <c r="F48">
        <v>47.219794999999998</v>
      </c>
      <c r="G48">
        <f t="shared" si="2"/>
        <v>0.18933559299681305</v>
      </c>
      <c r="H48">
        <v>27.356646000000001</v>
      </c>
      <c r="I48">
        <f t="shared" si="3"/>
        <v>8.3408955520372155E-2</v>
      </c>
      <c r="J48">
        <v>106.576126</v>
      </c>
      <c r="K48">
        <f t="shared" si="4"/>
        <v>1.9648971025522818E-2</v>
      </c>
      <c r="L48">
        <v>53.342857000000002</v>
      </c>
      <c r="M48">
        <f t="shared" si="5"/>
        <v>5.3796679023255904E-2</v>
      </c>
      <c r="N48" s="1">
        <v>61.172728999999997</v>
      </c>
      <c r="O48">
        <f t="shared" si="6"/>
        <v>6.8246521787676956E-2</v>
      </c>
    </row>
    <row r="49" spans="1:15" x14ac:dyDescent="0.2">
      <c r="A49" s="47">
        <v>42309</v>
      </c>
      <c r="B49">
        <v>123.33000199999999</v>
      </c>
      <c r="C49">
        <f t="shared" si="0"/>
        <v>0.13794062939492413</v>
      </c>
      <c r="D49">
        <v>664.79998799999998</v>
      </c>
      <c r="E49">
        <f t="shared" si="1"/>
        <v>6.2150443374962949E-2</v>
      </c>
      <c r="F49">
        <v>48.753712</v>
      </c>
      <c r="G49">
        <f t="shared" si="2"/>
        <v>3.2484617944656527E-2</v>
      </c>
      <c r="H49">
        <v>27.08193</v>
      </c>
      <c r="I49">
        <f t="shared" si="3"/>
        <v>-1.0042020502074761E-2</v>
      </c>
      <c r="J49">
        <v>101.988388</v>
      </c>
      <c r="K49">
        <f t="shared" si="4"/>
        <v>-4.3046582496346332E-2</v>
      </c>
      <c r="L49">
        <v>55.759796000000001</v>
      </c>
      <c r="M49">
        <f t="shared" si="5"/>
        <v>4.5309515386474319E-2</v>
      </c>
      <c r="N49" s="1">
        <v>61.756283000000003</v>
      </c>
      <c r="O49">
        <f t="shared" si="6"/>
        <v>9.5394468996144767E-3</v>
      </c>
    </row>
    <row r="50" spans="1:15" x14ac:dyDescent="0.2">
      <c r="A50" s="47">
        <v>42339</v>
      </c>
      <c r="B50">
        <v>114.379997</v>
      </c>
      <c r="C50">
        <f t="shared" si="0"/>
        <v>-7.256956827098722E-2</v>
      </c>
      <c r="D50">
        <v>675.89001499999995</v>
      </c>
      <c r="E50">
        <f t="shared" si="1"/>
        <v>1.6681749699429843E-2</v>
      </c>
      <c r="F50">
        <v>50.102825000000003</v>
      </c>
      <c r="G50">
        <f t="shared" si="2"/>
        <v>2.7672005774657789E-2</v>
      </c>
      <c r="H50">
        <v>24.199884000000001</v>
      </c>
      <c r="I50">
        <f t="shared" si="3"/>
        <v>-0.1064195203222222</v>
      </c>
      <c r="J50">
        <v>106.44942500000001</v>
      </c>
      <c r="K50">
        <f t="shared" si="4"/>
        <v>4.3740636434022317E-2</v>
      </c>
      <c r="L50">
        <v>55.216254999999997</v>
      </c>
      <c r="M50">
        <f t="shared" si="5"/>
        <v>-9.74790151671295E-3</v>
      </c>
      <c r="N50" s="1">
        <v>58.357562999999999</v>
      </c>
      <c r="O50">
        <f t="shared" si="6"/>
        <v>-5.5034400305471819E-2</v>
      </c>
    </row>
    <row r="51" spans="1:15" x14ac:dyDescent="0.2">
      <c r="A51" s="47">
        <v>42370</v>
      </c>
      <c r="B51">
        <v>91.839995999999999</v>
      </c>
      <c r="C51">
        <f t="shared" si="0"/>
        <v>-0.19706243741202409</v>
      </c>
      <c r="D51">
        <v>587</v>
      </c>
      <c r="E51">
        <f t="shared" si="1"/>
        <v>-0.13151550256294281</v>
      </c>
      <c r="F51">
        <v>49.750618000000003</v>
      </c>
      <c r="G51">
        <f t="shared" si="2"/>
        <v>-7.02968345597279E-3</v>
      </c>
      <c r="H51">
        <v>22.37903</v>
      </c>
      <c r="I51">
        <f t="shared" si="3"/>
        <v>-7.5242261491831969E-2</v>
      </c>
      <c r="J51">
        <v>104.655457</v>
      </c>
      <c r="K51">
        <f t="shared" si="4"/>
        <v>-1.6852773042221755E-2</v>
      </c>
      <c r="L51">
        <v>49.755665</v>
      </c>
      <c r="M51">
        <f t="shared" si="5"/>
        <v>-9.8894609929630256E-2</v>
      </c>
      <c r="N51" s="1">
        <v>58.040379000000001</v>
      </c>
      <c r="O51">
        <f t="shared" si="6"/>
        <v>-5.4351824115752992E-3</v>
      </c>
    </row>
    <row r="52" spans="1:15" x14ac:dyDescent="0.2">
      <c r="A52" s="47">
        <v>42401</v>
      </c>
      <c r="B52">
        <v>93.410004000000001</v>
      </c>
      <c r="C52">
        <f t="shared" si="0"/>
        <v>1.7095035587762888E-2</v>
      </c>
      <c r="D52">
        <v>552.52002000000005</v>
      </c>
      <c r="E52">
        <f t="shared" si="1"/>
        <v>-5.8739318568994815E-2</v>
      </c>
      <c r="F52">
        <v>45.948666000000003</v>
      </c>
      <c r="G52">
        <f t="shared" si="2"/>
        <v>-7.6420196428514719E-2</v>
      </c>
      <c r="H52">
        <v>22.229595</v>
      </c>
      <c r="I52">
        <f t="shared" si="3"/>
        <v>-6.6774565296172546E-3</v>
      </c>
      <c r="J52">
        <v>108.236046</v>
      </c>
      <c r="K52">
        <f t="shared" si="4"/>
        <v>3.421311322542888E-2</v>
      </c>
      <c r="L52">
        <v>47.395569000000002</v>
      </c>
      <c r="M52">
        <f t="shared" si="5"/>
        <v>-4.7433714331825305E-2</v>
      </c>
      <c r="N52" s="1">
        <v>57.647266000000002</v>
      </c>
      <c r="O52">
        <f t="shared" si="6"/>
        <v>-6.773094986164711E-3</v>
      </c>
    </row>
    <row r="53" spans="1:15" x14ac:dyDescent="0.2">
      <c r="A53" s="47">
        <v>42430</v>
      </c>
      <c r="B53">
        <v>102.230003</v>
      </c>
      <c r="C53">
        <f t="shared" si="0"/>
        <v>9.4422423962212829E-2</v>
      </c>
      <c r="D53">
        <v>593.64001499999995</v>
      </c>
      <c r="E53">
        <f t="shared" si="1"/>
        <v>7.4422633590724735E-2</v>
      </c>
      <c r="F53">
        <v>50.235160999999998</v>
      </c>
      <c r="G53">
        <f t="shared" si="2"/>
        <v>9.328878013564082E-2</v>
      </c>
      <c r="H53">
        <v>25.193401000000001</v>
      </c>
      <c r="I53">
        <f t="shared" si="3"/>
        <v>0.13332703542282268</v>
      </c>
      <c r="J53">
        <v>117.142105</v>
      </c>
      <c r="K53">
        <f t="shared" si="4"/>
        <v>8.2283669157685216E-2</v>
      </c>
      <c r="L53">
        <v>49.853740999999999</v>
      </c>
      <c r="M53">
        <f t="shared" si="5"/>
        <v>5.1865017170697907E-2</v>
      </c>
      <c r="N53" s="1">
        <v>57.534945999999998</v>
      </c>
      <c r="O53">
        <f t="shared" si="6"/>
        <v>-1.9484011609501822E-3</v>
      </c>
    </row>
    <row r="54" spans="1:15" x14ac:dyDescent="0.2">
      <c r="A54" s="47">
        <v>42461</v>
      </c>
      <c r="B54">
        <v>90.029999000000004</v>
      </c>
      <c r="C54">
        <f t="shared" si="0"/>
        <v>-0.1193387815903712</v>
      </c>
      <c r="D54">
        <v>659.59002699999996</v>
      </c>
      <c r="E54">
        <f t="shared" si="1"/>
        <v>0.11109428329220701</v>
      </c>
      <c r="F54">
        <v>45.359901000000001</v>
      </c>
      <c r="G54">
        <f t="shared" si="2"/>
        <v>-9.7048758338805705E-2</v>
      </c>
      <c r="H54">
        <v>21.668310000000002</v>
      </c>
      <c r="I54">
        <f t="shared" si="3"/>
        <v>-0.13992120396924573</v>
      </c>
      <c r="J54">
        <v>120.16237599999999</v>
      </c>
      <c r="K54">
        <f t="shared" si="4"/>
        <v>2.5782966765024361E-2</v>
      </c>
      <c r="L54">
        <v>53.204247000000002</v>
      </c>
      <c r="M54">
        <f t="shared" si="5"/>
        <v>6.7206711729015545E-2</v>
      </c>
      <c r="N54" s="1">
        <v>55.309142999999999</v>
      </c>
      <c r="O54">
        <f t="shared" si="6"/>
        <v>-3.8686105658289817E-2</v>
      </c>
    </row>
    <row r="55" spans="1:15" x14ac:dyDescent="0.2">
      <c r="A55" s="47">
        <v>42491</v>
      </c>
      <c r="B55">
        <v>102.57</v>
      </c>
      <c r="C55">
        <f t="shared" si="0"/>
        <v>0.13928691701973683</v>
      </c>
      <c r="D55">
        <v>722.78997800000002</v>
      </c>
      <c r="E55">
        <f t="shared" si="1"/>
        <v>9.581702028978685E-2</v>
      </c>
      <c r="F55">
        <v>48.206840999999997</v>
      </c>
      <c r="G55">
        <f t="shared" si="2"/>
        <v>6.2763364496761065E-2</v>
      </c>
      <c r="H55">
        <v>23.082972000000002</v>
      </c>
      <c r="I55">
        <f t="shared" si="3"/>
        <v>6.5287140529187548E-2</v>
      </c>
      <c r="J55">
        <v>121.978302</v>
      </c>
      <c r="K55">
        <f t="shared" si="4"/>
        <v>1.5112267753427285E-2</v>
      </c>
      <c r="L55">
        <v>55.353664000000002</v>
      </c>
      <c r="M55">
        <f t="shared" si="5"/>
        <v>4.0399350074440475E-2</v>
      </c>
      <c r="N55" s="1">
        <v>51.818297999999999</v>
      </c>
      <c r="O55">
        <f t="shared" si="6"/>
        <v>-6.3115152588786277E-2</v>
      </c>
    </row>
    <row r="56" spans="1:15" x14ac:dyDescent="0.2">
      <c r="A56" s="47">
        <v>42522</v>
      </c>
      <c r="B56">
        <v>91.480002999999996</v>
      </c>
      <c r="C56">
        <f t="shared" si="0"/>
        <v>-0.10812125377790775</v>
      </c>
      <c r="D56">
        <v>715.61999500000002</v>
      </c>
      <c r="E56">
        <f t="shared" si="1"/>
        <v>-9.9198705270371109E-3</v>
      </c>
      <c r="F56">
        <v>46.867874</v>
      </c>
      <c r="G56">
        <f t="shared" si="2"/>
        <v>-2.7775456184735207E-2</v>
      </c>
      <c r="H56">
        <v>22.232804999999999</v>
      </c>
      <c r="I56">
        <f t="shared" si="3"/>
        <v>-3.6830915880329558E-2</v>
      </c>
      <c r="J56">
        <v>128.84970100000001</v>
      </c>
      <c r="K56">
        <f t="shared" si="4"/>
        <v>5.6332961578691353E-2</v>
      </c>
      <c r="L56">
        <v>52.699207000000001</v>
      </c>
      <c r="M56">
        <f t="shared" si="5"/>
        <v>-4.7954494936414696E-2</v>
      </c>
      <c r="N56" s="1">
        <v>51.799529999999997</v>
      </c>
      <c r="O56">
        <f t="shared" si="6"/>
        <v>-3.6218866161913404E-4</v>
      </c>
    </row>
    <row r="57" spans="1:15" x14ac:dyDescent="0.2">
      <c r="A57" s="47">
        <v>42552</v>
      </c>
      <c r="B57">
        <v>91.25</v>
      </c>
      <c r="C57">
        <f t="shared" si="0"/>
        <v>-2.5142434680505686E-3</v>
      </c>
      <c r="D57">
        <v>758.80999799999995</v>
      </c>
      <c r="E57">
        <f t="shared" si="1"/>
        <v>6.0353264723968382E-2</v>
      </c>
      <c r="F57">
        <v>51.914616000000002</v>
      </c>
      <c r="G57">
        <f t="shared" si="2"/>
        <v>0.1076801990207621</v>
      </c>
      <c r="H57">
        <v>24.235150999999998</v>
      </c>
      <c r="I57">
        <f t="shared" si="3"/>
        <v>9.0062679900264467E-2</v>
      </c>
      <c r="J57">
        <v>131.269836</v>
      </c>
      <c r="K57">
        <f t="shared" si="4"/>
        <v>1.8782620225094564E-2</v>
      </c>
      <c r="L57">
        <v>54.251179</v>
      </c>
      <c r="M57">
        <f t="shared" si="5"/>
        <v>2.9449627202170217E-2</v>
      </c>
      <c r="N57" s="1">
        <v>52.233199999999997</v>
      </c>
      <c r="O57">
        <f t="shared" si="6"/>
        <v>8.3720836849291748E-3</v>
      </c>
    </row>
    <row r="58" spans="1:15" x14ac:dyDescent="0.2">
      <c r="A58" s="47">
        <v>42583</v>
      </c>
      <c r="B58">
        <v>97.449996999999996</v>
      </c>
      <c r="C58">
        <f t="shared" si="0"/>
        <v>6.794517260273969E-2</v>
      </c>
      <c r="D58">
        <v>769.15997300000004</v>
      </c>
      <c r="E58">
        <f t="shared" si="1"/>
        <v>1.3639745163189174E-2</v>
      </c>
      <c r="F58">
        <v>52.629035999999999</v>
      </c>
      <c r="G58">
        <f t="shared" si="2"/>
        <v>1.3761442442336411E-2</v>
      </c>
      <c r="H58">
        <v>24.674686000000001</v>
      </c>
      <c r="I58">
        <f t="shared" si="3"/>
        <v>1.8136260013399665E-2</v>
      </c>
      <c r="J58">
        <v>124.715492</v>
      </c>
      <c r="K58">
        <f t="shared" si="4"/>
        <v>-4.993031300808512E-2</v>
      </c>
      <c r="L58">
        <v>57.690497999999998</v>
      </c>
      <c r="M58">
        <f t="shared" si="5"/>
        <v>6.339620748150003E-2</v>
      </c>
      <c r="N58" s="1">
        <v>54.247233999999999</v>
      </c>
      <c r="O58">
        <f t="shared" si="6"/>
        <v>3.8558503021067107E-2</v>
      </c>
    </row>
    <row r="59" spans="1:15" x14ac:dyDescent="0.2">
      <c r="A59" s="47">
        <v>42614</v>
      </c>
      <c r="B59">
        <v>98.550003000000004</v>
      </c>
      <c r="C59">
        <f t="shared" si="0"/>
        <v>1.1287901835440874E-2</v>
      </c>
      <c r="D59">
        <v>837.30999799999995</v>
      </c>
      <c r="E59">
        <f t="shared" si="1"/>
        <v>8.8603187103185238E-2</v>
      </c>
      <c r="F59">
        <v>53.086086000000002</v>
      </c>
      <c r="G59">
        <f t="shared" si="2"/>
        <v>8.6843695940013489E-3</v>
      </c>
      <c r="H59">
        <v>26.433411</v>
      </c>
      <c r="I59">
        <f t="shared" si="3"/>
        <v>7.127648959747647E-2</v>
      </c>
      <c r="J59">
        <v>128.336411</v>
      </c>
      <c r="K59">
        <f t="shared" si="4"/>
        <v>2.9033433953818671E-2</v>
      </c>
      <c r="L59">
        <v>56.912742999999999</v>
      </c>
      <c r="M59">
        <f t="shared" si="5"/>
        <v>-1.3481509554658362E-2</v>
      </c>
      <c r="N59" s="1">
        <v>49.550953</v>
      </c>
      <c r="O59">
        <f t="shared" si="6"/>
        <v>-8.6571805670313057E-2</v>
      </c>
    </row>
    <row r="60" spans="1:15" x14ac:dyDescent="0.2">
      <c r="A60" s="47">
        <v>42644</v>
      </c>
      <c r="B60">
        <v>124.870003</v>
      </c>
      <c r="C60">
        <f t="shared" si="0"/>
        <v>0.26707254387399654</v>
      </c>
      <c r="D60">
        <v>789.82000700000003</v>
      </c>
      <c r="E60">
        <f t="shared" si="1"/>
        <v>-5.6717334217236855E-2</v>
      </c>
      <c r="F60">
        <v>55.224269999999997</v>
      </c>
      <c r="G60">
        <f t="shared" si="2"/>
        <v>4.0277672759675587E-2</v>
      </c>
      <c r="H60">
        <v>26.547982999999999</v>
      </c>
      <c r="I60">
        <f t="shared" si="3"/>
        <v>4.3343630528802739E-3</v>
      </c>
      <c r="J60">
        <v>130.15389999999999</v>
      </c>
      <c r="K60">
        <f t="shared" si="4"/>
        <v>1.4161912319645552E-2</v>
      </c>
      <c r="L60">
        <v>59.194721000000001</v>
      </c>
      <c r="M60">
        <f t="shared" si="5"/>
        <v>4.0096081821254029E-2</v>
      </c>
      <c r="N60" s="1">
        <v>47.357810999999998</v>
      </c>
      <c r="O60">
        <f t="shared" si="6"/>
        <v>-4.4260339453007121E-2</v>
      </c>
    </row>
    <row r="61" spans="1:15" x14ac:dyDescent="0.2">
      <c r="A61" s="47">
        <v>42675</v>
      </c>
      <c r="B61">
        <v>117</v>
      </c>
      <c r="C61">
        <f t="shared" si="0"/>
        <v>-6.302556907922871E-2</v>
      </c>
      <c r="D61">
        <v>750.57000700000003</v>
      </c>
      <c r="E61">
        <f t="shared" si="1"/>
        <v>-4.9694866744493596E-2</v>
      </c>
      <c r="F61">
        <v>55.537627999999998</v>
      </c>
      <c r="G61">
        <f t="shared" si="2"/>
        <v>5.6742805291948801E-3</v>
      </c>
      <c r="H61">
        <v>25.841846</v>
      </c>
      <c r="I61">
        <f t="shared" si="3"/>
        <v>-2.6598517861036685E-2</v>
      </c>
      <c r="J61">
        <v>145.80036899999999</v>
      </c>
      <c r="K61">
        <f t="shared" si="4"/>
        <v>0.12021513761785084</v>
      </c>
      <c r="L61">
        <v>69.017302999999998</v>
      </c>
      <c r="M61">
        <f t="shared" si="5"/>
        <v>0.16593679020803218</v>
      </c>
      <c r="N61" s="1">
        <v>47.253982999999998</v>
      </c>
      <c r="O61">
        <f t="shared" si="6"/>
        <v>-2.192415523597576E-3</v>
      </c>
    </row>
    <row r="62" spans="1:15" x14ac:dyDescent="0.2">
      <c r="A62" s="47">
        <v>42705</v>
      </c>
      <c r="B62">
        <v>123.800003</v>
      </c>
      <c r="C62">
        <f>(B62-B61)/B61</f>
        <v>5.8119683760683792E-2</v>
      </c>
      <c r="D62">
        <v>749.86999500000002</v>
      </c>
      <c r="E62">
        <f>(D62-D61)/D61</f>
        <v>-9.3264051783515398E-4</v>
      </c>
      <c r="F62">
        <v>57.657187999999998</v>
      </c>
      <c r="G62">
        <f>(F62-F61)/F61</f>
        <v>3.8164395497769545E-2</v>
      </c>
      <c r="H62">
        <v>27.220134999999999</v>
      </c>
      <c r="I62">
        <f>(H62-H61)/H61</f>
        <v>5.333554731345426E-2</v>
      </c>
      <c r="J62">
        <v>147.97120699999999</v>
      </c>
      <c r="K62">
        <f>(J62-J61)/J61</f>
        <v>1.4889111837570202E-2</v>
      </c>
      <c r="L62">
        <v>74.285927000000001</v>
      </c>
      <c r="M62">
        <f>(L62-L61)/L61</f>
        <v>7.6337726497368391E-2</v>
      </c>
      <c r="N62" s="1">
        <v>47.971249</v>
      </c>
      <c r="O62">
        <f t="shared" si="6"/>
        <v>1.5178953274690141E-2</v>
      </c>
    </row>
    <row r="63" spans="1:15" s="19" customFormat="1" x14ac:dyDescent="0.2">
      <c r="A63" s="48" t="s">
        <v>20</v>
      </c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</row>
    <row r="64" spans="1:15" x14ac:dyDescent="0.2">
      <c r="A64" s="47">
        <v>42736</v>
      </c>
      <c r="B64">
        <v>140.71000699999999</v>
      </c>
      <c r="C64">
        <f>(B64-B62)/B62</f>
        <v>0.13659130525222998</v>
      </c>
      <c r="D64">
        <v>823.47997999999995</v>
      </c>
      <c r="E64">
        <f>(D64-D62)/D62</f>
        <v>9.816366235589935E-2</v>
      </c>
      <c r="F64">
        <v>59.986117999999998</v>
      </c>
      <c r="G64">
        <f>(F64-F62)/F62</f>
        <v>4.0392708711357896E-2</v>
      </c>
      <c r="H64">
        <v>28.519801999999999</v>
      </c>
      <c r="I64">
        <f>(H64-H62)/H62</f>
        <v>4.7746530279882869E-2</v>
      </c>
      <c r="J64">
        <v>149.875854</v>
      </c>
      <c r="K64">
        <f>(J64-J62)/J62</f>
        <v>1.2871740648841307E-2</v>
      </c>
      <c r="L64">
        <v>72.856849999999994</v>
      </c>
      <c r="M64">
        <f>(L64-L62)/L62</f>
        <v>-1.9237519914101719E-2</v>
      </c>
      <c r="N64" s="1">
        <v>50.104953999999999</v>
      </c>
      <c r="O64">
        <f>(N64-N62)/N62</f>
        <v>4.4478829392163605E-2</v>
      </c>
    </row>
    <row r="65" spans="1:15" x14ac:dyDescent="0.2">
      <c r="A65" s="47">
        <v>42767</v>
      </c>
      <c r="B65">
        <v>142.13000500000001</v>
      </c>
      <c r="C65">
        <f t="shared" ref="C65:C127" si="7">(B65-B64)/B64</f>
        <v>1.0091663203456603E-2</v>
      </c>
      <c r="D65">
        <v>845.03997800000002</v>
      </c>
      <c r="E65">
        <f t="shared" ref="E65:E127" si="8">(D65-D64)/D64</f>
        <v>2.6181569101412842E-2</v>
      </c>
      <c r="F65">
        <v>59.364445000000003</v>
      </c>
      <c r="G65">
        <f t="shared" ref="G65:G127" si="9">(F65-F64)/F64</f>
        <v>-1.0363614461599169E-2</v>
      </c>
      <c r="H65">
        <v>32.195529999999998</v>
      </c>
      <c r="I65">
        <f t="shared" ref="I65:I127" si="10">(H65-H64)/H64</f>
        <v>0.12888336321549496</v>
      </c>
      <c r="J65">
        <v>152.90853899999999</v>
      </c>
      <c r="K65">
        <f t="shared" ref="K65:K127" si="11">(J65-J64)/J64</f>
        <v>2.0234647003245676E-2</v>
      </c>
      <c r="L65">
        <v>78.445244000000002</v>
      </c>
      <c r="M65">
        <f t="shared" ref="M65:M127" si="12">(L65-L64)/L64</f>
        <v>7.6703755377840355E-2</v>
      </c>
      <c r="N65" s="1">
        <v>54.139854</v>
      </c>
      <c r="O65">
        <f t="shared" si="6"/>
        <v>8.0528963263792247E-2</v>
      </c>
    </row>
    <row r="66" spans="1:15" x14ac:dyDescent="0.2">
      <c r="A66" s="47">
        <v>42795</v>
      </c>
      <c r="B66">
        <v>147.80999800000001</v>
      </c>
      <c r="C66">
        <f t="shared" si="7"/>
        <v>3.9963363119560821E-2</v>
      </c>
      <c r="D66">
        <v>886.53997800000002</v>
      </c>
      <c r="E66">
        <f t="shared" si="8"/>
        <v>4.911010257552572E-2</v>
      </c>
      <c r="F66">
        <v>61.479309000000001</v>
      </c>
      <c r="G66">
        <f t="shared" si="9"/>
        <v>3.562509512217283E-2</v>
      </c>
      <c r="H66">
        <v>33.909503999999998</v>
      </c>
      <c r="I66">
        <f t="shared" si="10"/>
        <v>5.3236396481126429E-2</v>
      </c>
      <c r="J66">
        <v>151.641785</v>
      </c>
      <c r="K66">
        <f t="shared" si="11"/>
        <v>-8.2843901869992485E-3</v>
      </c>
      <c r="L66">
        <v>76.038726999999994</v>
      </c>
      <c r="M66">
        <f t="shared" si="12"/>
        <v>-3.0677666067301771E-2</v>
      </c>
      <c r="N66" s="1">
        <v>52.785418999999997</v>
      </c>
      <c r="O66">
        <f t="shared" si="6"/>
        <v>-2.5017337505195383E-2</v>
      </c>
    </row>
    <row r="67" spans="1:15" x14ac:dyDescent="0.2">
      <c r="A67" s="47">
        <v>42826</v>
      </c>
      <c r="B67">
        <v>152.199997</v>
      </c>
      <c r="C67">
        <f t="shared" si="7"/>
        <v>2.9700284550440145E-2</v>
      </c>
      <c r="D67">
        <v>924.98999000000003</v>
      </c>
      <c r="E67">
        <f t="shared" si="8"/>
        <v>4.3370872102961179E-2</v>
      </c>
      <c r="F67">
        <v>63.906364000000004</v>
      </c>
      <c r="G67">
        <f t="shared" si="9"/>
        <v>3.9477590745205071E-2</v>
      </c>
      <c r="H67">
        <v>33.907142999999998</v>
      </c>
      <c r="I67">
        <f t="shared" si="10"/>
        <v>-6.9626497633244698E-5</v>
      </c>
      <c r="J67">
        <v>162.294769</v>
      </c>
      <c r="K67">
        <f t="shared" si="11"/>
        <v>7.0250979965713306E-2</v>
      </c>
      <c r="L67">
        <v>75.311592000000005</v>
      </c>
      <c r="M67">
        <f t="shared" si="12"/>
        <v>-9.5626929682816747E-3</v>
      </c>
      <c r="N67" s="1">
        <v>52.645854999999997</v>
      </c>
      <c r="O67">
        <f t="shared" si="6"/>
        <v>-2.6439877269895315E-3</v>
      </c>
    </row>
    <row r="68" spans="1:15" x14ac:dyDescent="0.2">
      <c r="A68" s="47">
        <v>42856</v>
      </c>
      <c r="B68">
        <v>163.070007</v>
      </c>
      <c r="C68">
        <f t="shared" si="7"/>
        <v>7.1419252393283603E-2</v>
      </c>
      <c r="D68">
        <v>994.61999500000002</v>
      </c>
      <c r="E68">
        <f t="shared" si="8"/>
        <v>7.5276495694834467E-2</v>
      </c>
      <c r="F68">
        <v>65.194580000000002</v>
      </c>
      <c r="G68">
        <f t="shared" si="9"/>
        <v>2.0157867219608966E-2</v>
      </c>
      <c r="H68">
        <v>36.057468</v>
      </c>
      <c r="I68">
        <f t="shared" si="10"/>
        <v>6.3418053240286348E-2</v>
      </c>
      <c r="J68">
        <v>162.573196</v>
      </c>
      <c r="K68">
        <f t="shared" si="11"/>
        <v>1.7155636112954049E-3</v>
      </c>
      <c r="L68">
        <v>71.521773999999994</v>
      </c>
      <c r="M68">
        <f t="shared" si="12"/>
        <v>-5.0321841556609383E-2</v>
      </c>
      <c r="N68" s="1">
        <v>50.346584</v>
      </c>
      <c r="O68">
        <f t="shared" si="6"/>
        <v>-4.3674302563801032E-2</v>
      </c>
    </row>
    <row r="69" spans="1:15" x14ac:dyDescent="0.2">
      <c r="A69" s="47">
        <v>42887</v>
      </c>
      <c r="B69">
        <v>149.41000399999999</v>
      </c>
      <c r="C69">
        <f t="shared" si="7"/>
        <v>-8.3767721920806795E-2</v>
      </c>
      <c r="D69">
        <v>968</v>
      </c>
      <c r="E69">
        <f t="shared" si="8"/>
        <v>-2.6763985375138188E-2</v>
      </c>
      <c r="F69">
        <v>64.713936000000004</v>
      </c>
      <c r="G69">
        <f t="shared" si="9"/>
        <v>-7.372453354251198E-3</v>
      </c>
      <c r="H69">
        <v>34.134785000000001</v>
      </c>
      <c r="I69">
        <f t="shared" si="10"/>
        <v>-5.3322740243435821E-2</v>
      </c>
      <c r="J69">
        <v>172.07629399999999</v>
      </c>
      <c r="K69">
        <f t="shared" si="11"/>
        <v>5.8454273114000872E-2</v>
      </c>
      <c r="L69">
        <v>79.575035</v>
      </c>
      <c r="M69">
        <f t="shared" si="12"/>
        <v>0.11259873112207769</v>
      </c>
      <c r="N69" s="1">
        <v>56.056755000000003</v>
      </c>
      <c r="O69">
        <f t="shared" si="6"/>
        <v>0.11341724793086265</v>
      </c>
    </row>
    <row r="70" spans="1:15" x14ac:dyDescent="0.2">
      <c r="A70" s="47">
        <v>42917</v>
      </c>
      <c r="B70">
        <v>181.66000399999999</v>
      </c>
      <c r="C70">
        <f t="shared" si="7"/>
        <v>0.21584900031192022</v>
      </c>
      <c r="D70">
        <v>987.78002900000001</v>
      </c>
      <c r="E70">
        <f t="shared" si="8"/>
        <v>2.0433914256198362E-2</v>
      </c>
      <c r="F70">
        <v>68.253333999999995</v>
      </c>
      <c r="G70">
        <f t="shared" si="9"/>
        <v>5.4692979886125162E-2</v>
      </c>
      <c r="H70">
        <v>35.251137</v>
      </c>
      <c r="I70">
        <f t="shared" si="10"/>
        <v>3.2704234111918355E-2</v>
      </c>
      <c r="J70">
        <v>178.741547</v>
      </c>
      <c r="K70">
        <f t="shared" si="11"/>
        <v>3.8734289570415824E-2</v>
      </c>
      <c r="L70">
        <v>79.923316999999997</v>
      </c>
      <c r="M70">
        <f t="shared" si="12"/>
        <v>4.376774700758819E-3</v>
      </c>
      <c r="N70" s="1">
        <v>56.295493999999998</v>
      </c>
      <c r="O70">
        <f t="shared" ref="O70:O128" si="13">(N70-N69)/N69</f>
        <v>4.2588801296114158E-3</v>
      </c>
    </row>
    <row r="71" spans="1:15" x14ac:dyDescent="0.2">
      <c r="A71" s="47">
        <v>42948</v>
      </c>
      <c r="B71">
        <v>174.71000699999999</v>
      </c>
      <c r="C71">
        <f t="shared" si="7"/>
        <v>-3.8258267350913394E-2</v>
      </c>
      <c r="D71">
        <v>980.59997599999997</v>
      </c>
      <c r="E71">
        <f t="shared" si="8"/>
        <v>-7.2688784842804745E-3</v>
      </c>
      <c r="F71">
        <v>70.196731999999997</v>
      </c>
      <c r="G71">
        <f t="shared" si="9"/>
        <v>2.8473305054958958E-2</v>
      </c>
      <c r="H71">
        <v>38.870337999999997</v>
      </c>
      <c r="I71">
        <f t="shared" si="10"/>
        <v>0.10266905717112038</v>
      </c>
      <c r="J71">
        <v>185.348465</v>
      </c>
      <c r="K71">
        <f t="shared" si="11"/>
        <v>3.6963527008077243E-2</v>
      </c>
      <c r="L71">
        <v>79.566306999999995</v>
      </c>
      <c r="M71">
        <f t="shared" si="12"/>
        <v>-4.466906697578662E-3</v>
      </c>
      <c r="N71" s="1">
        <v>50.346581</v>
      </c>
      <c r="O71">
        <f t="shared" si="13"/>
        <v>-0.10567298690015932</v>
      </c>
    </row>
    <row r="72" spans="1:15" x14ac:dyDescent="0.2">
      <c r="A72" s="47">
        <v>42979</v>
      </c>
      <c r="B72">
        <v>181.35000600000001</v>
      </c>
      <c r="C72">
        <f t="shared" si="7"/>
        <v>3.8005830999709236E-2</v>
      </c>
      <c r="D72">
        <v>961.34997599999997</v>
      </c>
      <c r="E72">
        <f t="shared" si="8"/>
        <v>-1.9630838742749471E-2</v>
      </c>
      <c r="F72">
        <v>70.306449999999998</v>
      </c>
      <c r="G72">
        <f t="shared" si="9"/>
        <v>1.5630072351516431E-3</v>
      </c>
      <c r="H72">
        <v>36.672085000000003</v>
      </c>
      <c r="I72">
        <f t="shared" si="10"/>
        <v>-5.6553483018336355E-2</v>
      </c>
      <c r="J72">
        <v>182.50630200000001</v>
      </c>
      <c r="K72">
        <f t="shared" si="11"/>
        <v>-1.5334159902538169E-2</v>
      </c>
      <c r="L72">
        <v>83.610718000000006</v>
      </c>
      <c r="M72">
        <f t="shared" si="12"/>
        <v>5.0830698979154723E-2</v>
      </c>
      <c r="N72" s="1">
        <v>49.601219</v>
      </c>
      <c r="O72">
        <f t="shared" si="13"/>
        <v>-1.4804619999916183E-2</v>
      </c>
    </row>
    <row r="73" spans="1:15" x14ac:dyDescent="0.2">
      <c r="A73" s="47">
        <v>43009</v>
      </c>
      <c r="B73">
        <v>196.429993</v>
      </c>
      <c r="C73">
        <f t="shared" si="7"/>
        <v>8.3154047428043582E-2</v>
      </c>
      <c r="D73">
        <v>1105.280029</v>
      </c>
      <c r="E73">
        <f t="shared" si="8"/>
        <v>0.14971660331117545</v>
      </c>
      <c r="F73">
        <v>78.508399999999995</v>
      </c>
      <c r="G73">
        <f t="shared" si="9"/>
        <v>0.1166599934998851</v>
      </c>
      <c r="H73">
        <v>40.222220999999998</v>
      </c>
      <c r="I73">
        <f t="shared" si="10"/>
        <v>9.680758538817727E-2</v>
      </c>
      <c r="J73">
        <v>196.64061000000001</v>
      </c>
      <c r="K73">
        <f t="shared" si="11"/>
        <v>7.744558870082198E-2</v>
      </c>
      <c r="L73">
        <v>88.075325000000007</v>
      </c>
      <c r="M73">
        <f t="shared" si="12"/>
        <v>5.3397544080413237E-2</v>
      </c>
      <c r="N73" s="1">
        <v>52.605034000000003</v>
      </c>
      <c r="O73">
        <f t="shared" si="13"/>
        <v>6.0559297947899285E-2</v>
      </c>
    </row>
    <row r="74" spans="1:15" x14ac:dyDescent="0.2">
      <c r="A74" s="47">
        <v>43040</v>
      </c>
      <c r="B74">
        <v>187.58000200000001</v>
      </c>
      <c r="C74">
        <f t="shared" si="7"/>
        <v>-4.5054173575213581E-2</v>
      </c>
      <c r="D74">
        <v>1176.75</v>
      </c>
      <c r="E74">
        <f t="shared" si="8"/>
        <v>6.4662320068030452E-2</v>
      </c>
      <c r="F74">
        <v>79.442795000000004</v>
      </c>
      <c r="G74">
        <f t="shared" si="9"/>
        <v>1.1901847445623771E-2</v>
      </c>
      <c r="H74">
        <v>40.890846000000003</v>
      </c>
      <c r="I74">
        <f t="shared" si="10"/>
        <v>1.6623273985790239E-2</v>
      </c>
      <c r="J74">
        <v>213.43116800000001</v>
      </c>
      <c r="K74">
        <f t="shared" si="11"/>
        <v>8.5387031702149438E-2</v>
      </c>
      <c r="L74">
        <v>92.033019999999993</v>
      </c>
      <c r="M74">
        <f t="shared" si="12"/>
        <v>4.4935343695864723E-2</v>
      </c>
      <c r="N74" s="1">
        <v>57.799540999999998</v>
      </c>
      <c r="O74">
        <f t="shared" si="13"/>
        <v>9.8745435655454461E-2</v>
      </c>
    </row>
    <row r="75" spans="1:15" x14ac:dyDescent="0.2">
      <c r="A75" s="47">
        <v>43070</v>
      </c>
      <c r="B75">
        <v>191.96000699999999</v>
      </c>
      <c r="C75">
        <f t="shared" si="7"/>
        <v>2.3350063723743764E-2</v>
      </c>
      <c r="D75">
        <v>1169.469971</v>
      </c>
      <c r="E75">
        <f t="shared" si="8"/>
        <v>-6.1865553431060235E-3</v>
      </c>
      <c r="F75">
        <v>81.141318999999996</v>
      </c>
      <c r="G75">
        <f t="shared" si="9"/>
        <v>2.1380466283946731E-2</v>
      </c>
      <c r="H75">
        <v>40.412185999999998</v>
      </c>
      <c r="I75">
        <f t="shared" si="10"/>
        <v>-1.1705798407790461E-2</v>
      </c>
      <c r="J75">
        <v>206.91546600000001</v>
      </c>
      <c r="K75">
        <f t="shared" si="11"/>
        <v>-3.0528352822395667E-2</v>
      </c>
      <c r="L75">
        <v>94.163933</v>
      </c>
      <c r="M75">
        <f t="shared" si="12"/>
        <v>2.3153787629700807E-2</v>
      </c>
      <c r="N75" s="1">
        <v>59.837153999999998</v>
      </c>
      <c r="O75">
        <f t="shared" si="13"/>
        <v>3.5253100020292555E-2</v>
      </c>
    </row>
    <row r="76" spans="1:15" x14ac:dyDescent="0.2">
      <c r="A76" s="47">
        <v>43101</v>
      </c>
      <c r="B76">
        <v>270.29998799999998</v>
      </c>
      <c r="C76">
        <f t="shared" si="7"/>
        <v>0.40810574152562934</v>
      </c>
      <c r="D76">
        <v>1450.8900149999999</v>
      </c>
      <c r="E76">
        <f t="shared" si="8"/>
        <v>0.24063896549593403</v>
      </c>
      <c r="F76">
        <v>90.124343999999994</v>
      </c>
      <c r="G76">
        <f t="shared" si="9"/>
        <v>0.11070839260081536</v>
      </c>
      <c r="H76">
        <v>39.982348999999999</v>
      </c>
      <c r="I76">
        <f t="shared" si="10"/>
        <v>-1.0636321430372492E-2</v>
      </c>
      <c r="J76">
        <v>222.23280299999999</v>
      </c>
      <c r="K76">
        <f t="shared" si="11"/>
        <v>7.4027028023125052E-2</v>
      </c>
      <c r="L76">
        <v>101.85095200000001</v>
      </c>
      <c r="M76">
        <f t="shared" si="12"/>
        <v>8.1634430031719329E-2</v>
      </c>
      <c r="N76" s="1">
        <v>65.477988999999994</v>
      </c>
      <c r="O76">
        <f t="shared" si="13"/>
        <v>9.4269774260988343E-2</v>
      </c>
    </row>
    <row r="77" spans="1:15" x14ac:dyDescent="0.2">
      <c r="A77" s="47">
        <v>43132</v>
      </c>
      <c r="B77">
        <v>291.38000499999998</v>
      </c>
      <c r="C77">
        <f t="shared" si="7"/>
        <v>7.7987487738993166E-2</v>
      </c>
      <c r="D77">
        <v>1512.4499510000001</v>
      </c>
      <c r="E77">
        <f t="shared" si="8"/>
        <v>4.2429085157085537E-2</v>
      </c>
      <c r="F77">
        <v>88.948097000000004</v>
      </c>
      <c r="G77">
        <f t="shared" si="9"/>
        <v>-1.3051379325434972E-2</v>
      </c>
      <c r="H77">
        <v>42.535130000000002</v>
      </c>
      <c r="I77">
        <f t="shared" si="10"/>
        <v>6.3847699393549964E-2</v>
      </c>
      <c r="J77">
        <v>212.26527400000001</v>
      </c>
      <c r="K77">
        <f t="shared" si="11"/>
        <v>-4.4851744951441688E-2</v>
      </c>
      <c r="L77">
        <v>102.231056</v>
      </c>
      <c r="M77">
        <f t="shared" si="12"/>
        <v>3.7319631533732612E-3</v>
      </c>
      <c r="N77" s="1">
        <v>64.335814999999997</v>
      </c>
      <c r="O77">
        <f t="shared" si="13"/>
        <v>-1.744363285194964E-2</v>
      </c>
    </row>
    <row r="78" spans="1:15" x14ac:dyDescent="0.2">
      <c r="A78" s="47">
        <v>43160</v>
      </c>
      <c r="B78">
        <v>295.35000600000001</v>
      </c>
      <c r="C78">
        <f t="shared" si="7"/>
        <v>1.3624823021058103E-2</v>
      </c>
      <c r="D78">
        <v>1447.339966</v>
      </c>
      <c r="E78">
        <f t="shared" si="8"/>
        <v>-4.3049348480556797E-2</v>
      </c>
      <c r="F78">
        <v>86.983360000000005</v>
      </c>
      <c r="G78">
        <f t="shared" si="9"/>
        <v>-2.2088578241308516E-2</v>
      </c>
      <c r="H78">
        <v>40.229281999999998</v>
      </c>
      <c r="I78">
        <f t="shared" si="10"/>
        <v>-5.4210437349080737E-2</v>
      </c>
      <c r="J78">
        <v>200.85235599999999</v>
      </c>
      <c r="K78">
        <f t="shared" si="11"/>
        <v>-5.3767240325895319E-2</v>
      </c>
      <c r="L78">
        <v>97.336357000000007</v>
      </c>
      <c r="M78">
        <f t="shared" si="12"/>
        <v>-4.7878787440090505E-2</v>
      </c>
      <c r="N78" s="1">
        <v>63.769539000000002</v>
      </c>
      <c r="O78">
        <f t="shared" si="13"/>
        <v>-8.8018780829930404E-3</v>
      </c>
    </row>
    <row r="79" spans="1:15" x14ac:dyDescent="0.2">
      <c r="A79" s="47">
        <v>43191</v>
      </c>
      <c r="B79">
        <v>312.459991</v>
      </c>
      <c r="C79">
        <f t="shared" si="7"/>
        <v>5.7931216023066522E-2</v>
      </c>
      <c r="D79">
        <v>1566.130005</v>
      </c>
      <c r="E79">
        <f t="shared" si="8"/>
        <v>8.2074731431827253E-2</v>
      </c>
      <c r="F79">
        <v>89.127669999999995</v>
      </c>
      <c r="G79">
        <f t="shared" si="9"/>
        <v>2.4651956420170363E-2</v>
      </c>
      <c r="H79">
        <v>39.625053000000001</v>
      </c>
      <c r="I79">
        <f t="shared" si="10"/>
        <v>-1.5019631719999293E-2</v>
      </c>
      <c r="J79">
        <v>222.61080899999999</v>
      </c>
      <c r="K79">
        <f t="shared" si="11"/>
        <v>0.10833058388421396</v>
      </c>
      <c r="L79">
        <v>96.283073000000002</v>
      </c>
      <c r="M79">
        <f t="shared" si="12"/>
        <v>-1.0821074801474283E-2</v>
      </c>
      <c r="N79" s="1">
        <v>65.839698999999996</v>
      </c>
      <c r="O79">
        <f t="shared" si="13"/>
        <v>3.2463148275228934E-2</v>
      </c>
    </row>
    <row r="80" spans="1:15" x14ac:dyDescent="0.2">
      <c r="A80" s="47">
        <v>43221</v>
      </c>
      <c r="B80">
        <v>351.60000600000001</v>
      </c>
      <c r="C80">
        <f t="shared" si="7"/>
        <v>0.12526408541053821</v>
      </c>
      <c r="D80">
        <v>1629.619995</v>
      </c>
      <c r="E80">
        <f t="shared" si="8"/>
        <v>4.0539412307600886E-2</v>
      </c>
      <c r="F80">
        <v>94.197823</v>
      </c>
      <c r="G80">
        <f t="shared" si="9"/>
        <v>5.6886408003260995E-2</v>
      </c>
      <c r="H80">
        <v>44.806572000000003</v>
      </c>
      <c r="I80">
        <f t="shared" si="10"/>
        <v>0.1307637115337108</v>
      </c>
      <c r="J80">
        <v>227.42269899999999</v>
      </c>
      <c r="K80">
        <f t="shared" si="11"/>
        <v>2.1615706899479465E-2</v>
      </c>
      <c r="L80">
        <v>95.196724000000003</v>
      </c>
      <c r="M80">
        <f t="shared" si="12"/>
        <v>-1.1282865888586652E-2</v>
      </c>
      <c r="N80" s="1">
        <v>69.122535999999997</v>
      </c>
      <c r="O80">
        <f t="shared" si="13"/>
        <v>4.9861057232354615E-2</v>
      </c>
    </row>
    <row r="81" spans="1:15" x14ac:dyDescent="0.2">
      <c r="A81" s="47">
        <v>43252</v>
      </c>
      <c r="B81">
        <v>391.42999300000002</v>
      </c>
      <c r="C81">
        <f t="shared" si="7"/>
        <v>0.11328209988710869</v>
      </c>
      <c r="D81">
        <v>1699.8000489999999</v>
      </c>
      <c r="E81">
        <f t="shared" si="8"/>
        <v>4.3065287745196038E-2</v>
      </c>
      <c r="F81">
        <v>94.385963000000004</v>
      </c>
      <c r="G81">
        <f t="shared" si="9"/>
        <v>1.9972860731612046E-3</v>
      </c>
      <c r="H81">
        <v>44.555717000000001</v>
      </c>
      <c r="I81">
        <f t="shared" si="10"/>
        <v>-5.598620666629024E-3</v>
      </c>
      <c r="J81">
        <v>231.029312</v>
      </c>
      <c r="K81">
        <f t="shared" si="11"/>
        <v>1.5858632475380174E-2</v>
      </c>
      <c r="L81">
        <v>92.696938000000003</v>
      </c>
      <c r="M81">
        <f t="shared" si="12"/>
        <v>-2.6259159926553779E-2</v>
      </c>
      <c r="N81" s="1">
        <v>76.708693999999994</v>
      </c>
      <c r="O81">
        <f t="shared" si="13"/>
        <v>0.10974941660126587</v>
      </c>
    </row>
    <row r="82" spans="1:15" x14ac:dyDescent="0.2">
      <c r="A82" s="47">
        <v>43282</v>
      </c>
      <c r="B82">
        <v>337.45001200000002</v>
      </c>
      <c r="C82">
        <f t="shared" si="7"/>
        <v>-0.13790456011376728</v>
      </c>
      <c r="D82">
        <v>1777.4399410000001</v>
      </c>
      <c r="E82">
        <f t="shared" si="8"/>
        <v>4.5675897024285914E-2</v>
      </c>
      <c r="F82">
        <v>101.535988</v>
      </c>
      <c r="G82">
        <f t="shared" si="9"/>
        <v>7.5753054508751472E-2</v>
      </c>
      <c r="H82">
        <v>45.802525000000003</v>
      </c>
      <c r="I82">
        <f t="shared" si="10"/>
        <v>2.7983120549939785E-2</v>
      </c>
      <c r="J82">
        <v>239.29315199999999</v>
      </c>
      <c r="K82">
        <f t="shared" si="11"/>
        <v>3.5769660258521602E-2</v>
      </c>
      <c r="L82">
        <v>102.260201</v>
      </c>
      <c r="M82">
        <f t="shared" si="12"/>
        <v>0.10316697839576958</v>
      </c>
      <c r="N82" s="1">
        <v>74.248817000000003</v>
      </c>
      <c r="O82">
        <f t="shared" si="13"/>
        <v>-3.2067773178356962E-2</v>
      </c>
    </row>
    <row r="83" spans="1:15" x14ac:dyDescent="0.2">
      <c r="A83" s="47">
        <v>43313</v>
      </c>
      <c r="B83">
        <v>367.67999300000002</v>
      </c>
      <c r="C83">
        <f t="shared" si="7"/>
        <v>8.9583582530736464E-2</v>
      </c>
      <c r="D83">
        <v>2012.709961</v>
      </c>
      <c r="E83">
        <f t="shared" si="8"/>
        <v>0.13236453990543015</v>
      </c>
      <c r="F83">
        <v>107.51825700000001</v>
      </c>
      <c r="G83">
        <f t="shared" si="9"/>
        <v>5.8917720877448912E-2</v>
      </c>
      <c r="H83">
        <v>54.790222</v>
      </c>
      <c r="I83">
        <f t="shared" si="10"/>
        <v>0.19622710756666792</v>
      </c>
      <c r="J83">
        <v>253.69497699999999</v>
      </c>
      <c r="K83">
        <f t="shared" si="11"/>
        <v>6.018486061815928E-2</v>
      </c>
      <c r="L83">
        <v>102.48494700000001</v>
      </c>
      <c r="M83">
        <f t="shared" si="12"/>
        <v>2.1977856272745867E-3</v>
      </c>
      <c r="N83" s="1">
        <v>79.355766000000003</v>
      </c>
      <c r="O83">
        <f t="shared" si="13"/>
        <v>6.8781553785564012E-2</v>
      </c>
    </row>
    <row r="84" spans="1:15" x14ac:dyDescent="0.2">
      <c r="A84" s="47">
        <v>43344</v>
      </c>
      <c r="B84">
        <v>374.13000499999998</v>
      </c>
      <c r="C84">
        <f t="shared" si="7"/>
        <v>1.7542461169487562E-2</v>
      </c>
      <c r="D84">
        <v>2003</v>
      </c>
      <c r="E84">
        <f t="shared" si="8"/>
        <v>-4.8243220275889622E-3</v>
      </c>
      <c r="F84">
        <v>109.892151</v>
      </c>
      <c r="G84">
        <f t="shared" si="9"/>
        <v>2.207898515319117E-2</v>
      </c>
      <c r="H84">
        <v>54.525860000000002</v>
      </c>
      <c r="I84">
        <f t="shared" si="10"/>
        <v>-4.8249850128367511E-3</v>
      </c>
      <c r="J84">
        <v>251.40808100000001</v>
      </c>
      <c r="K84">
        <f t="shared" si="11"/>
        <v>-9.0143526964666099E-3</v>
      </c>
      <c r="L84">
        <v>100.92862700000001</v>
      </c>
      <c r="M84">
        <f t="shared" si="12"/>
        <v>-1.5185839926325955E-2</v>
      </c>
      <c r="N84" s="1">
        <v>81.990020999999999</v>
      </c>
      <c r="O84">
        <f t="shared" si="13"/>
        <v>3.3195508439802547E-2</v>
      </c>
    </row>
    <row r="85" spans="1:15" x14ac:dyDescent="0.2">
      <c r="A85" s="47">
        <v>43374</v>
      </c>
      <c r="B85">
        <v>301.77999899999998</v>
      </c>
      <c r="C85">
        <f t="shared" si="7"/>
        <v>-0.19338199297861719</v>
      </c>
      <c r="D85">
        <v>1598.01001</v>
      </c>
      <c r="E85">
        <f t="shared" si="8"/>
        <v>-0.20219170743884177</v>
      </c>
      <c r="F85">
        <v>102.628128</v>
      </c>
      <c r="G85">
        <f t="shared" si="9"/>
        <v>-6.6101381526329342E-2</v>
      </c>
      <c r="H85">
        <v>52.864044</v>
      </c>
      <c r="I85">
        <f t="shared" si="10"/>
        <v>-3.0477575227607627E-2</v>
      </c>
      <c r="J85">
        <v>247.80929599999999</v>
      </c>
      <c r="K85">
        <f t="shared" si="11"/>
        <v>-1.4314516007940177E-2</v>
      </c>
      <c r="L85">
        <v>97.511864000000003</v>
      </c>
      <c r="M85">
        <f t="shared" si="12"/>
        <v>-3.3853259491977462E-2</v>
      </c>
      <c r="N85" s="1">
        <v>72.621964000000006</v>
      </c>
      <c r="O85">
        <f t="shared" si="13"/>
        <v>-0.11425850226334243</v>
      </c>
    </row>
    <row r="86" spans="1:15" x14ac:dyDescent="0.2">
      <c r="A86" s="47">
        <v>43405</v>
      </c>
      <c r="B86">
        <v>286.13000499999998</v>
      </c>
      <c r="C86">
        <f t="shared" si="7"/>
        <v>-5.1858950400486922E-2</v>
      </c>
      <c r="D86">
        <v>1690.170044</v>
      </c>
      <c r="E86">
        <f t="shared" si="8"/>
        <v>5.7671750128774221E-2</v>
      </c>
      <c r="F86">
        <v>106.548393</v>
      </c>
      <c r="G86">
        <f t="shared" si="9"/>
        <v>3.8198738264036157E-2</v>
      </c>
      <c r="H86">
        <v>43.134712</v>
      </c>
      <c r="I86">
        <f t="shared" si="10"/>
        <v>-0.18404441400661667</v>
      </c>
      <c r="J86">
        <v>266.78256199999998</v>
      </c>
      <c r="K86">
        <f t="shared" si="11"/>
        <v>7.6563980069577361E-2</v>
      </c>
      <c r="L86">
        <v>100.149261</v>
      </c>
      <c r="M86">
        <f t="shared" si="12"/>
        <v>2.7046934514552944E-2</v>
      </c>
      <c r="N86" s="1">
        <v>72.699370999999999</v>
      </c>
      <c r="O86">
        <f t="shared" si="13"/>
        <v>1.0658896528878477E-3</v>
      </c>
    </row>
    <row r="87" spans="1:15" x14ac:dyDescent="0.2">
      <c r="A87" s="47">
        <v>43435</v>
      </c>
      <c r="B87">
        <v>267.66000400000001</v>
      </c>
      <c r="C87">
        <f t="shared" si="7"/>
        <v>-6.4551080548158418E-2</v>
      </c>
      <c r="D87">
        <v>1501.969971</v>
      </c>
      <c r="E87">
        <f t="shared" si="8"/>
        <v>-0.11134978617571568</v>
      </c>
      <c r="F87">
        <v>98.014899999999997</v>
      </c>
      <c r="G87">
        <f t="shared" si="9"/>
        <v>-8.0090302253549767E-2</v>
      </c>
      <c r="H87">
        <v>38.233898000000003</v>
      </c>
      <c r="I87">
        <f t="shared" si="10"/>
        <v>-0.11361647667892154</v>
      </c>
      <c r="J87">
        <v>236.967758</v>
      </c>
      <c r="K87">
        <f t="shared" si="11"/>
        <v>-0.11175694459370243</v>
      </c>
      <c r="L87">
        <v>87.926711999999995</v>
      </c>
      <c r="M87">
        <f t="shared" si="12"/>
        <v>-0.12204332690982114</v>
      </c>
      <c r="N87" s="1">
        <v>71.963920999999999</v>
      </c>
      <c r="O87">
        <f t="shared" si="13"/>
        <v>-1.0116318612990477E-2</v>
      </c>
    </row>
    <row r="88" spans="1:15" x14ac:dyDescent="0.2">
      <c r="A88" s="47">
        <v>43466</v>
      </c>
      <c r="B88">
        <v>339.5</v>
      </c>
      <c r="C88">
        <f t="shared" si="7"/>
        <v>0.26840019026525896</v>
      </c>
      <c r="D88">
        <v>1718.7299800000001</v>
      </c>
      <c r="E88">
        <f t="shared" si="8"/>
        <v>0.14431713894764683</v>
      </c>
      <c r="F88">
        <v>100.77479599999999</v>
      </c>
      <c r="G88">
        <f t="shared" si="9"/>
        <v>2.8157922928044591E-2</v>
      </c>
      <c r="H88">
        <v>40.342655000000001</v>
      </c>
      <c r="I88">
        <f t="shared" si="10"/>
        <v>5.5154120042900073E-2</v>
      </c>
      <c r="J88">
        <v>257.019409</v>
      </c>
      <c r="K88">
        <f t="shared" si="11"/>
        <v>8.4617633931448138E-2</v>
      </c>
      <c r="L88">
        <v>93.222838999999993</v>
      </c>
      <c r="M88">
        <f t="shared" si="12"/>
        <v>6.023342485500878E-2</v>
      </c>
      <c r="N88" s="1">
        <v>79.476723000000007</v>
      </c>
      <c r="O88">
        <f t="shared" si="13"/>
        <v>0.10439678516127558</v>
      </c>
    </row>
    <row r="89" spans="1:15" x14ac:dyDescent="0.2">
      <c r="A89" s="47">
        <v>43497</v>
      </c>
      <c r="B89">
        <v>358.10000600000001</v>
      </c>
      <c r="C89">
        <f t="shared" si="7"/>
        <v>5.4786468335787944E-2</v>
      </c>
      <c r="D89">
        <v>1639.829956</v>
      </c>
      <c r="E89">
        <f t="shared" si="8"/>
        <v>-4.5906003222216454E-2</v>
      </c>
      <c r="F89">
        <v>108.10880299999999</v>
      </c>
      <c r="G89">
        <f t="shared" si="9"/>
        <v>7.2776202891048275E-2</v>
      </c>
      <c r="H89">
        <v>41.969054999999997</v>
      </c>
      <c r="I89">
        <f t="shared" si="10"/>
        <v>4.0314649593587645E-2</v>
      </c>
      <c r="J89">
        <v>230.40432699999999</v>
      </c>
      <c r="K89">
        <f t="shared" si="11"/>
        <v>-0.10355280989693662</v>
      </c>
      <c r="L89">
        <v>94.760802999999996</v>
      </c>
      <c r="M89">
        <f t="shared" si="12"/>
        <v>1.6497716830958156E-2</v>
      </c>
      <c r="N89" s="1">
        <v>83.213736999999995</v>
      </c>
      <c r="O89">
        <f t="shared" si="13"/>
        <v>4.7020232578034046E-2</v>
      </c>
    </row>
    <row r="90" spans="1:15" x14ac:dyDescent="0.2">
      <c r="A90" s="47">
        <v>43525</v>
      </c>
      <c r="B90">
        <v>356.55999800000001</v>
      </c>
      <c r="C90">
        <f t="shared" si="7"/>
        <v>-4.3004969958028993E-3</v>
      </c>
      <c r="D90">
        <v>1780.75</v>
      </c>
      <c r="E90">
        <f t="shared" si="8"/>
        <v>8.5935766378937864E-2</v>
      </c>
      <c r="F90">
        <v>114.29800400000001</v>
      </c>
      <c r="G90">
        <f t="shared" si="9"/>
        <v>5.7249741262975704E-2</v>
      </c>
      <c r="H90">
        <v>46.238593999999999</v>
      </c>
      <c r="I90">
        <f t="shared" si="10"/>
        <v>0.10173064416151381</v>
      </c>
      <c r="J90">
        <v>235.198486</v>
      </c>
      <c r="K90">
        <f t="shared" si="11"/>
        <v>2.0807590996327112E-2</v>
      </c>
      <c r="L90">
        <v>91.918700999999999</v>
      </c>
      <c r="M90">
        <f t="shared" si="12"/>
        <v>-2.9992379866177338E-2</v>
      </c>
      <c r="N90" s="1">
        <v>81.738349999999997</v>
      </c>
      <c r="O90">
        <f t="shared" si="13"/>
        <v>-1.7730089444246422E-2</v>
      </c>
    </row>
    <row r="91" spans="1:15" x14ac:dyDescent="0.2">
      <c r="A91" s="47">
        <v>43556</v>
      </c>
      <c r="B91">
        <v>370.540009</v>
      </c>
      <c r="C91">
        <f t="shared" si="7"/>
        <v>3.9208018505766287E-2</v>
      </c>
      <c r="D91">
        <v>1926.5200199999999</v>
      </c>
      <c r="E91">
        <f t="shared" si="8"/>
        <v>8.1858778604520524E-2</v>
      </c>
      <c r="F91">
        <v>126.567055</v>
      </c>
      <c r="G91">
        <f t="shared" si="9"/>
        <v>0.10734265315779258</v>
      </c>
      <c r="H91">
        <v>48.848109999999998</v>
      </c>
      <c r="I91">
        <f t="shared" si="10"/>
        <v>5.6435885572126164E-2</v>
      </c>
      <c r="J91">
        <v>222.546875</v>
      </c>
      <c r="K91">
        <f t="shared" si="11"/>
        <v>-5.3791209353277906E-2</v>
      </c>
      <c r="L91">
        <v>105.37552599999999</v>
      </c>
      <c r="M91">
        <f t="shared" si="12"/>
        <v>0.14639920770855971</v>
      </c>
      <c r="N91" s="1">
        <v>85.471451000000002</v>
      </c>
      <c r="O91">
        <f t="shared" si="13"/>
        <v>4.5671352553605563E-2</v>
      </c>
    </row>
    <row r="92" spans="1:15" x14ac:dyDescent="0.2">
      <c r="A92" s="47">
        <v>43586</v>
      </c>
      <c r="B92">
        <v>343.27999899999998</v>
      </c>
      <c r="C92">
        <f t="shared" si="7"/>
        <v>-7.3568330916729763E-2</v>
      </c>
      <c r="D92">
        <v>1775.0699460000001</v>
      </c>
      <c r="E92">
        <f t="shared" si="8"/>
        <v>-7.8613288430815192E-2</v>
      </c>
      <c r="F92">
        <v>119.860748</v>
      </c>
      <c r="G92">
        <f t="shared" si="9"/>
        <v>-5.2986197711560844E-2</v>
      </c>
      <c r="H92">
        <v>42.616432000000003</v>
      </c>
      <c r="I92">
        <f t="shared" si="10"/>
        <v>-0.12757255091343339</v>
      </c>
      <c r="J92">
        <v>230.88267500000001</v>
      </c>
      <c r="K92">
        <f t="shared" si="11"/>
        <v>3.7456378571930099E-2</v>
      </c>
      <c r="L92">
        <v>96.949837000000002</v>
      </c>
      <c r="M92">
        <f t="shared" si="12"/>
        <v>-7.9958689838473415E-2</v>
      </c>
      <c r="N92" s="1">
        <v>75.068520000000007</v>
      </c>
      <c r="O92">
        <f t="shared" si="13"/>
        <v>-0.12171234813832744</v>
      </c>
    </row>
    <row r="93" spans="1:15" x14ac:dyDescent="0.2">
      <c r="A93" s="47">
        <v>43617</v>
      </c>
      <c r="B93">
        <v>367.32000699999998</v>
      </c>
      <c r="C93">
        <f t="shared" si="7"/>
        <v>7.0030319476900263E-2</v>
      </c>
      <c r="D93">
        <v>1893.630005</v>
      </c>
      <c r="E93">
        <f t="shared" si="8"/>
        <v>6.6791767427062221E-2</v>
      </c>
      <c r="F93">
        <v>130.30389400000001</v>
      </c>
      <c r="G93">
        <f t="shared" si="9"/>
        <v>8.7127322115493663E-2</v>
      </c>
      <c r="H93">
        <v>48.364227</v>
      </c>
      <c r="I93">
        <f t="shared" si="10"/>
        <v>0.13487274110605965</v>
      </c>
      <c r="J93">
        <v>232.99292</v>
      </c>
      <c r="K93">
        <f t="shared" si="11"/>
        <v>9.1399019003915814E-3</v>
      </c>
      <c r="L93">
        <v>102.29325900000001</v>
      </c>
      <c r="M93">
        <f t="shared" si="12"/>
        <v>5.5115327321282694E-2</v>
      </c>
      <c r="N93" s="1">
        <v>81.923012</v>
      </c>
      <c r="O93">
        <f t="shared" si="13"/>
        <v>9.1309806027879498E-2</v>
      </c>
    </row>
    <row r="94" spans="1:15" x14ac:dyDescent="0.2">
      <c r="A94" s="47">
        <v>43647</v>
      </c>
      <c r="B94">
        <v>322.98998999999998</v>
      </c>
      <c r="C94">
        <f t="shared" si="7"/>
        <v>-0.12068500532289275</v>
      </c>
      <c r="D94">
        <v>1866.780029</v>
      </c>
      <c r="E94">
        <f t="shared" si="8"/>
        <v>-1.4179103588929438E-2</v>
      </c>
      <c r="F94">
        <v>132.55079699999999</v>
      </c>
      <c r="G94">
        <f t="shared" si="9"/>
        <v>1.7243559889315162E-2</v>
      </c>
      <c r="H94">
        <v>52.058987000000002</v>
      </c>
      <c r="I94">
        <f t="shared" si="10"/>
        <v>7.6394480573420562E-2</v>
      </c>
      <c r="J94">
        <v>238.82008400000001</v>
      </c>
      <c r="K94">
        <f t="shared" si="11"/>
        <v>2.5010047515606957E-2</v>
      </c>
      <c r="L94">
        <v>106.13610799999999</v>
      </c>
      <c r="M94">
        <f t="shared" si="12"/>
        <v>3.7566981808644755E-2</v>
      </c>
      <c r="N94" s="1">
        <v>83.952804999999998</v>
      </c>
      <c r="O94">
        <f t="shared" si="13"/>
        <v>2.4776835597792694E-2</v>
      </c>
    </row>
    <row r="95" spans="1:15" x14ac:dyDescent="0.2">
      <c r="A95" s="47">
        <v>43678</v>
      </c>
      <c r="B95">
        <v>293.75</v>
      </c>
      <c r="C95">
        <f t="shared" si="7"/>
        <v>-9.052909039069594E-2</v>
      </c>
      <c r="D95">
        <v>1776.290039</v>
      </c>
      <c r="E95">
        <f t="shared" si="8"/>
        <v>-4.8473836549705253E-2</v>
      </c>
      <c r="F95">
        <v>134.09742700000001</v>
      </c>
      <c r="G95">
        <f t="shared" si="9"/>
        <v>1.1668205963333603E-2</v>
      </c>
      <c r="H95">
        <v>51.008235999999997</v>
      </c>
      <c r="I95">
        <f t="shared" si="10"/>
        <v>-2.018385413454175E-2</v>
      </c>
      <c r="J95">
        <v>224.42433199999999</v>
      </c>
      <c r="K95">
        <f t="shared" si="11"/>
        <v>-6.0278648926360881E-2</v>
      </c>
      <c r="L95">
        <v>101.22983600000001</v>
      </c>
      <c r="M95">
        <f t="shared" si="12"/>
        <v>-4.6226228683644469E-2</v>
      </c>
      <c r="N95" s="1">
        <v>82.459755000000001</v>
      </c>
      <c r="O95">
        <f t="shared" si="13"/>
        <v>-1.7784396840582001E-2</v>
      </c>
    </row>
    <row r="96" spans="1:15" x14ac:dyDescent="0.2">
      <c r="A96" s="47">
        <v>43709</v>
      </c>
      <c r="B96">
        <v>267.61999500000002</v>
      </c>
      <c r="C96">
        <f t="shared" si="7"/>
        <v>-8.8953208510638246E-2</v>
      </c>
      <c r="D96">
        <v>1735.910034</v>
      </c>
      <c r="E96">
        <f t="shared" si="8"/>
        <v>-2.2732776806389545E-2</v>
      </c>
      <c r="F96">
        <v>135.68583699999999</v>
      </c>
      <c r="G96">
        <f t="shared" si="9"/>
        <v>1.184519371874288E-2</v>
      </c>
      <c r="H96">
        <v>54.937817000000003</v>
      </c>
      <c r="I96">
        <f t="shared" si="10"/>
        <v>7.7038166934453603E-2</v>
      </c>
      <c r="J96">
        <v>208.42692600000001</v>
      </c>
      <c r="K96">
        <f t="shared" si="11"/>
        <v>-7.1281958856404148E-2</v>
      </c>
      <c r="L96">
        <v>108.444748</v>
      </c>
      <c r="M96">
        <f t="shared" si="12"/>
        <v>7.1272584102576225E-2</v>
      </c>
      <c r="N96" s="1">
        <v>91.889069000000006</v>
      </c>
      <c r="O96">
        <f t="shared" si="13"/>
        <v>0.11435049740324847</v>
      </c>
    </row>
    <row r="97" spans="1:15" x14ac:dyDescent="0.2">
      <c r="A97" s="47">
        <v>43739</v>
      </c>
      <c r="B97">
        <v>287.41000400000001</v>
      </c>
      <c r="C97">
        <f t="shared" si="7"/>
        <v>7.3948170427250756E-2</v>
      </c>
      <c r="D97">
        <v>1776.660034</v>
      </c>
      <c r="E97">
        <f t="shared" si="8"/>
        <v>2.3474718851702887E-2</v>
      </c>
      <c r="F97">
        <v>139.921402</v>
      </c>
      <c r="G97">
        <f t="shared" si="9"/>
        <v>3.1215969873112169E-2</v>
      </c>
      <c r="H97">
        <v>61.018577999999998</v>
      </c>
      <c r="I97">
        <f t="shared" si="10"/>
        <v>0.11068443072647016</v>
      </c>
      <c r="J97">
        <v>243.502014</v>
      </c>
      <c r="K97">
        <f t="shared" si="11"/>
        <v>0.16828482131910344</v>
      </c>
      <c r="L97">
        <v>115.106773</v>
      </c>
      <c r="M97">
        <f t="shared" si="12"/>
        <v>6.1432435621501927E-2</v>
      </c>
      <c r="N97" s="1">
        <v>87.613579000000001</v>
      </c>
      <c r="O97">
        <f t="shared" si="13"/>
        <v>-4.6528820528152319E-2</v>
      </c>
    </row>
    <row r="98" spans="1:15" x14ac:dyDescent="0.2">
      <c r="A98" s="47">
        <v>43770</v>
      </c>
      <c r="B98">
        <v>314.66000400000001</v>
      </c>
      <c r="C98">
        <f t="shared" si="7"/>
        <v>9.4812287744862209E-2</v>
      </c>
      <c r="D98">
        <v>1800.8000489999999</v>
      </c>
      <c r="E98">
        <f t="shared" si="8"/>
        <v>1.3587301193268102E-2</v>
      </c>
      <c r="F98">
        <v>147.738754</v>
      </c>
      <c r="G98">
        <f t="shared" si="9"/>
        <v>5.5869594559951594E-2</v>
      </c>
      <c r="H98">
        <v>65.554007999999996</v>
      </c>
      <c r="I98">
        <f t="shared" si="10"/>
        <v>7.4328674129377423E-2</v>
      </c>
      <c r="J98">
        <v>269.683044</v>
      </c>
      <c r="K98">
        <f t="shared" si="11"/>
        <v>0.1075187410975582</v>
      </c>
      <c r="L98">
        <v>122.38202699999999</v>
      </c>
      <c r="M98">
        <f t="shared" si="12"/>
        <v>6.3204395452906917E-2</v>
      </c>
      <c r="N98" s="1">
        <v>91.468368999999996</v>
      </c>
      <c r="O98">
        <f t="shared" si="13"/>
        <v>4.3997631919590843E-2</v>
      </c>
    </row>
    <row r="99" spans="1:15" x14ac:dyDescent="0.2">
      <c r="A99" s="47">
        <v>43800</v>
      </c>
      <c r="B99">
        <v>323.57000699999998</v>
      </c>
      <c r="C99">
        <f t="shared" si="7"/>
        <v>2.8316287061383116E-2</v>
      </c>
      <c r="D99">
        <v>1847.839966</v>
      </c>
      <c r="E99">
        <f t="shared" si="8"/>
        <v>2.6121676876964622E-2</v>
      </c>
      <c r="F99">
        <v>154.43043499999999</v>
      </c>
      <c r="G99">
        <f t="shared" si="9"/>
        <v>4.5294012700283021E-2</v>
      </c>
      <c r="H99">
        <v>72.245948999999996</v>
      </c>
      <c r="I99">
        <f t="shared" si="10"/>
        <v>0.10208286577992302</v>
      </c>
      <c r="J99">
        <v>283.279449</v>
      </c>
      <c r="K99">
        <f t="shared" si="11"/>
        <v>5.0416239739566292E-2</v>
      </c>
      <c r="L99">
        <v>129.47825599999999</v>
      </c>
      <c r="M99">
        <f t="shared" si="12"/>
        <v>5.7984241427869093E-2</v>
      </c>
      <c r="N99" s="1">
        <v>99.377892000000003</v>
      </c>
      <c r="O99">
        <f t="shared" si="13"/>
        <v>8.6472767432859851E-2</v>
      </c>
    </row>
    <row r="100" spans="1:15" x14ac:dyDescent="0.2">
      <c r="A100" s="47">
        <v>43831</v>
      </c>
      <c r="B100">
        <v>345.08999599999999</v>
      </c>
      <c r="C100">
        <f t="shared" si="7"/>
        <v>6.6507984468412149E-2</v>
      </c>
      <c r="D100">
        <v>2008.719971</v>
      </c>
      <c r="E100">
        <f t="shared" si="8"/>
        <v>8.7063819356746175E-2</v>
      </c>
      <c r="F100">
        <v>166.700638</v>
      </c>
      <c r="G100">
        <f t="shared" si="9"/>
        <v>7.9454564768920127E-2</v>
      </c>
      <c r="H100">
        <v>76.147934000000006</v>
      </c>
      <c r="I100">
        <f t="shared" si="10"/>
        <v>5.4009741085967476E-2</v>
      </c>
      <c r="J100">
        <v>263.54244999999997</v>
      </c>
      <c r="K100">
        <f t="shared" si="11"/>
        <v>-6.9673246928689231E-2</v>
      </c>
      <c r="L100">
        <v>122.939308</v>
      </c>
      <c r="M100">
        <f t="shared" si="12"/>
        <v>-5.0502286654216223E-2</v>
      </c>
      <c r="N100" s="1">
        <v>94.463448</v>
      </c>
      <c r="O100">
        <f t="shared" si="13"/>
        <v>-4.9452085379311554E-2</v>
      </c>
    </row>
    <row r="101" spans="1:15" x14ac:dyDescent="0.2">
      <c r="A101" s="47">
        <v>43862</v>
      </c>
      <c r="B101">
        <v>369.02999899999998</v>
      </c>
      <c r="C101">
        <f t="shared" si="7"/>
        <v>6.9373216486982692E-2</v>
      </c>
      <c r="D101">
        <v>1883.75</v>
      </c>
      <c r="E101">
        <f t="shared" si="8"/>
        <v>-6.2213734519593715E-2</v>
      </c>
      <c r="F101">
        <v>158.651062</v>
      </c>
      <c r="G101">
        <f t="shared" si="9"/>
        <v>-4.8287613632288569E-2</v>
      </c>
      <c r="H101">
        <v>67.254035999999999</v>
      </c>
      <c r="I101">
        <f t="shared" si="10"/>
        <v>-0.11679762710305451</v>
      </c>
      <c r="J101">
        <v>246.624268</v>
      </c>
      <c r="K101">
        <f t="shared" si="11"/>
        <v>-6.419528239188782E-2</v>
      </c>
      <c r="L101">
        <v>108.538284</v>
      </c>
      <c r="M101">
        <f t="shared" si="12"/>
        <v>-0.11713929608258404</v>
      </c>
      <c r="N101" s="1">
        <v>87.675407000000007</v>
      </c>
      <c r="O101">
        <f t="shared" si="13"/>
        <v>-7.1858916265686093E-2</v>
      </c>
    </row>
    <row r="102" spans="1:15" x14ac:dyDescent="0.2">
      <c r="A102" s="47">
        <v>43891</v>
      </c>
      <c r="B102">
        <v>375.5</v>
      </c>
      <c r="C102">
        <f t="shared" si="7"/>
        <v>1.7532452693635958E-2</v>
      </c>
      <c r="D102">
        <v>1949.719971</v>
      </c>
      <c r="E102">
        <f t="shared" si="8"/>
        <v>3.5020555275381546E-2</v>
      </c>
      <c r="F102">
        <v>154.86204499999999</v>
      </c>
      <c r="G102">
        <f t="shared" si="9"/>
        <v>-2.3882708077932698E-2</v>
      </c>
      <c r="H102">
        <v>62.710777</v>
      </c>
      <c r="I102">
        <f t="shared" si="10"/>
        <v>-6.7553700420298929E-2</v>
      </c>
      <c r="J102">
        <v>241.22673</v>
      </c>
      <c r="K102">
        <f t="shared" si="11"/>
        <v>-2.1885672662189097E-2</v>
      </c>
      <c r="L102">
        <v>84.159003999999996</v>
      </c>
      <c r="M102">
        <f t="shared" si="12"/>
        <v>-0.22461457009952365</v>
      </c>
      <c r="N102" s="1">
        <v>81.387230000000002</v>
      </c>
      <c r="O102">
        <f t="shared" si="13"/>
        <v>-7.1721104186034793E-2</v>
      </c>
    </row>
    <row r="103" spans="1:15" x14ac:dyDescent="0.2">
      <c r="A103" s="47">
        <v>43922</v>
      </c>
      <c r="B103">
        <v>419.85000600000001</v>
      </c>
      <c r="C103">
        <f t="shared" si="7"/>
        <v>0.1181092037283622</v>
      </c>
      <c r="D103">
        <v>2474</v>
      </c>
      <c r="E103">
        <f t="shared" si="8"/>
        <v>0.26890016863862753</v>
      </c>
      <c r="F103">
        <v>175.97380100000001</v>
      </c>
      <c r="G103">
        <f t="shared" si="9"/>
        <v>0.13632621214578441</v>
      </c>
      <c r="H103">
        <v>72.454391000000001</v>
      </c>
      <c r="I103">
        <f t="shared" si="10"/>
        <v>0.15537383630249074</v>
      </c>
      <c r="J103">
        <v>284.13336199999998</v>
      </c>
      <c r="K103">
        <f t="shared" si="11"/>
        <v>0.17786848082714538</v>
      </c>
      <c r="L103">
        <v>89.515334999999993</v>
      </c>
      <c r="M103">
        <f t="shared" si="12"/>
        <v>6.3645370612988694E-2</v>
      </c>
      <c r="N103" s="1">
        <v>85.754638999999997</v>
      </c>
      <c r="O103">
        <f t="shared" si="13"/>
        <v>5.366209170652441E-2</v>
      </c>
    </row>
    <row r="104" spans="1:15" x14ac:dyDescent="0.2">
      <c r="A104" s="47">
        <v>43952</v>
      </c>
      <c r="B104">
        <v>419.73001099999999</v>
      </c>
      <c r="C104">
        <f t="shared" si="7"/>
        <v>-2.8580444988731801E-4</v>
      </c>
      <c r="D104">
        <v>2442.3701169999999</v>
      </c>
      <c r="E104">
        <f t="shared" si="8"/>
        <v>-1.2784916329830261E-2</v>
      </c>
      <c r="F104">
        <v>179.94087200000001</v>
      </c>
      <c r="G104">
        <f t="shared" si="9"/>
        <v>2.2543531920413563E-2</v>
      </c>
      <c r="H104">
        <v>78.407593000000006</v>
      </c>
      <c r="I104">
        <f t="shared" si="10"/>
        <v>8.216482007280973E-2</v>
      </c>
      <c r="J104">
        <v>296.16049199999998</v>
      </c>
      <c r="K104">
        <f t="shared" si="11"/>
        <v>4.2329172172326603E-2</v>
      </c>
      <c r="L104">
        <v>91.909499999999994</v>
      </c>
      <c r="M104">
        <f t="shared" si="12"/>
        <v>2.6745864270071727E-2</v>
      </c>
      <c r="N104" s="1">
        <v>96.968254000000002</v>
      </c>
      <c r="O104">
        <f t="shared" si="13"/>
        <v>0.13076394619304507</v>
      </c>
    </row>
    <row r="105" spans="1:15" x14ac:dyDescent="0.2">
      <c r="A105" s="47">
        <v>43983</v>
      </c>
      <c r="B105">
        <v>455.040009</v>
      </c>
      <c r="C105">
        <f t="shared" si="7"/>
        <v>8.4125502286278048E-2</v>
      </c>
      <c r="D105">
        <v>2758.820068</v>
      </c>
      <c r="E105">
        <f t="shared" si="8"/>
        <v>0.12956674698783996</v>
      </c>
      <c r="F105">
        <v>200.391525</v>
      </c>
      <c r="G105">
        <f t="shared" si="9"/>
        <v>0.11365207233184903</v>
      </c>
      <c r="H105">
        <v>90.207329000000001</v>
      </c>
      <c r="I105">
        <f t="shared" si="10"/>
        <v>0.15049226163593613</v>
      </c>
      <c r="J105">
        <v>286.54269399999998</v>
      </c>
      <c r="K105">
        <f t="shared" si="11"/>
        <v>-3.2474952803630518E-2</v>
      </c>
      <c r="L105">
        <v>88.839859000000004</v>
      </c>
      <c r="M105">
        <f t="shared" si="12"/>
        <v>-3.3398517019459256E-2</v>
      </c>
      <c r="N105" s="1">
        <v>96.687507999999994</v>
      </c>
      <c r="O105">
        <f t="shared" si="13"/>
        <v>-2.8952362079243759E-3</v>
      </c>
    </row>
    <row r="106" spans="1:15" x14ac:dyDescent="0.2">
      <c r="A106" s="47">
        <v>44013</v>
      </c>
      <c r="B106">
        <v>488.88000499999998</v>
      </c>
      <c r="C106">
        <f t="shared" si="7"/>
        <v>7.4367078346291055E-2</v>
      </c>
      <c r="D106">
        <v>3164.679932</v>
      </c>
      <c r="E106">
        <f t="shared" si="8"/>
        <v>0.14711356811835399</v>
      </c>
      <c r="F106">
        <v>201.86854600000001</v>
      </c>
      <c r="G106">
        <f t="shared" si="9"/>
        <v>7.3706759804338419E-3</v>
      </c>
      <c r="H106">
        <v>105.103409</v>
      </c>
      <c r="I106">
        <f t="shared" si="10"/>
        <v>0.16513159368680563</v>
      </c>
      <c r="J106">
        <v>295.41632099999998</v>
      </c>
      <c r="K106">
        <f t="shared" si="11"/>
        <v>3.0967905257427361E-2</v>
      </c>
      <c r="L106">
        <v>91.276687999999993</v>
      </c>
      <c r="M106">
        <f t="shared" si="12"/>
        <v>2.7429455960752806E-2</v>
      </c>
      <c r="N106" s="1">
        <v>96.253631999999996</v>
      </c>
      <c r="O106">
        <f t="shared" si="13"/>
        <v>-4.4874049292903274E-3</v>
      </c>
    </row>
    <row r="107" spans="1:15" x14ac:dyDescent="0.2">
      <c r="A107" s="47">
        <v>44044</v>
      </c>
      <c r="B107">
        <v>529.55999799999995</v>
      </c>
      <c r="C107">
        <f t="shared" si="7"/>
        <v>8.3210588659685461E-2</v>
      </c>
      <c r="D107">
        <v>3450.959961</v>
      </c>
      <c r="E107">
        <f t="shared" si="8"/>
        <v>9.0460973985156873E-2</v>
      </c>
      <c r="F107">
        <v>222.074127</v>
      </c>
      <c r="G107">
        <f t="shared" si="9"/>
        <v>0.10009276531867424</v>
      </c>
      <c r="H107">
        <v>127.63545999999999</v>
      </c>
      <c r="I107">
        <f t="shared" si="10"/>
        <v>0.21437983043918202</v>
      </c>
      <c r="J107">
        <v>304.94879200000003</v>
      </c>
      <c r="K107">
        <f t="shared" si="11"/>
        <v>3.2267922664977078E-2</v>
      </c>
      <c r="L107">
        <v>95.551795999999996</v>
      </c>
      <c r="M107">
        <f t="shared" si="12"/>
        <v>4.6836800213434601E-2</v>
      </c>
      <c r="N107" s="1">
        <v>110.33519</v>
      </c>
      <c r="O107">
        <f t="shared" si="13"/>
        <v>0.14629638079527224</v>
      </c>
    </row>
    <row r="108" spans="1:15" x14ac:dyDescent="0.2">
      <c r="A108" s="47">
        <v>44075</v>
      </c>
      <c r="B108">
        <v>500.02999899999998</v>
      </c>
      <c r="C108">
        <f t="shared" si="7"/>
        <v>-5.5763273494082874E-2</v>
      </c>
      <c r="D108">
        <v>3148.7299800000001</v>
      </c>
      <c r="E108">
        <f t="shared" si="8"/>
        <v>-8.7578524357153492E-2</v>
      </c>
      <c r="F108">
        <v>207.60768100000001</v>
      </c>
      <c r="G108">
        <f t="shared" si="9"/>
        <v>-6.5142419765090373E-2</v>
      </c>
      <c r="H108">
        <v>114.75598100000001</v>
      </c>
      <c r="I108">
        <f t="shared" si="10"/>
        <v>-0.10090831341070883</v>
      </c>
      <c r="J108">
        <v>304.18771400000003</v>
      </c>
      <c r="K108">
        <f t="shared" si="11"/>
        <v>-2.495756730198812E-3</v>
      </c>
      <c r="L108">
        <v>91.813254999999998</v>
      </c>
      <c r="M108">
        <f t="shared" si="12"/>
        <v>-3.9125805652046541E-2</v>
      </c>
      <c r="N108" s="1">
        <v>124.069756</v>
      </c>
      <c r="O108">
        <f t="shared" si="13"/>
        <v>0.12448037656888977</v>
      </c>
    </row>
    <row r="109" spans="1:15" x14ac:dyDescent="0.2">
      <c r="A109" s="47">
        <v>44105</v>
      </c>
      <c r="B109">
        <v>475.73998999999998</v>
      </c>
      <c r="C109">
        <f t="shared" si="7"/>
        <v>-4.8577103470945945E-2</v>
      </c>
      <c r="D109">
        <v>3036.1499020000001</v>
      </c>
      <c r="E109">
        <f t="shared" si="8"/>
        <v>-3.575412268282209E-2</v>
      </c>
      <c r="F109">
        <v>199.849411</v>
      </c>
      <c r="G109">
        <f t="shared" si="9"/>
        <v>-3.7369860125743663E-2</v>
      </c>
      <c r="H109">
        <v>107.869232</v>
      </c>
      <c r="I109">
        <f t="shared" si="10"/>
        <v>-6.0012113878404376E-2</v>
      </c>
      <c r="J109">
        <v>298.94576999999998</v>
      </c>
      <c r="K109">
        <f t="shared" si="11"/>
        <v>-1.7232596054159E-2</v>
      </c>
      <c r="L109">
        <v>93.501311999999999</v>
      </c>
      <c r="M109">
        <f t="shared" si="12"/>
        <v>1.838576575898546E-2</v>
      </c>
      <c r="N109" s="1">
        <v>118.673706</v>
      </c>
      <c r="O109">
        <f t="shared" si="13"/>
        <v>-4.34920658665598E-2</v>
      </c>
    </row>
    <row r="110" spans="1:15" x14ac:dyDescent="0.2">
      <c r="A110" s="47">
        <v>44136</v>
      </c>
      <c r="B110">
        <v>490.70001200000002</v>
      </c>
      <c r="C110">
        <f t="shared" si="7"/>
        <v>3.1445794582036377E-2</v>
      </c>
      <c r="D110">
        <v>3168.040039</v>
      </c>
      <c r="E110">
        <f t="shared" si="8"/>
        <v>4.3439929271318262E-2</v>
      </c>
      <c r="F110">
        <v>211.299271</v>
      </c>
      <c r="G110">
        <f t="shared" si="9"/>
        <v>5.7292438054771154E-2</v>
      </c>
      <c r="H110">
        <v>117.966499</v>
      </c>
      <c r="I110">
        <f t="shared" si="10"/>
        <v>9.360655316429807E-2</v>
      </c>
      <c r="J110">
        <v>329.51238999999998</v>
      </c>
      <c r="K110">
        <f t="shared" si="11"/>
        <v>0.10224804318187879</v>
      </c>
      <c r="L110">
        <v>113.466049</v>
      </c>
      <c r="M110">
        <f t="shared" si="12"/>
        <v>0.2135236027490181</v>
      </c>
      <c r="N110" s="1">
        <v>133.122467</v>
      </c>
      <c r="O110">
        <f t="shared" si="13"/>
        <v>0.12175199955413885</v>
      </c>
    </row>
    <row r="111" spans="1:15" x14ac:dyDescent="0.2">
      <c r="A111" s="47">
        <v>44166</v>
      </c>
      <c r="B111">
        <v>540.72997999999995</v>
      </c>
      <c r="C111">
        <f t="shared" si="7"/>
        <v>0.10195632112599161</v>
      </c>
      <c r="D111">
        <v>3256.929932</v>
      </c>
      <c r="E111">
        <f t="shared" si="8"/>
        <v>2.8058323728780383E-2</v>
      </c>
      <c r="F111">
        <v>220.11596700000001</v>
      </c>
      <c r="G111">
        <f t="shared" si="9"/>
        <v>4.1726107043691632E-2</v>
      </c>
      <c r="H111">
        <v>131.70919799999999</v>
      </c>
      <c r="I111">
        <f t="shared" si="10"/>
        <v>0.11649662502911091</v>
      </c>
      <c r="J111">
        <v>343.56124899999998</v>
      </c>
      <c r="K111">
        <f t="shared" si="11"/>
        <v>4.2635298174979075E-2</v>
      </c>
      <c r="L111">
        <v>122.31193500000001</v>
      </c>
      <c r="M111">
        <f t="shared" si="12"/>
        <v>7.7960641777524195E-2</v>
      </c>
      <c r="N111" s="1">
        <v>139.813187</v>
      </c>
      <c r="O111">
        <f t="shared" si="13"/>
        <v>5.025988588387563E-2</v>
      </c>
    </row>
    <row r="112" spans="1:15" x14ac:dyDescent="0.2">
      <c r="A112" s="47">
        <v>44197</v>
      </c>
      <c r="B112">
        <v>532.39001499999995</v>
      </c>
      <c r="C112">
        <f t="shared" si="7"/>
        <v>-1.5423529873449974E-2</v>
      </c>
      <c r="D112">
        <v>3206.1999510000001</v>
      </c>
      <c r="E112">
        <f t="shared" si="8"/>
        <v>-1.5576012397923443E-2</v>
      </c>
      <c r="F112">
        <v>229.55714399999999</v>
      </c>
      <c r="G112">
        <f t="shared" si="9"/>
        <v>4.2891831649813854E-2</v>
      </c>
      <c r="H112">
        <v>130.98460399999999</v>
      </c>
      <c r="I112">
        <f t="shared" si="10"/>
        <v>-5.5014684699545152E-3</v>
      </c>
      <c r="J112">
        <v>327.98419200000001</v>
      </c>
      <c r="K112">
        <f t="shared" si="11"/>
        <v>-4.5339970806777367E-2</v>
      </c>
      <c r="L112">
        <v>123.85202</v>
      </c>
      <c r="M112">
        <f t="shared" si="12"/>
        <v>1.2591453156227072E-2</v>
      </c>
      <c r="N112" s="1">
        <v>132.29110700000001</v>
      </c>
      <c r="O112">
        <f t="shared" si="13"/>
        <v>-5.3800933670155079E-2</v>
      </c>
    </row>
    <row r="113" spans="1:15" x14ac:dyDescent="0.2">
      <c r="A113" s="47">
        <v>44228</v>
      </c>
      <c r="B113">
        <v>538.84997599999997</v>
      </c>
      <c r="C113">
        <f t="shared" si="7"/>
        <v>1.2133888348751285E-2</v>
      </c>
      <c r="D113">
        <v>3092.929932</v>
      </c>
      <c r="E113">
        <f t="shared" si="8"/>
        <v>-3.5328432640226198E-2</v>
      </c>
      <c r="F113">
        <v>229.97279399999999</v>
      </c>
      <c r="G113">
        <f t="shared" si="9"/>
        <v>1.8106602685386234E-3</v>
      </c>
      <c r="H113">
        <v>120.363693</v>
      </c>
      <c r="I113">
        <f t="shared" si="10"/>
        <v>-8.1085186164321976E-2</v>
      </c>
      <c r="J113">
        <v>326.64703400000002</v>
      </c>
      <c r="K113">
        <f t="shared" si="11"/>
        <v>-4.0768977060942867E-3</v>
      </c>
      <c r="L113">
        <v>142.67948899999999</v>
      </c>
      <c r="M113">
        <f t="shared" si="12"/>
        <v>0.15201584116270364</v>
      </c>
      <c r="N113" s="1">
        <v>133.469528</v>
      </c>
      <c r="O113">
        <f t="shared" si="13"/>
        <v>8.9077869761871892E-3</v>
      </c>
    </row>
    <row r="114" spans="1:15" x14ac:dyDescent="0.2">
      <c r="A114" s="47">
        <v>44256</v>
      </c>
      <c r="B114">
        <v>521.65997300000004</v>
      </c>
      <c r="C114">
        <f t="shared" si="7"/>
        <v>-3.1901278214031013E-2</v>
      </c>
      <c r="D114">
        <v>3094.080078</v>
      </c>
      <c r="E114">
        <f t="shared" si="8"/>
        <v>3.7186293426835694E-4</v>
      </c>
      <c r="F114">
        <v>233.86506700000001</v>
      </c>
      <c r="G114">
        <f t="shared" si="9"/>
        <v>1.6924928085189143E-2</v>
      </c>
      <c r="H114">
        <v>121.428291</v>
      </c>
      <c r="I114">
        <f t="shared" si="10"/>
        <v>8.8448432701379778E-3</v>
      </c>
      <c r="J114">
        <v>365.828552</v>
      </c>
      <c r="K114">
        <f t="shared" si="11"/>
        <v>0.11995063148193159</v>
      </c>
      <c r="L114">
        <v>147.585114</v>
      </c>
      <c r="M114">
        <f t="shared" si="12"/>
        <v>3.4382131828352813E-2</v>
      </c>
      <c r="N114" s="1">
        <v>131.86546300000001</v>
      </c>
      <c r="O114">
        <f t="shared" si="13"/>
        <v>-1.2018211377805963E-2</v>
      </c>
    </row>
    <row r="115" spans="1:15" x14ac:dyDescent="0.2">
      <c r="A115" s="47">
        <v>44287</v>
      </c>
      <c r="B115">
        <v>513.46997099999999</v>
      </c>
      <c r="C115">
        <f t="shared" si="7"/>
        <v>-1.5699885795148114E-2</v>
      </c>
      <c r="D115">
        <v>3467.419922</v>
      </c>
      <c r="E115">
        <f t="shared" si="8"/>
        <v>0.1206626314084687</v>
      </c>
      <c r="F115">
        <v>250.142471</v>
      </c>
      <c r="G115">
        <f t="shared" si="9"/>
        <v>6.9601690448278838E-2</v>
      </c>
      <c r="H115">
        <v>130.683289</v>
      </c>
      <c r="I115">
        <f t="shared" si="10"/>
        <v>7.6217806606534558E-2</v>
      </c>
      <c r="J115">
        <v>393.503174</v>
      </c>
      <c r="K115">
        <f t="shared" si="11"/>
        <v>7.5649158188177718E-2</v>
      </c>
      <c r="L115">
        <v>149.116882</v>
      </c>
      <c r="M115">
        <f t="shared" si="12"/>
        <v>1.0378878726210825E-2</v>
      </c>
      <c r="N115" s="1">
        <v>131.59754899999999</v>
      </c>
      <c r="O115">
        <f t="shared" si="13"/>
        <v>-2.0317222865248565E-3</v>
      </c>
    </row>
    <row r="116" spans="1:15" x14ac:dyDescent="0.2">
      <c r="A116" s="47">
        <v>44317</v>
      </c>
      <c r="B116">
        <v>502.80999800000001</v>
      </c>
      <c r="C116">
        <f t="shared" si="7"/>
        <v>-2.0760655154262137E-2</v>
      </c>
      <c r="D116">
        <v>3223.070068</v>
      </c>
      <c r="E116">
        <f t="shared" si="8"/>
        <v>-7.0470222671807109E-2</v>
      </c>
      <c r="F116">
        <v>247.66267400000001</v>
      </c>
      <c r="G116">
        <f t="shared" si="9"/>
        <v>-9.9135384330635741E-3</v>
      </c>
      <c r="H116">
        <v>123.873756</v>
      </c>
      <c r="I116">
        <f t="shared" si="10"/>
        <v>-5.2107144318964925E-2</v>
      </c>
      <c r="J116">
        <v>406.44894399999998</v>
      </c>
      <c r="K116">
        <f t="shared" si="11"/>
        <v>3.2898768943601921E-2</v>
      </c>
      <c r="L116">
        <v>160.16645800000001</v>
      </c>
      <c r="M116">
        <f t="shared" si="12"/>
        <v>7.4100100885961404E-2</v>
      </c>
      <c r="N116" s="1">
        <v>135.40794399999999</v>
      </c>
      <c r="O116">
        <f t="shared" si="13"/>
        <v>2.8954908575082962E-2</v>
      </c>
    </row>
    <row r="117" spans="1:15" x14ac:dyDescent="0.2">
      <c r="A117" s="47">
        <v>44348</v>
      </c>
      <c r="B117">
        <v>528.21002199999998</v>
      </c>
      <c r="C117">
        <f t="shared" si="7"/>
        <v>5.0516147453376563E-2</v>
      </c>
      <c r="D117">
        <v>3440.1599120000001</v>
      </c>
      <c r="E117">
        <f t="shared" si="8"/>
        <v>6.7354987456015827E-2</v>
      </c>
      <c r="F117">
        <v>269.33169600000002</v>
      </c>
      <c r="G117">
        <f t="shared" si="9"/>
        <v>8.7494096910219143E-2</v>
      </c>
      <c r="H117">
        <v>136.38206500000001</v>
      </c>
      <c r="I117">
        <f t="shared" si="10"/>
        <v>0.10097626328534037</v>
      </c>
      <c r="J117">
        <v>395.12142899999998</v>
      </c>
      <c r="K117">
        <f t="shared" si="11"/>
        <v>-2.786946593715349E-2</v>
      </c>
      <c r="L117">
        <v>151.68222</v>
      </c>
      <c r="M117">
        <f t="shared" si="12"/>
        <v>-5.2971378064688206E-2</v>
      </c>
      <c r="N117" s="1">
        <v>153.60827599999999</v>
      </c>
      <c r="O117">
        <f t="shared" si="13"/>
        <v>0.13441110958748481</v>
      </c>
    </row>
    <row r="118" spans="1:15" x14ac:dyDescent="0.2">
      <c r="A118" s="47">
        <v>44378</v>
      </c>
      <c r="B118">
        <v>517.57000700000003</v>
      </c>
      <c r="C118">
        <f t="shared" si="7"/>
        <v>-2.0143531089608802E-2</v>
      </c>
      <c r="D118">
        <v>3327.5900879999999</v>
      </c>
      <c r="E118">
        <f t="shared" si="8"/>
        <v>-3.272226491778274E-2</v>
      </c>
      <c r="F118">
        <v>283.26062000000002</v>
      </c>
      <c r="G118">
        <f t="shared" si="9"/>
        <v>5.171661637626191E-2</v>
      </c>
      <c r="H118">
        <v>145.24449200000001</v>
      </c>
      <c r="I118">
        <f t="shared" si="10"/>
        <v>6.4982349402027281E-2</v>
      </c>
      <c r="J118">
        <v>408.23464999999999</v>
      </c>
      <c r="K118">
        <f t="shared" si="11"/>
        <v>3.318782540645248E-2</v>
      </c>
      <c r="L118">
        <v>148.015503</v>
      </c>
      <c r="M118">
        <f t="shared" si="12"/>
        <v>-2.4173677046657186E-2</v>
      </c>
      <c r="N118" s="1">
        <v>166.55394000000001</v>
      </c>
      <c r="O118">
        <f t="shared" si="13"/>
        <v>8.4277125797571115E-2</v>
      </c>
    </row>
    <row r="119" spans="1:15" x14ac:dyDescent="0.2">
      <c r="A119" s="47">
        <v>44409</v>
      </c>
      <c r="B119">
        <v>569.19000200000005</v>
      </c>
      <c r="C119">
        <f t="shared" si="7"/>
        <v>9.9735290495687495E-2</v>
      </c>
      <c r="D119">
        <v>3470.790039</v>
      </c>
      <c r="E119">
        <f t="shared" si="8"/>
        <v>4.3034131973288911E-2</v>
      </c>
      <c r="F119">
        <v>300.132385</v>
      </c>
      <c r="G119">
        <f t="shared" si="9"/>
        <v>5.9562691771274032E-2</v>
      </c>
      <c r="H119">
        <v>151.189301</v>
      </c>
      <c r="I119">
        <f t="shared" si="10"/>
        <v>4.0929669126454668E-2</v>
      </c>
      <c r="J119">
        <v>412.24548299999998</v>
      </c>
      <c r="K119">
        <f t="shared" si="11"/>
        <v>9.8248225622200158E-3</v>
      </c>
      <c r="L119">
        <v>156.88172900000001</v>
      </c>
      <c r="M119">
        <f t="shared" si="12"/>
        <v>5.9900657838523927E-2</v>
      </c>
      <c r="N119" s="1">
        <v>163.79975899999999</v>
      </c>
      <c r="O119">
        <f t="shared" si="13"/>
        <v>-1.6536270471896472E-2</v>
      </c>
    </row>
    <row r="120" spans="1:15" x14ac:dyDescent="0.2">
      <c r="A120" s="47">
        <v>44440</v>
      </c>
      <c r="B120">
        <v>610.34002699999996</v>
      </c>
      <c r="C120">
        <f t="shared" si="7"/>
        <v>7.2295762145168377E-2</v>
      </c>
      <c r="D120">
        <v>3285.040039</v>
      </c>
      <c r="E120">
        <f t="shared" si="8"/>
        <v>-5.3518074534268885E-2</v>
      </c>
      <c r="F120">
        <v>280.824524</v>
      </c>
      <c r="G120">
        <f t="shared" si="9"/>
        <v>-6.4331148403062213E-2</v>
      </c>
      <c r="H120">
        <v>141.11399800000001</v>
      </c>
      <c r="I120">
        <f t="shared" si="10"/>
        <v>-6.6640317359493523E-2</v>
      </c>
      <c r="J120">
        <v>386.96234099999998</v>
      </c>
      <c r="K120">
        <f t="shared" si="11"/>
        <v>-6.1330306922974823E-2</v>
      </c>
      <c r="L120">
        <v>160.54998800000001</v>
      </c>
      <c r="M120">
        <f t="shared" si="12"/>
        <v>2.3382321340938345E-2</v>
      </c>
      <c r="N120" s="1">
        <v>144.63938899999999</v>
      </c>
      <c r="O120">
        <f t="shared" si="13"/>
        <v>-0.11697434792929091</v>
      </c>
    </row>
    <row r="121" spans="1:15" x14ac:dyDescent="0.2">
      <c r="A121" s="47">
        <v>44470</v>
      </c>
      <c r="B121">
        <v>690.30999799999995</v>
      </c>
      <c r="C121">
        <f t="shared" si="7"/>
        <v>0.13102527683310536</v>
      </c>
      <c r="D121">
        <v>3372.429932</v>
      </c>
      <c r="E121">
        <f t="shared" si="8"/>
        <v>2.6602382912386788E-2</v>
      </c>
      <c r="F121">
        <v>330.33136000000002</v>
      </c>
      <c r="G121">
        <f t="shared" si="9"/>
        <v>0.17629099942852577</v>
      </c>
      <c r="H121">
        <v>149.391357</v>
      </c>
      <c r="I121">
        <f t="shared" si="10"/>
        <v>5.8657249580583701E-2</v>
      </c>
      <c r="J121">
        <v>457.61883499999999</v>
      </c>
      <c r="K121">
        <f t="shared" si="11"/>
        <v>0.18259268800526512</v>
      </c>
      <c r="L121">
        <v>166.63104200000001</v>
      </c>
      <c r="M121">
        <f t="shared" si="12"/>
        <v>3.7876390249247445E-2</v>
      </c>
      <c r="N121" s="1">
        <v>166.60968</v>
      </c>
      <c r="O121">
        <f t="shared" si="13"/>
        <v>0.15189701195433011</v>
      </c>
    </row>
    <row r="122" spans="1:15" x14ac:dyDescent="0.2">
      <c r="A122" s="47">
        <v>44501</v>
      </c>
      <c r="B122">
        <v>641.90002400000003</v>
      </c>
      <c r="C122">
        <f t="shared" si="7"/>
        <v>-7.012787608502799E-2</v>
      </c>
      <c r="D122">
        <v>3507.070068</v>
      </c>
      <c r="E122">
        <f t="shared" si="8"/>
        <v>3.9923775649847955E-2</v>
      </c>
      <c r="F122">
        <v>329.30538899999999</v>
      </c>
      <c r="G122">
        <f t="shared" si="9"/>
        <v>-3.1058843459489489E-3</v>
      </c>
      <c r="H122">
        <v>164.84909099999999</v>
      </c>
      <c r="I122">
        <f t="shared" si="10"/>
        <v>0.10347140765312138</v>
      </c>
      <c r="J122">
        <v>441.46945199999999</v>
      </c>
      <c r="K122">
        <f t="shared" si="11"/>
        <v>-3.5290031276793928E-2</v>
      </c>
      <c r="L122">
        <v>156.72193899999999</v>
      </c>
      <c r="M122">
        <f t="shared" si="12"/>
        <v>-5.9467329022644025E-2</v>
      </c>
      <c r="N122" s="1">
        <v>168.55175800000001</v>
      </c>
      <c r="O122">
        <f t="shared" si="13"/>
        <v>1.1656453574606285E-2</v>
      </c>
    </row>
    <row r="123" spans="1:15" x14ac:dyDescent="0.2">
      <c r="A123" s="47">
        <v>44531</v>
      </c>
      <c r="B123">
        <v>602.44000200000005</v>
      </c>
      <c r="C123">
        <f t="shared" si="7"/>
        <v>-6.1473781780073559E-2</v>
      </c>
      <c r="D123">
        <v>3334.3400879999999</v>
      </c>
      <c r="E123">
        <f t="shared" si="8"/>
        <v>-4.9251932995597075E-2</v>
      </c>
      <c r="F123">
        <v>335.62603799999999</v>
      </c>
      <c r="G123">
        <f t="shared" si="9"/>
        <v>1.9193882672840206E-2</v>
      </c>
      <c r="H123">
        <v>177.344055</v>
      </c>
      <c r="I123">
        <f t="shared" si="10"/>
        <v>7.5796377912693558E-2</v>
      </c>
      <c r="J123">
        <v>499.030823</v>
      </c>
      <c r="K123">
        <f t="shared" si="11"/>
        <v>0.13038585283586057</v>
      </c>
      <c r="L123">
        <v>156.248322</v>
      </c>
      <c r="M123">
        <f t="shared" si="12"/>
        <v>-3.0220210585831906E-3</v>
      </c>
      <c r="N123" s="1">
        <v>165.99220299999999</v>
      </c>
      <c r="O123">
        <f t="shared" si="13"/>
        <v>-1.5185572849379698E-2</v>
      </c>
    </row>
    <row r="124" spans="1:15" x14ac:dyDescent="0.2">
      <c r="A124" s="47">
        <v>44562</v>
      </c>
      <c r="B124">
        <v>427.14001500000001</v>
      </c>
      <c r="C124">
        <f t="shared" si="7"/>
        <v>-0.29098331189501597</v>
      </c>
      <c r="D124">
        <v>2991.469971</v>
      </c>
      <c r="E124">
        <f t="shared" si="8"/>
        <v>-0.10282997773201351</v>
      </c>
      <c r="F124">
        <v>310.33831800000002</v>
      </c>
      <c r="G124">
        <f t="shared" si="9"/>
        <v>-7.5344928989091065E-2</v>
      </c>
      <c r="H124">
        <v>174.557602</v>
      </c>
      <c r="I124">
        <f t="shared" si="10"/>
        <v>-1.5712130863366095E-2</v>
      </c>
      <c r="J124">
        <v>471.17568999999997</v>
      </c>
      <c r="K124">
        <f t="shared" si="11"/>
        <v>-5.5818461938973302E-2</v>
      </c>
      <c r="L124">
        <v>146.62773100000001</v>
      </c>
      <c r="M124">
        <f t="shared" si="12"/>
        <v>-6.157244363878666E-2</v>
      </c>
      <c r="N124" s="1">
        <v>147.73289500000001</v>
      </c>
      <c r="O124">
        <f t="shared" si="13"/>
        <v>-0.11000099805892677</v>
      </c>
    </row>
    <row r="125" spans="1:15" x14ac:dyDescent="0.2">
      <c r="A125" s="47">
        <v>44593</v>
      </c>
      <c r="B125">
        <v>394.51998900000001</v>
      </c>
      <c r="C125">
        <f t="shared" si="7"/>
        <v>-7.6368461990150918E-2</v>
      </c>
      <c r="D125">
        <v>3071.26001</v>
      </c>
      <c r="E125">
        <f t="shared" si="8"/>
        <v>2.6672518786249912E-2</v>
      </c>
      <c r="F125">
        <v>298.17346199999997</v>
      </c>
      <c r="G125">
        <f t="shared" si="9"/>
        <v>-3.9198691538954729E-2</v>
      </c>
      <c r="H125">
        <v>164.909897</v>
      </c>
      <c r="I125">
        <f t="shared" si="10"/>
        <v>-5.5269463429040475E-2</v>
      </c>
      <c r="J125">
        <v>474.46594199999998</v>
      </c>
      <c r="K125">
        <f t="shared" si="11"/>
        <v>6.9830682478546581E-3</v>
      </c>
      <c r="L125">
        <v>140.75666799999999</v>
      </c>
      <c r="M125">
        <f t="shared" si="12"/>
        <v>-4.0040604597502916E-2</v>
      </c>
      <c r="N125" s="1">
        <v>136.23912000000001</v>
      </c>
      <c r="O125">
        <f t="shared" si="13"/>
        <v>-7.7801054396178987E-2</v>
      </c>
    </row>
    <row r="126" spans="1:15" x14ac:dyDescent="0.2">
      <c r="A126" s="47">
        <v>44621</v>
      </c>
      <c r="B126">
        <v>374.58999599999999</v>
      </c>
      <c r="C126">
        <f t="shared" si="7"/>
        <v>-5.0517067716941519E-2</v>
      </c>
      <c r="D126">
        <v>3259.9499510000001</v>
      </c>
      <c r="E126">
        <f t="shared" si="8"/>
        <v>6.1437305986997856E-2</v>
      </c>
      <c r="F126">
        <v>308.30999800000001</v>
      </c>
      <c r="G126">
        <f t="shared" si="9"/>
        <v>3.3995433168361698E-2</v>
      </c>
      <c r="H126">
        <v>174.61000100000001</v>
      </c>
      <c r="I126">
        <f t="shared" si="10"/>
        <v>5.8820629789126666E-2</v>
      </c>
      <c r="J126">
        <v>508.46533199999999</v>
      </c>
      <c r="K126">
        <f t="shared" si="11"/>
        <v>7.1658230845155171E-2</v>
      </c>
      <c r="L126">
        <v>135.31698600000001</v>
      </c>
      <c r="M126">
        <f t="shared" si="12"/>
        <v>-3.8645998639296977E-2</v>
      </c>
      <c r="N126" s="1">
        <v>134.253647</v>
      </c>
      <c r="O126">
        <f t="shared" si="13"/>
        <v>-1.4573442635272549E-2</v>
      </c>
    </row>
    <row r="127" spans="1:15" x14ac:dyDescent="0.2">
      <c r="A127" s="47">
        <v>44652</v>
      </c>
      <c r="B127">
        <v>198.39999399999999</v>
      </c>
      <c r="C127">
        <f t="shared" si="7"/>
        <v>-0.47035426434613059</v>
      </c>
      <c r="D127">
        <v>2787.820068</v>
      </c>
      <c r="E127">
        <f t="shared" si="8"/>
        <v>-0.14482734093975053</v>
      </c>
      <c r="F127">
        <v>270.22000100000002</v>
      </c>
      <c r="G127">
        <f t="shared" si="9"/>
        <v>-0.12354447551843577</v>
      </c>
      <c r="H127">
        <v>156.800003</v>
      </c>
      <c r="I127">
        <f t="shared" si="10"/>
        <v>-0.10199872801100325</v>
      </c>
      <c r="J127">
        <v>513.78002900000001</v>
      </c>
      <c r="K127">
        <f t="shared" si="11"/>
        <v>1.0452427462645622E-2</v>
      </c>
      <c r="L127">
        <v>122.11483800000001</v>
      </c>
      <c r="M127">
        <f t="shared" si="12"/>
        <v>-9.7564602865156974E-2</v>
      </c>
      <c r="N127" s="1">
        <v>124.699997</v>
      </c>
      <c r="O127">
        <f t="shared" si="13"/>
        <v>-7.1161195345404687E-2</v>
      </c>
    </row>
    <row r="128" spans="1:15" x14ac:dyDescent="0.2">
      <c r="A128" s="47">
        <v>44678</v>
      </c>
      <c r="B128">
        <v>189.86999499999999</v>
      </c>
      <c r="C128">
        <f t="shared" ref="C128" si="14">(B128-B127)/B127</f>
        <v>-4.2993947872800864E-2</v>
      </c>
      <c r="D128">
        <v>2779.429932</v>
      </c>
      <c r="E128">
        <f t="shared" ref="E128" si="15">(D128-D127)/D127</f>
        <v>-3.0095686935847051E-3</v>
      </c>
      <c r="F128">
        <v>286.48998999999998</v>
      </c>
      <c r="G128">
        <f t="shared" ref="G128" si="16">(F128-F127)/F127</f>
        <v>6.0210158166641228E-2</v>
      </c>
      <c r="H128">
        <v>157.28999300000001</v>
      </c>
      <c r="I128">
        <f t="shared" ref="I128" si="17">(H128-H127)/H127</f>
        <v>3.1249361647015142E-3</v>
      </c>
      <c r="J128">
        <v>518.67999299999997</v>
      </c>
      <c r="K128">
        <f t="shared" ref="K128" si="18">(J128-J127)/J127</f>
        <v>9.5370853739430855E-3</v>
      </c>
      <c r="L128">
        <v>122.5</v>
      </c>
      <c r="M128">
        <f t="shared" ref="M128" si="19">(L128-L127)/L127</f>
        <v>3.1540966381169338E-3</v>
      </c>
      <c r="N128" s="1">
        <v>124.699997</v>
      </c>
      <c r="O128">
        <f t="shared" si="13"/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7D133-484D-A643-87FE-30CC792600D3}">
  <dimension ref="A1:K78"/>
  <sheetViews>
    <sheetView zoomScale="75" zoomScaleNormal="84" workbookViewId="0">
      <selection activeCell="N24" sqref="N24"/>
    </sheetView>
  </sheetViews>
  <sheetFormatPr baseColWidth="10" defaultRowHeight="16" x14ac:dyDescent="0.2"/>
  <cols>
    <col min="2" max="2" width="14.1640625" customWidth="1"/>
    <col min="3" max="3" width="16" bestFit="1" customWidth="1"/>
    <col min="4" max="4" width="18.83203125" customWidth="1"/>
    <col min="5" max="5" width="20.6640625" bestFit="1" customWidth="1"/>
    <col min="11" max="11" width="18.33203125" bestFit="1" customWidth="1"/>
  </cols>
  <sheetData>
    <row r="1" spans="1:11" x14ac:dyDescent="0.2">
      <c r="A1" s="27" t="s">
        <v>0</v>
      </c>
      <c r="B1" s="39" t="s">
        <v>80</v>
      </c>
      <c r="C1" s="39" t="s">
        <v>79</v>
      </c>
      <c r="D1" s="39" t="s">
        <v>81</v>
      </c>
      <c r="E1" s="39" t="s">
        <v>82</v>
      </c>
      <c r="F1" s="37">
        <v>10000</v>
      </c>
      <c r="G1" s="39" t="s">
        <v>75</v>
      </c>
      <c r="H1" s="39" t="s">
        <v>76</v>
      </c>
      <c r="I1" s="39" t="s">
        <v>77</v>
      </c>
      <c r="K1" s="43"/>
    </row>
    <row r="2" spans="1:11" x14ac:dyDescent="0.2">
      <c r="A2" s="21">
        <v>42736</v>
      </c>
      <c r="B2" s="41">
        <v>1.7884341374735897E-2</v>
      </c>
      <c r="C2" s="42">
        <v>4.1687535475546954E-2</v>
      </c>
      <c r="D2" s="38">
        <f>F1*(1+B2)</f>
        <v>10178.843413747358</v>
      </c>
      <c r="E2" s="38">
        <f>F1*(1+C2)</f>
        <v>10416.87535475547</v>
      </c>
      <c r="G2">
        <f>AVERAGE(C2:C65)</f>
        <v>2.0920730671516244E-2</v>
      </c>
      <c r="H2">
        <f>_xlfn.STDEV.S(C2:C65)</f>
        <v>5.3099217628053752E-2</v>
      </c>
      <c r="I2" s="38">
        <f>_xlfn.NORM.INV(0.05, G2, H2)*-10000</f>
        <v>664.19710032273542</v>
      </c>
    </row>
    <row r="3" spans="1:11" x14ac:dyDescent="0.2">
      <c r="A3" s="21">
        <v>42767</v>
      </c>
      <c r="B3" s="41">
        <v>3.7198260541408672E-2</v>
      </c>
      <c r="C3" s="42">
        <v>3.7341439690580007E-2</v>
      </c>
      <c r="D3" s="38">
        <f>D2*(1+B3)</f>
        <v>10557.478683062134</v>
      </c>
      <c r="E3" s="38">
        <f>E2*(1+C3)</f>
        <v>10805.85647757936</v>
      </c>
    </row>
    <row r="4" spans="1:11" x14ac:dyDescent="0.2">
      <c r="A4" s="21">
        <v>42795</v>
      </c>
      <c r="B4" s="41">
        <v>-3.8923017041515325E-4</v>
      </c>
      <c r="C4" s="42">
        <v>5.143316134550437E-3</v>
      </c>
      <c r="D4" s="38">
        <f t="shared" ref="D4:D35" si="0">D3*(1+B4)</f>
        <v>10553.369393835172</v>
      </c>
      <c r="E4" s="38">
        <f t="shared" ref="E4:E65" si="1">E3*(1+C4)</f>
        <v>10861.43441354813</v>
      </c>
    </row>
    <row r="5" spans="1:11" x14ac:dyDescent="0.2">
      <c r="A5" s="21">
        <v>42826</v>
      </c>
      <c r="B5" s="41">
        <v>9.0912169025529985E-3</v>
      </c>
      <c r="C5" s="42">
        <v>4.1446323303317843E-2</v>
      </c>
      <c r="D5" s="38">
        <f t="shared" si="0"/>
        <v>10649.312364047291</v>
      </c>
      <c r="E5" s="38">
        <f t="shared" si="1"/>
        <v>11311.600935789827</v>
      </c>
    </row>
    <row r="6" spans="1:11" x14ac:dyDescent="0.2">
      <c r="A6" s="21">
        <v>42856</v>
      </c>
      <c r="B6" s="41">
        <v>1.1576210049492646E-2</v>
      </c>
      <c r="C6" s="42">
        <v>1.1242130626269491E-2</v>
      </c>
      <c r="D6" s="38">
        <f t="shared" si="0"/>
        <v>10772.591040856163</v>
      </c>
      <c r="E6" s="38">
        <f t="shared" si="1"/>
        <v>11438.767431102209</v>
      </c>
    </row>
    <row r="7" spans="1:11" x14ac:dyDescent="0.2">
      <c r="A7" s="21">
        <v>42887</v>
      </c>
      <c r="B7" s="41">
        <v>4.81383199270241E-3</v>
      </c>
      <c r="C7" s="42">
        <v>3.8395337927574366E-2</v>
      </c>
      <c r="D7" s="38">
        <f t="shared" si="0"/>
        <v>10824.448484252936</v>
      </c>
      <c r="E7" s="38">
        <f t="shared" si="1"/>
        <v>11877.96277209431</v>
      </c>
    </row>
    <row r="8" spans="1:11" x14ac:dyDescent="0.2">
      <c r="A8" s="21">
        <v>42917</v>
      </c>
      <c r="B8" s="41">
        <v>1.9348768883515513E-2</v>
      </c>
      <c r="C8" s="42">
        <v>4.2361605256545823E-2</v>
      </c>
      <c r="D8" s="38">
        <f t="shared" si="0"/>
        <v>11033.888236266266</v>
      </c>
      <c r="E8" s="38">
        <f t="shared" si="1"/>
        <v>12381.132342297717</v>
      </c>
    </row>
    <row r="9" spans="1:11" x14ac:dyDescent="0.2">
      <c r="A9" s="21">
        <v>42948</v>
      </c>
      <c r="B9" s="41">
        <v>5.4649232886690234E-4</v>
      </c>
      <c r="C9" s="42">
        <v>8.9466895851081048E-4</v>
      </c>
      <c r="D9" s="38">
        <f t="shared" si="0"/>
        <v>11039.918171544961</v>
      </c>
      <c r="E9" s="38">
        <f t="shared" si="1"/>
        <v>12392.209357075584</v>
      </c>
    </row>
    <row r="10" spans="1:11" x14ac:dyDescent="0.2">
      <c r="A10" s="21">
        <v>42979</v>
      </c>
      <c r="B10" s="41">
        <v>1.9302894827342074E-2</v>
      </c>
      <c r="C10" s="42">
        <v>-9.6469436741989188E-3</v>
      </c>
      <c r="D10" s="38">
        <f t="shared" si="0"/>
        <v>11253.020550912757</v>
      </c>
      <c r="E10" s="38">
        <f t="shared" si="1"/>
        <v>12272.662411408995</v>
      </c>
    </row>
    <row r="11" spans="1:11" x14ac:dyDescent="0.2">
      <c r="A11" s="21">
        <v>43009</v>
      </c>
      <c r="B11" s="41">
        <v>2.218817477454595E-2</v>
      </c>
      <c r="C11" s="42">
        <v>8.7329649937459286E-2</v>
      </c>
      <c r="D11" s="38">
        <f t="shared" si="0"/>
        <v>11502.704537637968</v>
      </c>
      <c r="E11" s="38">
        <f t="shared" si="1"/>
        <v>13344.429723597959</v>
      </c>
    </row>
    <row r="12" spans="1:11" x14ac:dyDescent="0.2">
      <c r="A12" s="21">
        <v>43040</v>
      </c>
      <c r="B12" s="41">
        <v>2.8082601368405406E-2</v>
      </c>
      <c r="C12" s="42">
        <v>6.5313139319176233E-2</v>
      </c>
      <c r="D12" s="38">
        <f t="shared" si="0"/>
        <v>11825.730403827003</v>
      </c>
      <c r="E12" s="38">
        <f t="shared" si="1"/>
        <v>14215.996321270268</v>
      </c>
    </row>
    <row r="13" spans="1:11" x14ac:dyDescent="0.2">
      <c r="A13" s="21">
        <v>43070</v>
      </c>
      <c r="B13" s="41">
        <v>9.8316198188535195E-3</v>
      </c>
      <c r="C13" s="42">
        <v>-5.0249468525856936E-3</v>
      </c>
      <c r="D13" s="38">
        <f t="shared" si="0"/>
        <v>11941.996489237687</v>
      </c>
      <c r="E13" s="38">
        <f t="shared" si="1"/>
        <v>14144.561695299331</v>
      </c>
    </row>
    <row r="14" spans="1:11" x14ac:dyDescent="0.2">
      <c r="A14" s="21">
        <v>43101</v>
      </c>
      <c r="B14" s="41">
        <v>5.6178724645703677E-2</v>
      </c>
      <c r="C14" s="42">
        <v>0.12502990334995145</v>
      </c>
      <c r="D14" s="38">
        <f t="shared" si="0"/>
        <v>12612.88262172653</v>
      </c>
      <c r="E14" s="38">
        <f t="shared" si="1"/>
        <v>15913.054876990031</v>
      </c>
    </row>
    <row r="15" spans="1:11" x14ac:dyDescent="0.2">
      <c r="A15" s="21">
        <v>43132</v>
      </c>
      <c r="B15" s="41">
        <v>-3.8947379604151844E-2</v>
      </c>
      <c r="C15" s="42">
        <v>-8.5799745812286526E-3</v>
      </c>
      <c r="D15" s="38">
        <f t="shared" si="0"/>
        <v>12121.643894355537</v>
      </c>
      <c r="E15" s="38">
        <f t="shared" si="1"/>
        <v>15776.52127063576</v>
      </c>
    </row>
    <row r="16" spans="1:11" x14ac:dyDescent="0.2">
      <c r="A16" s="21">
        <v>43160</v>
      </c>
      <c r="B16" s="41">
        <v>-2.6884513768364281E-2</v>
      </c>
      <c r="C16" s="42">
        <v>-3.7297016451341369E-2</v>
      </c>
      <c r="D16" s="38">
        <f t="shared" si="0"/>
        <v>11795.759392182526</v>
      </c>
      <c r="E16" s="38">
        <f t="shared" si="1"/>
        <v>15188.104097259922</v>
      </c>
    </row>
    <row r="17" spans="1:5" x14ac:dyDescent="0.2">
      <c r="A17" s="21">
        <v>43191</v>
      </c>
      <c r="B17" s="41">
        <v>2.718801001185326E-3</v>
      </c>
      <c r="C17" s="42">
        <v>7.0800453122777399E-2</v>
      </c>
      <c r="D17" s="38">
        <f t="shared" si="0"/>
        <v>11827.829714627735</v>
      </c>
      <c r="E17" s="38">
        <f t="shared" si="1"/>
        <v>16263.428749421839</v>
      </c>
    </row>
    <row r="18" spans="1:5" x14ac:dyDescent="0.2">
      <c r="A18" s="21">
        <v>43221</v>
      </c>
      <c r="B18" s="41">
        <v>2.1608353316591378E-2</v>
      </c>
      <c r="C18" s="42">
        <v>4.2850495656723192E-2</v>
      </c>
      <c r="D18" s="38">
        <f t="shared" si="0"/>
        <v>12083.409638069888</v>
      </c>
      <c r="E18" s="38">
        <f t="shared" si="1"/>
        <v>16960.324732412369</v>
      </c>
    </row>
    <row r="19" spans="1:5" x14ac:dyDescent="0.2">
      <c r="A19" s="21">
        <v>43252</v>
      </c>
      <c r="B19" s="41">
        <v>4.842400204046143E-3</v>
      </c>
      <c r="C19" s="42">
        <v>3.9485568725794999E-2</v>
      </c>
      <c r="D19" s="38">
        <f t="shared" si="0"/>
        <v>12141.92234336685</v>
      </c>
      <c r="E19" s="38">
        <f t="shared" si="1"/>
        <v>17630.012800245837</v>
      </c>
    </row>
    <row r="20" spans="1:5" x14ac:dyDescent="0.2">
      <c r="A20" s="21">
        <v>43282</v>
      </c>
      <c r="B20" s="41">
        <v>3.6021586465418642E-2</v>
      </c>
      <c r="C20" s="42">
        <v>1.751227087169924E-2</v>
      </c>
      <c r="D20" s="38">
        <f t="shared" si="0"/>
        <v>12579.29364891484</v>
      </c>
      <c r="E20" s="38">
        <f t="shared" si="1"/>
        <v>17938.754359875267</v>
      </c>
    </row>
    <row r="21" spans="1:5" x14ac:dyDescent="0.2">
      <c r="A21" s="21">
        <v>43313</v>
      </c>
      <c r="B21" s="41">
        <v>3.0263218631603996E-2</v>
      </c>
      <c r="C21" s="42">
        <v>7.8154884331124705E-2</v>
      </c>
      <c r="D21" s="38">
        <f t="shared" si="0"/>
        <v>12959.983562843097</v>
      </c>
      <c r="E21" s="38">
        <f t="shared" si="1"/>
        <v>19340.755631915777</v>
      </c>
    </row>
    <row r="22" spans="1:5" x14ac:dyDescent="0.2">
      <c r="A22" s="21">
        <v>43344</v>
      </c>
      <c r="B22" s="41">
        <v>4.2943009181394707E-3</v>
      </c>
      <c r="C22" s="42">
        <v>2.5456538952634898E-3</v>
      </c>
      <c r="D22" s="38">
        <f t="shared" si="0"/>
        <v>13015.637632156087</v>
      </c>
      <c r="E22" s="38">
        <f t="shared" si="1"/>
        <v>19389.990501827502</v>
      </c>
    </row>
    <row r="23" spans="1:5" x14ac:dyDescent="0.2">
      <c r="A23" s="21">
        <v>43374</v>
      </c>
      <c r="B23" s="41">
        <v>-6.9403358979814631E-2</v>
      </c>
      <c r="C23" s="42">
        <v>-7.6975706235113781E-2</v>
      </c>
      <c r="D23" s="38">
        <f t="shared" si="0"/>
        <v>12112.308661220373</v>
      </c>
      <c r="E23" s="38">
        <f t="shared" si="1"/>
        <v>17897.432289057182</v>
      </c>
    </row>
    <row r="24" spans="1:5" x14ac:dyDescent="0.2">
      <c r="A24" s="21">
        <v>43405</v>
      </c>
      <c r="B24" s="41">
        <v>1.7859381799140144E-2</v>
      </c>
      <c r="C24" s="42">
        <v>3.3400667811600275E-2</v>
      </c>
      <c r="D24" s="38">
        <f t="shared" si="0"/>
        <v>12328.627006070141</v>
      </c>
      <c r="E24" s="38">
        <f t="shared" si="1"/>
        <v>18495.218479624589</v>
      </c>
    </row>
    <row r="25" spans="1:5" x14ac:dyDescent="0.2">
      <c r="A25" s="21">
        <v>43435</v>
      </c>
      <c r="B25" s="41">
        <v>-9.1776955767217297E-2</v>
      </c>
      <c r="C25" s="42">
        <v>-8.9351820414291253E-2</v>
      </c>
      <c r="D25" s="38">
        <f t="shared" si="0"/>
        <v>11197.14315066352</v>
      </c>
      <c r="E25" s="38">
        <f t="shared" si="1"/>
        <v>16842.637039510093</v>
      </c>
    </row>
    <row r="26" spans="1:5" x14ac:dyDescent="0.2">
      <c r="A26" s="21">
        <v>43466</v>
      </c>
      <c r="B26" s="41">
        <v>7.8684404731036967E-2</v>
      </c>
      <c r="C26" s="42">
        <v>0.10473043743913833</v>
      </c>
      <c r="D26" s="38">
        <f t="shared" si="0"/>
        <v>12078.183694161686</v>
      </c>
      <c r="E26" s="38">
        <f t="shared" si="1"/>
        <v>18606.573784286618</v>
      </c>
    </row>
    <row r="27" spans="1:5" x14ac:dyDescent="0.2">
      <c r="A27" s="21">
        <v>43497</v>
      </c>
      <c r="B27" s="41">
        <v>2.9728930143115964E-2</v>
      </c>
      <c r="C27" s="42">
        <v>-3.4160626758335547E-2</v>
      </c>
      <c r="D27" s="38">
        <f t="shared" si="0"/>
        <v>12437.255173461142</v>
      </c>
      <c r="E27" s="38">
        <f t="shared" si="1"/>
        <v>17970.961561990174</v>
      </c>
    </row>
    <row r="28" spans="1:5" x14ac:dyDescent="0.2">
      <c r="A28" s="21">
        <v>43525</v>
      </c>
      <c r="B28" s="41">
        <v>1.7924287751078408E-2</v>
      </c>
      <c r="C28" s="42">
        <v>2.5162772674362243E-2</v>
      </c>
      <c r="D28" s="38">
        <f t="shared" si="0"/>
        <v>12660.184114023848</v>
      </c>
      <c r="E28" s="38">
        <f t="shared" si="1"/>
        <v>18423.160782514235</v>
      </c>
    </row>
    <row r="29" spans="1:5" x14ac:dyDescent="0.2">
      <c r="A29" s="21">
        <v>43556</v>
      </c>
      <c r="B29" s="41">
        <v>3.9313434942139368E-2</v>
      </c>
      <c r="C29" s="42">
        <v>1.4546822082141517E-2</v>
      </c>
      <c r="D29" s="38">
        <f t="shared" si="0"/>
        <v>13157.899438546032</v>
      </c>
      <c r="E29" s="38">
        <f t="shared" si="1"/>
        <v>18691.159224608153</v>
      </c>
    </row>
    <row r="30" spans="1:5" x14ac:dyDescent="0.2">
      <c r="A30" s="21">
        <v>43586</v>
      </c>
      <c r="B30" s="41">
        <v>-6.5777726481161508E-2</v>
      </c>
      <c r="C30" s="42">
        <v>-3.4447193177147527E-2</v>
      </c>
      <c r="D30" s="38">
        <f t="shared" si="0"/>
        <v>12292.402728210722</v>
      </c>
      <c r="E30" s="38">
        <f t="shared" si="1"/>
        <v>18047.301252093253</v>
      </c>
    </row>
    <row r="31" spans="1:5" x14ac:dyDescent="0.2">
      <c r="A31" s="21">
        <v>43617</v>
      </c>
      <c r="B31" s="41">
        <v>6.8930183208215035E-2</v>
      </c>
      <c r="C31" s="42">
        <v>4.9234816977892421E-2</v>
      </c>
      <c r="D31" s="38">
        <f t="shared" si="0"/>
        <v>13139.720300335448</v>
      </c>
      <c r="E31" s="38">
        <f t="shared" si="1"/>
        <v>18935.856826184954</v>
      </c>
    </row>
    <row r="32" spans="1:5" x14ac:dyDescent="0.2">
      <c r="A32" s="21">
        <v>43647</v>
      </c>
      <c r="B32" s="41">
        <v>1.312819536603934E-2</v>
      </c>
      <c r="C32" s="42">
        <v>1.1066178200990618E-2</v>
      </c>
      <c r="D32" s="38">
        <f t="shared" si="0"/>
        <v>13312.221115493365</v>
      </c>
      <c r="E32" s="38">
        <f t="shared" si="1"/>
        <v>19145.404392211964</v>
      </c>
    </row>
    <row r="33" spans="1:5" x14ac:dyDescent="0.2">
      <c r="A33" s="21">
        <v>43678</v>
      </c>
      <c r="B33" s="41">
        <v>-1.8091652742267789E-2</v>
      </c>
      <c r="C33" s="42">
        <v>-4.6787121580320126E-2</v>
      </c>
      <c r="D33" s="38">
        <f t="shared" si="0"/>
        <v>13071.381033843574</v>
      </c>
      <c r="E33" s="38">
        <f t="shared" si="1"/>
        <v>18249.646029209147</v>
      </c>
    </row>
    <row r="34" spans="1:5" x14ac:dyDescent="0.2">
      <c r="A34" s="21">
        <v>43709</v>
      </c>
      <c r="B34" s="41">
        <v>1.7181167690656883E-2</v>
      </c>
      <c r="C34" s="42">
        <v>-1.4249998051945535E-2</v>
      </c>
      <c r="D34" s="38">
        <f t="shared" si="0"/>
        <v>13295.962623334512</v>
      </c>
      <c r="E34" s="38">
        <f t="shared" si="1"/>
        <v>17989.58860884422</v>
      </c>
    </row>
    <row r="35" spans="1:5" x14ac:dyDescent="0.2">
      <c r="A35" s="21">
        <v>43739</v>
      </c>
      <c r="B35" s="41">
        <v>2.0431747482144953E-2</v>
      </c>
      <c r="C35" s="42">
        <v>8.7150845994754977E-2</v>
      </c>
      <c r="D35" s="38">
        <f t="shared" si="0"/>
        <v>13567.62237418652</v>
      </c>
      <c r="E35" s="38">
        <f t="shared" si="1"/>
        <v>19557.3964752026</v>
      </c>
    </row>
    <row r="36" spans="1:5" x14ac:dyDescent="0.2">
      <c r="A36" s="21">
        <v>43770</v>
      </c>
      <c r="B36" s="41">
        <v>3.4047064090915104E-2</v>
      </c>
      <c r="C36" s="42">
        <v>7.5231723942604425E-2</v>
      </c>
      <c r="D36" s="38">
        <f t="shared" ref="D36:D65" si="2">D35*(1+B36)</f>
        <v>14029.560082721782</v>
      </c>
      <c r="E36" s="38">
        <f t="shared" si="1"/>
        <v>21028.733127861105</v>
      </c>
    </row>
    <row r="37" spans="1:5" x14ac:dyDescent="0.2">
      <c r="A37" s="21">
        <v>43800</v>
      </c>
      <c r="B37" s="41">
        <v>2.8589803182446302E-2</v>
      </c>
      <c r="C37" s="42">
        <v>5.4168264177004398E-2</v>
      </c>
      <c r="D37" s="38">
        <f t="shared" si="2"/>
        <v>14430.662444223102</v>
      </c>
      <c r="E37" s="38">
        <f t="shared" si="1"/>
        <v>22167.823099238813</v>
      </c>
    </row>
    <row r="38" spans="1:5" x14ac:dyDescent="0.2">
      <c r="A38" s="21">
        <v>43831</v>
      </c>
      <c r="B38" s="41">
        <v>-1.6280898111292685E-3</v>
      </c>
      <c r="C38" s="42">
        <v>-1.7814899217088256E-2</v>
      </c>
      <c r="D38" s="38">
        <f t="shared" si="2"/>
        <v>14407.168029729817</v>
      </c>
      <c r="E38" s="38">
        <f t="shared" si="1"/>
        <v>21772.905564863631</v>
      </c>
    </row>
    <row r="39" spans="1:5" x14ac:dyDescent="0.2">
      <c r="A39" s="21">
        <v>43862</v>
      </c>
      <c r="B39" s="41">
        <v>-8.4110469009648109E-2</v>
      </c>
      <c r="C39" s="42">
        <v>-5.9539593253511332E-2</v>
      </c>
      <c r="D39" s="38">
        <f t="shared" si="2"/>
        <v>13195.374369648434</v>
      </c>
      <c r="E39" s="38">
        <f t="shared" si="1"/>
        <v>20476.555623584536</v>
      </c>
    </row>
    <row r="40" spans="1:5" x14ac:dyDescent="0.2">
      <c r="A40" s="21">
        <v>43891</v>
      </c>
      <c r="B40" s="41">
        <v>-0.12511932083595659</v>
      </c>
      <c r="C40" s="42">
        <v>-3.1862063852103918E-2</v>
      </c>
      <c r="D40" s="38">
        <f t="shared" si="2"/>
        <v>11544.378090341834</v>
      </c>
      <c r="E40" s="38">
        <f t="shared" si="1"/>
        <v>19824.130300834728</v>
      </c>
    </row>
    <row r="41" spans="1:5" x14ac:dyDescent="0.2">
      <c r="A41" s="21">
        <v>43922</v>
      </c>
      <c r="B41" s="41">
        <v>0.12684410293315368</v>
      </c>
      <c r="C41" s="42">
        <v>0.15581638611195403</v>
      </c>
      <c r="D41" s="38">
        <f t="shared" si="2"/>
        <v>13008.714373132398</v>
      </c>
      <c r="E41" s="38">
        <f t="shared" si="1"/>
        <v>22913.054642123283</v>
      </c>
    </row>
    <row r="42" spans="1:5" x14ac:dyDescent="0.2">
      <c r="A42" s="21">
        <v>43952</v>
      </c>
      <c r="B42" s="41">
        <v>4.5281775012618368E-2</v>
      </c>
      <c r="C42" s="42">
        <v>4.6600750206954526E-2</v>
      </c>
      <c r="D42" s="38">
        <f t="shared" si="2"/>
        <v>13597.772050579995</v>
      </c>
      <c r="E42" s="38">
        <f t="shared" si="1"/>
        <v>23980.820177979171</v>
      </c>
    </row>
    <row r="43" spans="1:5" x14ac:dyDescent="0.2">
      <c r="A43" s="21">
        <v>43983</v>
      </c>
      <c r="B43" s="41">
        <v>1.838840328350267E-2</v>
      </c>
      <c r="C43" s="42">
        <v>2.2086000425638387E-2</v>
      </c>
      <c r="D43" s="38">
        <f t="shared" si="2"/>
        <v>13847.813366803201</v>
      </c>
      <c r="E43" s="38">
        <f t="shared" si="1"/>
        <v>24510.460582637177</v>
      </c>
    </row>
    <row r="44" spans="1:5" x14ac:dyDescent="0.2">
      <c r="A44" s="21">
        <v>44013</v>
      </c>
      <c r="B44" s="41">
        <v>5.5101296975444213E-2</v>
      </c>
      <c r="C44" s="42">
        <v>5.0094351418957919E-2</v>
      </c>
      <c r="D44" s="38">
        <f t="shared" si="2"/>
        <v>14610.845843587951</v>
      </c>
      <c r="E44" s="38">
        <f t="shared" si="1"/>
        <v>25738.296208504322</v>
      </c>
    </row>
    <row r="45" spans="1:5" x14ac:dyDescent="0.2">
      <c r="A45" s="21">
        <v>44044</v>
      </c>
      <c r="B45" s="41">
        <v>7.0064687324219249E-2</v>
      </c>
      <c r="C45" s="42">
        <v>7.7899176775486911E-2</v>
      </c>
      <c r="D45" s="38">
        <f t="shared" si="2"/>
        <v>15634.550189161309</v>
      </c>
      <c r="E45" s="38">
        <f t="shared" si="1"/>
        <v>27743.288294750444</v>
      </c>
    </row>
    <row r="46" spans="1:5" x14ac:dyDescent="0.2">
      <c r="A46" s="21">
        <v>44075</v>
      </c>
      <c r="B46" s="41">
        <v>-3.9227954095494386E-2</v>
      </c>
      <c r="C46" s="42">
        <v>-7.0176385905790966E-3</v>
      </c>
      <c r="D46" s="38">
        <f t="shared" si="2"/>
        <v>15021.238772037186</v>
      </c>
      <c r="E46" s="38">
        <f t="shared" si="1"/>
        <v>27548.595924183643</v>
      </c>
    </row>
    <row r="47" spans="1:5" x14ac:dyDescent="0.2">
      <c r="A47" s="21">
        <v>44105</v>
      </c>
      <c r="B47" s="41">
        <v>-2.766577460600653E-2</v>
      </c>
      <c r="C47" s="42">
        <v>-2.8306752429580792E-2</v>
      </c>
      <c r="D47" s="38">
        <f t="shared" si="2"/>
        <v>14605.664565867</v>
      </c>
      <c r="E47" s="38">
        <f t="shared" si="1"/>
        <v>26768.784639575217</v>
      </c>
    </row>
    <row r="48" spans="1:5" x14ac:dyDescent="0.2">
      <c r="A48" s="21">
        <v>44136</v>
      </c>
      <c r="B48" s="41">
        <v>0.10754565805086302</v>
      </c>
      <c r="C48" s="42">
        <v>9.4422491123373906E-2</v>
      </c>
      <c r="D48" s="38">
        <f t="shared" si="2"/>
        <v>16176.440372873341</v>
      </c>
      <c r="E48" s="38">
        <f t="shared" si="1"/>
        <v>29296.359969589019</v>
      </c>
    </row>
    <row r="49" spans="1:5" x14ac:dyDescent="0.2">
      <c r="A49" s="21">
        <v>44166</v>
      </c>
      <c r="B49" s="41">
        <v>3.7121406659432372E-2</v>
      </c>
      <c r="C49" s="42">
        <v>5.174355052674167E-2</v>
      </c>
      <c r="D49" s="38">
        <f t="shared" si="2"/>
        <v>16776.932594256832</v>
      </c>
      <c r="E49" s="38">
        <f t="shared" si="1"/>
        <v>30812.257651925058</v>
      </c>
    </row>
    <row r="50" spans="1:5" x14ac:dyDescent="0.2">
      <c r="A50" s="21">
        <v>44197</v>
      </c>
      <c r="B50" s="41">
        <v>-1.1136640158463601E-2</v>
      </c>
      <c r="C50" s="42">
        <v>-3.0460434234543119E-2</v>
      </c>
      <c r="D50" s="38">
        <f t="shared" si="2"/>
        <v>16590.093932991793</v>
      </c>
      <c r="E50" s="38">
        <f t="shared" si="1"/>
        <v>29873.702904100795</v>
      </c>
    </row>
    <row r="51" spans="1:5" x14ac:dyDescent="0.2">
      <c r="A51" s="21">
        <v>44228</v>
      </c>
      <c r="B51" s="41">
        <v>2.6091474971999741E-2</v>
      </c>
      <c r="C51" s="42">
        <v>-8.3259567974528284E-4</v>
      </c>
      <c r="D51" s="38">
        <f t="shared" si="2"/>
        <v>17022.953953627573</v>
      </c>
      <c r="E51" s="38">
        <f t="shared" si="1"/>
        <v>29848.830188124848</v>
      </c>
    </row>
    <row r="52" spans="1:5" x14ac:dyDescent="0.2">
      <c r="A52" s="21">
        <v>44256</v>
      </c>
      <c r="B52" s="41">
        <v>4.2438634008107733E-2</v>
      </c>
      <c r="C52" s="42">
        <v>5.2762554080542777E-2</v>
      </c>
      <c r="D52" s="38">
        <f t="shared" si="2"/>
        <v>17745.384866202447</v>
      </c>
      <c r="E52" s="38">
        <f t="shared" si="1"/>
        <v>31423.730705166723</v>
      </c>
    </row>
    <row r="53" spans="1:5" x14ac:dyDescent="0.2">
      <c r="A53" s="21">
        <v>44287</v>
      </c>
      <c r="B53" s="41">
        <v>5.2425312555847307E-2</v>
      </c>
      <c r="C53" s="42">
        <v>5.8204417567519318E-2</v>
      </c>
      <c r="D53" s="38">
        <f t="shared" si="2"/>
        <v>18675.692214236915</v>
      </c>
      <c r="E53" s="38">
        <f t="shared" si="1"/>
        <v>33252.730648659526</v>
      </c>
    </row>
    <row r="54" spans="1:5" x14ac:dyDescent="0.2">
      <c r="A54" s="21">
        <v>44317</v>
      </c>
      <c r="B54" s="41">
        <v>5.4865025818131288E-3</v>
      </c>
      <c r="C54" s="42">
        <v>8.662782784622812E-3</v>
      </c>
      <c r="D54" s="38">
        <f t="shared" si="2"/>
        <v>18778.156447787474</v>
      </c>
      <c r="E54" s="38">
        <f t="shared" si="1"/>
        <v>33540.791831264432</v>
      </c>
    </row>
    <row r="55" spans="1:5" x14ac:dyDescent="0.2">
      <c r="A55" s="21">
        <v>44348</v>
      </c>
      <c r="B55" s="41">
        <v>2.221397632316955E-2</v>
      </c>
      <c r="C55" s="42">
        <v>3.1545499653809761E-2</v>
      </c>
      <c r="D55" s="38">
        <f t="shared" si="2"/>
        <v>19195.293970511397</v>
      </c>
      <c r="E55" s="38">
        <f t="shared" si="1"/>
        <v>34598.852868366092</v>
      </c>
    </row>
    <row r="56" spans="1:5" x14ac:dyDescent="0.2">
      <c r="A56" s="21">
        <v>44378</v>
      </c>
      <c r="B56" s="41">
        <v>2.2748109365910464E-2</v>
      </c>
      <c r="C56" s="42">
        <v>2.8249630495673823E-2</v>
      </c>
      <c r="D56" s="38">
        <f t="shared" si="2"/>
        <v>19631.950617063394</v>
      </c>
      <c r="E56" s="38">
        <f t="shared" si="1"/>
        <v>35576.257677471622</v>
      </c>
    </row>
    <row r="57" spans="1:5" x14ac:dyDescent="0.2">
      <c r="A57" s="21">
        <v>44409</v>
      </c>
      <c r="B57" s="41">
        <v>2.8990321391681052E-2</v>
      </c>
      <c r="C57" s="42">
        <v>2.3663873118779266E-2</v>
      </c>
      <c r="D57" s="38">
        <f t="shared" si="2"/>
        <v>20201.087174997676</v>
      </c>
      <c r="E57" s="38">
        <f t="shared" si="1"/>
        <v>36418.12972519231</v>
      </c>
    </row>
    <row r="58" spans="1:5" x14ac:dyDescent="0.2">
      <c r="A58" s="21">
        <v>44440</v>
      </c>
      <c r="B58" s="41">
        <v>-4.7569140421166278E-2</v>
      </c>
      <c r="C58" s="42">
        <v>-5.5952190332304856E-2</v>
      </c>
      <c r="D58" s="38">
        <f t="shared" si="2"/>
        <v>19240.138822509991</v>
      </c>
      <c r="E58" s="38">
        <f t="shared" si="1"/>
        <v>34380.455599261782</v>
      </c>
    </row>
    <row r="59" spans="1:5" x14ac:dyDescent="0.2">
      <c r="A59" s="21">
        <v>44470</v>
      </c>
      <c r="B59" s="41">
        <v>6.9143873301234615E-2</v>
      </c>
      <c r="C59" s="42">
        <v>0.13705955761776378</v>
      </c>
      <c r="D59" s="38">
        <f t="shared" si="2"/>
        <v>20570.476543551787</v>
      </c>
      <c r="E59" s="38">
        <f t="shared" si="1"/>
        <v>39092.625634393771</v>
      </c>
    </row>
    <row r="60" spans="1:5" x14ac:dyDescent="0.2">
      <c r="A60" s="21">
        <v>44501</v>
      </c>
      <c r="B60" s="41">
        <v>-8.3337314184714628E-3</v>
      </c>
      <c r="C60" s="42">
        <v>-1.1400490315180981E-2</v>
      </c>
      <c r="D60" s="38">
        <f t="shared" si="2"/>
        <v>20399.047716887861</v>
      </c>
      <c r="E60" s="38">
        <f t="shared" si="1"/>
        <v>38646.95053445387</v>
      </c>
    </row>
    <row r="61" spans="1:5" x14ac:dyDescent="0.2">
      <c r="A61" s="21">
        <v>44531</v>
      </c>
      <c r="B61" s="41">
        <v>4.3612874972629799E-2</v>
      </c>
      <c r="C61" s="42">
        <v>4.9121358137554125E-2</v>
      </c>
      <c r="D61" s="38">
        <f t="shared" si="2"/>
        <v>21288.708834525201</v>
      </c>
      <c r="E61" s="38">
        <f t="shared" si="1"/>
        <v>40545.341232581115</v>
      </c>
    </row>
    <row r="62" spans="1:5" x14ac:dyDescent="0.2">
      <c r="A62" s="21">
        <v>44562</v>
      </c>
      <c r="B62" s="41">
        <v>-5.2585089106999758E-2</v>
      </c>
      <c r="C62" s="42">
        <v>-8.9141958084342332E-2</v>
      </c>
      <c r="D62" s="38">
        <f t="shared" si="2"/>
        <v>20169.240183488721</v>
      </c>
      <c r="E62" s="38">
        <f t="shared" si="1"/>
        <v>36931.050123911009</v>
      </c>
    </row>
    <row r="63" spans="1:5" x14ac:dyDescent="0.2">
      <c r="A63" s="21">
        <v>44593</v>
      </c>
      <c r="B63" s="41">
        <v>-3.136052086678269E-2</v>
      </c>
      <c r="C63" s="42">
        <v>-1.9204149719608779E-2</v>
      </c>
      <c r="D63" s="38">
        <f t="shared" si="2"/>
        <v>19536.72230584727</v>
      </c>
      <c r="E63" s="38">
        <f t="shared" si="1"/>
        <v>36221.820708029045</v>
      </c>
    </row>
    <row r="64" spans="1:5" x14ac:dyDescent="0.2">
      <c r="A64" s="21">
        <v>44621</v>
      </c>
      <c r="B64" s="41">
        <v>3.5773238773279988E-2</v>
      </c>
      <c r="C64" s="42">
        <v>3.7746003352878074E-2</v>
      </c>
      <c r="D64" s="38">
        <f t="shared" si="2"/>
        <v>20235.614137741613</v>
      </c>
      <c r="E64" s="38">
        <f t="shared" si="1"/>
        <v>37589.049673921654</v>
      </c>
    </row>
    <row r="65" spans="1:5" x14ac:dyDescent="0.2">
      <c r="A65" s="21">
        <v>44652</v>
      </c>
      <c r="B65" s="41">
        <v>-8.7956719149039395E-2</v>
      </c>
      <c r="C65" s="42">
        <v>-8.0924412819469618E-2</v>
      </c>
      <c r="D65" s="38">
        <f t="shared" si="2"/>
        <v>18455.755908219944</v>
      </c>
      <c r="E65" s="38">
        <f t="shared" si="1"/>
        <v>34547.177900617666</v>
      </c>
    </row>
    <row r="66" spans="1:5" x14ac:dyDescent="0.2">
      <c r="B66" s="40"/>
    </row>
    <row r="67" spans="1:5" x14ac:dyDescent="0.2">
      <c r="B67" s="40"/>
    </row>
    <row r="68" spans="1:5" x14ac:dyDescent="0.2">
      <c r="B68" s="40"/>
    </row>
    <row r="69" spans="1:5" x14ac:dyDescent="0.2">
      <c r="B69" s="40"/>
    </row>
    <row r="70" spans="1:5" x14ac:dyDescent="0.2">
      <c r="B70" s="40"/>
    </row>
    <row r="71" spans="1:5" x14ac:dyDescent="0.2">
      <c r="B71" s="40"/>
    </row>
    <row r="72" spans="1:5" x14ac:dyDescent="0.2">
      <c r="B72" s="40"/>
    </row>
    <row r="73" spans="1:5" x14ac:dyDescent="0.2">
      <c r="B73" s="40"/>
    </row>
    <row r="74" spans="1:5" x14ac:dyDescent="0.2">
      <c r="B74" s="40"/>
    </row>
    <row r="75" spans="1:5" x14ac:dyDescent="0.2">
      <c r="B75" s="40"/>
    </row>
    <row r="76" spans="1:5" x14ac:dyDescent="0.2">
      <c r="B76" s="40"/>
    </row>
    <row r="77" spans="1:5" x14ac:dyDescent="0.2">
      <c r="B77" s="40"/>
    </row>
    <row r="78" spans="1:5" x14ac:dyDescent="0.2">
      <c r="B78" s="40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C880F-C49D-46C3-9CDD-849FA640EB7D}">
  <dimension ref="A1:H126"/>
  <sheetViews>
    <sheetView workbookViewId="0">
      <selection activeCell="J16" sqref="J16"/>
    </sheetView>
  </sheetViews>
  <sheetFormatPr baseColWidth="10" defaultColWidth="8.83203125" defaultRowHeight="16" x14ac:dyDescent="0.2"/>
  <cols>
    <col min="1" max="1" width="9.5" bestFit="1" customWidth="1"/>
  </cols>
  <sheetData>
    <row r="1" spans="1:8" x14ac:dyDescent="0.2">
      <c r="A1" s="35" t="s">
        <v>0</v>
      </c>
      <c r="B1" s="35" t="s">
        <v>1</v>
      </c>
      <c r="C1" s="35" t="s">
        <v>2</v>
      </c>
      <c r="D1" s="35" t="s">
        <v>3</v>
      </c>
      <c r="E1" s="35" t="s">
        <v>4</v>
      </c>
      <c r="F1" s="35" t="s">
        <v>6</v>
      </c>
      <c r="G1" s="35" t="s">
        <v>5</v>
      </c>
      <c r="H1" s="35" t="s">
        <v>7</v>
      </c>
    </row>
    <row r="2" spans="1:8" x14ac:dyDescent="0.2">
      <c r="A2" s="20">
        <v>40909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</row>
    <row r="3" spans="1:8" x14ac:dyDescent="0.2">
      <c r="A3" s="20">
        <v>40940</v>
      </c>
      <c r="B3">
        <v>-7.878540568755224E-2</v>
      </c>
      <c r="C3">
        <v>-7.5858875994045713E-2</v>
      </c>
      <c r="D3">
        <v>7.4838999036453094E-2</v>
      </c>
      <c r="E3">
        <v>0.18831042121487282</v>
      </c>
      <c r="F3">
        <v>7.6462836924703903E-2</v>
      </c>
      <c r="G3">
        <v>3.7791984963243562E-2</v>
      </c>
      <c r="H3">
        <v>5.9583126243879049E-2</v>
      </c>
    </row>
    <row r="4" spans="1:8" x14ac:dyDescent="0.2">
      <c r="A4" s="20">
        <v>40969</v>
      </c>
      <c r="B4">
        <v>3.8923553840609228E-2</v>
      </c>
      <c r="C4">
        <v>0.12699645359233738</v>
      </c>
      <c r="D4">
        <v>2.3074006086530572E-2</v>
      </c>
      <c r="E4">
        <v>0.10528405382146012</v>
      </c>
      <c r="F4">
        <v>5.7219520937556917E-2</v>
      </c>
      <c r="G4">
        <v>4.818517909981287E-3</v>
      </c>
      <c r="H4">
        <v>0.17176331951878487</v>
      </c>
    </row>
    <row r="5" spans="1:8" x14ac:dyDescent="0.2">
      <c r="A5" s="20">
        <v>41000</v>
      </c>
      <c r="B5">
        <v>-0.30337277810548025</v>
      </c>
      <c r="C5">
        <v>0.14512863426815051</v>
      </c>
      <c r="D5">
        <v>-7.439545519497404E-3</v>
      </c>
      <c r="E5">
        <v>-2.5970033888232654E-2</v>
      </c>
      <c r="F5">
        <v>-4.4542697770369781E-2</v>
      </c>
      <c r="G5">
        <v>3.5083449318681348E-2</v>
      </c>
      <c r="H5">
        <v>-6.5245248346091286E-2</v>
      </c>
    </row>
    <row r="6" spans="1:8" x14ac:dyDescent="0.2">
      <c r="A6" s="20">
        <v>41030</v>
      </c>
      <c r="B6">
        <v>-0.20838530852453116</v>
      </c>
      <c r="C6">
        <v>-8.1888704145460248E-2</v>
      </c>
      <c r="D6">
        <v>-8.8382229669229456E-2</v>
      </c>
      <c r="E6">
        <v>-1.0701940072405606E-2</v>
      </c>
      <c r="F6">
        <v>-6.7676681768704923E-3</v>
      </c>
      <c r="G6">
        <v>-3.2984812418786487E-2</v>
      </c>
      <c r="H6">
        <v>-0.22366223928584161</v>
      </c>
    </row>
    <row r="7" spans="1:8" x14ac:dyDescent="0.2">
      <c r="A7" s="20">
        <v>41061</v>
      </c>
      <c r="B7">
        <v>7.9602822818455654E-2</v>
      </c>
      <c r="C7">
        <v>7.2518912732724483E-2</v>
      </c>
      <c r="D7">
        <v>5.4837977610826649E-2</v>
      </c>
      <c r="E7">
        <v>1.0852802861539253E-2</v>
      </c>
      <c r="F7">
        <v>4.8950958845256153E-2</v>
      </c>
      <c r="G7">
        <v>-0.18587610013913022</v>
      </c>
      <c r="H7">
        <v>7.782786862286499E-2</v>
      </c>
    </row>
    <row r="8" spans="1:8" x14ac:dyDescent="0.2">
      <c r="A8" s="20">
        <v>41091</v>
      </c>
      <c r="B8">
        <v>-0.16995179822012568</v>
      </c>
      <c r="C8">
        <v>2.1677236128471992E-2</v>
      </c>
      <c r="D8">
        <v>-3.661315768702391E-2</v>
      </c>
      <c r="E8">
        <v>4.582148665596298E-2</v>
      </c>
      <c r="F8">
        <v>-0.12343858372908725</v>
      </c>
      <c r="G8">
        <v>6.3453934332732553E-2</v>
      </c>
      <c r="H8">
        <v>7.5565408917959492E-3</v>
      </c>
    </row>
    <row r="9" spans="1:8" x14ac:dyDescent="0.2">
      <c r="A9" s="20">
        <v>41122</v>
      </c>
      <c r="B9">
        <v>5.0483726447648584E-2</v>
      </c>
      <c r="C9">
        <v>6.4166312933995107E-2</v>
      </c>
      <c r="D9">
        <v>4.5809433783739056E-2</v>
      </c>
      <c r="E9">
        <v>8.9200249879750254E-2</v>
      </c>
      <c r="F9">
        <v>6.2830340428204248E-2</v>
      </c>
      <c r="G9">
        <v>4.2956666291650521E-2</v>
      </c>
      <c r="H9">
        <v>4.0268883619315354E-2</v>
      </c>
    </row>
    <row r="10" spans="1:8" x14ac:dyDescent="0.2">
      <c r="A10" s="20">
        <v>41153</v>
      </c>
      <c r="B10">
        <v>-8.8412621144710879E-2</v>
      </c>
      <c r="C10">
        <v>2.4368642617011452E-2</v>
      </c>
      <c r="D10">
        <v>-2.7996429260714651E-2</v>
      </c>
      <c r="E10">
        <v>7.1019016216550138E-3</v>
      </c>
      <c r="F10">
        <v>2.0441995476848968E-2</v>
      </c>
      <c r="G10">
        <v>-2.1595140395988376E-2</v>
      </c>
      <c r="H10">
        <v>8.9930200746051764E-2</v>
      </c>
    </row>
    <row r="11" spans="1:8" x14ac:dyDescent="0.2">
      <c r="A11" s="20">
        <v>41183</v>
      </c>
      <c r="B11">
        <v>0.45554736488708009</v>
      </c>
      <c r="C11">
        <v>-8.4263948608651995E-2</v>
      </c>
      <c r="D11">
        <v>-4.0994565323796396E-2</v>
      </c>
      <c r="E11">
        <v>-0.10760029357204232</v>
      </c>
      <c r="F11">
        <v>1.4741486087690317E-2</v>
      </c>
      <c r="G11">
        <v>-3.7193236483215486E-2</v>
      </c>
      <c r="H11">
        <v>2.9644282038901151E-2</v>
      </c>
    </row>
    <row r="12" spans="1:8" x14ac:dyDescent="0.2">
      <c r="A12" s="20">
        <v>41214</v>
      </c>
      <c r="B12">
        <v>3.1171113074204965E-2</v>
      </c>
      <c r="C12">
        <v>8.2270617382758524E-2</v>
      </c>
      <c r="D12">
        <v>-6.7274052189832692E-2</v>
      </c>
      <c r="E12">
        <v>-1.6864622665218449E-2</v>
      </c>
      <c r="F12">
        <v>-2.8749869741713879E-2</v>
      </c>
      <c r="G12">
        <v>6.6754330194971248E-2</v>
      </c>
      <c r="H12">
        <v>-7.1165169669280019E-3</v>
      </c>
    </row>
    <row r="13" spans="1:8" x14ac:dyDescent="0.2">
      <c r="A13" s="20">
        <v>41244</v>
      </c>
      <c r="B13">
        <v>0.1331538628460881</v>
      </c>
      <c r="C13">
        <v>-4.681642475521078E-3</v>
      </c>
      <c r="D13">
        <v>1.1625467381910403E-2</v>
      </c>
      <c r="E13">
        <v>-8.6590316514299479E-2</v>
      </c>
      <c r="F13">
        <v>-2.7579582577609025E-3</v>
      </c>
      <c r="G13">
        <v>5.8678687023518424E-2</v>
      </c>
      <c r="H13">
        <v>7.0350061829385982E-2</v>
      </c>
    </row>
    <row r="14" spans="1:8" x14ac:dyDescent="0.2">
      <c r="A14" s="20">
        <v>41275</v>
      </c>
      <c r="B14">
        <v>0.78464200470199807</v>
      </c>
      <c r="C14">
        <v>5.8317077735820948E-2</v>
      </c>
      <c r="D14">
        <v>2.7705165551068747E-2</v>
      </c>
      <c r="E14">
        <v>-0.14408904843372863</v>
      </c>
      <c r="F14">
        <v>2.1940804304339308E-2</v>
      </c>
      <c r="G14">
        <v>5.2003779797062298E-2</v>
      </c>
      <c r="H14">
        <v>7.0048241582478854E-2</v>
      </c>
    </row>
    <row r="15" spans="1:8" x14ac:dyDescent="0.2">
      <c r="A15" s="20">
        <v>41306</v>
      </c>
      <c r="B15">
        <v>0.13822309555122556</v>
      </c>
      <c r="C15">
        <v>-4.6328097928436552E-3</v>
      </c>
      <c r="D15">
        <v>1.2750439155330527E-2</v>
      </c>
      <c r="E15">
        <v>-3.0933651705789274E-2</v>
      </c>
      <c r="F15">
        <v>-3.1878422962459789E-2</v>
      </c>
      <c r="G15">
        <v>7.5858638814716847E-3</v>
      </c>
      <c r="H15">
        <v>4.6887611828062004E-2</v>
      </c>
    </row>
    <row r="16" spans="1:8" x14ac:dyDescent="0.2">
      <c r="A16" s="20">
        <v>41334</v>
      </c>
      <c r="B16">
        <v>6.3803544438725953E-3</v>
      </c>
      <c r="C16">
        <v>8.4005036228308461E-3</v>
      </c>
      <c r="D16">
        <v>3.7657697634138669E-2</v>
      </c>
      <c r="E16">
        <v>8.6992425777221039E-3</v>
      </c>
      <c r="F16">
        <v>7.0346035395238843E-2</v>
      </c>
      <c r="G16">
        <v>8.7751037056711972E-2</v>
      </c>
      <c r="H16">
        <v>-2.9844861065914097E-2</v>
      </c>
    </row>
    <row r="17" spans="1:8" x14ac:dyDescent="0.2">
      <c r="A17" s="20">
        <v>41365</v>
      </c>
      <c r="B17">
        <v>0.14153634831596343</v>
      </c>
      <c r="C17">
        <v>-4.7581494524428371E-2</v>
      </c>
      <c r="D17">
        <v>0.15693760453762412</v>
      </c>
      <c r="E17">
        <v>2.7102190545645296E-4</v>
      </c>
      <c r="F17">
        <v>5.1610617093830476E-2</v>
      </c>
      <c r="G17">
        <v>7.7783484633589334E-2</v>
      </c>
      <c r="H17">
        <v>3.2659339012223551E-2</v>
      </c>
    </row>
    <row r="18" spans="1:8" x14ac:dyDescent="0.2">
      <c r="A18" s="20">
        <v>41395</v>
      </c>
      <c r="B18">
        <v>4.7114368598533109E-2</v>
      </c>
      <c r="C18">
        <v>6.0635964387817411E-2</v>
      </c>
      <c r="D18">
        <v>5.4380851786025183E-2</v>
      </c>
      <c r="E18">
        <v>1.5696234958830112E-2</v>
      </c>
      <c r="F18">
        <v>4.5052098999751287E-2</v>
      </c>
      <c r="G18">
        <v>-3.0503219250358784E-2</v>
      </c>
      <c r="H18">
        <v>0.12081871668021221</v>
      </c>
    </row>
    <row r="19" spans="1:8" x14ac:dyDescent="0.2">
      <c r="A19" s="20">
        <v>41426</v>
      </c>
      <c r="B19">
        <v>-6.70055749389801E-2</v>
      </c>
      <c r="C19">
        <v>3.1537851491626148E-2</v>
      </c>
      <c r="D19">
        <v>-3.3752031236024506E-3</v>
      </c>
      <c r="E19">
        <v>-0.11245698715475796</v>
      </c>
      <c r="F19">
        <v>4.5505840850566026E-2</v>
      </c>
      <c r="G19">
        <v>3.6218102328290619E-2</v>
      </c>
      <c r="H19">
        <v>-3.2972938631625461E-2</v>
      </c>
    </row>
    <row r="20" spans="1:8" x14ac:dyDescent="0.2">
      <c r="A20" s="20">
        <v>41456</v>
      </c>
      <c r="B20">
        <v>0.15817894412979253</v>
      </c>
      <c r="C20">
        <v>8.4734771977854756E-2</v>
      </c>
      <c r="D20">
        <v>-7.8170137078194216E-2</v>
      </c>
      <c r="E20">
        <v>0.1412247040461497</v>
      </c>
      <c r="F20">
        <v>0.11745511860027606</v>
      </c>
      <c r="G20">
        <v>-1.1934477934215695E-2</v>
      </c>
      <c r="H20">
        <v>5.569236254796299E-2</v>
      </c>
    </row>
    <row r="21" spans="1:8" x14ac:dyDescent="0.2">
      <c r="A21" s="20">
        <v>41487</v>
      </c>
      <c r="B21">
        <v>0.16128111686653321</v>
      </c>
      <c r="C21">
        <v>-6.7193380030564548E-2</v>
      </c>
      <c r="D21">
        <v>4.8994770934111635E-2</v>
      </c>
      <c r="E21">
        <v>7.6658142178446659E-2</v>
      </c>
      <c r="F21">
        <v>-1.5237089929296652E-2</v>
      </c>
      <c r="G21">
        <v>-1.5894682518926787E-3</v>
      </c>
      <c r="H21">
        <v>-8.6695143769350239E-2</v>
      </c>
    </row>
    <row r="22" spans="1:8" x14ac:dyDescent="0.2">
      <c r="A22" s="20">
        <v>41518</v>
      </c>
      <c r="B22">
        <v>8.9112705672002052E-2</v>
      </c>
      <c r="C22">
        <v>0.11267706869012833</v>
      </c>
      <c r="D22">
        <v>3.4284165170512782E-3</v>
      </c>
      <c r="E22">
        <v>-1.5028331211205535E-2</v>
      </c>
      <c r="F22">
        <v>-1.8120400730365128E-3</v>
      </c>
      <c r="G22">
        <v>0.16016448785339321</v>
      </c>
      <c r="H22">
        <v>2.2956587785983192E-2</v>
      </c>
    </row>
    <row r="23" spans="1:8" x14ac:dyDescent="0.2">
      <c r="A23" s="20">
        <v>41548</v>
      </c>
      <c r="B23">
        <v>4.2915813342832336E-2</v>
      </c>
      <c r="C23">
        <v>0.16437430122308549</v>
      </c>
      <c r="D23">
        <v>6.4002504971023E-2</v>
      </c>
      <c r="E23">
        <v>9.6381716595205114E-2</v>
      </c>
      <c r="F23">
        <v>-4.3191084404721802E-2</v>
      </c>
      <c r="G23">
        <v>4.2951452125783531E-2</v>
      </c>
      <c r="H23">
        <v>-2.9018653064637853E-3</v>
      </c>
    </row>
    <row r="24" spans="1:8" x14ac:dyDescent="0.2">
      <c r="A24" s="20">
        <v>41579</v>
      </c>
      <c r="B24">
        <v>0.13433393166607804</v>
      </c>
      <c r="C24">
        <v>8.1284498753631682E-2</v>
      </c>
      <c r="D24">
        <v>7.6814381549491537E-2</v>
      </c>
      <c r="E24">
        <v>6.3841197114393983E-2</v>
      </c>
      <c r="F24">
        <v>9.1122184793293176E-2</v>
      </c>
      <c r="G24">
        <v>4.4614521562812814E-2</v>
      </c>
      <c r="H24">
        <v>0.11838506490337099</v>
      </c>
    </row>
    <row r="25" spans="1:8" x14ac:dyDescent="0.2">
      <c r="A25" s="20">
        <v>41609</v>
      </c>
      <c r="B25">
        <v>6.478999683507394E-3</v>
      </c>
      <c r="C25">
        <v>1.3134530932555854E-2</v>
      </c>
      <c r="D25">
        <v>-1.1442040141465357E-2</v>
      </c>
      <c r="E25">
        <v>1.4792385702844258E-2</v>
      </c>
      <c r="F25">
        <v>1.1009657418716257E-2</v>
      </c>
      <c r="G25">
        <v>-6.3179336834039181E-3</v>
      </c>
      <c r="H25">
        <v>2.2020161245617294E-2</v>
      </c>
    </row>
    <row r="26" spans="1:8" x14ac:dyDescent="0.2">
      <c r="A26" s="20">
        <v>41640</v>
      </c>
      <c r="B26">
        <v>0.11179619860667357</v>
      </c>
      <c r="C26">
        <v>-0.10055419166732436</v>
      </c>
      <c r="D26">
        <v>1.149416275001499E-2</v>
      </c>
      <c r="E26">
        <v>-0.10769629607086627</v>
      </c>
      <c r="F26">
        <v>-3.6446926231448816E-2</v>
      </c>
      <c r="G26">
        <v>-7.0724386079194901E-2</v>
      </c>
      <c r="H26">
        <v>-5.335199823567794E-2</v>
      </c>
    </row>
    <row r="27" spans="1:8" x14ac:dyDescent="0.2">
      <c r="A27" s="20">
        <v>41671</v>
      </c>
      <c r="B27">
        <v>8.8681496435204052E-2</v>
      </c>
      <c r="C27">
        <v>9.506827569729738E-3</v>
      </c>
      <c r="D27">
        <v>1.2420799214878157E-2</v>
      </c>
      <c r="E27">
        <v>5.1218310314615566E-2</v>
      </c>
      <c r="F27">
        <v>6.9037028104347628E-2</v>
      </c>
      <c r="G27">
        <v>7.4811727608378426E-2</v>
      </c>
      <c r="H27">
        <v>3.3086017809533505E-2</v>
      </c>
    </row>
    <row r="28" spans="1:8" x14ac:dyDescent="0.2">
      <c r="A28" s="20">
        <v>41699</v>
      </c>
      <c r="B28">
        <v>-0.21003972106815705</v>
      </c>
      <c r="C28">
        <v>-7.1057748063113782E-2</v>
      </c>
      <c r="D28">
        <v>7.7979241965602977E-2</v>
      </c>
      <c r="E28">
        <v>2.6058038144666961E-2</v>
      </c>
      <c r="F28">
        <v>6.1084307815807405E-2</v>
      </c>
      <c r="G28">
        <v>-5.3808931211509994E-2</v>
      </c>
      <c r="H28">
        <v>6.8461842836389383E-2</v>
      </c>
    </row>
    <row r="29" spans="1:8" x14ac:dyDescent="0.2">
      <c r="A29" s="20">
        <v>41730</v>
      </c>
      <c r="B29">
        <v>-8.5191626860377262E-2</v>
      </c>
      <c r="C29">
        <v>-9.5846807025698089E-2</v>
      </c>
      <c r="D29">
        <v>-1.4393694941616179E-2</v>
      </c>
      <c r="E29">
        <v>9.9396383076661904E-2</v>
      </c>
      <c r="F29">
        <v>-8.1459755739478543E-2</v>
      </c>
      <c r="G29">
        <v>-1.2321101322086213E-2</v>
      </c>
      <c r="H29">
        <v>-7.7911412689197795E-2</v>
      </c>
    </row>
    <row r="30" spans="1:8" x14ac:dyDescent="0.2">
      <c r="A30" s="20">
        <v>41760</v>
      </c>
      <c r="B30">
        <v>0.29744750836819972</v>
      </c>
      <c r="C30">
        <v>2.7685472862172881E-2</v>
      </c>
      <c r="D30">
        <v>1.3365745162471944E-2</v>
      </c>
      <c r="E30">
        <v>7.2717869507323576E-2</v>
      </c>
      <c r="F30">
        <v>6.1167268388436696E-2</v>
      </c>
      <c r="G30">
        <v>5.4283881637009701E-2</v>
      </c>
      <c r="H30">
        <v>-1.0674851099692149E-3</v>
      </c>
    </row>
    <row r="31" spans="1:8" x14ac:dyDescent="0.2">
      <c r="A31" s="20">
        <v>41791</v>
      </c>
      <c r="B31">
        <v>5.4495846113182186E-2</v>
      </c>
      <c r="C31">
        <v>3.9129775938433219E-2</v>
      </c>
      <c r="D31">
        <v>2.5749829752208294E-2</v>
      </c>
      <c r="E31">
        <v>3.3401525043497478E-2</v>
      </c>
      <c r="F31">
        <v>2.6623004039215088E-2</v>
      </c>
      <c r="G31">
        <v>1.1504448297897676E-2</v>
      </c>
      <c r="H31">
        <v>3.6890324090462404E-2</v>
      </c>
    </row>
    <row r="32" spans="1:8" x14ac:dyDescent="0.2">
      <c r="A32" s="20">
        <v>41821</v>
      </c>
      <c r="B32">
        <v>-4.0580983487625635E-2</v>
      </c>
      <c r="C32">
        <v>-3.6301524220400033E-2</v>
      </c>
      <c r="D32">
        <v>3.5011866491174555E-2</v>
      </c>
      <c r="E32">
        <v>2.8731282005846938E-2</v>
      </c>
      <c r="F32">
        <v>-3.9034053414714787E-3</v>
      </c>
      <c r="G32">
        <v>-5.4161860206216389E-3</v>
      </c>
      <c r="H32">
        <v>8.6788252482533385E-4</v>
      </c>
    </row>
    <row r="33" spans="1:8" x14ac:dyDescent="0.2">
      <c r="A33" s="20">
        <v>41852</v>
      </c>
      <c r="B33">
        <v>0.12992044041179784</v>
      </c>
      <c r="C33">
        <v>8.3229559514027981E-2</v>
      </c>
      <c r="D33">
        <v>5.259471498413195E-2</v>
      </c>
      <c r="E33">
        <v>7.217601176368503E-2</v>
      </c>
      <c r="F33">
        <v>6.9463645084343772E-2</v>
      </c>
      <c r="G33">
        <v>1.8410473132582386E-2</v>
      </c>
      <c r="H33">
        <v>3.8071498309926718E-2</v>
      </c>
    </row>
    <row r="34" spans="1:8" x14ac:dyDescent="0.2">
      <c r="A34" s="20">
        <v>41883</v>
      </c>
      <c r="B34">
        <v>-5.5397343297356932E-2</v>
      </c>
      <c r="C34">
        <v>-4.8961793768711244E-2</v>
      </c>
      <c r="D34">
        <v>2.684514515494631E-2</v>
      </c>
      <c r="E34">
        <v>-1.2184043124998682E-2</v>
      </c>
      <c r="F34">
        <v>-4.9610551545442071E-3</v>
      </c>
      <c r="G34">
        <v>0.13901161854466101</v>
      </c>
      <c r="H34">
        <v>1.3288785569106844E-2</v>
      </c>
    </row>
    <row r="35" spans="1:8" x14ac:dyDescent="0.2">
      <c r="A35" s="20">
        <v>41913</v>
      </c>
      <c r="B35">
        <v>-0.12946050057028796</v>
      </c>
      <c r="C35">
        <v>-5.2660993966871364E-2</v>
      </c>
      <c r="D35">
        <v>1.2726417455291303E-2</v>
      </c>
      <c r="E35">
        <v>7.196027664773566E-2</v>
      </c>
      <c r="F35">
        <v>0.10624969235419492</v>
      </c>
      <c r="G35">
        <v>4.2264786054144368E-2</v>
      </c>
      <c r="H35">
        <v>3.9837606694972591E-3</v>
      </c>
    </row>
    <row r="36" spans="1:8" x14ac:dyDescent="0.2">
      <c r="A36" s="20">
        <v>41944</v>
      </c>
      <c r="B36">
        <v>-0.11757520731464606</v>
      </c>
      <c r="C36">
        <v>0.10862314207296629</v>
      </c>
      <c r="D36">
        <v>1.8317276727326276E-2</v>
      </c>
      <c r="E36">
        <v>0.10120372530493815</v>
      </c>
      <c r="F36">
        <v>3.8101248719302039E-2</v>
      </c>
      <c r="G36">
        <v>6.7978983071726021E-2</v>
      </c>
      <c r="H36">
        <v>1.4108042119673756E-3</v>
      </c>
    </row>
    <row r="37" spans="1:8" x14ac:dyDescent="0.2">
      <c r="A37" s="20">
        <v>41974</v>
      </c>
      <c r="B37">
        <v>-1.4368510675287967E-2</v>
      </c>
      <c r="C37">
        <v>-8.3540065399536428E-2</v>
      </c>
      <c r="D37">
        <v>-2.23183733598676E-2</v>
      </c>
      <c r="E37">
        <v>-6.7866746207743175E-2</v>
      </c>
      <c r="F37">
        <v>2.4941571024126578E-2</v>
      </c>
      <c r="G37">
        <v>-3.162503870544061E-2</v>
      </c>
      <c r="H37">
        <v>4.0226121156026758E-2</v>
      </c>
    </row>
    <row r="38" spans="1:8" x14ac:dyDescent="0.2">
      <c r="A38" s="20">
        <v>42005</v>
      </c>
      <c r="B38">
        <v>0.29328761472768317</v>
      </c>
      <c r="C38">
        <v>0.14235537988035343</v>
      </c>
      <c r="D38">
        <v>-0.13024748865568017</v>
      </c>
      <c r="E38">
        <v>6.142450920700751E-2</v>
      </c>
      <c r="F38">
        <v>5.5006676575574689E-2</v>
      </c>
      <c r="G38">
        <v>-3.7802610834604469E-2</v>
      </c>
      <c r="H38">
        <v>-0.13103201910470014</v>
      </c>
    </row>
    <row r="39" spans="1:8" x14ac:dyDescent="0.2">
      <c r="A39" s="20">
        <v>42036</v>
      </c>
      <c r="B39">
        <v>7.4943398313076018E-2</v>
      </c>
      <c r="C39">
        <v>7.2292909125583033E-2</v>
      </c>
      <c r="D39">
        <v>8.5396339170657753E-2</v>
      </c>
      <c r="E39">
        <v>9.6449133305040069E-2</v>
      </c>
      <c r="F39">
        <v>6.9458850077491877E-2</v>
      </c>
      <c r="G39">
        <v>5.2791372009026817E-2</v>
      </c>
      <c r="H39">
        <v>0.13413380293349211</v>
      </c>
    </row>
    <row r="40" spans="1:8" x14ac:dyDescent="0.2">
      <c r="A40" s="20">
        <v>42064</v>
      </c>
      <c r="B40">
        <v>-0.12259163940767662</v>
      </c>
      <c r="C40">
        <v>-2.120159384257584E-2</v>
      </c>
      <c r="D40">
        <v>-6.6149383719286095E-2</v>
      </c>
      <c r="E40">
        <v>-2.7548949894123147E-2</v>
      </c>
      <c r="F40">
        <v>4.1010255142366163E-2</v>
      </c>
      <c r="G40">
        <v>3.6048204237076588E-2</v>
      </c>
      <c r="H40">
        <v>-1.1422833351150801E-2</v>
      </c>
    </row>
    <row r="41" spans="1:8" x14ac:dyDescent="0.2">
      <c r="A41" s="20">
        <v>42095</v>
      </c>
      <c r="B41">
        <v>0.33552522981869354</v>
      </c>
      <c r="C41">
        <v>0.13351247567569233</v>
      </c>
      <c r="D41">
        <v>0.19626174558593573</v>
      </c>
      <c r="E41">
        <v>5.7863013752960423E-3</v>
      </c>
      <c r="F41">
        <v>-5.509573678086848E-2</v>
      </c>
      <c r="G41">
        <v>-1.4851088742819424E-2</v>
      </c>
      <c r="H41">
        <v>4.4238763584431302E-2</v>
      </c>
    </row>
    <row r="42" spans="1:8" x14ac:dyDescent="0.2">
      <c r="A42" s="20">
        <v>42125</v>
      </c>
      <c r="B42">
        <v>0.12140161006289303</v>
      </c>
      <c r="C42">
        <v>1.7663265251228796E-2</v>
      </c>
      <c r="D42">
        <v>-3.6595386220222022E-2</v>
      </c>
      <c r="E42">
        <v>4.0990924126804253E-2</v>
      </c>
      <c r="F42">
        <v>7.9084438594414039E-2</v>
      </c>
      <c r="G42">
        <v>2.8631956929707394E-2</v>
      </c>
      <c r="H42">
        <v>4.6747271639703152E-2</v>
      </c>
    </row>
    <row r="43" spans="1:8" x14ac:dyDescent="0.2">
      <c r="A43" s="20">
        <v>42156</v>
      </c>
      <c r="B43">
        <v>5.2687254768370162E-2</v>
      </c>
      <c r="C43">
        <v>1.1322565700094989E-2</v>
      </c>
      <c r="D43">
        <v>-5.1708687984625065E-2</v>
      </c>
      <c r="E43">
        <v>-3.3206045448485141E-2</v>
      </c>
      <c r="F43">
        <v>1.4890419978815406E-2</v>
      </c>
      <c r="G43">
        <v>6.5357768966964394E-2</v>
      </c>
      <c r="H43">
        <v>3.0100312196205473E-2</v>
      </c>
    </row>
    <row r="44" spans="1:8" x14ac:dyDescent="0.2">
      <c r="A44" s="20">
        <v>42186</v>
      </c>
      <c r="B44">
        <v>0.21802597060294096</v>
      </c>
      <c r="C44">
        <v>0.2351126009363276</v>
      </c>
      <c r="D44">
        <v>5.7757590423657863E-2</v>
      </c>
      <c r="E44">
        <v>-3.2926607634096196E-2</v>
      </c>
      <c r="F44">
        <v>-7.0317093400560672E-4</v>
      </c>
      <c r="G44">
        <v>6.6654403576046017E-2</v>
      </c>
      <c r="H44">
        <v>1.1363546701608078E-2</v>
      </c>
    </row>
    <row r="45" spans="1:8" x14ac:dyDescent="0.2">
      <c r="A45" s="20">
        <v>42217</v>
      </c>
      <c r="B45">
        <v>6.2986703927683614E-3</v>
      </c>
      <c r="C45">
        <v>-4.338339636071728E-2</v>
      </c>
      <c r="D45">
        <v>-6.8094162218222815E-2</v>
      </c>
      <c r="E45">
        <v>-7.0403784458491908E-2</v>
      </c>
      <c r="F45">
        <v>-4.6952257286726751E-2</v>
      </c>
      <c r="G45">
        <v>-3.0116387654188205E-2</v>
      </c>
      <c r="H45">
        <v>-5.8529902073233171E-2</v>
      </c>
    </row>
    <row r="46" spans="1:8" x14ac:dyDescent="0.2">
      <c r="A46" s="20">
        <v>42248</v>
      </c>
      <c r="B46">
        <v>-0.10232110842668096</v>
      </c>
      <c r="C46">
        <v>-1.9497357537754819E-3</v>
      </c>
      <c r="D46">
        <v>2.3710111990746383E-2</v>
      </c>
      <c r="E46">
        <v>-1.7388782012417486E-2</v>
      </c>
      <c r="F46">
        <v>2.679353297986741E-3</v>
      </c>
      <c r="G46">
        <v>0.10040270799450535</v>
      </c>
      <c r="H46">
        <v>-4.8829742342688942E-2</v>
      </c>
    </row>
    <row r="47" spans="1:8" x14ac:dyDescent="0.2">
      <c r="A47" s="20">
        <v>42278</v>
      </c>
      <c r="B47">
        <v>4.9583526058812229E-2</v>
      </c>
      <c r="C47">
        <v>0.22272364308571252</v>
      </c>
      <c r="D47">
        <v>0.18933559299681305</v>
      </c>
      <c r="E47">
        <v>8.3408955520372155E-2</v>
      </c>
      <c r="F47">
        <v>1.9648971025522818E-2</v>
      </c>
      <c r="G47">
        <v>6.8246521787676956E-2</v>
      </c>
      <c r="H47">
        <v>5.3796679023255904E-2</v>
      </c>
    </row>
    <row r="48" spans="1:8" x14ac:dyDescent="0.2">
      <c r="A48" s="20">
        <v>42309</v>
      </c>
      <c r="B48">
        <v>0.13794062939492413</v>
      </c>
      <c r="C48">
        <v>6.2150443374962949E-2</v>
      </c>
      <c r="D48">
        <v>3.2484617944656527E-2</v>
      </c>
      <c r="E48">
        <v>-1.0042020502074761E-2</v>
      </c>
      <c r="F48">
        <v>-4.3046582496346332E-2</v>
      </c>
      <c r="G48">
        <v>9.5394468996144767E-3</v>
      </c>
      <c r="H48">
        <v>4.5309515386474319E-2</v>
      </c>
    </row>
    <row r="49" spans="1:8" x14ac:dyDescent="0.2">
      <c r="A49" s="20">
        <v>42339</v>
      </c>
      <c r="B49">
        <v>-7.256956827098722E-2</v>
      </c>
      <c r="C49">
        <v>1.6681749699429843E-2</v>
      </c>
      <c r="D49">
        <v>2.7672005774657789E-2</v>
      </c>
      <c r="E49">
        <v>-0.1064195203222222</v>
      </c>
      <c r="F49">
        <v>4.3740636434022317E-2</v>
      </c>
      <c r="G49">
        <v>-5.5034400305471819E-2</v>
      </c>
      <c r="H49">
        <v>-9.74790151671295E-3</v>
      </c>
    </row>
    <row r="50" spans="1:8" x14ac:dyDescent="0.2">
      <c r="A50" s="20">
        <v>42370</v>
      </c>
      <c r="B50">
        <v>-0.19706243741202409</v>
      </c>
      <c r="C50">
        <v>-0.13151550256294281</v>
      </c>
      <c r="D50">
        <v>-7.02968345597279E-3</v>
      </c>
      <c r="E50">
        <v>-7.5242261491831969E-2</v>
      </c>
      <c r="F50">
        <v>-1.6852773042221755E-2</v>
      </c>
      <c r="G50">
        <v>-5.4351824115752992E-3</v>
      </c>
      <c r="H50">
        <v>-9.8894609929630256E-2</v>
      </c>
    </row>
    <row r="51" spans="1:8" x14ac:dyDescent="0.2">
      <c r="A51" s="20">
        <v>42401</v>
      </c>
      <c r="B51">
        <v>1.7095035587762888E-2</v>
      </c>
      <c r="C51">
        <v>-5.8739318568994815E-2</v>
      </c>
      <c r="D51">
        <v>-7.6420196428514719E-2</v>
      </c>
      <c r="E51">
        <v>-6.6774565296172546E-3</v>
      </c>
      <c r="F51">
        <v>3.421311322542888E-2</v>
      </c>
      <c r="G51">
        <v>-6.773094986164711E-3</v>
      </c>
      <c r="H51">
        <v>-4.7433714331825305E-2</v>
      </c>
    </row>
    <row r="52" spans="1:8" x14ac:dyDescent="0.2">
      <c r="A52" s="20">
        <v>42430</v>
      </c>
      <c r="B52">
        <v>9.4422423962212829E-2</v>
      </c>
      <c r="C52">
        <v>7.4422633590724735E-2</v>
      </c>
      <c r="D52">
        <v>9.328878013564082E-2</v>
      </c>
      <c r="E52">
        <v>0.13332703542282268</v>
      </c>
      <c r="F52">
        <v>8.2283669157685216E-2</v>
      </c>
      <c r="G52">
        <v>-1.9484011609501822E-3</v>
      </c>
      <c r="H52">
        <v>5.1865017170697907E-2</v>
      </c>
    </row>
    <row r="53" spans="1:8" x14ac:dyDescent="0.2">
      <c r="A53" s="20">
        <v>42461</v>
      </c>
      <c r="B53">
        <v>-0.1193387815903712</v>
      </c>
      <c r="C53">
        <v>0.11109428329220701</v>
      </c>
      <c r="D53">
        <v>-9.7048758338805705E-2</v>
      </c>
      <c r="E53">
        <v>-0.13992120396924573</v>
      </c>
      <c r="F53">
        <v>2.5782966765024361E-2</v>
      </c>
      <c r="G53">
        <v>-3.8686105658289817E-2</v>
      </c>
      <c r="H53">
        <v>6.7206711729015545E-2</v>
      </c>
    </row>
    <row r="54" spans="1:8" x14ac:dyDescent="0.2">
      <c r="A54" s="20">
        <v>42491</v>
      </c>
      <c r="B54">
        <v>0.13928691701973683</v>
      </c>
      <c r="C54">
        <v>9.581702028978685E-2</v>
      </c>
      <c r="D54">
        <v>6.2763364496761065E-2</v>
      </c>
      <c r="E54">
        <v>6.5287140529187548E-2</v>
      </c>
      <c r="F54">
        <v>1.5112267753427285E-2</v>
      </c>
      <c r="G54">
        <v>-6.3115152588786277E-2</v>
      </c>
      <c r="H54">
        <v>4.0399350074440475E-2</v>
      </c>
    </row>
    <row r="55" spans="1:8" x14ac:dyDescent="0.2">
      <c r="A55" s="20">
        <v>42522</v>
      </c>
      <c r="B55">
        <v>-0.10812125377790775</v>
      </c>
      <c r="C55">
        <v>-9.9198705270371109E-3</v>
      </c>
      <c r="D55">
        <v>-2.7775456184735207E-2</v>
      </c>
      <c r="E55">
        <v>-3.6830915880329558E-2</v>
      </c>
      <c r="F55">
        <v>5.6332961578691353E-2</v>
      </c>
      <c r="G55">
        <v>-3.6218866161913404E-4</v>
      </c>
      <c r="H55">
        <v>-4.7954494936414696E-2</v>
      </c>
    </row>
    <row r="56" spans="1:8" x14ac:dyDescent="0.2">
      <c r="A56" s="20">
        <v>42552</v>
      </c>
      <c r="B56">
        <v>-2.5142434680505686E-3</v>
      </c>
      <c r="C56">
        <v>6.0353264723968382E-2</v>
      </c>
      <c r="D56">
        <v>0.1076801990207621</v>
      </c>
      <c r="E56">
        <v>9.0062679900264467E-2</v>
      </c>
      <c r="F56">
        <v>1.8782620225094564E-2</v>
      </c>
      <c r="G56">
        <v>8.3720836849291748E-3</v>
      </c>
      <c r="H56">
        <v>2.9449627202170217E-2</v>
      </c>
    </row>
    <row r="57" spans="1:8" x14ac:dyDescent="0.2">
      <c r="A57" s="20">
        <v>42583</v>
      </c>
      <c r="B57">
        <v>6.794517260273969E-2</v>
      </c>
      <c r="C57">
        <v>1.3639745163189174E-2</v>
      </c>
      <c r="D57">
        <v>1.3761442442336411E-2</v>
      </c>
      <c r="E57">
        <v>1.8136260013399665E-2</v>
      </c>
      <c r="F57">
        <v>-4.993031300808512E-2</v>
      </c>
      <c r="G57">
        <v>3.8558503021067107E-2</v>
      </c>
      <c r="H57">
        <v>6.339620748150003E-2</v>
      </c>
    </row>
    <row r="58" spans="1:8" x14ac:dyDescent="0.2">
      <c r="A58" s="20">
        <v>42614</v>
      </c>
      <c r="B58">
        <v>1.1287901835440874E-2</v>
      </c>
      <c r="C58">
        <v>8.8603187103185238E-2</v>
      </c>
      <c r="D58">
        <v>8.6843695940013489E-3</v>
      </c>
      <c r="E58">
        <v>7.127648959747647E-2</v>
      </c>
      <c r="F58">
        <v>2.9033433953818671E-2</v>
      </c>
      <c r="G58">
        <v>-8.6571805670313057E-2</v>
      </c>
      <c r="H58">
        <v>-1.3481509554658362E-2</v>
      </c>
    </row>
    <row r="59" spans="1:8" x14ac:dyDescent="0.2">
      <c r="A59" s="20">
        <v>42644</v>
      </c>
      <c r="B59">
        <v>0.26707254387399654</v>
      </c>
      <c r="C59">
        <v>-5.6717334217236855E-2</v>
      </c>
      <c r="D59">
        <v>4.0277672759675587E-2</v>
      </c>
      <c r="E59">
        <v>4.3343630528802739E-3</v>
      </c>
      <c r="F59">
        <v>1.4161912319645552E-2</v>
      </c>
      <c r="G59">
        <v>-4.4260339453007121E-2</v>
      </c>
      <c r="H59">
        <v>4.0096081821254029E-2</v>
      </c>
    </row>
    <row r="60" spans="1:8" x14ac:dyDescent="0.2">
      <c r="A60" s="20">
        <v>42675</v>
      </c>
      <c r="B60">
        <v>-6.302556907922871E-2</v>
      </c>
      <c r="C60">
        <v>-4.9694866744493596E-2</v>
      </c>
      <c r="D60">
        <v>5.6742805291948801E-3</v>
      </c>
      <c r="E60">
        <v>-2.6598517861036685E-2</v>
      </c>
      <c r="F60">
        <v>0.12021513761785084</v>
      </c>
      <c r="G60">
        <v>-2.192415523597576E-3</v>
      </c>
      <c r="H60">
        <v>0.16593679020803218</v>
      </c>
    </row>
    <row r="61" spans="1:8" x14ac:dyDescent="0.2">
      <c r="A61" s="20">
        <v>42705</v>
      </c>
      <c r="B61">
        <v>5.8119683760683792E-2</v>
      </c>
      <c r="C61">
        <v>-9.3264051783515398E-4</v>
      </c>
      <c r="D61">
        <v>3.8164395497769545E-2</v>
      </c>
      <c r="E61">
        <v>5.333554731345426E-2</v>
      </c>
      <c r="F61">
        <v>1.4889111837570202E-2</v>
      </c>
      <c r="G61">
        <v>1.5178953274690141E-2</v>
      </c>
      <c r="H61">
        <v>7.6337726497368391E-2</v>
      </c>
    </row>
    <row r="62" spans="1:8" x14ac:dyDescent="0.2">
      <c r="A62" s="21">
        <v>42736</v>
      </c>
      <c r="B62" s="19">
        <v>0.13659130525222998</v>
      </c>
      <c r="C62" s="19">
        <v>9.816366235589935E-2</v>
      </c>
      <c r="D62" s="19">
        <v>4.0392708711357896E-2</v>
      </c>
      <c r="E62" s="19">
        <v>4.7746530279882869E-2</v>
      </c>
      <c r="F62" s="19">
        <v>1.2871740648841307E-2</v>
      </c>
      <c r="G62">
        <v>4.4478829392163605E-2</v>
      </c>
      <c r="H62" s="19">
        <v>-1.9237519914101719E-2</v>
      </c>
    </row>
    <row r="63" spans="1:8" x14ac:dyDescent="0.2">
      <c r="A63" s="21">
        <v>42767</v>
      </c>
      <c r="B63" s="19">
        <v>1.0091663203456603E-2</v>
      </c>
      <c r="C63" s="19">
        <v>2.6181569101412842E-2</v>
      </c>
      <c r="D63" s="19">
        <v>-1.0363614461599169E-2</v>
      </c>
      <c r="E63" s="19">
        <v>0.12888336321549496</v>
      </c>
      <c r="F63" s="19">
        <v>2.0234647003245676E-2</v>
      </c>
      <c r="G63">
        <v>8.0528963263792247E-2</v>
      </c>
      <c r="H63" s="19">
        <v>7.6703755377840355E-2</v>
      </c>
    </row>
    <row r="64" spans="1:8" x14ac:dyDescent="0.2">
      <c r="A64" s="21">
        <v>42795</v>
      </c>
      <c r="B64" s="19">
        <v>3.9963363119560821E-2</v>
      </c>
      <c r="C64" s="19">
        <v>4.911010257552572E-2</v>
      </c>
      <c r="D64" s="19">
        <v>3.562509512217283E-2</v>
      </c>
      <c r="E64" s="19">
        <v>5.3236396481126429E-2</v>
      </c>
      <c r="F64" s="19">
        <v>-8.2843901869992485E-3</v>
      </c>
      <c r="G64">
        <v>-2.5017337505195383E-2</v>
      </c>
      <c r="H64" s="19">
        <v>-3.0677666067301771E-2</v>
      </c>
    </row>
    <row r="65" spans="1:8" x14ac:dyDescent="0.2">
      <c r="A65" s="21">
        <v>42826</v>
      </c>
      <c r="B65" s="19">
        <v>2.9700284550440145E-2</v>
      </c>
      <c r="C65" s="19">
        <v>4.3370872102961179E-2</v>
      </c>
      <c r="D65" s="19">
        <v>3.9477590745205071E-2</v>
      </c>
      <c r="E65" s="19">
        <v>-6.9626497633244698E-5</v>
      </c>
      <c r="F65" s="19">
        <v>7.0250979965713306E-2</v>
      </c>
      <c r="G65">
        <v>-2.6439877269895315E-3</v>
      </c>
      <c r="H65" s="19">
        <v>-9.5626929682816747E-3</v>
      </c>
    </row>
    <row r="66" spans="1:8" x14ac:dyDescent="0.2">
      <c r="A66" s="21">
        <v>42856</v>
      </c>
      <c r="B66" s="19">
        <v>7.1419252393283603E-2</v>
      </c>
      <c r="C66" s="19">
        <v>7.5276495694834467E-2</v>
      </c>
      <c r="D66" s="19">
        <v>2.0157867219608966E-2</v>
      </c>
      <c r="E66" s="19">
        <v>6.3418053240286348E-2</v>
      </c>
      <c r="F66" s="19">
        <v>1.7155636112954049E-3</v>
      </c>
      <c r="G66">
        <v>-4.3674302563801032E-2</v>
      </c>
      <c r="H66" s="19">
        <v>-5.0321841556609383E-2</v>
      </c>
    </row>
    <row r="67" spans="1:8" x14ac:dyDescent="0.2">
      <c r="A67" s="21">
        <v>42887</v>
      </c>
      <c r="B67" s="19">
        <v>-8.3767721920806795E-2</v>
      </c>
      <c r="C67" s="19">
        <v>-2.6763985375138188E-2</v>
      </c>
      <c r="D67" s="19">
        <v>-7.372453354251198E-3</v>
      </c>
      <c r="E67" s="19">
        <v>-5.3322740243435821E-2</v>
      </c>
      <c r="F67" s="19">
        <v>5.8454273114000872E-2</v>
      </c>
      <c r="G67">
        <v>0.11341724793086265</v>
      </c>
      <c r="H67" s="19">
        <v>0.11259873112207769</v>
      </c>
    </row>
    <row r="68" spans="1:8" x14ac:dyDescent="0.2">
      <c r="A68" s="21">
        <v>42917</v>
      </c>
      <c r="B68" s="19">
        <v>0.21584900031192022</v>
      </c>
      <c r="C68" s="19">
        <v>2.0433914256198362E-2</v>
      </c>
      <c r="D68" s="19">
        <v>5.4692979886125162E-2</v>
      </c>
      <c r="E68" s="19">
        <v>3.2704234111918355E-2</v>
      </c>
      <c r="F68" s="19">
        <v>3.8734289570415824E-2</v>
      </c>
      <c r="G68">
        <v>4.2588801296114158E-3</v>
      </c>
      <c r="H68" s="19">
        <v>4.376774700758819E-3</v>
      </c>
    </row>
    <row r="69" spans="1:8" x14ac:dyDescent="0.2">
      <c r="A69" s="21">
        <v>42948</v>
      </c>
      <c r="B69" s="19">
        <v>-3.8258267350913394E-2</v>
      </c>
      <c r="C69" s="19">
        <v>-7.2688784842804745E-3</v>
      </c>
      <c r="D69" s="19">
        <v>2.8473305054958958E-2</v>
      </c>
      <c r="E69" s="19">
        <v>0.10266905717112038</v>
      </c>
      <c r="F69" s="19">
        <v>3.6963527008077243E-2</v>
      </c>
      <c r="G69">
        <v>-0.10567298690015932</v>
      </c>
      <c r="H69" s="19">
        <v>-4.466906697578662E-3</v>
      </c>
    </row>
    <row r="70" spans="1:8" x14ac:dyDescent="0.2">
      <c r="A70" s="21">
        <v>42979</v>
      </c>
      <c r="B70" s="19">
        <v>3.8005830999709236E-2</v>
      </c>
      <c r="C70" s="19">
        <v>-1.9630838742749471E-2</v>
      </c>
      <c r="D70" s="19">
        <v>1.5630072351516431E-3</v>
      </c>
      <c r="E70" s="19">
        <v>-5.6553483018336355E-2</v>
      </c>
      <c r="F70" s="19">
        <v>-1.5334159902538169E-2</v>
      </c>
      <c r="G70">
        <v>-1.4804619999916183E-2</v>
      </c>
      <c r="H70" s="19">
        <v>5.0830698979154723E-2</v>
      </c>
    </row>
    <row r="71" spans="1:8" x14ac:dyDescent="0.2">
      <c r="A71" s="21">
        <v>43009</v>
      </c>
      <c r="B71" s="19">
        <v>8.3154047428043582E-2</v>
      </c>
      <c r="C71" s="19">
        <v>0.14971660331117545</v>
      </c>
      <c r="D71" s="19">
        <v>0.1166599934998851</v>
      </c>
      <c r="E71" s="19">
        <v>9.680758538817727E-2</v>
      </c>
      <c r="F71" s="19">
        <v>7.744558870082198E-2</v>
      </c>
      <c r="G71">
        <v>6.0559297947899285E-2</v>
      </c>
      <c r="H71" s="19">
        <v>5.3397544080413237E-2</v>
      </c>
    </row>
    <row r="72" spans="1:8" x14ac:dyDescent="0.2">
      <c r="A72" s="21">
        <v>43040</v>
      </c>
      <c r="B72" s="19">
        <v>-4.5054173575213581E-2</v>
      </c>
      <c r="C72" s="19">
        <v>6.4662320068030452E-2</v>
      </c>
      <c r="D72" s="19">
        <v>1.1901847445623771E-2</v>
      </c>
      <c r="E72" s="19">
        <v>1.6623273985790239E-2</v>
      </c>
      <c r="F72" s="19">
        <v>8.5387031702149438E-2</v>
      </c>
      <c r="G72">
        <v>9.8745435655454461E-2</v>
      </c>
      <c r="H72" s="19">
        <v>4.4935343695864723E-2</v>
      </c>
    </row>
    <row r="73" spans="1:8" x14ac:dyDescent="0.2">
      <c r="A73" s="21">
        <v>43070</v>
      </c>
      <c r="B73" s="19">
        <v>2.3350063723743764E-2</v>
      </c>
      <c r="C73" s="19">
        <v>-6.1865553431060235E-3</v>
      </c>
      <c r="D73" s="19">
        <v>2.1380466283946731E-2</v>
      </c>
      <c r="E73" s="19">
        <v>-1.1705798407790461E-2</v>
      </c>
      <c r="F73" s="19">
        <v>-3.0528352822395667E-2</v>
      </c>
      <c r="G73">
        <v>3.5253100020292555E-2</v>
      </c>
      <c r="H73" s="19">
        <v>2.3153787629700807E-2</v>
      </c>
    </row>
    <row r="74" spans="1:8" x14ac:dyDescent="0.2">
      <c r="A74" s="21">
        <v>43101</v>
      </c>
      <c r="B74" s="19">
        <v>0.40810574152562934</v>
      </c>
      <c r="C74" s="19">
        <v>0.24063896549593403</v>
      </c>
      <c r="D74" s="19">
        <v>0.11070839260081536</v>
      </c>
      <c r="E74" s="19">
        <v>-1.0636321430372492E-2</v>
      </c>
      <c r="F74" s="19">
        <v>7.4027028023125052E-2</v>
      </c>
      <c r="G74">
        <v>9.4269774260988343E-2</v>
      </c>
      <c r="H74" s="19">
        <v>8.1634430031719329E-2</v>
      </c>
    </row>
    <row r="75" spans="1:8" x14ac:dyDescent="0.2">
      <c r="A75" s="21">
        <v>43132</v>
      </c>
      <c r="B75" s="19">
        <v>7.7987487738993166E-2</v>
      </c>
      <c r="C75" s="19">
        <v>4.2429085157085537E-2</v>
      </c>
      <c r="D75" s="19">
        <v>-1.3051379325434972E-2</v>
      </c>
      <c r="E75" s="19">
        <v>6.3847699393549964E-2</v>
      </c>
      <c r="F75" s="19">
        <v>-4.4851744951441688E-2</v>
      </c>
      <c r="G75">
        <v>-1.744363285194964E-2</v>
      </c>
      <c r="H75" s="19">
        <v>3.7319631533732612E-3</v>
      </c>
    </row>
    <row r="76" spans="1:8" x14ac:dyDescent="0.2">
      <c r="A76" s="21">
        <v>43160</v>
      </c>
      <c r="B76" s="19">
        <v>1.3624823021058103E-2</v>
      </c>
      <c r="C76" s="19">
        <v>-4.3049348480556797E-2</v>
      </c>
      <c r="D76" s="19">
        <v>-2.2088578241308516E-2</v>
      </c>
      <c r="E76" s="19">
        <v>-5.4210437349080737E-2</v>
      </c>
      <c r="F76" s="19">
        <v>-5.3767240325895319E-2</v>
      </c>
      <c r="G76">
        <v>-8.8018780829930404E-3</v>
      </c>
      <c r="H76" s="19">
        <v>-4.7878787440090505E-2</v>
      </c>
    </row>
    <row r="77" spans="1:8" x14ac:dyDescent="0.2">
      <c r="A77" s="21">
        <v>43191</v>
      </c>
      <c r="B77" s="19">
        <v>5.7931216023066522E-2</v>
      </c>
      <c r="C77" s="19">
        <v>8.2074731431827253E-2</v>
      </c>
      <c r="D77" s="19">
        <v>2.4651956420170363E-2</v>
      </c>
      <c r="E77" s="19">
        <v>-1.5019631719999293E-2</v>
      </c>
      <c r="F77" s="19">
        <v>0.10833058388421396</v>
      </c>
      <c r="G77">
        <v>3.2463148275228934E-2</v>
      </c>
      <c r="H77" s="19">
        <v>-1.0821074801474283E-2</v>
      </c>
    </row>
    <row r="78" spans="1:8" x14ac:dyDescent="0.2">
      <c r="A78" s="21">
        <v>43221</v>
      </c>
      <c r="B78" s="19">
        <v>0.12526408541053821</v>
      </c>
      <c r="C78" s="19">
        <v>4.0539412307600886E-2</v>
      </c>
      <c r="D78" s="19">
        <v>5.6886408003260995E-2</v>
      </c>
      <c r="E78" s="19">
        <v>0.1307637115337108</v>
      </c>
      <c r="F78" s="19">
        <v>2.1615706899479465E-2</v>
      </c>
      <c r="G78">
        <v>4.9861057232354615E-2</v>
      </c>
      <c r="H78" s="19">
        <v>-1.1282865888586652E-2</v>
      </c>
    </row>
    <row r="79" spans="1:8" x14ac:dyDescent="0.2">
      <c r="A79" s="21">
        <v>43252</v>
      </c>
      <c r="B79" s="19">
        <v>0.11328209988710869</v>
      </c>
      <c r="C79" s="19">
        <v>4.3065287745196038E-2</v>
      </c>
      <c r="D79" s="19">
        <v>1.9972860731612046E-3</v>
      </c>
      <c r="E79" s="19">
        <v>-5.598620666629024E-3</v>
      </c>
      <c r="F79" s="19">
        <v>1.5858632475380174E-2</v>
      </c>
      <c r="G79">
        <v>0.10974941660126587</v>
      </c>
      <c r="H79" s="19">
        <v>-2.6259159926553779E-2</v>
      </c>
    </row>
    <row r="80" spans="1:8" x14ac:dyDescent="0.2">
      <c r="A80" s="21">
        <v>43282</v>
      </c>
      <c r="B80" s="19">
        <v>-0.13790456011376728</v>
      </c>
      <c r="C80" s="19">
        <v>4.5675897024285914E-2</v>
      </c>
      <c r="D80" s="19">
        <v>7.5753054508751472E-2</v>
      </c>
      <c r="E80" s="19">
        <v>2.7983120549939785E-2</v>
      </c>
      <c r="F80" s="19">
        <v>3.5769660258521602E-2</v>
      </c>
      <c r="G80">
        <v>-3.2067773178356962E-2</v>
      </c>
      <c r="H80" s="19">
        <v>0.10316697839576958</v>
      </c>
    </row>
    <row r="81" spans="1:8" x14ac:dyDescent="0.2">
      <c r="A81" s="21">
        <v>43313</v>
      </c>
      <c r="B81" s="19">
        <v>8.9583582530736464E-2</v>
      </c>
      <c r="C81" s="19">
        <v>0.13236453990543015</v>
      </c>
      <c r="D81" s="19">
        <v>5.8917720877448912E-2</v>
      </c>
      <c r="E81" s="19">
        <v>0.19622710756666792</v>
      </c>
      <c r="F81" s="19">
        <v>6.018486061815928E-2</v>
      </c>
      <c r="G81">
        <v>6.8781553785564012E-2</v>
      </c>
      <c r="H81" s="19">
        <v>2.1977856272745867E-3</v>
      </c>
    </row>
    <row r="82" spans="1:8" x14ac:dyDescent="0.2">
      <c r="A82" s="21">
        <v>43344</v>
      </c>
      <c r="B82" s="19">
        <v>1.7542461169487562E-2</v>
      </c>
      <c r="C82" s="19">
        <v>-4.8243220275889622E-3</v>
      </c>
      <c r="D82" s="19">
        <v>2.207898515319117E-2</v>
      </c>
      <c r="E82" s="19">
        <v>-4.8249850128367511E-3</v>
      </c>
      <c r="F82" s="19">
        <v>-9.0143526964666099E-3</v>
      </c>
      <c r="G82">
        <v>3.3195508439802547E-2</v>
      </c>
      <c r="H82" s="19">
        <v>-1.5185839926325955E-2</v>
      </c>
    </row>
    <row r="83" spans="1:8" x14ac:dyDescent="0.2">
      <c r="A83" s="21">
        <v>43374</v>
      </c>
      <c r="B83" s="19">
        <v>-0.19338199297861719</v>
      </c>
      <c r="C83" s="19">
        <v>-0.20219170743884177</v>
      </c>
      <c r="D83" s="19">
        <v>-6.6101381526329342E-2</v>
      </c>
      <c r="E83" s="19">
        <v>-3.0477575227607627E-2</v>
      </c>
      <c r="F83" s="19">
        <v>-1.4314516007940177E-2</v>
      </c>
      <c r="G83">
        <v>-0.11425850226334243</v>
      </c>
      <c r="H83" s="19">
        <v>-3.3853259491977462E-2</v>
      </c>
    </row>
    <row r="84" spans="1:8" x14ac:dyDescent="0.2">
      <c r="A84" s="21">
        <v>43405</v>
      </c>
      <c r="B84" s="19">
        <v>-5.1858950400486922E-2</v>
      </c>
      <c r="C84" s="19">
        <v>5.7671750128774221E-2</v>
      </c>
      <c r="D84" s="19">
        <v>3.8198738264036157E-2</v>
      </c>
      <c r="E84" s="19">
        <v>-0.18404441400661667</v>
      </c>
      <c r="F84" s="19">
        <v>7.6563980069577361E-2</v>
      </c>
      <c r="G84">
        <v>1.0658896528878477E-3</v>
      </c>
      <c r="H84" s="19">
        <v>2.7046934514552944E-2</v>
      </c>
    </row>
    <row r="85" spans="1:8" x14ac:dyDescent="0.2">
      <c r="A85" s="21">
        <v>43435</v>
      </c>
      <c r="B85" s="19">
        <v>-6.4551080548158418E-2</v>
      </c>
      <c r="C85" s="19">
        <v>-0.11134978617571568</v>
      </c>
      <c r="D85" s="19">
        <v>-8.0090302253549767E-2</v>
      </c>
      <c r="E85" s="19">
        <v>-0.11361647667892154</v>
      </c>
      <c r="F85" s="19">
        <v>-0.11175694459370243</v>
      </c>
      <c r="G85">
        <v>-1.0116318612990477E-2</v>
      </c>
      <c r="H85" s="19">
        <v>-0.12204332690982114</v>
      </c>
    </row>
    <row r="86" spans="1:8" x14ac:dyDescent="0.2">
      <c r="A86" s="21">
        <v>43466</v>
      </c>
      <c r="B86" s="19">
        <v>0.26840019026525896</v>
      </c>
      <c r="C86" s="19">
        <v>0.14431713894764683</v>
      </c>
      <c r="D86" s="19">
        <v>2.8157922928044591E-2</v>
      </c>
      <c r="E86" s="19">
        <v>5.5154120042900073E-2</v>
      </c>
      <c r="F86" s="19">
        <v>8.4617633931448138E-2</v>
      </c>
      <c r="G86">
        <v>0.10439678516127558</v>
      </c>
      <c r="H86" s="19">
        <v>6.023342485500878E-2</v>
      </c>
    </row>
    <row r="87" spans="1:8" x14ac:dyDescent="0.2">
      <c r="A87" s="21">
        <v>43497</v>
      </c>
      <c r="B87" s="19">
        <v>5.4786468335787944E-2</v>
      </c>
      <c r="C87" s="19">
        <v>-4.5906003222216454E-2</v>
      </c>
      <c r="D87" s="19">
        <v>7.2776202891048275E-2</v>
      </c>
      <c r="E87" s="19">
        <v>4.0314649593587645E-2</v>
      </c>
      <c r="F87" s="19">
        <v>-0.10355280989693662</v>
      </c>
      <c r="G87">
        <v>4.7020232578034046E-2</v>
      </c>
      <c r="H87" s="19">
        <v>1.6497716830958156E-2</v>
      </c>
    </row>
    <row r="88" spans="1:8" x14ac:dyDescent="0.2">
      <c r="A88" s="21">
        <v>43525</v>
      </c>
      <c r="B88" s="19">
        <v>-4.3004969958028993E-3</v>
      </c>
      <c r="C88" s="19">
        <v>8.5935766378937864E-2</v>
      </c>
      <c r="D88" s="19">
        <v>5.7249741262975704E-2</v>
      </c>
      <c r="E88" s="19">
        <v>0.10173064416151381</v>
      </c>
      <c r="F88" s="19">
        <v>2.0807590996327112E-2</v>
      </c>
      <c r="G88">
        <v>-1.7730089444246422E-2</v>
      </c>
      <c r="H88" s="19">
        <v>-2.9992379866177338E-2</v>
      </c>
    </row>
    <row r="89" spans="1:8" x14ac:dyDescent="0.2">
      <c r="A89" s="21">
        <v>43556</v>
      </c>
      <c r="B89" s="19">
        <v>3.9208018505766287E-2</v>
      </c>
      <c r="C89" s="19">
        <v>8.1858778604520524E-2</v>
      </c>
      <c r="D89" s="19">
        <v>0.10734265315779258</v>
      </c>
      <c r="E89" s="19">
        <v>5.6435885572126164E-2</v>
      </c>
      <c r="F89" s="19">
        <v>-5.3791209353277906E-2</v>
      </c>
      <c r="G89">
        <v>4.5671352553605563E-2</v>
      </c>
      <c r="H89" s="19">
        <v>0.14639920770855971</v>
      </c>
    </row>
    <row r="90" spans="1:8" x14ac:dyDescent="0.2">
      <c r="A90" s="21">
        <v>43586</v>
      </c>
      <c r="B90" s="19">
        <v>-7.3568330916729763E-2</v>
      </c>
      <c r="C90" s="19">
        <v>-7.8613288430815192E-2</v>
      </c>
      <c r="D90" s="19">
        <v>-5.2986197711560844E-2</v>
      </c>
      <c r="E90" s="19">
        <v>-0.12757255091343339</v>
      </c>
      <c r="F90" s="19">
        <v>3.7456378571930099E-2</v>
      </c>
      <c r="G90">
        <v>-0.12171234813832744</v>
      </c>
      <c r="H90" s="19">
        <v>-7.9958689838473415E-2</v>
      </c>
    </row>
    <row r="91" spans="1:8" x14ac:dyDescent="0.2">
      <c r="A91" s="21">
        <v>43617</v>
      </c>
      <c r="B91" s="19">
        <v>7.0030319476900263E-2</v>
      </c>
      <c r="C91" s="19">
        <v>6.6791767427062221E-2</v>
      </c>
      <c r="D91" s="19">
        <v>8.7127322115493663E-2</v>
      </c>
      <c r="E91" s="19">
        <v>0.13487274110605965</v>
      </c>
      <c r="F91" s="19">
        <v>9.1399019003915814E-3</v>
      </c>
      <c r="G91">
        <v>9.1309806027879498E-2</v>
      </c>
      <c r="H91" s="19">
        <v>5.5115327321282694E-2</v>
      </c>
    </row>
    <row r="92" spans="1:8" x14ac:dyDescent="0.2">
      <c r="A92" s="21">
        <v>43647</v>
      </c>
      <c r="B92" s="19">
        <v>-0.12068500532289275</v>
      </c>
      <c r="C92" s="19">
        <v>-1.4179103588929438E-2</v>
      </c>
      <c r="D92" s="19">
        <v>1.7243559889315162E-2</v>
      </c>
      <c r="E92" s="19">
        <v>7.6394480573420562E-2</v>
      </c>
      <c r="F92" s="19">
        <v>2.5010047515606957E-2</v>
      </c>
      <c r="G92">
        <v>2.4776835597792694E-2</v>
      </c>
      <c r="H92" s="19">
        <v>3.7566981808644755E-2</v>
      </c>
    </row>
    <row r="93" spans="1:8" x14ac:dyDescent="0.2">
      <c r="A93" s="21">
        <v>43678</v>
      </c>
      <c r="B93" s="19">
        <v>-9.052909039069594E-2</v>
      </c>
      <c r="C93" s="19">
        <v>-4.8473836549705253E-2</v>
      </c>
      <c r="D93" s="19">
        <v>1.1668205963333603E-2</v>
      </c>
      <c r="E93" s="19">
        <v>-2.018385413454175E-2</v>
      </c>
      <c r="F93" s="19">
        <v>-6.0278648926360881E-2</v>
      </c>
      <c r="G93">
        <v>-1.7784396840582001E-2</v>
      </c>
      <c r="H93" s="19">
        <v>-4.6226228683644469E-2</v>
      </c>
    </row>
    <row r="94" spans="1:8" x14ac:dyDescent="0.2">
      <c r="A94" s="21">
        <v>43709</v>
      </c>
      <c r="B94" s="19">
        <v>-8.8953208510638246E-2</v>
      </c>
      <c r="C94" s="19">
        <v>-2.2732776806389545E-2</v>
      </c>
      <c r="D94" s="19">
        <v>1.184519371874288E-2</v>
      </c>
      <c r="E94" s="19">
        <v>7.7038166934453603E-2</v>
      </c>
      <c r="F94" s="19">
        <v>-7.1281958856404148E-2</v>
      </c>
      <c r="G94">
        <v>0.11435049740324847</v>
      </c>
      <c r="H94" s="19">
        <v>7.1272584102576225E-2</v>
      </c>
    </row>
    <row r="95" spans="1:8" x14ac:dyDescent="0.2">
      <c r="A95" s="21">
        <v>43739</v>
      </c>
      <c r="B95" s="19">
        <v>7.3948170427250756E-2</v>
      </c>
      <c r="C95" s="19">
        <v>2.3474718851702887E-2</v>
      </c>
      <c r="D95" s="19">
        <v>3.1215969873112169E-2</v>
      </c>
      <c r="E95" s="19">
        <v>0.11068443072647016</v>
      </c>
      <c r="F95" s="19">
        <v>0.16828482131910344</v>
      </c>
      <c r="G95">
        <v>-4.6528820528152319E-2</v>
      </c>
      <c r="H95" s="19">
        <v>6.1432435621501927E-2</v>
      </c>
    </row>
    <row r="96" spans="1:8" x14ac:dyDescent="0.2">
      <c r="A96" s="21">
        <v>43770</v>
      </c>
      <c r="B96" s="19">
        <v>9.4812287744862209E-2</v>
      </c>
      <c r="C96" s="19">
        <v>1.3587301193268102E-2</v>
      </c>
      <c r="D96" s="19">
        <v>5.5869594559951594E-2</v>
      </c>
      <c r="E96" s="19">
        <v>7.4328674129377423E-2</v>
      </c>
      <c r="F96" s="19">
        <v>0.1075187410975582</v>
      </c>
      <c r="G96">
        <v>4.3997631919590843E-2</v>
      </c>
      <c r="H96" s="19">
        <v>6.3204395452906917E-2</v>
      </c>
    </row>
    <row r="97" spans="1:8" x14ac:dyDescent="0.2">
      <c r="A97" s="21">
        <v>43800</v>
      </c>
      <c r="B97" s="19">
        <v>2.8316287061383116E-2</v>
      </c>
      <c r="C97" s="19">
        <v>2.6121676876964622E-2</v>
      </c>
      <c r="D97" s="19">
        <v>4.5294012700283021E-2</v>
      </c>
      <c r="E97" s="19">
        <v>0.10208286577992302</v>
      </c>
      <c r="F97" s="19">
        <v>5.0416239739566292E-2</v>
      </c>
      <c r="G97">
        <v>8.6472767432859851E-2</v>
      </c>
      <c r="H97" s="19">
        <v>5.7984241427869093E-2</v>
      </c>
    </row>
    <row r="98" spans="1:8" x14ac:dyDescent="0.2">
      <c r="A98" s="21">
        <v>43831</v>
      </c>
      <c r="B98" s="19">
        <v>6.6507984468412149E-2</v>
      </c>
      <c r="C98" s="19">
        <v>8.7063819356746175E-2</v>
      </c>
      <c r="D98" s="19">
        <v>7.9454564768920127E-2</v>
      </c>
      <c r="E98" s="19">
        <v>5.4009741085967476E-2</v>
      </c>
      <c r="F98" s="19">
        <v>-6.9673246928689231E-2</v>
      </c>
      <c r="G98">
        <v>-4.9452085379311554E-2</v>
      </c>
      <c r="H98" s="19">
        <v>-5.0502286654216223E-2</v>
      </c>
    </row>
    <row r="99" spans="1:8" x14ac:dyDescent="0.2">
      <c r="A99" s="21">
        <v>43862</v>
      </c>
      <c r="B99" s="19">
        <v>6.9373216486982692E-2</v>
      </c>
      <c r="C99" s="19">
        <v>-6.2213734519593715E-2</v>
      </c>
      <c r="D99" s="19">
        <v>-4.8287613632288569E-2</v>
      </c>
      <c r="E99" s="19">
        <v>-0.11679762710305451</v>
      </c>
      <c r="F99" s="19">
        <v>-6.419528239188782E-2</v>
      </c>
      <c r="G99">
        <v>-7.1858916265686093E-2</v>
      </c>
      <c r="H99" s="19">
        <v>-0.11713929608258404</v>
      </c>
    </row>
    <row r="100" spans="1:8" x14ac:dyDescent="0.2">
      <c r="A100" s="21">
        <v>43891</v>
      </c>
      <c r="B100" s="19">
        <v>1.7532452693635958E-2</v>
      </c>
      <c r="C100" s="19">
        <v>3.5020555275381546E-2</v>
      </c>
      <c r="D100" s="19">
        <v>-2.3882708077932698E-2</v>
      </c>
      <c r="E100" s="19">
        <v>-6.7553700420298929E-2</v>
      </c>
      <c r="F100" s="19">
        <v>-2.1885672662189097E-2</v>
      </c>
      <c r="G100">
        <v>-7.1721104186034793E-2</v>
      </c>
      <c r="H100" s="19">
        <v>-0.22461457009952365</v>
      </c>
    </row>
    <row r="101" spans="1:8" x14ac:dyDescent="0.2">
      <c r="A101" s="21">
        <v>43922</v>
      </c>
      <c r="B101" s="19">
        <v>0.1181092037283622</v>
      </c>
      <c r="C101" s="19">
        <v>0.26890016863862753</v>
      </c>
      <c r="D101" s="19">
        <v>0.13632621214578441</v>
      </c>
      <c r="E101" s="19">
        <v>0.15537383630249074</v>
      </c>
      <c r="F101" s="19">
        <v>0.17786848082714538</v>
      </c>
      <c r="G101">
        <v>5.366209170652441E-2</v>
      </c>
      <c r="H101" s="19">
        <v>6.3645370612988694E-2</v>
      </c>
    </row>
    <row r="102" spans="1:8" x14ac:dyDescent="0.2">
      <c r="A102" s="21">
        <v>43952</v>
      </c>
      <c r="B102" s="19">
        <v>-2.8580444988731801E-4</v>
      </c>
      <c r="C102" s="19">
        <v>-1.2784916329830261E-2</v>
      </c>
      <c r="D102" s="19">
        <v>2.2543531920413563E-2</v>
      </c>
      <c r="E102" s="19">
        <v>8.216482007280973E-2</v>
      </c>
      <c r="F102" s="19">
        <v>4.2329172172326603E-2</v>
      </c>
      <c r="G102">
        <v>0.13076394619304507</v>
      </c>
      <c r="H102" s="19">
        <v>2.6745864270071727E-2</v>
      </c>
    </row>
    <row r="103" spans="1:8" x14ac:dyDescent="0.2">
      <c r="A103" s="21">
        <v>43983</v>
      </c>
      <c r="B103" s="19">
        <v>8.4125502286278048E-2</v>
      </c>
      <c r="C103" s="19">
        <v>0.12956674698783996</v>
      </c>
      <c r="D103" s="19">
        <v>0.11365207233184903</v>
      </c>
      <c r="E103" s="19">
        <v>0.15049226163593613</v>
      </c>
      <c r="F103" s="19">
        <v>-3.2474952803630518E-2</v>
      </c>
      <c r="G103">
        <v>-2.8952362079243759E-3</v>
      </c>
      <c r="H103" s="19">
        <v>-3.3398517019459256E-2</v>
      </c>
    </row>
    <row r="104" spans="1:8" x14ac:dyDescent="0.2">
      <c r="A104" s="21">
        <v>44013</v>
      </c>
      <c r="B104" s="19">
        <v>7.4367078346291055E-2</v>
      </c>
      <c r="C104" s="19">
        <v>0.14711356811835399</v>
      </c>
      <c r="D104" s="19">
        <v>7.3706759804338419E-3</v>
      </c>
      <c r="E104" s="19">
        <v>0.16513159368680563</v>
      </c>
      <c r="F104" s="19">
        <v>3.0967905257427361E-2</v>
      </c>
      <c r="G104">
        <v>-4.4874049292903274E-3</v>
      </c>
      <c r="H104" s="19">
        <v>2.7429455960752806E-2</v>
      </c>
    </row>
    <row r="105" spans="1:8" x14ac:dyDescent="0.2">
      <c r="A105" s="21">
        <v>44044</v>
      </c>
      <c r="B105" s="19">
        <v>8.3210588659685461E-2</v>
      </c>
      <c r="C105" s="19">
        <v>9.0460973985156873E-2</v>
      </c>
      <c r="D105" s="19">
        <v>0.10009276531867424</v>
      </c>
      <c r="E105" s="19">
        <v>0.21437983043918202</v>
      </c>
      <c r="F105" s="19">
        <v>3.2267922664977078E-2</v>
      </c>
      <c r="G105">
        <v>0.14629638079527224</v>
      </c>
      <c r="H105" s="19">
        <v>4.6836800213434601E-2</v>
      </c>
    </row>
    <row r="106" spans="1:8" x14ac:dyDescent="0.2">
      <c r="A106" s="21">
        <v>44075</v>
      </c>
      <c r="B106" s="19">
        <v>-5.5763273494082874E-2</v>
      </c>
      <c r="C106" s="19">
        <v>-8.7578524357153492E-2</v>
      </c>
      <c r="D106" s="19">
        <v>-6.5142419765090373E-2</v>
      </c>
      <c r="E106" s="19">
        <v>-0.10090831341070883</v>
      </c>
      <c r="F106" s="19">
        <v>-2.495756730198812E-3</v>
      </c>
      <c r="G106">
        <v>0.12448037656888977</v>
      </c>
      <c r="H106" s="19">
        <v>-3.9125805652046541E-2</v>
      </c>
    </row>
    <row r="107" spans="1:8" x14ac:dyDescent="0.2">
      <c r="A107" s="21">
        <v>44105</v>
      </c>
      <c r="B107" s="19">
        <v>-4.8577103470945945E-2</v>
      </c>
      <c r="C107" s="19">
        <v>-3.575412268282209E-2</v>
      </c>
      <c r="D107" s="19">
        <v>-3.7369860125743663E-2</v>
      </c>
      <c r="E107" s="19">
        <v>-6.0012113878404376E-2</v>
      </c>
      <c r="F107" s="19">
        <v>-1.7232596054159E-2</v>
      </c>
      <c r="G107">
        <v>-4.34920658665598E-2</v>
      </c>
      <c r="H107" s="19">
        <v>1.838576575898546E-2</v>
      </c>
    </row>
    <row r="108" spans="1:8" x14ac:dyDescent="0.2">
      <c r="A108" s="21">
        <v>44136</v>
      </c>
      <c r="B108" s="19">
        <v>3.1445794582036377E-2</v>
      </c>
      <c r="C108" s="19">
        <v>4.3439929271318262E-2</v>
      </c>
      <c r="D108" s="19">
        <v>5.7292438054771154E-2</v>
      </c>
      <c r="E108" s="19">
        <v>9.360655316429807E-2</v>
      </c>
      <c r="F108" s="19">
        <v>0.10224804318187879</v>
      </c>
      <c r="G108">
        <v>0.12175199955413885</v>
      </c>
      <c r="H108" s="19">
        <v>0.2135236027490181</v>
      </c>
    </row>
    <row r="109" spans="1:8" x14ac:dyDescent="0.2">
      <c r="A109" s="21">
        <v>44166</v>
      </c>
      <c r="B109" s="19">
        <v>0.10195632112599161</v>
      </c>
      <c r="C109" s="19">
        <v>2.8058323728780383E-2</v>
      </c>
      <c r="D109" s="19">
        <v>4.1726107043691632E-2</v>
      </c>
      <c r="E109" s="19">
        <v>0.11649662502911091</v>
      </c>
      <c r="F109" s="19">
        <v>4.2635298174979075E-2</v>
      </c>
      <c r="G109">
        <v>5.025988588387563E-2</v>
      </c>
      <c r="H109" s="19">
        <v>7.7960641777524195E-2</v>
      </c>
    </row>
    <row r="110" spans="1:8" x14ac:dyDescent="0.2">
      <c r="A110" s="21">
        <v>44197</v>
      </c>
      <c r="B110" s="19">
        <v>-1.5423529873449974E-2</v>
      </c>
      <c r="C110" s="19">
        <v>-1.5576012397923443E-2</v>
      </c>
      <c r="D110" s="19">
        <v>4.2891831649813854E-2</v>
      </c>
      <c r="E110" s="19">
        <v>-5.5014684699545152E-3</v>
      </c>
      <c r="F110" s="19">
        <v>-4.5339970806777367E-2</v>
      </c>
      <c r="G110">
        <v>-5.3800933670155079E-2</v>
      </c>
      <c r="H110" s="19">
        <v>1.2591453156227072E-2</v>
      </c>
    </row>
    <row r="111" spans="1:8" x14ac:dyDescent="0.2">
      <c r="A111" s="21">
        <v>44228</v>
      </c>
      <c r="B111" s="19">
        <v>1.2133888348751285E-2</v>
      </c>
      <c r="C111" s="19">
        <v>-3.5328432640226198E-2</v>
      </c>
      <c r="D111" s="19">
        <v>1.8106602685386234E-3</v>
      </c>
      <c r="E111" s="19">
        <v>-8.1085186164321976E-2</v>
      </c>
      <c r="F111" s="19">
        <v>-4.0768977060942867E-3</v>
      </c>
      <c r="G111">
        <v>8.9077869761871892E-3</v>
      </c>
      <c r="H111" s="19">
        <v>0.15201584116270364</v>
      </c>
    </row>
    <row r="112" spans="1:8" x14ac:dyDescent="0.2">
      <c r="A112" s="21">
        <v>44256</v>
      </c>
      <c r="B112" s="19">
        <v>-3.1901278214031013E-2</v>
      </c>
      <c r="C112" s="19">
        <v>3.7186293426835694E-4</v>
      </c>
      <c r="D112" s="19">
        <v>1.6924928085189143E-2</v>
      </c>
      <c r="E112" s="19">
        <v>8.8448432701379778E-3</v>
      </c>
      <c r="F112" s="19">
        <v>0.11995063148193159</v>
      </c>
      <c r="G112">
        <v>-1.2018211377805963E-2</v>
      </c>
      <c r="H112" s="19">
        <v>3.4382131828352813E-2</v>
      </c>
    </row>
    <row r="113" spans="1:8" x14ac:dyDescent="0.2">
      <c r="A113" s="21">
        <v>44287</v>
      </c>
      <c r="B113" s="19">
        <v>-1.5699885795148114E-2</v>
      </c>
      <c r="C113" s="19">
        <v>0.1206626314084687</v>
      </c>
      <c r="D113" s="19">
        <v>6.9601690448278838E-2</v>
      </c>
      <c r="E113" s="19">
        <v>7.6217806606534558E-2</v>
      </c>
      <c r="F113" s="19">
        <v>7.5649158188177718E-2</v>
      </c>
      <c r="G113">
        <v>-2.0317222865248565E-3</v>
      </c>
      <c r="H113" s="19">
        <v>1.0378878726210825E-2</v>
      </c>
    </row>
    <row r="114" spans="1:8" x14ac:dyDescent="0.2">
      <c r="A114" s="21">
        <v>44317</v>
      </c>
      <c r="B114" s="19">
        <v>-2.0760655154262137E-2</v>
      </c>
      <c r="C114" s="19">
        <v>-7.0470222671807109E-2</v>
      </c>
      <c r="D114" s="19">
        <v>-9.9135384330635741E-3</v>
      </c>
      <c r="E114" s="19">
        <v>-5.2107144318964925E-2</v>
      </c>
      <c r="F114" s="19">
        <v>3.2898768943601921E-2</v>
      </c>
      <c r="G114">
        <v>2.8954908575082962E-2</v>
      </c>
      <c r="H114" s="19">
        <v>7.4100100885961404E-2</v>
      </c>
    </row>
    <row r="115" spans="1:8" x14ac:dyDescent="0.2">
      <c r="A115" s="21">
        <v>44348</v>
      </c>
      <c r="B115" s="19">
        <v>5.0516147453376563E-2</v>
      </c>
      <c r="C115" s="19">
        <v>6.7354987456015827E-2</v>
      </c>
      <c r="D115" s="19">
        <v>8.7494096910219143E-2</v>
      </c>
      <c r="E115" s="19">
        <v>0.10097626328534037</v>
      </c>
      <c r="F115" s="19">
        <v>-2.786946593715349E-2</v>
      </c>
      <c r="G115">
        <v>0.13441110958748481</v>
      </c>
      <c r="H115" s="19">
        <v>-5.2971378064688206E-2</v>
      </c>
    </row>
    <row r="116" spans="1:8" x14ac:dyDescent="0.2">
      <c r="A116" s="21">
        <v>44378</v>
      </c>
      <c r="B116" s="19">
        <v>-2.0143531089608802E-2</v>
      </c>
      <c r="C116" s="19">
        <v>-3.272226491778274E-2</v>
      </c>
      <c r="D116" s="19">
        <v>5.171661637626191E-2</v>
      </c>
      <c r="E116" s="19">
        <v>6.4982349402027281E-2</v>
      </c>
      <c r="F116" s="19">
        <v>3.318782540645248E-2</v>
      </c>
      <c r="G116">
        <v>8.4277125797571115E-2</v>
      </c>
      <c r="H116" s="19">
        <v>-2.4173677046657186E-2</v>
      </c>
    </row>
    <row r="117" spans="1:8" x14ac:dyDescent="0.2">
      <c r="A117" s="21">
        <v>44409</v>
      </c>
      <c r="B117" s="19">
        <v>9.9735290495687495E-2</v>
      </c>
      <c r="C117" s="19">
        <v>4.3034131973288911E-2</v>
      </c>
      <c r="D117" s="19">
        <v>5.9562691771274032E-2</v>
      </c>
      <c r="E117" s="19">
        <v>4.0929669126454668E-2</v>
      </c>
      <c r="F117" s="19">
        <v>9.8248225622200158E-3</v>
      </c>
      <c r="G117">
        <v>-1.6536270471896472E-2</v>
      </c>
      <c r="H117" s="19">
        <v>5.9900657838523927E-2</v>
      </c>
    </row>
    <row r="118" spans="1:8" x14ac:dyDescent="0.2">
      <c r="A118" s="21">
        <v>44440</v>
      </c>
      <c r="B118" s="19">
        <v>7.2295762145168377E-2</v>
      </c>
      <c r="C118" s="19">
        <v>-5.3518074534268885E-2</v>
      </c>
      <c r="D118" s="19">
        <v>-6.4331148403062213E-2</v>
      </c>
      <c r="E118" s="19">
        <v>-6.6640317359493523E-2</v>
      </c>
      <c r="F118" s="19">
        <v>-6.1330306922974823E-2</v>
      </c>
      <c r="G118">
        <v>-0.11697434792929091</v>
      </c>
      <c r="H118" s="19">
        <v>2.3382321340938345E-2</v>
      </c>
    </row>
    <row r="119" spans="1:8" x14ac:dyDescent="0.2">
      <c r="A119" s="21">
        <v>44470</v>
      </c>
      <c r="B119" s="19">
        <v>0.13102527683310536</v>
      </c>
      <c r="C119" s="19">
        <v>2.6602382912386788E-2</v>
      </c>
      <c r="D119" s="19">
        <v>0.17629099942852577</v>
      </c>
      <c r="E119" s="19">
        <v>5.8657249580583701E-2</v>
      </c>
      <c r="F119" s="19">
        <v>0.18259268800526512</v>
      </c>
      <c r="G119">
        <v>0.15189701195433011</v>
      </c>
      <c r="H119" s="19">
        <v>3.7876390249247445E-2</v>
      </c>
    </row>
    <row r="120" spans="1:8" x14ac:dyDescent="0.2">
      <c r="A120" s="21">
        <v>44501</v>
      </c>
      <c r="B120" s="19">
        <v>-7.012787608502799E-2</v>
      </c>
      <c r="C120" s="19">
        <v>3.9923775649847955E-2</v>
      </c>
      <c r="D120" s="19">
        <v>-3.1058843459489489E-3</v>
      </c>
      <c r="E120" s="19">
        <v>0.10347140765312138</v>
      </c>
      <c r="F120" s="19">
        <v>-3.5290031276793928E-2</v>
      </c>
      <c r="G120">
        <v>1.1656453574606285E-2</v>
      </c>
      <c r="H120" s="19">
        <v>-5.9467329022644025E-2</v>
      </c>
    </row>
    <row r="121" spans="1:8" x14ac:dyDescent="0.2">
      <c r="A121" s="21">
        <v>44531</v>
      </c>
      <c r="B121" s="19">
        <v>-6.1473781780073559E-2</v>
      </c>
      <c r="C121" s="19">
        <v>-4.9251932995597075E-2</v>
      </c>
      <c r="D121" s="19">
        <v>1.9193882672840206E-2</v>
      </c>
      <c r="E121" s="19">
        <v>7.5796377912693558E-2</v>
      </c>
      <c r="F121" s="19">
        <v>0.13038585283586057</v>
      </c>
      <c r="G121">
        <v>-1.5185572849379698E-2</v>
      </c>
      <c r="H121" s="19">
        <v>-3.0220210585831906E-3</v>
      </c>
    </row>
    <row r="122" spans="1:8" x14ac:dyDescent="0.2">
      <c r="A122" s="21">
        <v>44562</v>
      </c>
      <c r="B122" s="19">
        <v>-0.29098331189501597</v>
      </c>
      <c r="C122" s="19">
        <v>-0.10282997773201351</v>
      </c>
      <c r="D122" s="19">
        <v>-7.5344928989091065E-2</v>
      </c>
      <c r="E122" s="19">
        <v>-1.5712130863366095E-2</v>
      </c>
      <c r="F122" s="19">
        <v>-5.5818461938973302E-2</v>
      </c>
      <c r="G122">
        <v>-0.11000099805892677</v>
      </c>
      <c r="H122" s="19">
        <v>-6.157244363878666E-2</v>
      </c>
    </row>
    <row r="123" spans="1:8" x14ac:dyDescent="0.2">
      <c r="A123" s="21">
        <v>44593</v>
      </c>
      <c r="B123" s="19">
        <v>-7.6368461990150918E-2</v>
      </c>
      <c r="C123" s="19">
        <v>2.6672518786249912E-2</v>
      </c>
      <c r="D123" s="19">
        <v>-3.9198691538954729E-2</v>
      </c>
      <c r="E123" s="19">
        <v>-5.5269463429040475E-2</v>
      </c>
      <c r="F123" s="19">
        <v>6.9830682478546581E-3</v>
      </c>
      <c r="G123">
        <v>-7.7801054396178987E-2</v>
      </c>
      <c r="H123" s="19">
        <v>-4.0040604597502916E-2</v>
      </c>
    </row>
    <row r="124" spans="1:8" x14ac:dyDescent="0.2">
      <c r="A124" s="21">
        <v>44621</v>
      </c>
      <c r="B124" s="19">
        <v>-5.0517067716941519E-2</v>
      </c>
      <c r="C124" s="19">
        <v>6.1437305986997856E-2</v>
      </c>
      <c r="D124" s="19">
        <v>3.3995433168361698E-2</v>
      </c>
      <c r="E124" s="19">
        <v>5.8820629789126666E-2</v>
      </c>
      <c r="F124" s="19">
        <v>7.1658230845155171E-2</v>
      </c>
      <c r="G124">
        <v>-1.4573442635272549E-2</v>
      </c>
      <c r="H124" s="19">
        <v>-3.8645998639296977E-2</v>
      </c>
    </row>
    <row r="125" spans="1:8" x14ac:dyDescent="0.2">
      <c r="A125" s="21">
        <v>44652</v>
      </c>
      <c r="B125" s="19">
        <v>-0.47035426434613059</v>
      </c>
      <c r="C125" s="19">
        <v>-0.14482734093975053</v>
      </c>
      <c r="D125" s="19">
        <v>-0.12354447551843577</v>
      </c>
      <c r="E125" s="19">
        <v>-0.10199872801100325</v>
      </c>
      <c r="F125" s="19">
        <v>1.0452427462645622E-2</v>
      </c>
      <c r="G125">
        <v>-7.1161195345404687E-2</v>
      </c>
      <c r="H125" s="19">
        <v>-9.7564602865156974E-2</v>
      </c>
    </row>
    <row r="126" spans="1:8" x14ac:dyDescent="0.2">
      <c r="A126" s="21">
        <v>44678</v>
      </c>
      <c r="B126" s="19">
        <v>-4.2993947872800864E-2</v>
      </c>
      <c r="C126" s="19">
        <v>-3.0095686935847051E-3</v>
      </c>
      <c r="D126" s="19">
        <v>6.0210158166641228E-2</v>
      </c>
      <c r="E126" s="19">
        <v>3.1249361647015142E-3</v>
      </c>
      <c r="F126" s="19">
        <v>9.5370853739430855E-3</v>
      </c>
      <c r="G126">
        <v>0</v>
      </c>
      <c r="H126" s="19">
        <v>3.1540966381169338E-3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76C82-30F6-BF4E-9685-959AF8950428}">
  <dimension ref="A1:Y126"/>
  <sheetViews>
    <sheetView topLeftCell="H1" zoomScale="84" zoomScaleNormal="55" workbookViewId="0">
      <selection activeCell="N28" sqref="N28"/>
    </sheetView>
  </sheetViews>
  <sheetFormatPr baseColWidth="10" defaultColWidth="11.1640625" defaultRowHeight="16" x14ac:dyDescent="0.2"/>
  <cols>
    <col min="1" max="1" width="23" bestFit="1" customWidth="1"/>
    <col min="11" max="11" width="17.33203125" bestFit="1" customWidth="1"/>
    <col min="12" max="12" width="13.33203125" customWidth="1"/>
    <col min="22" max="22" width="5.5" bestFit="1" customWidth="1"/>
    <col min="23" max="23" width="21.83203125" bestFit="1" customWidth="1"/>
    <col min="24" max="25" width="19" bestFit="1" customWidth="1"/>
  </cols>
  <sheetData>
    <row r="1" spans="1:20" ht="18" thickBot="1" x14ac:dyDescent="0.25">
      <c r="A1" s="7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6</v>
      </c>
      <c r="G1" s="3" t="s">
        <v>5</v>
      </c>
      <c r="H1" s="3" t="s">
        <v>7</v>
      </c>
      <c r="I1" s="3" t="s">
        <v>17</v>
      </c>
      <c r="J1" s="3" t="s">
        <v>13</v>
      </c>
      <c r="K1" s="6"/>
    </row>
    <row r="2" spans="1:20" ht="17" thickBot="1" x14ac:dyDescent="0.25">
      <c r="A2" s="20" t="s">
        <v>25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f>SUMPRODUCT(B2:H2, $M$7:$S$7)</f>
        <v>0</v>
      </c>
      <c r="J2" s="34">
        <v>4.6666666666666671E-3</v>
      </c>
      <c r="L2" s="16" t="s">
        <v>74</v>
      </c>
    </row>
    <row r="3" spans="1:20" ht="18" thickBot="1" x14ac:dyDescent="0.25">
      <c r="A3" s="20">
        <v>40940</v>
      </c>
      <c r="B3">
        <v>-7.878540568755224E-2</v>
      </c>
      <c r="C3">
        <v>-7.5858875994045713E-2</v>
      </c>
      <c r="D3">
        <v>7.4838999036453094E-2</v>
      </c>
      <c r="E3">
        <v>0.18831042121487282</v>
      </c>
      <c r="F3">
        <v>7.6462836924703903E-2</v>
      </c>
      <c r="G3">
        <v>3.7791984963243562E-2</v>
      </c>
      <c r="H3">
        <v>5.9583126243879049E-2</v>
      </c>
      <c r="I3">
        <f t="shared" ref="I3:I61" si="0">SUMPRODUCT(B3:H3, $M$7:$S$7)</f>
        <v>2.9006504554970343E-2</v>
      </c>
      <c r="L3" s="11"/>
      <c r="M3" s="3" t="s">
        <v>1</v>
      </c>
      <c r="N3" s="3" t="s">
        <v>2</v>
      </c>
      <c r="O3" s="3" t="s">
        <v>3</v>
      </c>
      <c r="P3" s="3" t="s">
        <v>4</v>
      </c>
      <c r="Q3" s="3" t="s">
        <v>6</v>
      </c>
      <c r="R3" s="3" t="s">
        <v>5</v>
      </c>
      <c r="S3" s="3" t="s">
        <v>7</v>
      </c>
      <c r="T3" s="3" t="s">
        <v>19</v>
      </c>
    </row>
    <row r="4" spans="1:20" x14ac:dyDescent="0.2">
      <c r="A4" s="20">
        <v>40969</v>
      </c>
      <c r="B4">
        <v>3.8923553840609228E-2</v>
      </c>
      <c r="C4">
        <v>0.12699645359233738</v>
      </c>
      <c r="D4">
        <v>2.3074006086530572E-2</v>
      </c>
      <c r="E4">
        <v>0.10528405382146012</v>
      </c>
      <c r="F4">
        <v>5.7219520937556917E-2</v>
      </c>
      <c r="G4">
        <v>4.818517909981287E-3</v>
      </c>
      <c r="H4">
        <v>0.17176331951878487</v>
      </c>
      <c r="I4">
        <f t="shared" si="0"/>
        <v>7.1298597336046154E-2</v>
      </c>
      <c r="L4" s="8" t="s">
        <v>14</v>
      </c>
      <c r="M4" s="15">
        <f>AVERAGE(B2:B61)</f>
        <v>4.6171220304602856E-2</v>
      </c>
      <c r="N4" s="15">
        <f>AVERAGE(C2:C61)</f>
        <v>2.5817751409029963E-2</v>
      </c>
      <c r="O4" s="15">
        <f>AVERAGE(D2:D61)</f>
        <v>1.6713446550928886E-2</v>
      </c>
      <c r="P4" s="15">
        <f>AVERAGE(E2:E61)</f>
        <v>1.3727165761366754E-2</v>
      </c>
      <c r="Q4" s="15">
        <f>AVERAGE(F2:F61)</f>
        <v>2.1499277769766047E-2</v>
      </c>
      <c r="R4" s="15">
        <f t="shared" ref="R4:S4" si="1">AVERAGE(G2:G61)</f>
        <v>1.3793648907572769E-2</v>
      </c>
      <c r="S4" s="15">
        <f t="shared" si="1"/>
        <v>1.8749339556270013E-2</v>
      </c>
      <c r="T4" s="49">
        <f>AVERAGE(I2:I61)</f>
        <v>2.2403653191564218E-2</v>
      </c>
    </row>
    <row r="5" spans="1:20" x14ac:dyDescent="0.2">
      <c r="A5" s="20">
        <v>41000</v>
      </c>
      <c r="B5">
        <v>-0.30337277810548025</v>
      </c>
      <c r="C5">
        <v>0.14512863426815051</v>
      </c>
      <c r="D5">
        <v>-7.439545519497404E-3</v>
      </c>
      <c r="E5">
        <v>-2.5970033888232654E-2</v>
      </c>
      <c r="F5">
        <v>-4.4542697770369781E-2</v>
      </c>
      <c r="G5">
        <v>3.5083449318681348E-2</v>
      </c>
      <c r="H5">
        <v>-6.5245248346091286E-2</v>
      </c>
      <c r="I5">
        <f t="shared" si="0"/>
        <v>-6.8024887757435334E-3</v>
      </c>
      <c r="L5" s="9" t="s">
        <v>15</v>
      </c>
      <c r="M5" s="12">
        <f>_xlfn.STDEV.S(B2:B61)</f>
        <v>0.17180302864966646</v>
      </c>
      <c r="N5" s="12">
        <f>_xlfn.STDEV.S(C2:C61)</f>
        <v>8.0456814394685466E-2</v>
      </c>
      <c r="O5" s="12">
        <f>_xlfn.STDEV.S(D2:D61)</f>
        <v>6.2922187482937764E-2</v>
      </c>
      <c r="P5" s="12">
        <f>_xlfn.STDEV.S(E2:E61)</f>
        <v>7.1836926802912371E-2</v>
      </c>
      <c r="Q5" s="12">
        <f>_xlfn.STDEV.S(F2:F61)</f>
        <v>4.860794524136855E-2</v>
      </c>
      <c r="R5" s="12">
        <f t="shared" ref="R5:S5" si="2">_xlfn.STDEV.S(G2:G61)</f>
        <v>5.6089840858605446E-2</v>
      </c>
      <c r="S5" s="12">
        <f t="shared" si="2"/>
        <v>6.7922625671734821E-2</v>
      </c>
      <c r="T5" s="12">
        <f>_xlfn.STDEV.S(I2:I61)</f>
        <v>4.2209064573596453E-2</v>
      </c>
    </row>
    <row r="6" spans="1:20" x14ac:dyDescent="0.2">
      <c r="A6" s="20">
        <v>41030</v>
      </c>
      <c r="B6">
        <v>-0.20838530852453116</v>
      </c>
      <c r="C6">
        <v>-8.1888704145460248E-2</v>
      </c>
      <c r="D6">
        <v>-8.8382229669229456E-2</v>
      </c>
      <c r="E6">
        <v>-1.0701940072405606E-2</v>
      </c>
      <c r="F6">
        <v>-6.7676681768704923E-3</v>
      </c>
      <c r="G6">
        <v>-3.2984812418786487E-2</v>
      </c>
      <c r="H6">
        <v>-0.22366223928584161</v>
      </c>
      <c r="I6">
        <f t="shared" si="0"/>
        <v>-7.5892473671449454E-2</v>
      </c>
      <c r="L6" s="9" t="s">
        <v>16</v>
      </c>
      <c r="M6" s="12">
        <f>(M4-$J$2)/M5</f>
        <v>0.24158220005871106</v>
      </c>
      <c r="N6" s="12">
        <f>(N4-$J$2)/N5</f>
        <v>0.26288742478176491</v>
      </c>
      <c r="O6" s="12">
        <f>(O4-$J$2)/O5</f>
        <v>0.19145519833570429</v>
      </c>
      <c r="P6" s="12">
        <f>(P4-$J$2)/P5</f>
        <v>0.12612592851525994</v>
      </c>
      <c r="Q6" s="12">
        <f>(Q4-$J$2)/Q5</f>
        <v>0.3462934098430831</v>
      </c>
      <c r="R6" s="12">
        <f t="shared" ref="R6:S6" si="3">(R4-$J$2)/R5</f>
        <v>0.1627207726246529</v>
      </c>
      <c r="S6" s="12">
        <f t="shared" si="3"/>
        <v>0.20733404738597555</v>
      </c>
      <c r="T6" s="12">
        <f>(T4-$J$2)/T5</f>
        <v>0.42021747470785659</v>
      </c>
    </row>
    <row r="7" spans="1:20" ht="17" thickBot="1" x14ac:dyDescent="0.25">
      <c r="A7" s="20">
        <v>41061</v>
      </c>
      <c r="B7">
        <v>7.9602822818455654E-2</v>
      </c>
      <c r="C7">
        <v>7.2518912732724483E-2</v>
      </c>
      <c r="D7">
        <v>5.4837977610826649E-2</v>
      </c>
      <c r="E7">
        <v>1.0852802861539253E-2</v>
      </c>
      <c r="F7">
        <v>4.8950958845256153E-2</v>
      </c>
      <c r="G7">
        <v>-0.18587610013913022</v>
      </c>
      <c r="H7">
        <v>7.782786862286499E-2</v>
      </c>
      <c r="I7">
        <f t="shared" si="0"/>
        <v>3.3236861459627398E-2</v>
      </c>
      <c r="L7" s="10" t="s">
        <v>18</v>
      </c>
      <c r="M7" s="13">
        <v>0.1</v>
      </c>
      <c r="N7" s="13">
        <v>0.25</v>
      </c>
      <c r="O7" s="36">
        <v>0.2</v>
      </c>
      <c r="P7" s="13">
        <v>0.1</v>
      </c>
      <c r="Q7" s="13">
        <v>0.2</v>
      </c>
      <c r="R7" s="13">
        <v>0.1</v>
      </c>
      <c r="S7" s="13">
        <v>0.05</v>
      </c>
      <c r="T7" s="14">
        <f>SUM(M7:S7)</f>
        <v>1</v>
      </c>
    </row>
    <row r="8" spans="1:20" x14ac:dyDescent="0.2">
      <c r="A8" s="20">
        <v>41091</v>
      </c>
      <c r="B8">
        <v>-0.16995179822012568</v>
      </c>
      <c r="C8">
        <v>2.1677236128471992E-2</v>
      </c>
      <c r="D8">
        <v>-3.661315768702391E-2</v>
      </c>
      <c r="E8">
        <v>4.582148665596298E-2</v>
      </c>
      <c r="F8">
        <v>-0.12343858372908725</v>
      </c>
      <c r="G8">
        <v>6.3453934332732553E-2</v>
      </c>
      <c r="H8">
        <v>7.5565408917959492E-3</v>
      </c>
      <c r="I8">
        <f t="shared" si="0"/>
        <v>-3.2280849929657456E-2</v>
      </c>
    </row>
    <row r="9" spans="1:20" ht="17" thickBot="1" x14ac:dyDescent="0.25">
      <c r="A9" s="20">
        <v>41122</v>
      </c>
      <c r="B9">
        <v>5.0483726447648584E-2</v>
      </c>
      <c r="C9">
        <v>6.4166312933995107E-2</v>
      </c>
      <c r="D9">
        <v>4.5809433783739056E-2</v>
      </c>
      <c r="E9">
        <v>8.9200249879750254E-2</v>
      </c>
      <c r="F9">
        <v>6.2830340428204248E-2</v>
      </c>
      <c r="G9">
        <v>4.2956666291650521E-2</v>
      </c>
      <c r="H9">
        <v>4.0268883619315354E-2</v>
      </c>
      <c r="I9">
        <f t="shared" si="0"/>
        <v>5.8047041518758134E-2</v>
      </c>
      <c r="L9" s="16" t="s">
        <v>22</v>
      </c>
    </row>
    <row r="10" spans="1:20" ht="18" thickBot="1" x14ac:dyDescent="0.25">
      <c r="A10" s="20">
        <v>41153</v>
      </c>
      <c r="B10">
        <v>-8.8412621144710879E-2</v>
      </c>
      <c r="C10">
        <v>2.4368642617011452E-2</v>
      </c>
      <c r="D10">
        <v>-2.7996429260714651E-2</v>
      </c>
      <c r="E10">
        <v>7.1019016216550138E-3</v>
      </c>
      <c r="F10">
        <v>2.0441995476848968E-2</v>
      </c>
      <c r="G10">
        <v>-2.1595140395988376E-2</v>
      </c>
      <c r="H10">
        <v>8.9930200746051764E-2</v>
      </c>
      <c r="I10">
        <f t="shared" si="0"/>
        <v>-1.2128020571221107E-3</v>
      </c>
      <c r="L10" s="11"/>
      <c r="M10" s="3" t="s">
        <v>1</v>
      </c>
      <c r="N10" s="3" t="s">
        <v>2</v>
      </c>
      <c r="O10" s="3" t="s">
        <v>3</v>
      </c>
      <c r="P10" s="3" t="s">
        <v>4</v>
      </c>
      <c r="Q10" s="3" t="s">
        <v>6</v>
      </c>
      <c r="R10" s="3" t="s">
        <v>5</v>
      </c>
      <c r="S10" s="3" t="s">
        <v>7</v>
      </c>
      <c r="T10" s="3" t="s">
        <v>19</v>
      </c>
    </row>
    <row r="11" spans="1:20" x14ac:dyDescent="0.2">
      <c r="A11" s="20">
        <v>41183</v>
      </c>
      <c r="B11">
        <v>0.45554736488708009</v>
      </c>
      <c r="C11">
        <v>-8.4263948608651995E-2</v>
      </c>
      <c r="D11">
        <v>-4.0994565323796396E-2</v>
      </c>
      <c r="E11">
        <v>-0.10760029357204232</v>
      </c>
      <c r="F11">
        <v>1.4741486087690317E-2</v>
      </c>
      <c r="G11">
        <v>-3.7193236483215486E-2</v>
      </c>
      <c r="H11">
        <v>2.9644282038901151E-2</v>
      </c>
      <c r="I11">
        <f t="shared" si="0"/>
        <v>6.2409945857430701E-3</v>
      </c>
      <c r="L11" s="8" t="s">
        <v>14</v>
      </c>
      <c r="M11" s="15">
        <v>4.6171220304602856E-2</v>
      </c>
      <c r="N11" s="15">
        <v>2.5817751409029963E-2</v>
      </c>
      <c r="O11" s="15">
        <v>1.6713446550928886E-2</v>
      </c>
      <c r="P11" s="15">
        <v>1.3727165761366754E-2</v>
      </c>
      <c r="Q11" s="15">
        <v>2.1499277769766047E-2</v>
      </c>
      <c r="R11" s="15">
        <v>1.3793648907572769E-2</v>
      </c>
      <c r="S11" s="15">
        <v>1.8749339556270013E-2</v>
      </c>
      <c r="T11" s="49">
        <v>2.1858990702595081E-2</v>
      </c>
    </row>
    <row r="12" spans="1:20" x14ac:dyDescent="0.2">
      <c r="A12" s="20">
        <v>41214</v>
      </c>
      <c r="B12">
        <v>3.1171113074204965E-2</v>
      </c>
      <c r="C12">
        <v>8.2270617382758524E-2</v>
      </c>
      <c r="D12">
        <v>-6.7274052189832692E-2</v>
      </c>
      <c r="E12">
        <v>-1.6864622665218449E-2</v>
      </c>
      <c r="F12">
        <v>-2.8749869741713879E-2</v>
      </c>
      <c r="G12">
        <v>6.6754330194971248E-2</v>
      </c>
      <c r="H12">
        <v>-7.1165169669280019E-3</v>
      </c>
      <c r="I12">
        <f t="shared" si="0"/>
        <v>9.1131261714296925E-3</v>
      </c>
      <c r="L12" s="9" t="s">
        <v>15</v>
      </c>
      <c r="M12" s="12">
        <v>0.17180302864966646</v>
      </c>
      <c r="N12" s="12">
        <v>8.0456814394685466E-2</v>
      </c>
      <c r="O12" s="12">
        <v>6.2922187482937764E-2</v>
      </c>
      <c r="P12" s="12">
        <v>7.1836926802912371E-2</v>
      </c>
      <c r="Q12" s="12">
        <v>4.860794524136855E-2</v>
      </c>
      <c r="R12" s="12">
        <v>5.6089840858605446E-2</v>
      </c>
      <c r="S12" s="12">
        <v>6.7922625671734821E-2</v>
      </c>
      <c r="T12" s="12">
        <v>3.5975380697113292E-2</v>
      </c>
    </row>
    <row r="13" spans="1:20" x14ac:dyDescent="0.2">
      <c r="A13" s="20">
        <v>41244</v>
      </c>
      <c r="B13">
        <v>0.1331538628460881</v>
      </c>
      <c r="C13">
        <v>-4.681642475521078E-3</v>
      </c>
      <c r="D13">
        <v>1.1625467381910403E-2</v>
      </c>
      <c r="E13">
        <v>-8.6590316514299479E-2</v>
      </c>
      <c r="F13">
        <v>-2.7579582577609025E-3</v>
      </c>
      <c r="G13">
        <v>5.8678687023518424E-2</v>
      </c>
      <c r="H13">
        <v>7.0350061829385982E-2</v>
      </c>
      <c r="I13">
        <f t="shared" si="0"/>
        <v>1.4644817632949635E-2</v>
      </c>
      <c r="L13" s="9" t="s">
        <v>16</v>
      </c>
      <c r="M13" s="12">
        <v>0.24158220005871106</v>
      </c>
      <c r="N13" s="12">
        <v>0.26288742478176491</v>
      </c>
      <c r="O13" s="12">
        <v>0.19145519833570429</v>
      </c>
      <c r="P13" s="12">
        <v>0.12612592851525994</v>
      </c>
      <c r="Q13" s="12">
        <v>0.3462934098430831</v>
      </c>
      <c r="R13" s="12">
        <v>0.1627207726246529</v>
      </c>
      <c r="S13" s="12">
        <v>0.20733404738597555</v>
      </c>
      <c r="T13" s="12">
        <v>0.47789137189889275</v>
      </c>
    </row>
    <row r="14" spans="1:20" ht="17" thickBot="1" x14ac:dyDescent="0.25">
      <c r="A14" s="20">
        <v>41275</v>
      </c>
      <c r="B14">
        <v>0.78464200470199807</v>
      </c>
      <c r="C14">
        <v>5.8317077735820948E-2</v>
      </c>
      <c r="D14">
        <v>2.7705165551068747E-2</v>
      </c>
      <c r="E14">
        <v>-0.14408904843372863</v>
      </c>
      <c r="F14">
        <v>2.1940804304339308E-2</v>
      </c>
      <c r="G14">
        <v>5.2003779797062298E-2</v>
      </c>
      <c r="H14">
        <v>7.0048241582478854E-2</v>
      </c>
      <c r="I14">
        <f t="shared" si="0"/>
        <v>9.726654909069396E-2</v>
      </c>
      <c r="L14" s="10" t="s">
        <v>18</v>
      </c>
      <c r="M14" s="13">
        <v>7.556203110695231E-2</v>
      </c>
      <c r="N14" s="13">
        <v>0.14443400289417269</v>
      </c>
      <c r="O14" s="36">
        <v>5.5524422873790363E-2</v>
      </c>
      <c r="P14" s="13">
        <v>0.05</v>
      </c>
      <c r="Q14" s="13">
        <v>0.45104132192627183</v>
      </c>
      <c r="R14" s="13">
        <v>0.17343822119881291</v>
      </c>
      <c r="S14" s="13">
        <v>0.05</v>
      </c>
      <c r="T14" s="14">
        <v>1</v>
      </c>
    </row>
    <row r="15" spans="1:20" x14ac:dyDescent="0.2">
      <c r="A15" s="20">
        <v>41306</v>
      </c>
      <c r="B15">
        <v>0.13822309555122556</v>
      </c>
      <c r="C15">
        <v>-4.6328097928436552E-3</v>
      </c>
      <c r="D15">
        <v>1.2750439155330527E-2</v>
      </c>
      <c r="E15">
        <v>-3.0933651705789274E-2</v>
      </c>
      <c r="F15">
        <v>-3.1878422962459789E-2</v>
      </c>
      <c r="G15">
        <v>7.5858638814716847E-3</v>
      </c>
      <c r="H15">
        <v>4.6887611828062004E-2</v>
      </c>
      <c r="I15">
        <f t="shared" si="0"/>
        <v>8.8481121544571328E-3</v>
      </c>
    </row>
    <row r="16" spans="1:20" ht="17" thickBot="1" x14ac:dyDescent="0.25">
      <c r="A16" s="20">
        <v>41334</v>
      </c>
      <c r="B16">
        <v>6.3803544438725953E-3</v>
      </c>
      <c r="C16">
        <v>8.4005036228308461E-3</v>
      </c>
      <c r="D16">
        <v>3.7657697634138669E-2</v>
      </c>
      <c r="E16">
        <v>8.6992425777221039E-3</v>
      </c>
      <c r="F16">
        <v>7.0346035395238843E-2</v>
      </c>
      <c r="G16">
        <v>8.7751037056711972E-2</v>
      </c>
      <c r="H16">
        <v>-2.9844861065914097E-2</v>
      </c>
      <c r="I16">
        <f t="shared" si="0"/>
        <v>3.249169286611818E-2</v>
      </c>
      <c r="L16" s="16" t="s">
        <v>24</v>
      </c>
    </row>
    <row r="17" spans="1:25" ht="18" thickBot="1" x14ac:dyDescent="0.25">
      <c r="A17" s="20">
        <v>41365</v>
      </c>
      <c r="B17">
        <v>0.14153634831596343</v>
      </c>
      <c r="C17">
        <v>-4.7581494524428371E-2</v>
      </c>
      <c r="D17">
        <v>0.15693760453762412</v>
      </c>
      <c r="E17">
        <v>2.7102190545645296E-4</v>
      </c>
      <c r="F17">
        <v>5.1610617093830476E-2</v>
      </c>
      <c r="G17">
        <v>7.7783484633589334E-2</v>
      </c>
      <c r="H17">
        <v>3.2659339012223551E-2</v>
      </c>
      <c r="I17">
        <f t="shared" si="0"/>
        <v>5.3406323131295931E-2</v>
      </c>
      <c r="J17" s="35" t="s">
        <v>13</v>
      </c>
      <c r="L17" s="11"/>
      <c r="M17" s="3" t="s">
        <v>1</v>
      </c>
      <c r="N17" s="3" t="s">
        <v>2</v>
      </c>
      <c r="O17" s="3" t="s">
        <v>3</v>
      </c>
      <c r="P17" s="3" t="s">
        <v>4</v>
      </c>
      <c r="Q17" s="3" t="s">
        <v>6</v>
      </c>
      <c r="R17" s="3" t="s">
        <v>5</v>
      </c>
      <c r="S17" s="3" t="s">
        <v>7</v>
      </c>
      <c r="T17" s="3" t="s">
        <v>19</v>
      </c>
      <c r="V17" s="53"/>
      <c r="W17" s="54" t="s">
        <v>86</v>
      </c>
      <c r="X17" s="54" t="s">
        <v>87</v>
      </c>
      <c r="Y17" s="55" t="s">
        <v>88</v>
      </c>
    </row>
    <row r="18" spans="1:25" x14ac:dyDescent="0.2">
      <c r="A18" s="20">
        <v>41395</v>
      </c>
      <c r="B18">
        <v>4.7114368598533109E-2</v>
      </c>
      <c r="C18">
        <v>6.0635964387817411E-2</v>
      </c>
      <c r="D18">
        <v>5.4380851786025183E-2</v>
      </c>
      <c r="E18">
        <v>1.5696234958830112E-2</v>
      </c>
      <c r="F18">
        <v>4.5052098999751287E-2</v>
      </c>
      <c r="G18">
        <v>-3.0503219250358784E-2</v>
      </c>
      <c r="H18">
        <v>0.12081871668021221</v>
      </c>
      <c r="I18">
        <f t="shared" si="0"/>
        <v>4.4317255518820708E-2</v>
      </c>
      <c r="J18" s="2">
        <v>8.6E-3</v>
      </c>
      <c r="L18" s="8" t="s">
        <v>14</v>
      </c>
      <c r="M18" s="15">
        <f>AVERAGE(B63:B126)</f>
        <v>1.5188903959070325E-2</v>
      </c>
      <c r="N18" s="15">
        <f>AVERAGE(C63:C126)</f>
        <v>2.398625081292503E-2</v>
      </c>
      <c r="O18" s="15">
        <f>AVERAGE(D63:D126)</f>
        <v>2.5954278200080637E-2</v>
      </c>
      <c r="P18" s="15">
        <f>AVERAGE(E63:E126)</f>
        <v>3.1232436575691743E-2</v>
      </c>
      <c r="Q18" s="15">
        <f>AVERAGE(F63:F126)</f>
        <v>2.1642512096921373E-2</v>
      </c>
      <c r="R18" s="15">
        <f t="shared" ref="R18:S18" si="4">AVERAGE(G63:G126)</f>
        <v>1.7495242686512778E-2</v>
      </c>
      <c r="S18" s="15">
        <f t="shared" si="4"/>
        <v>1.0197336696103208E-2</v>
      </c>
      <c r="T18" s="49">
        <f>AVERAGE(I63:I126)</f>
        <v>2.0920730671516244E-2</v>
      </c>
      <c r="V18" s="12">
        <v>2017</v>
      </c>
      <c r="W18" s="51">
        <f>SUM(I63:I74)</f>
        <v>0.35648325610274667</v>
      </c>
      <c r="X18" s="52">
        <f>AVERAGE(W18:W22)</f>
        <v>0.29809025604951633</v>
      </c>
      <c r="Y18" s="56">
        <f>AVERAGE(W18:W23)</f>
        <v>0.22315446049617318</v>
      </c>
    </row>
    <row r="19" spans="1:25" x14ac:dyDescent="0.2">
      <c r="A19" s="20">
        <v>41426</v>
      </c>
      <c r="B19">
        <v>-6.70055749389801E-2</v>
      </c>
      <c r="C19">
        <v>3.1537851491626148E-2</v>
      </c>
      <c r="D19">
        <v>-3.3752031236024506E-3</v>
      </c>
      <c r="E19">
        <v>-0.11245698715475796</v>
      </c>
      <c r="F19">
        <v>4.5505840850566026E-2</v>
      </c>
      <c r="G19">
        <v>3.6218102328290619E-2</v>
      </c>
      <c r="H19">
        <v>-3.2972938631625461E-2</v>
      </c>
      <c r="I19">
        <f t="shared" si="0"/>
        <v>3.3749751017323436E-4</v>
      </c>
      <c r="L19" s="9" t="s">
        <v>15</v>
      </c>
      <c r="M19" s="12">
        <f>_xlfn.STDEV.S(B63:B126)</f>
        <v>0.11998471272684896</v>
      </c>
      <c r="N19" s="12">
        <f>_xlfn.STDEV.S(C63:C126)</f>
        <v>8.2359080569850376E-2</v>
      </c>
      <c r="O19" s="12">
        <f>_xlfn.STDEV.S(D63:D126)</f>
        <v>5.6171271799769995E-2</v>
      </c>
      <c r="P19" s="12">
        <f>_xlfn.STDEV.S(E63:E126)</f>
        <v>8.471321887035016E-2</v>
      </c>
      <c r="Q19" s="12">
        <f>_xlfn.STDEV.S(F63:F126)</f>
        <v>6.4818248699929512E-2</v>
      </c>
      <c r="R19" s="12">
        <f t="shared" ref="R19:S19" si="5">_xlfn.STDEV.S(G63:G126)</f>
        <v>7.1081897854536502E-2</v>
      </c>
      <c r="S19" s="12">
        <f t="shared" si="5"/>
        <v>6.9567789224934035E-2</v>
      </c>
      <c r="T19" s="12">
        <f>_xlfn.STDEV.S(I63:I126)</f>
        <v>5.3099217628053752E-2</v>
      </c>
      <c r="V19" s="12">
        <v>2018</v>
      </c>
      <c r="W19" s="51">
        <f>SUM(I75:I86)</f>
        <v>0.19757538008295972</v>
      </c>
      <c r="X19" s="50"/>
      <c r="Y19" s="57"/>
    </row>
    <row r="20" spans="1:25" x14ac:dyDescent="0.2">
      <c r="A20" s="20">
        <v>41456</v>
      </c>
      <c r="B20">
        <v>0.15817894412979253</v>
      </c>
      <c r="C20">
        <v>8.4734771977854756E-2</v>
      </c>
      <c r="D20">
        <v>-7.8170137078194216E-2</v>
      </c>
      <c r="E20">
        <v>0.1412247040461497</v>
      </c>
      <c r="F20">
        <v>0.11745511860027606</v>
      </c>
      <c r="G20">
        <v>-1.1934477934215695E-2</v>
      </c>
      <c r="H20">
        <v>5.569236254796299E-2</v>
      </c>
      <c r="I20">
        <f t="shared" si="0"/>
        <v>6.0572224450450858E-2</v>
      </c>
      <c r="L20" s="9" t="s">
        <v>16</v>
      </c>
      <c r="M20" s="12">
        <f>(M18-$J$18)/M19</f>
        <v>5.4914528770596681E-2</v>
      </c>
      <c r="N20" s="12">
        <f>(N18-$J$18)/N19</f>
        <v>0.18681911826195829</v>
      </c>
      <c r="O20" s="12">
        <f>(O18-$J$18)/O19</f>
        <v>0.30895291568156547</v>
      </c>
      <c r="P20" s="12">
        <f>(P18-$J$18)/P19</f>
        <v>0.26716534771662598</v>
      </c>
      <c r="Q20" s="12">
        <f>(Q18-$J$18)/Q19</f>
        <v>0.20121666904794908</v>
      </c>
      <c r="R20" s="12">
        <f t="shared" ref="R20:S20" si="6">(R18-$J$18)/R19</f>
        <v>0.1251407595322819</v>
      </c>
      <c r="S20" s="12">
        <f t="shared" si="6"/>
        <v>2.2960866140772813E-2</v>
      </c>
      <c r="T20" s="12">
        <f>(T18-$J$18)/T19</f>
        <v>0.23203224495358418</v>
      </c>
      <c r="V20" s="12">
        <v>2019</v>
      </c>
      <c r="W20" s="51">
        <f>SUM(I87:I98)</f>
        <v>0.29164692192114017</v>
      </c>
      <c r="X20" s="50"/>
      <c r="Y20" s="57"/>
    </row>
    <row r="21" spans="1:25" ht="17" thickBot="1" x14ac:dyDescent="0.25">
      <c r="A21" s="20">
        <v>41487</v>
      </c>
      <c r="B21">
        <v>0.16128111686653321</v>
      </c>
      <c r="C21">
        <v>-6.7193380030564548E-2</v>
      </c>
      <c r="D21">
        <v>4.8994770934111635E-2</v>
      </c>
      <c r="E21">
        <v>7.6658142178446659E-2</v>
      </c>
      <c r="F21">
        <v>-1.5237089929296652E-2</v>
      </c>
      <c r="G21">
        <v>-1.5894682518926787E-3</v>
      </c>
      <c r="H21">
        <v>-8.6695143769350239E-2</v>
      </c>
      <c r="I21">
        <f t="shared" si="0"/>
        <v>9.2534130841630674E-3</v>
      </c>
      <c r="L21" s="10" t="s">
        <v>18</v>
      </c>
      <c r="M21" s="13">
        <v>7.556203110695231E-2</v>
      </c>
      <c r="N21" s="13">
        <v>0.14443400289417269</v>
      </c>
      <c r="O21" s="36">
        <v>5.5524422873790363E-2</v>
      </c>
      <c r="P21" s="13">
        <v>0.05</v>
      </c>
      <c r="Q21" s="13">
        <v>0.45104132192627183</v>
      </c>
      <c r="R21" s="13">
        <v>0.17343822119881291</v>
      </c>
      <c r="S21" s="13">
        <v>0.05</v>
      </c>
      <c r="T21" s="14">
        <v>1</v>
      </c>
      <c r="V21" s="12">
        <v>2020</v>
      </c>
      <c r="W21" s="51">
        <f>SUM(I99:I110)</f>
        <v>0.35412175924624401</v>
      </c>
      <c r="X21" s="50"/>
      <c r="Y21" s="57"/>
    </row>
    <row r="22" spans="1:25" x14ac:dyDescent="0.2">
      <c r="A22" s="20">
        <v>41518</v>
      </c>
      <c r="B22">
        <v>8.9112705672002052E-2</v>
      </c>
      <c r="C22">
        <v>0.11267706869012833</v>
      </c>
      <c r="D22">
        <v>3.4284165170512782E-3</v>
      </c>
      <c r="E22">
        <v>-1.5028331211205535E-2</v>
      </c>
      <c r="F22">
        <v>-1.8120400730365128E-3</v>
      </c>
      <c r="G22">
        <v>0.16016448785339321</v>
      </c>
      <c r="H22">
        <v>2.2956587785983192E-2</v>
      </c>
      <c r="I22">
        <f t="shared" si="0"/>
        <v>5.3065258082053167E-2</v>
      </c>
      <c r="L22" s="44"/>
      <c r="M22" s="45"/>
      <c r="V22" s="12">
        <v>2021</v>
      </c>
      <c r="W22" s="51">
        <f>SUM(I111:I122)</f>
        <v>0.29062396289449144</v>
      </c>
      <c r="X22" s="50"/>
      <c r="Y22" s="57"/>
    </row>
    <row r="23" spans="1:25" ht="17" thickBot="1" x14ac:dyDescent="0.25">
      <c r="A23" s="20">
        <v>41548</v>
      </c>
      <c r="B23">
        <v>4.2915813342832336E-2</v>
      </c>
      <c r="C23">
        <v>0.16437430122308549</v>
      </c>
      <c r="D23">
        <v>6.4002504971023E-2</v>
      </c>
      <c r="E23">
        <v>9.6381716595205114E-2</v>
      </c>
      <c r="F23">
        <v>-4.3191084404721802E-2</v>
      </c>
      <c r="G23">
        <v>4.2951452125783531E-2</v>
      </c>
      <c r="H23">
        <v>-2.9018653064637853E-3</v>
      </c>
      <c r="I23">
        <f t="shared" si="0"/>
        <v>6.3335664360090527E-2</v>
      </c>
      <c r="L23" s="46" t="s">
        <v>83</v>
      </c>
      <c r="M23" s="2">
        <f>SKEW(L26:L89)</f>
        <v>5.9769924250071937E-2</v>
      </c>
      <c r="V23" s="58">
        <v>2022</v>
      </c>
      <c r="W23" s="59">
        <f>SUM(I123:I126)</f>
        <v>-0.15152451727054267</v>
      </c>
      <c r="X23" s="60"/>
      <c r="Y23" s="61"/>
    </row>
    <row r="24" spans="1:25" x14ac:dyDescent="0.2">
      <c r="A24" s="20">
        <v>41579</v>
      </c>
      <c r="B24">
        <v>0.13433393166607804</v>
      </c>
      <c r="C24">
        <v>8.1284498753631682E-2</v>
      </c>
      <c r="D24">
        <v>7.6814381549491537E-2</v>
      </c>
      <c r="E24">
        <v>6.3841197114393983E-2</v>
      </c>
      <c r="F24">
        <v>9.1122184793293176E-2</v>
      </c>
      <c r="G24">
        <v>4.4614521562812814E-2</v>
      </c>
      <c r="H24">
        <v>0.11838506490337099</v>
      </c>
      <c r="I24">
        <f t="shared" si="0"/>
        <v>8.4106656236461907E-2</v>
      </c>
      <c r="L24" s="46" t="s">
        <v>78</v>
      </c>
      <c r="M24" s="2">
        <f>(AVERAGE(L26:L89)-J18)/M26</f>
        <v>0.4365944379019645</v>
      </c>
    </row>
    <row r="25" spans="1:25" x14ac:dyDescent="0.2">
      <c r="A25" s="20">
        <v>41609</v>
      </c>
      <c r="B25">
        <v>6.478999683507394E-3</v>
      </c>
      <c r="C25">
        <v>1.3134530932555854E-2</v>
      </c>
      <c r="D25">
        <v>-1.1442040141465357E-2</v>
      </c>
      <c r="E25">
        <v>1.4792385702844258E-2</v>
      </c>
      <c r="F25">
        <v>1.1009657418716257E-2</v>
      </c>
      <c r="G25">
        <v>-6.3179336834039181E-3</v>
      </c>
      <c r="H25">
        <v>2.2020161245617294E-2</v>
      </c>
      <c r="I25">
        <f t="shared" si="0"/>
        <v>5.7935094211647824E-3</v>
      </c>
      <c r="L25" s="2" t="s">
        <v>84</v>
      </c>
      <c r="M25" s="2" t="s">
        <v>85</v>
      </c>
    </row>
    <row r="26" spans="1:25" x14ac:dyDescent="0.2">
      <c r="A26" s="20">
        <v>41640</v>
      </c>
      <c r="B26">
        <v>0.11179619860667357</v>
      </c>
      <c r="C26">
        <v>-0.10055419166732436</v>
      </c>
      <c r="D26">
        <v>1.149416275001499E-2</v>
      </c>
      <c r="E26">
        <v>-0.10769629607086627</v>
      </c>
      <c r="F26">
        <v>-3.6446926231448816E-2</v>
      </c>
      <c r="G26">
        <v>-7.0724386079194901E-2</v>
      </c>
      <c r="H26">
        <v>-5.335199823567794E-2</v>
      </c>
      <c r="I26">
        <f t="shared" si="0"/>
        <v>-3.9459148879240513E-2</v>
      </c>
      <c r="L26">
        <v>-8.9351820414291253E-2</v>
      </c>
      <c r="M26" s="2">
        <f>_xlfn.STDEV.S(L26:L47)</f>
        <v>2.8220081617903722E-2</v>
      </c>
    </row>
    <row r="27" spans="1:25" x14ac:dyDescent="0.2">
      <c r="A27" s="20">
        <v>41671</v>
      </c>
      <c r="B27">
        <v>8.8681496435204052E-2</v>
      </c>
      <c r="C27">
        <v>9.506827569729738E-3</v>
      </c>
      <c r="D27">
        <v>1.2420799214878157E-2</v>
      </c>
      <c r="E27">
        <v>5.1218310314615566E-2</v>
      </c>
      <c r="F27">
        <v>6.9037028104347628E-2</v>
      </c>
      <c r="G27">
        <v>7.4811727608378426E-2</v>
      </c>
      <c r="H27">
        <v>3.3086017809533505E-2</v>
      </c>
      <c r="I27">
        <f t="shared" si="0"/>
        <v>4.1793726682574077E-2</v>
      </c>
      <c r="L27">
        <v>-8.9141958084342332E-2</v>
      </c>
    </row>
    <row r="28" spans="1:25" x14ac:dyDescent="0.2">
      <c r="A28" s="20">
        <v>41699</v>
      </c>
      <c r="B28">
        <v>-0.21003972106815705</v>
      </c>
      <c r="C28">
        <v>-7.1057748063113782E-2</v>
      </c>
      <c r="D28">
        <v>7.7979241965602977E-2</v>
      </c>
      <c r="E28">
        <v>2.6058038144666961E-2</v>
      </c>
      <c r="F28">
        <v>6.1084307815807405E-2</v>
      </c>
      <c r="G28">
        <v>-5.3808931211509994E-2</v>
      </c>
      <c r="H28">
        <v>6.8461842836389383E-2</v>
      </c>
      <c r="I28">
        <f t="shared" si="0"/>
        <v>-1.0307696331176907E-2</v>
      </c>
      <c r="L28">
        <v>-8.0924412819469618E-2</v>
      </c>
    </row>
    <row r="29" spans="1:25" x14ac:dyDescent="0.2">
      <c r="A29" s="20">
        <v>41730</v>
      </c>
      <c r="B29">
        <v>-8.5191626860377262E-2</v>
      </c>
      <c r="C29">
        <v>-9.5846807025698089E-2</v>
      </c>
      <c r="D29">
        <v>-1.4393694941616179E-2</v>
      </c>
      <c r="E29">
        <v>9.9396383076661904E-2</v>
      </c>
      <c r="F29">
        <v>-8.1459755739478543E-2</v>
      </c>
      <c r="G29">
        <v>-1.2321101322086213E-2</v>
      </c>
      <c r="H29">
        <v>-7.7911412689197795E-2</v>
      </c>
      <c r="I29">
        <f t="shared" si="0"/>
        <v>-4.6839597037683506E-2</v>
      </c>
      <c r="L29">
        <v>-7.6975706235113781E-2</v>
      </c>
    </row>
    <row r="30" spans="1:25" x14ac:dyDescent="0.2">
      <c r="A30" s="20">
        <v>41760</v>
      </c>
      <c r="B30">
        <v>0.29744750836819972</v>
      </c>
      <c r="C30">
        <v>2.7685472862172881E-2</v>
      </c>
      <c r="D30">
        <v>1.3365745162471944E-2</v>
      </c>
      <c r="E30">
        <v>7.2717869507323576E-2</v>
      </c>
      <c r="F30">
        <v>6.1167268388436696E-2</v>
      </c>
      <c r="G30">
        <v>5.4283881637009701E-2</v>
      </c>
      <c r="H30">
        <v>-1.0674851099692149E-3</v>
      </c>
      <c r="I30">
        <f t="shared" si="0"/>
        <v>6.4219522621479785E-2</v>
      </c>
      <c r="L30">
        <v>-5.9539593253511332E-2</v>
      </c>
    </row>
    <row r="31" spans="1:25" x14ac:dyDescent="0.2">
      <c r="A31" s="20">
        <v>41791</v>
      </c>
      <c r="B31">
        <v>5.4495846113182186E-2</v>
      </c>
      <c r="C31">
        <v>3.9129775938433219E-2</v>
      </c>
      <c r="D31">
        <v>2.5749829752208294E-2</v>
      </c>
      <c r="E31">
        <v>3.3401525043497478E-2</v>
      </c>
      <c r="F31">
        <v>2.6623004039215088E-2</v>
      </c>
      <c r="G31">
        <v>1.1504448297897676E-2</v>
      </c>
      <c r="H31">
        <v>3.6890324090462404E-2</v>
      </c>
      <c r="I31">
        <f t="shared" si="0"/>
        <v>3.2041708892873833E-2</v>
      </c>
      <c r="L31">
        <v>-5.5952190332304856E-2</v>
      </c>
    </row>
    <row r="32" spans="1:25" x14ac:dyDescent="0.2">
      <c r="A32" s="20">
        <v>41821</v>
      </c>
      <c r="B32">
        <v>-4.0580983487625635E-2</v>
      </c>
      <c r="C32">
        <v>-3.6301524220400033E-2</v>
      </c>
      <c r="D32">
        <v>3.5011866491174555E-2</v>
      </c>
      <c r="E32">
        <v>2.8731282005846938E-2</v>
      </c>
      <c r="F32">
        <v>-3.9034053414714787E-3</v>
      </c>
      <c r="G32">
        <v>-5.4161860206216389E-3</v>
      </c>
      <c r="H32">
        <v>8.6788252482533385E-4</v>
      </c>
      <c r="I32">
        <f t="shared" si="0"/>
        <v>-4.5368834491581588E-3</v>
      </c>
      <c r="L32">
        <v>-4.6787121580320126E-2</v>
      </c>
    </row>
    <row r="33" spans="1:12" x14ac:dyDescent="0.2">
      <c r="A33" s="20">
        <v>41852</v>
      </c>
      <c r="B33">
        <v>0.12992044041179784</v>
      </c>
      <c r="C33">
        <v>8.3229559514027981E-2</v>
      </c>
      <c r="D33">
        <v>5.259471498413195E-2</v>
      </c>
      <c r="E33">
        <v>7.217601176368503E-2</v>
      </c>
      <c r="F33">
        <v>6.9463645084343772E-2</v>
      </c>
      <c r="G33">
        <v>1.8410473132582386E-2</v>
      </c>
      <c r="H33">
        <v>3.8071498309926718E-2</v>
      </c>
      <c r="I33">
        <f t="shared" si="0"/>
        <v>6.9173329338505007E-2</v>
      </c>
      <c r="L33">
        <v>-3.7297016451341369E-2</v>
      </c>
    </row>
    <row r="34" spans="1:12" x14ac:dyDescent="0.2">
      <c r="A34" s="20">
        <v>41883</v>
      </c>
      <c r="B34">
        <v>-5.5397343297356932E-2</v>
      </c>
      <c r="C34">
        <v>-4.8961793768711244E-2</v>
      </c>
      <c r="D34">
        <v>2.684514515494631E-2</v>
      </c>
      <c r="E34">
        <v>-1.2184043124998682E-2</v>
      </c>
      <c r="F34">
        <v>-4.9610551545442071E-3</v>
      </c>
      <c r="G34">
        <v>0.13901161854466101</v>
      </c>
      <c r="H34">
        <v>1.3288785569106844E-2</v>
      </c>
      <c r="I34">
        <f t="shared" si="0"/>
        <v>-5.616795141150533E-5</v>
      </c>
      <c r="L34">
        <v>-3.4447193177147527E-2</v>
      </c>
    </row>
    <row r="35" spans="1:12" x14ac:dyDescent="0.2">
      <c r="A35" s="20">
        <v>41913</v>
      </c>
      <c r="B35">
        <v>-0.12946050057028796</v>
      </c>
      <c r="C35">
        <v>-5.2660993966871364E-2</v>
      </c>
      <c r="D35">
        <v>1.2726417455291303E-2</v>
      </c>
      <c r="E35">
        <v>7.196027664773566E-2</v>
      </c>
      <c r="F35">
        <v>0.10624969235419492</v>
      </c>
      <c r="G35">
        <v>4.2264786054144368E-2</v>
      </c>
      <c r="H35">
        <v>3.9837606694972591E-3</v>
      </c>
      <c r="I35">
        <f t="shared" si="0"/>
        <v>9.3056177168134736E-3</v>
      </c>
      <c r="L35">
        <v>-3.4160626758335547E-2</v>
      </c>
    </row>
    <row r="36" spans="1:12" x14ac:dyDescent="0.2">
      <c r="A36" s="20">
        <v>41944</v>
      </c>
      <c r="B36">
        <v>-0.11757520731464606</v>
      </c>
      <c r="C36">
        <v>0.10862314207296629</v>
      </c>
      <c r="D36">
        <v>1.8317276727326276E-2</v>
      </c>
      <c r="E36">
        <v>0.10120372530493815</v>
      </c>
      <c r="F36">
        <v>3.8101248719302039E-2</v>
      </c>
      <c r="G36">
        <v>6.7978983071726021E-2</v>
      </c>
      <c r="H36">
        <v>1.4108042119673756E-3</v>
      </c>
      <c r="I36">
        <f t="shared" si="0"/>
        <v>4.3670780924367415E-2</v>
      </c>
      <c r="L36">
        <v>-3.1862063852103918E-2</v>
      </c>
    </row>
    <row r="37" spans="1:12" x14ac:dyDescent="0.2">
      <c r="A37" s="20">
        <v>41974</v>
      </c>
      <c r="B37">
        <v>-1.4368510675287967E-2</v>
      </c>
      <c r="C37">
        <v>-8.3540065399536428E-2</v>
      </c>
      <c r="D37">
        <v>-2.23183733598676E-2</v>
      </c>
      <c r="E37">
        <v>-6.7866746207743175E-2</v>
      </c>
      <c r="F37">
        <v>2.4941571024126578E-2</v>
      </c>
      <c r="G37">
        <v>-3.162503870544061E-2</v>
      </c>
      <c r="H37">
        <v>4.0226121156026758E-2</v>
      </c>
      <c r="I37">
        <f t="shared" si="0"/>
        <v>-2.9735100318078148E-2</v>
      </c>
      <c r="L37">
        <v>-3.0460434234543119E-2</v>
      </c>
    </row>
    <row r="38" spans="1:12" x14ac:dyDescent="0.2">
      <c r="A38" s="20">
        <v>42005</v>
      </c>
      <c r="B38">
        <v>0.29328761472768317</v>
      </c>
      <c r="C38">
        <v>0.14235537988035343</v>
      </c>
      <c r="D38">
        <v>-0.13024748865568017</v>
      </c>
      <c r="E38">
        <v>6.142450920700751E-2</v>
      </c>
      <c r="F38">
        <v>5.5006676575574689E-2</v>
      </c>
      <c r="G38">
        <v>-3.7802610834604469E-2</v>
      </c>
      <c r="H38">
        <v>-0.13103201910470014</v>
      </c>
      <c r="I38">
        <f t="shared" si="0"/>
        <v>4.5680032908840894E-2</v>
      </c>
      <c r="L38">
        <v>-2.8306752429580792E-2</v>
      </c>
    </row>
    <row r="39" spans="1:12" x14ac:dyDescent="0.2">
      <c r="A39" s="20">
        <v>42036</v>
      </c>
      <c r="B39">
        <v>7.4943398313076018E-2</v>
      </c>
      <c r="C39">
        <v>7.2292909125583033E-2</v>
      </c>
      <c r="D39">
        <v>8.5396339170657753E-2</v>
      </c>
      <c r="E39">
        <v>9.6449133305040069E-2</v>
      </c>
      <c r="F39">
        <v>6.9458850077491877E-2</v>
      </c>
      <c r="G39">
        <v>5.2791372009026817E-2</v>
      </c>
      <c r="H39">
        <v>0.13413380293349211</v>
      </c>
      <c r="I39">
        <f t="shared" si="0"/>
        <v>7.8169345640414584E-2</v>
      </c>
      <c r="L39">
        <v>-1.9204149719608779E-2</v>
      </c>
    </row>
    <row r="40" spans="1:12" x14ac:dyDescent="0.2">
      <c r="A40" s="20">
        <v>42064</v>
      </c>
      <c r="B40">
        <v>-0.12259163940767662</v>
      </c>
      <c r="C40">
        <v>-2.120159384257584E-2</v>
      </c>
      <c r="D40">
        <v>-6.6149383719286095E-2</v>
      </c>
      <c r="E40">
        <v>-2.7548949894123147E-2</v>
      </c>
      <c r="F40">
        <v>4.1010255142366163E-2</v>
      </c>
      <c r="G40">
        <v>3.6048204237076588E-2</v>
      </c>
      <c r="H40">
        <v>-1.1422833351150801E-2</v>
      </c>
      <c r="I40">
        <f t="shared" si="0"/>
        <v>-2.2308604350057805E-2</v>
      </c>
      <c r="L40">
        <v>-1.7814899217088256E-2</v>
      </c>
    </row>
    <row r="41" spans="1:12" x14ac:dyDescent="0.2">
      <c r="A41" s="20">
        <v>42095</v>
      </c>
      <c r="B41">
        <v>0.33552522981869354</v>
      </c>
      <c r="C41">
        <v>0.13351247567569233</v>
      </c>
      <c r="D41">
        <v>0.19626174558593573</v>
      </c>
      <c r="E41">
        <v>5.7863013752960423E-3</v>
      </c>
      <c r="F41">
        <v>-5.509573678086848E-2</v>
      </c>
      <c r="G41">
        <v>-1.4851088742819424E-2</v>
      </c>
      <c r="H41">
        <v>4.4238763584431302E-2</v>
      </c>
      <c r="I41">
        <f t="shared" si="0"/>
        <v>9.6469303104275136E-2</v>
      </c>
      <c r="L41">
        <v>-1.4249998051945535E-2</v>
      </c>
    </row>
    <row r="42" spans="1:12" x14ac:dyDescent="0.2">
      <c r="A42" s="20">
        <v>42125</v>
      </c>
      <c r="B42">
        <v>0.12140161006289303</v>
      </c>
      <c r="C42">
        <v>1.7663265251228796E-2</v>
      </c>
      <c r="D42">
        <v>-3.6595386220222022E-2</v>
      </c>
      <c r="E42">
        <v>4.0990924126804253E-2</v>
      </c>
      <c r="F42">
        <v>7.9084438594414039E-2</v>
      </c>
      <c r="G42">
        <v>2.8631956929707394E-2</v>
      </c>
      <c r="H42">
        <v>4.6747271639703152E-2</v>
      </c>
      <c r="I42">
        <f t="shared" si="0"/>
        <v>3.4353439481571227E-2</v>
      </c>
      <c r="L42">
        <v>-1.1400490315180981E-2</v>
      </c>
    </row>
    <row r="43" spans="1:12" x14ac:dyDescent="0.2">
      <c r="A43" s="20">
        <v>42156</v>
      </c>
      <c r="B43">
        <v>5.2687254768370162E-2</v>
      </c>
      <c r="C43">
        <v>1.1322565700094989E-2</v>
      </c>
      <c r="D43">
        <v>-5.1708687984625065E-2</v>
      </c>
      <c r="E43">
        <v>-3.3206045448485141E-2</v>
      </c>
      <c r="F43">
        <v>1.4890419978815406E-2</v>
      </c>
      <c r="G43">
        <v>6.5357768966964394E-2</v>
      </c>
      <c r="H43">
        <v>3.0100312196205473E-2</v>
      </c>
      <c r="I43">
        <f t="shared" si="0"/>
        <v>5.4559012623570293E-3</v>
      </c>
      <c r="L43">
        <v>-9.6469436741989188E-3</v>
      </c>
    </row>
    <row r="44" spans="1:12" x14ac:dyDescent="0.2">
      <c r="A44" s="20">
        <v>42186</v>
      </c>
      <c r="B44">
        <v>0.21802597060294096</v>
      </c>
      <c r="C44">
        <v>0.2351126009363276</v>
      </c>
      <c r="D44">
        <v>5.7757590423657863E-2</v>
      </c>
      <c r="E44">
        <v>-3.2926607634096196E-2</v>
      </c>
      <c r="F44">
        <v>-7.0317093400560672E-4</v>
      </c>
      <c r="G44">
        <v>6.6654403576046017E-2</v>
      </c>
      <c r="H44">
        <v>1.1363546701608078E-2</v>
      </c>
      <c r="I44">
        <f t="shared" si="0"/>
        <v>9.5932588121581841E-2</v>
      </c>
      <c r="L44">
        <v>-8.5799745812286526E-3</v>
      </c>
    </row>
    <row r="45" spans="1:12" x14ac:dyDescent="0.2">
      <c r="A45" s="20">
        <v>42217</v>
      </c>
      <c r="B45">
        <v>6.2986703927683614E-3</v>
      </c>
      <c r="C45">
        <v>-4.338339636071728E-2</v>
      </c>
      <c r="D45">
        <v>-6.8094162218222815E-2</v>
      </c>
      <c r="E45">
        <v>-7.0403784458491908E-2</v>
      </c>
      <c r="F45">
        <v>-4.6952257286726751E-2</v>
      </c>
      <c r="G45">
        <v>-3.0116387654188205E-2</v>
      </c>
      <c r="H45">
        <v>-5.8529902073233171E-2</v>
      </c>
      <c r="I45">
        <f t="shared" si="0"/>
        <v>-4.6203778266822065E-2</v>
      </c>
      <c r="L45">
        <v>-7.0176385905790966E-3</v>
      </c>
    </row>
    <row r="46" spans="1:12" x14ac:dyDescent="0.2">
      <c r="A46" s="20">
        <v>42248</v>
      </c>
      <c r="B46">
        <v>-0.10232110842668096</v>
      </c>
      <c r="C46">
        <v>-1.9497357537754819E-3</v>
      </c>
      <c r="D46">
        <v>2.3710111990746383E-2</v>
      </c>
      <c r="E46">
        <v>-1.7388782012417486E-2</v>
      </c>
      <c r="F46">
        <v>2.679353297986741E-3</v>
      </c>
      <c r="G46">
        <v>0.10040270799450535</v>
      </c>
      <c r="H46">
        <v>-4.8829742342688942E-2</v>
      </c>
      <c r="I46">
        <f t="shared" si="0"/>
        <v>4.1825375770899662E-4</v>
      </c>
      <c r="L46">
        <v>-5.0249468525856936E-3</v>
      </c>
    </row>
    <row r="47" spans="1:12" x14ac:dyDescent="0.2">
      <c r="A47" s="20">
        <v>42278</v>
      </c>
      <c r="B47">
        <v>4.9583526058812229E-2</v>
      </c>
      <c r="C47">
        <v>0.22272364308571252</v>
      </c>
      <c r="D47">
        <v>0.18933559299681305</v>
      </c>
      <c r="E47">
        <v>8.3408955520372155E-2</v>
      </c>
      <c r="F47">
        <v>1.9648971025522818E-2</v>
      </c>
      <c r="G47">
        <v>6.8246521787676956E-2</v>
      </c>
      <c r="H47">
        <v>5.3796679023255904E-2</v>
      </c>
      <c r="I47">
        <f t="shared" si="0"/>
        <v>0.12029155786374422</v>
      </c>
      <c r="L47">
        <v>-8.3259567974528284E-4</v>
      </c>
    </row>
    <row r="48" spans="1:12" x14ac:dyDescent="0.2">
      <c r="A48" s="20">
        <v>42309</v>
      </c>
      <c r="B48">
        <v>0.13794062939492413</v>
      </c>
      <c r="C48">
        <v>6.2150443374962949E-2</v>
      </c>
      <c r="D48">
        <v>3.2484617944656527E-2</v>
      </c>
      <c r="E48">
        <v>-1.0042020502074761E-2</v>
      </c>
      <c r="F48">
        <v>-4.3046582496346332E-2</v>
      </c>
      <c r="G48">
        <v>9.5394468996144767E-3</v>
      </c>
      <c r="H48">
        <v>4.5309515386474319E-2</v>
      </c>
      <c r="I48">
        <f t="shared" si="0"/>
        <v>2.9434499281972878E-2</v>
      </c>
      <c r="L48">
        <v>8.9466895851081048E-4</v>
      </c>
    </row>
    <row r="49" spans="1:16" x14ac:dyDescent="0.2">
      <c r="A49" s="20">
        <v>42339</v>
      </c>
      <c r="B49">
        <v>-7.256956827098722E-2</v>
      </c>
      <c r="C49">
        <v>1.6681749699429843E-2</v>
      </c>
      <c r="D49">
        <v>2.7672005774657789E-2</v>
      </c>
      <c r="E49">
        <v>-0.1064195203222222</v>
      </c>
      <c r="F49">
        <v>4.3740636434022317E-2</v>
      </c>
      <c r="G49">
        <v>-5.5034400305471819E-2</v>
      </c>
      <c r="H49">
        <v>-9.74790151671295E-3</v>
      </c>
      <c r="I49">
        <f t="shared" si="0"/>
        <v>-5.4367780991102892E-3</v>
      </c>
      <c r="L49">
        <v>2.5456538952634898E-3</v>
      </c>
    </row>
    <row r="50" spans="1:16" x14ac:dyDescent="0.2">
      <c r="A50" s="20">
        <v>42370</v>
      </c>
      <c r="B50">
        <v>-0.19706243741202409</v>
      </c>
      <c r="C50">
        <v>-0.13151550256294281</v>
      </c>
      <c r="D50">
        <v>-7.02968345597279E-3</v>
      </c>
      <c r="E50">
        <v>-7.5242261491831969E-2</v>
      </c>
      <c r="F50">
        <v>-1.6852773042221755E-2</v>
      </c>
      <c r="G50">
        <v>-5.4351824115752992E-3</v>
      </c>
      <c r="H50">
        <v>-9.8894609929630256E-2</v>
      </c>
      <c r="I50">
        <f t="shared" si="0"/>
        <v>-7.0374085568399261E-2</v>
      </c>
      <c r="L50">
        <v>5.143316134550437E-3</v>
      </c>
    </row>
    <row r="51" spans="1:16" x14ac:dyDescent="0.2">
      <c r="A51" s="20">
        <v>42401</v>
      </c>
      <c r="B51">
        <v>1.7095035587762888E-2</v>
      </c>
      <c r="C51">
        <v>-5.8739318568994815E-2</v>
      </c>
      <c r="D51">
        <v>-7.6420196428514719E-2</v>
      </c>
      <c r="E51">
        <v>-6.6774565296172546E-3</v>
      </c>
      <c r="F51">
        <v>3.421311322542888E-2</v>
      </c>
      <c r="G51">
        <v>-6.773094986164711E-3</v>
      </c>
      <c r="H51">
        <v>-4.7433714331825305E-2</v>
      </c>
      <c r="I51">
        <f t="shared" si="0"/>
        <v>-2.5133483592259045E-2</v>
      </c>
      <c r="L51">
        <v>8.662782784622812E-3</v>
      </c>
    </row>
    <row r="52" spans="1:16" x14ac:dyDescent="0.2">
      <c r="A52" s="20">
        <v>42430</v>
      </c>
      <c r="B52">
        <v>9.4422423962212829E-2</v>
      </c>
      <c r="C52">
        <v>7.4422633590724735E-2</v>
      </c>
      <c r="D52">
        <v>9.328878013564082E-2</v>
      </c>
      <c r="E52">
        <v>0.13332703542282268</v>
      </c>
      <c r="F52">
        <v>8.2283669157685216E-2</v>
      </c>
      <c r="G52">
        <v>-1.9484011609501822E-3</v>
      </c>
      <c r="H52">
        <v>5.1865017170697907E-2</v>
      </c>
      <c r="I52">
        <f t="shared" si="0"/>
        <v>7.8893504937289818E-2</v>
      </c>
      <c r="L52">
        <v>1.1066178200990618E-2</v>
      </c>
    </row>
    <row r="53" spans="1:16" x14ac:dyDescent="0.2">
      <c r="A53" s="20">
        <v>42461</v>
      </c>
      <c r="B53">
        <v>-0.1193387815903712</v>
      </c>
      <c r="C53">
        <v>0.11109428329220701</v>
      </c>
      <c r="D53">
        <v>-9.7048758338805705E-2</v>
      </c>
      <c r="E53">
        <v>-0.13992120396924573</v>
      </c>
      <c r="F53">
        <v>2.5782966765024361E-2</v>
      </c>
      <c r="G53">
        <v>-3.8686105658289817E-2</v>
      </c>
      <c r="H53">
        <v>6.7206711729015545E-2</v>
      </c>
      <c r="I53">
        <f t="shared" si="0"/>
        <v>-1.2913861027044416E-2</v>
      </c>
      <c r="L53">
        <v>1.1242130626269491E-2</v>
      </c>
    </row>
    <row r="54" spans="1:16" x14ac:dyDescent="0.2">
      <c r="A54" s="20">
        <v>42491</v>
      </c>
      <c r="B54">
        <v>0.13928691701973683</v>
      </c>
      <c r="C54">
        <v>9.581702028978685E-2</v>
      </c>
      <c r="D54">
        <v>6.2763364496761065E-2</v>
      </c>
      <c r="E54">
        <v>6.5287140529187548E-2</v>
      </c>
      <c r="F54">
        <v>1.5112267753427285E-2</v>
      </c>
      <c r="G54">
        <v>-6.3115152588786277E-2</v>
      </c>
      <c r="H54">
        <v>4.0399350074440475E-2</v>
      </c>
      <c r="I54">
        <f t="shared" si="0"/>
        <v>5.5695239522220219E-2</v>
      </c>
      <c r="L54">
        <v>1.4546822082141517E-2</v>
      </c>
    </row>
    <row r="55" spans="1:16" x14ac:dyDescent="0.2">
      <c r="A55" s="20">
        <v>42522</v>
      </c>
      <c r="B55">
        <v>-0.10812125377790775</v>
      </c>
      <c r="C55">
        <v>-9.9198705270371109E-3</v>
      </c>
      <c r="D55">
        <v>-2.7775456184735207E-2</v>
      </c>
      <c r="E55">
        <v>-3.6830915880329558E-2</v>
      </c>
      <c r="F55">
        <v>5.6332961578691353E-2</v>
      </c>
      <c r="G55">
        <v>-3.6218866161913404E-4</v>
      </c>
      <c r="H55">
        <v>-4.7954494936414696E-2</v>
      </c>
      <c r="I55">
        <f t="shared" si="0"/>
        <v>-1.3697627131774429E-2</v>
      </c>
      <c r="L55">
        <v>1.751227087169924E-2</v>
      </c>
    </row>
    <row r="56" spans="1:16" x14ac:dyDescent="0.2">
      <c r="A56" s="20">
        <v>42552</v>
      </c>
      <c r="B56">
        <v>-2.5142434680505686E-3</v>
      </c>
      <c r="C56">
        <v>6.0353264723968382E-2</v>
      </c>
      <c r="D56">
        <v>0.1076801990207621</v>
      </c>
      <c r="E56">
        <v>9.0062679900264467E-2</v>
      </c>
      <c r="F56">
        <v>1.8782620225094564E-2</v>
      </c>
      <c r="G56">
        <v>8.3720836849291748E-3</v>
      </c>
      <c r="H56">
        <v>2.9449627202170217E-2</v>
      </c>
      <c r="I56">
        <f t="shared" si="0"/>
        <v>5.1445413401986252E-2</v>
      </c>
      <c r="L56">
        <v>2.2086000425638387E-2</v>
      </c>
    </row>
    <row r="57" spans="1:16" x14ac:dyDescent="0.2">
      <c r="A57" s="20">
        <v>42583</v>
      </c>
      <c r="B57">
        <v>6.794517260273969E-2</v>
      </c>
      <c r="C57">
        <v>1.3639745163189174E-2</v>
      </c>
      <c r="D57">
        <v>1.3761442442336411E-2</v>
      </c>
      <c r="E57">
        <v>1.8136260013399665E-2</v>
      </c>
      <c r="F57">
        <v>-4.993031300808512E-2</v>
      </c>
      <c r="G57">
        <v>3.8558503021067107E-2</v>
      </c>
      <c r="H57">
        <v>6.339620748150003E-2</v>
      </c>
      <c r="I57">
        <f t="shared" si="0"/>
        <v>1.18099661154432E-2</v>
      </c>
      <c r="L57">
        <v>2.3663873118779266E-2</v>
      </c>
    </row>
    <row r="58" spans="1:16" x14ac:dyDescent="0.2">
      <c r="A58" s="20">
        <v>42614</v>
      </c>
      <c r="B58">
        <v>1.1287901835440874E-2</v>
      </c>
      <c r="C58">
        <v>8.8603187103185238E-2</v>
      </c>
      <c r="D58">
        <v>8.6843695940013489E-3</v>
      </c>
      <c r="E58">
        <v>7.127648959747647E-2</v>
      </c>
      <c r="F58">
        <v>2.9033433953818671E-2</v>
      </c>
      <c r="G58">
        <v>-8.6571805670313057E-2</v>
      </c>
      <c r="H58">
        <v>-1.3481509554658362E-2</v>
      </c>
      <c r="I58">
        <f t="shared" si="0"/>
        <v>2.8619540583887819E-2</v>
      </c>
      <c r="L58">
        <v>2.5162772674362243E-2</v>
      </c>
    </row>
    <row r="59" spans="1:16" x14ac:dyDescent="0.2">
      <c r="A59" s="20">
        <v>42644</v>
      </c>
      <c r="B59">
        <v>0.26707254387399654</v>
      </c>
      <c r="C59">
        <v>-5.6717334217236855E-2</v>
      </c>
      <c r="D59">
        <v>4.0277672759675587E-2</v>
      </c>
      <c r="E59">
        <v>4.3343630528802739E-3</v>
      </c>
      <c r="F59">
        <v>1.4161912319645552E-2</v>
      </c>
      <c r="G59">
        <v>-4.4260339453007121E-2</v>
      </c>
      <c r="H59">
        <v>4.0096081821254029E-2</v>
      </c>
      <c r="I59">
        <f t="shared" si="0"/>
        <v>2.1428044300004685E-2</v>
      </c>
      <c r="L59">
        <v>2.8249630495673823E-2</v>
      </c>
    </row>
    <row r="60" spans="1:16" x14ac:dyDescent="0.2">
      <c r="A60" s="20">
        <v>42675</v>
      </c>
      <c r="B60">
        <v>-6.302556907922871E-2</v>
      </c>
      <c r="C60">
        <v>-4.9694866744493596E-2</v>
      </c>
      <c r="D60">
        <v>5.6742805291948801E-3</v>
      </c>
      <c r="E60">
        <v>-2.6598517861036685E-2</v>
      </c>
      <c r="F60">
        <v>0.12021513761785084</v>
      </c>
      <c r="G60">
        <v>-2.192415523597576E-3</v>
      </c>
      <c r="H60">
        <v>0.16593679020803218</v>
      </c>
      <c r="I60">
        <f t="shared" si="0"/>
        <v>1.1869356207301054E-2</v>
      </c>
      <c r="L60">
        <v>3.1545499653809761E-2</v>
      </c>
    </row>
    <row r="61" spans="1:16" ht="17" thickBot="1" x14ac:dyDescent="0.25">
      <c r="A61" s="20">
        <v>42705</v>
      </c>
      <c r="B61">
        <v>5.8119683760683792E-2</v>
      </c>
      <c r="C61">
        <v>-9.3264051783515398E-4</v>
      </c>
      <c r="D61">
        <v>3.8164395497769545E-2</v>
      </c>
      <c r="E61">
        <v>5.333554731345426E-2</v>
      </c>
      <c r="F61">
        <v>1.4889111837570202E-2</v>
      </c>
      <c r="G61">
        <v>1.5178953274690141E-2</v>
      </c>
      <c r="H61">
        <v>7.6337726497368391E-2</v>
      </c>
      <c r="I61">
        <f t="shared" si="0"/>
        <v>2.6857846097360402E-2</v>
      </c>
      <c r="L61">
        <v>3.3400667811600275E-2</v>
      </c>
    </row>
    <row r="62" spans="1:16" s="19" customFormat="1" ht="18" thickBot="1" x14ac:dyDescent="0.25">
      <c r="A62" s="63" t="s">
        <v>23</v>
      </c>
      <c r="B62" s="62" t="s">
        <v>1</v>
      </c>
      <c r="C62" s="62" t="s">
        <v>2</v>
      </c>
      <c r="D62" s="62" t="s">
        <v>3</v>
      </c>
      <c r="E62" s="62" t="s">
        <v>4</v>
      </c>
      <c r="F62" s="62" t="s">
        <v>6</v>
      </c>
      <c r="G62" s="62" t="s">
        <v>5</v>
      </c>
      <c r="H62" s="62" t="s">
        <v>7</v>
      </c>
      <c r="I62" s="64" t="s">
        <v>58</v>
      </c>
      <c r="L62">
        <v>3.7341439690580007E-2</v>
      </c>
      <c r="M62"/>
      <c r="O62"/>
      <c r="P62"/>
    </row>
    <row r="63" spans="1:16" x14ac:dyDescent="0.2">
      <c r="A63" s="21">
        <v>42736</v>
      </c>
      <c r="B63" s="19">
        <v>0.13659130525222998</v>
      </c>
      <c r="C63" s="19">
        <v>9.816366235589935E-2</v>
      </c>
      <c r="D63" s="19">
        <v>4.0392708711357896E-2</v>
      </c>
      <c r="E63" s="19">
        <v>4.7746530279882869E-2</v>
      </c>
      <c r="F63" s="19">
        <v>1.2871740648841307E-2</v>
      </c>
      <c r="G63">
        <v>4.4478829392163605E-2</v>
      </c>
      <c r="H63" s="19">
        <v>-1.9237519914101719E-2</v>
      </c>
      <c r="I63">
        <f>SUMPRODUCT(B63:H63, $M$21:$S$21)</f>
        <v>4.1687535475546954E-2</v>
      </c>
      <c r="L63">
        <v>3.7746003352878074E-2</v>
      </c>
      <c r="M63" s="19"/>
    </row>
    <row r="64" spans="1:16" x14ac:dyDescent="0.2">
      <c r="A64" s="21">
        <v>42767</v>
      </c>
      <c r="B64" s="19">
        <v>1.0091663203456603E-2</v>
      </c>
      <c r="C64" s="19">
        <v>2.6181569101412842E-2</v>
      </c>
      <c r="D64" s="19">
        <v>-1.0363614461599169E-2</v>
      </c>
      <c r="E64" s="19">
        <v>0.12888336321549496</v>
      </c>
      <c r="F64" s="19">
        <v>2.0234647003245676E-2</v>
      </c>
      <c r="G64">
        <v>8.0528963263792247E-2</v>
      </c>
      <c r="H64" s="19">
        <v>7.6703755377840355E-2</v>
      </c>
      <c r="I64">
        <f t="shared" ref="I64:I126" si="7">SUMPRODUCT(B64:H64, $M$21:$S$21)</f>
        <v>3.7341439690580007E-2</v>
      </c>
      <c r="L64">
        <v>3.8395337927574366E-2</v>
      </c>
    </row>
    <row r="65" spans="1:12" x14ac:dyDescent="0.2">
      <c r="A65" s="21">
        <v>42795</v>
      </c>
      <c r="B65" s="19">
        <v>3.9963363119560821E-2</v>
      </c>
      <c r="C65" s="19">
        <v>4.911010257552572E-2</v>
      </c>
      <c r="D65" s="19">
        <v>3.562509512217283E-2</v>
      </c>
      <c r="E65" s="19">
        <v>5.3236396481126429E-2</v>
      </c>
      <c r="F65" s="19">
        <v>-8.2843901869992485E-3</v>
      </c>
      <c r="G65">
        <v>-2.5017337505195383E-2</v>
      </c>
      <c r="H65" s="19">
        <v>-3.0677666067301771E-2</v>
      </c>
      <c r="I65">
        <f t="shared" si="7"/>
        <v>5.143316134550437E-3</v>
      </c>
      <c r="L65">
        <v>3.9485568725794999E-2</v>
      </c>
    </row>
    <row r="66" spans="1:12" x14ac:dyDescent="0.2">
      <c r="A66" s="21">
        <v>42826</v>
      </c>
      <c r="B66" s="19">
        <v>2.9700284550440145E-2</v>
      </c>
      <c r="C66" s="19">
        <v>4.3370872102961179E-2</v>
      </c>
      <c r="D66" s="19">
        <v>3.9477590745205071E-2</v>
      </c>
      <c r="E66" s="19">
        <v>-6.9626497633244698E-5</v>
      </c>
      <c r="F66" s="19">
        <v>7.0250979965713306E-2</v>
      </c>
      <c r="G66">
        <v>-2.6439877269895315E-3</v>
      </c>
      <c r="H66" s="19">
        <v>-9.5626929682816747E-3</v>
      </c>
      <c r="I66">
        <f t="shared" si="7"/>
        <v>4.1446323303317843E-2</v>
      </c>
      <c r="L66">
        <v>4.1446323303317843E-2</v>
      </c>
    </row>
    <row r="67" spans="1:12" x14ac:dyDescent="0.2">
      <c r="A67" s="21">
        <v>42856</v>
      </c>
      <c r="B67" s="19">
        <v>7.1419252393283603E-2</v>
      </c>
      <c r="C67" s="19">
        <v>7.5276495694834467E-2</v>
      </c>
      <c r="D67" s="19">
        <v>2.0157867219608966E-2</v>
      </c>
      <c r="E67" s="19">
        <v>6.3418053240286348E-2</v>
      </c>
      <c r="F67" s="19">
        <v>1.7155636112954049E-3</v>
      </c>
      <c r="G67">
        <v>-4.3674302563801032E-2</v>
      </c>
      <c r="H67" s="19">
        <v>-5.0321841556609383E-2</v>
      </c>
      <c r="I67">
        <f t="shared" si="7"/>
        <v>1.1242130626269491E-2</v>
      </c>
      <c r="L67">
        <v>4.1687535475546954E-2</v>
      </c>
    </row>
    <row r="68" spans="1:12" x14ac:dyDescent="0.2">
      <c r="A68" s="21">
        <v>42887</v>
      </c>
      <c r="B68" s="19">
        <v>-8.3767721920806795E-2</v>
      </c>
      <c r="C68" s="19">
        <v>-2.6763985375138188E-2</v>
      </c>
      <c r="D68" s="19">
        <v>-7.372453354251198E-3</v>
      </c>
      <c r="E68" s="19">
        <v>-5.3322740243435821E-2</v>
      </c>
      <c r="F68" s="19">
        <v>5.8454273114000872E-2</v>
      </c>
      <c r="G68">
        <v>0.11341724793086265</v>
      </c>
      <c r="H68" s="19">
        <v>0.11259873112207769</v>
      </c>
      <c r="I68">
        <f t="shared" si="7"/>
        <v>3.8395337927574366E-2</v>
      </c>
      <c r="L68">
        <v>4.2361605256545823E-2</v>
      </c>
    </row>
    <row r="69" spans="1:12" x14ac:dyDescent="0.2">
      <c r="A69" s="21">
        <v>42917</v>
      </c>
      <c r="B69" s="19">
        <v>0.21584900031192022</v>
      </c>
      <c r="C69" s="19">
        <v>2.0433914256198362E-2</v>
      </c>
      <c r="D69" s="19">
        <v>5.4692979886125162E-2</v>
      </c>
      <c r="E69" s="19">
        <v>3.2704234111918355E-2</v>
      </c>
      <c r="F69" s="19">
        <v>3.8734289570415824E-2</v>
      </c>
      <c r="G69">
        <v>4.2588801296114158E-3</v>
      </c>
      <c r="H69" s="19">
        <v>4.376774700758819E-3</v>
      </c>
      <c r="I69">
        <f t="shared" si="7"/>
        <v>4.2361605256545823E-2</v>
      </c>
      <c r="L69">
        <v>4.2850495656723192E-2</v>
      </c>
    </row>
    <row r="70" spans="1:12" x14ac:dyDescent="0.2">
      <c r="A70" s="21">
        <v>42948</v>
      </c>
      <c r="B70" s="19">
        <v>-3.8258267350913394E-2</v>
      </c>
      <c r="C70" s="19">
        <v>-7.2688784842804745E-3</v>
      </c>
      <c r="D70" s="19">
        <v>2.8473305054958958E-2</v>
      </c>
      <c r="E70" s="19">
        <v>0.10266905717112038</v>
      </c>
      <c r="F70" s="19">
        <v>3.6963527008077243E-2</v>
      </c>
      <c r="G70">
        <v>-0.10567298690015932</v>
      </c>
      <c r="H70" s="19">
        <v>-4.466906697578662E-3</v>
      </c>
      <c r="I70">
        <f t="shared" si="7"/>
        <v>8.9466895851081048E-4</v>
      </c>
      <c r="L70">
        <v>4.6600750206954526E-2</v>
      </c>
    </row>
    <row r="71" spans="1:12" x14ac:dyDescent="0.2">
      <c r="A71" s="21">
        <v>42979</v>
      </c>
      <c r="B71" s="19">
        <v>3.8005830999709236E-2</v>
      </c>
      <c r="C71" s="19">
        <v>-1.9630838742749471E-2</v>
      </c>
      <c r="D71" s="19">
        <v>1.5630072351516431E-3</v>
      </c>
      <c r="E71" s="19">
        <v>-5.6553483018336355E-2</v>
      </c>
      <c r="F71" s="19">
        <v>-1.5334159902538169E-2</v>
      </c>
      <c r="G71">
        <v>-1.4804619999916183E-2</v>
      </c>
      <c r="H71" s="19">
        <v>5.0830698979154723E-2</v>
      </c>
      <c r="I71">
        <f t="shared" si="7"/>
        <v>-9.6469436741989188E-3</v>
      </c>
      <c r="L71">
        <v>4.9121358137554125E-2</v>
      </c>
    </row>
    <row r="72" spans="1:12" x14ac:dyDescent="0.2">
      <c r="A72" s="21">
        <v>43009</v>
      </c>
      <c r="B72" s="19">
        <v>8.3154047428043582E-2</v>
      </c>
      <c r="C72" s="19">
        <v>0.14971660331117545</v>
      </c>
      <c r="D72" s="19">
        <v>0.1166599934998851</v>
      </c>
      <c r="E72" s="19">
        <v>9.680758538817727E-2</v>
      </c>
      <c r="F72" s="19">
        <v>7.744558870082198E-2</v>
      </c>
      <c r="G72">
        <v>6.0559297947899285E-2</v>
      </c>
      <c r="H72" s="19">
        <v>5.3397544080413237E-2</v>
      </c>
      <c r="I72">
        <f t="shared" si="7"/>
        <v>8.7329649937459286E-2</v>
      </c>
      <c r="L72">
        <v>4.9234816977892421E-2</v>
      </c>
    </row>
    <row r="73" spans="1:12" x14ac:dyDescent="0.2">
      <c r="A73" s="21">
        <v>43040</v>
      </c>
      <c r="B73" s="19">
        <v>-4.5054173575213581E-2</v>
      </c>
      <c r="C73" s="19">
        <v>6.4662320068030452E-2</v>
      </c>
      <c r="D73" s="19">
        <v>1.1901847445623771E-2</v>
      </c>
      <c r="E73" s="19">
        <v>1.6623273985790239E-2</v>
      </c>
      <c r="F73" s="19">
        <v>8.5387031702149438E-2</v>
      </c>
      <c r="G73">
        <v>9.8745435655454461E-2</v>
      </c>
      <c r="H73" s="19">
        <v>4.4935343695864723E-2</v>
      </c>
      <c r="I73">
        <f t="shared" si="7"/>
        <v>6.5313139319176233E-2</v>
      </c>
      <c r="L73">
        <v>5.0094351418957919E-2</v>
      </c>
    </row>
    <row r="74" spans="1:12" x14ac:dyDescent="0.2">
      <c r="A74" s="21">
        <v>43070</v>
      </c>
      <c r="B74" s="19">
        <v>2.3350063723743764E-2</v>
      </c>
      <c r="C74" s="19">
        <v>-6.1865553431060235E-3</v>
      </c>
      <c r="D74" s="19">
        <v>2.1380466283946731E-2</v>
      </c>
      <c r="E74" s="19">
        <v>-1.1705798407790461E-2</v>
      </c>
      <c r="F74" s="19">
        <v>-3.0528352822395667E-2</v>
      </c>
      <c r="G74">
        <v>3.5253100020292555E-2</v>
      </c>
      <c r="H74" s="19">
        <v>2.3153787629700807E-2</v>
      </c>
      <c r="I74">
        <f t="shared" si="7"/>
        <v>-5.0249468525856936E-3</v>
      </c>
      <c r="L74">
        <v>5.174355052674167E-2</v>
      </c>
    </row>
    <row r="75" spans="1:12" x14ac:dyDescent="0.2">
      <c r="A75" s="21">
        <v>43101</v>
      </c>
      <c r="B75" s="19">
        <v>0.40810574152562934</v>
      </c>
      <c r="C75" s="19">
        <v>0.24063896549593403</v>
      </c>
      <c r="D75" s="19">
        <v>0.11070839260081536</v>
      </c>
      <c r="E75" s="19">
        <v>-1.0636321430372492E-2</v>
      </c>
      <c r="F75" s="19">
        <v>7.4027028023125052E-2</v>
      </c>
      <c r="G75">
        <v>9.4269774260988343E-2</v>
      </c>
      <c r="H75" s="19">
        <v>8.1634430031719329E-2</v>
      </c>
      <c r="I75">
        <f t="shared" si="7"/>
        <v>0.12502990334995145</v>
      </c>
      <c r="L75">
        <v>5.2762554080542777E-2</v>
      </c>
    </row>
    <row r="76" spans="1:12" x14ac:dyDescent="0.2">
      <c r="A76" s="21">
        <v>43132</v>
      </c>
      <c r="B76" s="19">
        <v>7.7987487738993166E-2</v>
      </c>
      <c r="C76" s="19">
        <v>4.2429085157085537E-2</v>
      </c>
      <c r="D76" s="19">
        <v>-1.3051379325434972E-2</v>
      </c>
      <c r="E76" s="19">
        <v>6.3847699393549964E-2</v>
      </c>
      <c r="F76" s="19">
        <v>-4.4851744951441688E-2</v>
      </c>
      <c r="G76">
        <v>-1.744363285194964E-2</v>
      </c>
      <c r="H76" s="19">
        <v>3.7319631533732612E-3</v>
      </c>
      <c r="I76">
        <f t="shared" si="7"/>
        <v>-8.5799745812286526E-3</v>
      </c>
      <c r="L76">
        <v>5.4168264177004398E-2</v>
      </c>
    </row>
    <row r="77" spans="1:12" x14ac:dyDescent="0.2">
      <c r="A77" s="21">
        <v>43160</v>
      </c>
      <c r="B77" s="19">
        <v>1.3624823021058103E-2</v>
      </c>
      <c r="C77" s="19">
        <v>-4.3049348480556797E-2</v>
      </c>
      <c r="D77" s="19">
        <v>-2.2088578241308516E-2</v>
      </c>
      <c r="E77" s="19">
        <v>-5.4210437349080737E-2</v>
      </c>
      <c r="F77" s="19">
        <v>-5.3767240325895319E-2</v>
      </c>
      <c r="G77">
        <v>-8.8018780829930404E-3</v>
      </c>
      <c r="H77" s="19">
        <v>-4.7878787440090505E-2</v>
      </c>
      <c r="I77">
        <f t="shared" si="7"/>
        <v>-3.7297016451341369E-2</v>
      </c>
      <c r="L77">
        <v>5.8204417567519318E-2</v>
      </c>
    </row>
    <row r="78" spans="1:12" x14ac:dyDescent="0.2">
      <c r="A78" s="21">
        <v>43191</v>
      </c>
      <c r="B78" s="19">
        <v>5.7931216023066522E-2</v>
      </c>
      <c r="C78" s="19">
        <v>8.2074731431827253E-2</v>
      </c>
      <c r="D78" s="19">
        <v>2.4651956420170363E-2</v>
      </c>
      <c r="E78" s="19">
        <v>-1.5019631719999293E-2</v>
      </c>
      <c r="F78" s="19">
        <v>0.10833058388421396</v>
      </c>
      <c r="G78">
        <v>3.2463148275228934E-2</v>
      </c>
      <c r="H78" s="19">
        <v>-1.0821074801474283E-2</v>
      </c>
      <c r="I78">
        <f t="shared" si="7"/>
        <v>7.0800453122777399E-2</v>
      </c>
      <c r="L78">
        <v>6.5313139319176233E-2</v>
      </c>
    </row>
    <row r="79" spans="1:12" x14ac:dyDescent="0.2">
      <c r="A79" s="21">
        <v>43221</v>
      </c>
      <c r="B79" s="19">
        <v>0.12526408541053821</v>
      </c>
      <c r="C79" s="19">
        <v>4.0539412307600886E-2</v>
      </c>
      <c r="D79" s="19">
        <v>5.6886408003260995E-2</v>
      </c>
      <c r="E79" s="19">
        <v>0.1307637115337108</v>
      </c>
      <c r="F79" s="19">
        <v>2.1615706899479465E-2</v>
      </c>
      <c r="G79">
        <v>4.9861057232354615E-2</v>
      </c>
      <c r="H79" s="19">
        <v>-1.1282865888586652E-2</v>
      </c>
      <c r="I79">
        <f t="shared" si="7"/>
        <v>4.2850495656723192E-2</v>
      </c>
      <c r="L79">
        <v>7.0800453122777399E-2</v>
      </c>
    </row>
    <row r="80" spans="1:12" x14ac:dyDescent="0.2">
      <c r="A80" s="21">
        <v>43252</v>
      </c>
      <c r="B80" s="19">
        <v>0.11328209988710869</v>
      </c>
      <c r="C80" s="19">
        <v>4.3065287745196038E-2</v>
      </c>
      <c r="D80" s="19">
        <v>1.9972860731612046E-3</v>
      </c>
      <c r="E80" s="19">
        <v>-5.598620666629024E-3</v>
      </c>
      <c r="F80" s="19">
        <v>1.5858632475380174E-2</v>
      </c>
      <c r="G80">
        <v>0.10974941660126587</v>
      </c>
      <c r="H80" s="19">
        <v>-2.6259159926553779E-2</v>
      </c>
      <c r="I80">
        <f t="shared" si="7"/>
        <v>3.9485568725794999E-2</v>
      </c>
      <c r="L80">
        <v>7.5231723942604425E-2</v>
      </c>
    </row>
    <row r="81" spans="1:12" x14ac:dyDescent="0.2">
      <c r="A81" s="21">
        <v>43282</v>
      </c>
      <c r="B81" s="19">
        <v>-0.13790456011376728</v>
      </c>
      <c r="C81" s="19">
        <v>4.5675897024285914E-2</v>
      </c>
      <c r="D81" s="19">
        <v>7.5753054508751472E-2</v>
      </c>
      <c r="E81" s="19">
        <v>2.7983120549939785E-2</v>
      </c>
      <c r="F81" s="19">
        <v>3.5769660258521602E-2</v>
      </c>
      <c r="G81">
        <v>-3.2067773178356962E-2</v>
      </c>
      <c r="H81" s="19">
        <v>0.10316697839576958</v>
      </c>
      <c r="I81">
        <f t="shared" si="7"/>
        <v>1.751227087169924E-2</v>
      </c>
      <c r="L81">
        <v>7.7899176775486911E-2</v>
      </c>
    </row>
    <row r="82" spans="1:12" x14ac:dyDescent="0.2">
      <c r="A82" s="21">
        <v>43313</v>
      </c>
      <c r="B82" s="19">
        <v>8.9583582530736464E-2</v>
      </c>
      <c r="C82" s="19">
        <v>0.13236453990543015</v>
      </c>
      <c r="D82" s="19">
        <v>5.8917720877448912E-2</v>
      </c>
      <c r="E82" s="19">
        <v>0.19622710756666792</v>
      </c>
      <c r="F82" s="19">
        <v>6.018486061815928E-2</v>
      </c>
      <c r="G82">
        <v>6.8781553785564012E-2</v>
      </c>
      <c r="H82" s="19">
        <v>2.1977856272745867E-3</v>
      </c>
      <c r="I82">
        <f t="shared" si="7"/>
        <v>7.8154884331124705E-2</v>
      </c>
      <c r="L82">
        <v>7.8154884331124705E-2</v>
      </c>
    </row>
    <row r="83" spans="1:12" x14ac:dyDescent="0.2">
      <c r="A83" s="21">
        <v>43344</v>
      </c>
      <c r="B83" s="19">
        <v>1.7542461169487562E-2</v>
      </c>
      <c r="C83" s="19">
        <v>-4.8243220275889622E-3</v>
      </c>
      <c r="D83" s="19">
        <v>2.207898515319117E-2</v>
      </c>
      <c r="E83" s="19">
        <v>-4.8249850128367511E-3</v>
      </c>
      <c r="F83" s="19">
        <v>-9.0143526964666099E-3</v>
      </c>
      <c r="G83">
        <v>3.3195508439802547E-2</v>
      </c>
      <c r="H83" s="19">
        <v>-1.5185839926325955E-2</v>
      </c>
      <c r="I83">
        <f t="shared" si="7"/>
        <v>2.5456538952634898E-3</v>
      </c>
      <c r="L83">
        <v>8.7150845994754977E-2</v>
      </c>
    </row>
    <row r="84" spans="1:12" x14ac:dyDescent="0.2">
      <c r="A84" s="21">
        <v>43374</v>
      </c>
      <c r="B84" s="19">
        <v>-0.19338199297861719</v>
      </c>
      <c r="C84" s="19">
        <v>-0.20219170743884177</v>
      </c>
      <c r="D84" s="19">
        <v>-6.6101381526329342E-2</v>
      </c>
      <c r="E84" s="19">
        <v>-3.0477575227607627E-2</v>
      </c>
      <c r="F84" s="19">
        <v>-1.4314516007940177E-2</v>
      </c>
      <c r="G84">
        <v>-0.11425850226334243</v>
      </c>
      <c r="H84" s="19">
        <v>-3.3853259491977462E-2</v>
      </c>
      <c r="I84">
        <f t="shared" si="7"/>
        <v>-7.6975706235113781E-2</v>
      </c>
      <c r="L84">
        <v>8.7329649937459286E-2</v>
      </c>
    </row>
    <row r="85" spans="1:12" x14ac:dyDescent="0.2">
      <c r="A85" s="21">
        <v>43405</v>
      </c>
      <c r="B85" s="19">
        <v>-5.1858950400486922E-2</v>
      </c>
      <c r="C85" s="19">
        <v>5.7671750128774221E-2</v>
      </c>
      <c r="D85" s="19">
        <v>3.8198738264036157E-2</v>
      </c>
      <c r="E85" s="19">
        <v>-0.18404441400661667</v>
      </c>
      <c r="F85" s="19">
        <v>7.6563980069577361E-2</v>
      </c>
      <c r="G85">
        <v>1.0658896528878477E-3</v>
      </c>
      <c r="H85" s="19">
        <v>2.7046934514552944E-2</v>
      </c>
      <c r="I85">
        <f t="shared" si="7"/>
        <v>3.3400667811600275E-2</v>
      </c>
      <c r="L85">
        <v>9.4422491123373906E-2</v>
      </c>
    </row>
    <row r="86" spans="1:12" x14ac:dyDescent="0.2">
      <c r="A86" s="21">
        <v>43435</v>
      </c>
      <c r="B86" s="19">
        <v>-6.4551080548158418E-2</v>
      </c>
      <c r="C86" s="19">
        <v>-0.11134978617571568</v>
      </c>
      <c r="D86" s="19">
        <v>-8.0090302253549767E-2</v>
      </c>
      <c r="E86" s="19">
        <v>-0.11361647667892154</v>
      </c>
      <c r="F86" s="19">
        <v>-0.11175694459370243</v>
      </c>
      <c r="G86">
        <v>-1.0116318612990477E-2</v>
      </c>
      <c r="H86" s="19">
        <v>-0.12204332690982114</v>
      </c>
      <c r="I86">
        <f t="shared" si="7"/>
        <v>-8.9351820414291253E-2</v>
      </c>
      <c r="L86">
        <v>0.10473043743913833</v>
      </c>
    </row>
    <row r="87" spans="1:12" x14ac:dyDescent="0.2">
      <c r="A87" s="21">
        <v>43466</v>
      </c>
      <c r="B87" s="19">
        <v>0.26840019026525896</v>
      </c>
      <c r="C87" s="19">
        <v>0.14431713894764683</v>
      </c>
      <c r="D87" s="19">
        <v>2.8157922928044591E-2</v>
      </c>
      <c r="E87" s="19">
        <v>5.5154120042900073E-2</v>
      </c>
      <c r="F87" s="19">
        <v>8.4617633931448138E-2</v>
      </c>
      <c r="G87">
        <v>0.10439678516127558</v>
      </c>
      <c r="H87" s="19">
        <v>6.023342485500878E-2</v>
      </c>
      <c r="I87">
        <f t="shared" si="7"/>
        <v>0.10473043743913833</v>
      </c>
      <c r="L87">
        <v>0.12502990334995145</v>
      </c>
    </row>
    <row r="88" spans="1:12" x14ac:dyDescent="0.2">
      <c r="A88" s="21">
        <v>43497</v>
      </c>
      <c r="B88" s="19">
        <v>5.4786468335787944E-2</v>
      </c>
      <c r="C88" s="19">
        <v>-4.5906003222216454E-2</v>
      </c>
      <c r="D88" s="19">
        <v>7.2776202891048275E-2</v>
      </c>
      <c r="E88" s="19">
        <v>4.0314649593587645E-2</v>
      </c>
      <c r="F88" s="19">
        <v>-0.10355280989693662</v>
      </c>
      <c r="G88">
        <v>4.7020232578034046E-2</v>
      </c>
      <c r="H88" s="19">
        <v>1.6497716830958156E-2</v>
      </c>
      <c r="I88">
        <f t="shared" si="7"/>
        <v>-3.4160626758335547E-2</v>
      </c>
      <c r="L88">
        <v>0.13705955761776378</v>
      </c>
    </row>
    <row r="89" spans="1:12" x14ac:dyDescent="0.2">
      <c r="A89" s="21">
        <v>43525</v>
      </c>
      <c r="B89" s="19">
        <v>-4.3004969958028993E-3</v>
      </c>
      <c r="C89" s="19">
        <v>8.5935766378937864E-2</v>
      </c>
      <c r="D89" s="19">
        <v>5.7249741262975704E-2</v>
      </c>
      <c r="E89" s="19">
        <v>0.10173064416151381</v>
      </c>
      <c r="F89" s="19">
        <v>2.0807590996327112E-2</v>
      </c>
      <c r="G89">
        <v>-1.7730089444246422E-2</v>
      </c>
      <c r="H89" s="19">
        <v>-2.9992379866177338E-2</v>
      </c>
      <c r="I89">
        <f t="shared" si="7"/>
        <v>2.5162772674362243E-2</v>
      </c>
      <c r="L89">
        <v>0.15581638611195403</v>
      </c>
    </row>
    <row r="90" spans="1:12" x14ac:dyDescent="0.2">
      <c r="A90" s="21">
        <v>43556</v>
      </c>
      <c r="B90" s="19">
        <v>3.9208018505766287E-2</v>
      </c>
      <c r="C90" s="19">
        <v>8.1858778604520524E-2</v>
      </c>
      <c r="D90" s="19">
        <v>0.10734265315779258</v>
      </c>
      <c r="E90" s="19">
        <v>5.6435885572126164E-2</v>
      </c>
      <c r="F90" s="19">
        <v>-5.3791209353277906E-2</v>
      </c>
      <c r="G90">
        <v>4.5671352553605563E-2</v>
      </c>
      <c r="H90" s="19">
        <v>0.14639920770855971</v>
      </c>
      <c r="I90">
        <f t="shared" si="7"/>
        <v>1.4546822082141517E-2</v>
      </c>
    </row>
    <row r="91" spans="1:12" x14ac:dyDescent="0.2">
      <c r="A91" s="21">
        <v>43586</v>
      </c>
      <c r="B91" s="19">
        <v>-7.3568330916729763E-2</v>
      </c>
      <c r="C91" s="19">
        <v>-7.8613288430815192E-2</v>
      </c>
      <c r="D91" s="19">
        <v>-5.2986197711560844E-2</v>
      </c>
      <c r="E91" s="19">
        <v>-0.12757255091343339</v>
      </c>
      <c r="F91" s="19">
        <v>3.7456378571930099E-2</v>
      </c>
      <c r="G91">
        <v>-0.12171234813832744</v>
      </c>
      <c r="H91" s="19">
        <v>-7.9958689838473415E-2</v>
      </c>
      <c r="I91">
        <f t="shared" si="7"/>
        <v>-3.4447193177147527E-2</v>
      </c>
    </row>
    <row r="92" spans="1:12" x14ac:dyDescent="0.2">
      <c r="A92" s="21">
        <v>43617</v>
      </c>
      <c r="B92" s="19">
        <v>7.0030319476900263E-2</v>
      </c>
      <c r="C92" s="19">
        <v>6.6791767427062221E-2</v>
      </c>
      <c r="D92" s="19">
        <v>8.7127322115493663E-2</v>
      </c>
      <c r="E92" s="19">
        <v>0.13487274110605965</v>
      </c>
      <c r="F92" s="19">
        <v>9.1399019003915814E-3</v>
      </c>
      <c r="G92">
        <v>9.1309806027879498E-2</v>
      </c>
      <c r="H92" s="19">
        <v>5.5115327321282694E-2</v>
      </c>
      <c r="I92">
        <f t="shared" si="7"/>
        <v>4.9234816977892421E-2</v>
      </c>
    </row>
    <row r="93" spans="1:12" x14ac:dyDescent="0.2">
      <c r="A93" s="21">
        <v>43647</v>
      </c>
      <c r="B93" s="19">
        <v>-0.12068500532289275</v>
      </c>
      <c r="C93" s="19">
        <v>-1.4179103588929438E-2</v>
      </c>
      <c r="D93" s="19">
        <v>1.7243559889315162E-2</v>
      </c>
      <c r="E93" s="19">
        <v>7.6394480573420562E-2</v>
      </c>
      <c r="F93" s="19">
        <v>2.5010047515606957E-2</v>
      </c>
      <c r="G93">
        <v>2.4776835597792694E-2</v>
      </c>
      <c r="H93" s="19">
        <v>3.7566981808644755E-2</v>
      </c>
      <c r="I93">
        <f t="shared" si="7"/>
        <v>1.1066178200990618E-2</v>
      </c>
    </row>
    <row r="94" spans="1:12" x14ac:dyDescent="0.2">
      <c r="A94" s="21">
        <v>43678</v>
      </c>
      <c r="B94" s="19">
        <v>-9.052909039069594E-2</v>
      </c>
      <c r="C94" s="19">
        <v>-4.8473836549705253E-2</v>
      </c>
      <c r="D94" s="19">
        <v>1.1668205963333603E-2</v>
      </c>
      <c r="E94" s="19">
        <v>-2.018385413454175E-2</v>
      </c>
      <c r="F94" s="19">
        <v>-6.0278648926360881E-2</v>
      </c>
      <c r="G94">
        <v>-1.7784396840582001E-2</v>
      </c>
      <c r="H94" s="19">
        <v>-4.6226228683644469E-2</v>
      </c>
      <c r="I94">
        <f t="shared" si="7"/>
        <v>-4.6787121580320126E-2</v>
      </c>
    </row>
    <row r="95" spans="1:12" x14ac:dyDescent="0.2">
      <c r="A95" s="21">
        <v>43709</v>
      </c>
      <c r="B95" s="19">
        <v>-8.8953208510638246E-2</v>
      </c>
      <c r="C95" s="19">
        <v>-2.2732776806389545E-2</v>
      </c>
      <c r="D95" s="19">
        <v>1.184519371874288E-2</v>
      </c>
      <c r="E95" s="19">
        <v>7.7038166934453603E-2</v>
      </c>
      <c r="F95" s="19">
        <v>-7.1281958856404148E-2</v>
      </c>
      <c r="G95">
        <v>0.11435049740324847</v>
      </c>
      <c r="H95" s="19">
        <v>7.1272584102576225E-2</v>
      </c>
      <c r="I95">
        <f t="shared" si="7"/>
        <v>-1.4249998051945535E-2</v>
      </c>
    </row>
    <row r="96" spans="1:12" x14ac:dyDescent="0.2">
      <c r="A96" s="21">
        <v>43739</v>
      </c>
      <c r="B96" s="19">
        <v>7.3948170427250756E-2</v>
      </c>
      <c r="C96" s="19">
        <v>2.3474718851702887E-2</v>
      </c>
      <c r="D96" s="19">
        <v>3.1215969873112169E-2</v>
      </c>
      <c r="E96" s="19">
        <v>0.11068443072647016</v>
      </c>
      <c r="F96" s="19">
        <v>0.16828482131910344</v>
      </c>
      <c r="G96">
        <v>-4.6528820528152319E-2</v>
      </c>
      <c r="H96" s="19">
        <v>6.1432435621501927E-2</v>
      </c>
      <c r="I96">
        <f t="shared" si="7"/>
        <v>8.7150845994754977E-2</v>
      </c>
    </row>
    <row r="97" spans="1:9" x14ac:dyDescent="0.2">
      <c r="A97" s="21">
        <v>43770</v>
      </c>
      <c r="B97" s="19">
        <v>9.4812287744862209E-2</v>
      </c>
      <c r="C97" s="19">
        <v>1.3587301193268102E-2</v>
      </c>
      <c r="D97" s="19">
        <v>5.5869594559951594E-2</v>
      </c>
      <c r="E97" s="19">
        <v>7.4328674129377423E-2</v>
      </c>
      <c r="F97" s="19">
        <v>0.1075187410975582</v>
      </c>
      <c r="G97">
        <v>4.3997631919590843E-2</v>
      </c>
      <c r="H97" s="19">
        <v>6.3204395452906917E-2</v>
      </c>
      <c r="I97">
        <f t="shared" si="7"/>
        <v>7.5231723942604425E-2</v>
      </c>
    </row>
    <row r="98" spans="1:9" x14ac:dyDescent="0.2">
      <c r="A98" s="21">
        <v>43800</v>
      </c>
      <c r="B98" s="19">
        <v>2.8316287061383116E-2</v>
      </c>
      <c r="C98" s="19">
        <v>2.6121676876964622E-2</v>
      </c>
      <c r="D98" s="19">
        <v>4.5294012700283021E-2</v>
      </c>
      <c r="E98" s="19">
        <v>0.10208286577992302</v>
      </c>
      <c r="F98" s="19">
        <v>5.0416239739566292E-2</v>
      </c>
      <c r="G98">
        <v>8.6472767432859851E-2</v>
      </c>
      <c r="H98" s="19">
        <v>5.7984241427869093E-2</v>
      </c>
      <c r="I98">
        <f t="shared" si="7"/>
        <v>5.4168264177004398E-2</v>
      </c>
    </row>
    <row r="99" spans="1:9" x14ac:dyDescent="0.2">
      <c r="A99" s="21">
        <v>43831</v>
      </c>
      <c r="B99" s="19">
        <v>6.6507984468412149E-2</v>
      </c>
      <c r="C99" s="19">
        <v>8.7063819356746175E-2</v>
      </c>
      <c r="D99" s="19">
        <v>7.9454564768920127E-2</v>
      </c>
      <c r="E99" s="19">
        <v>5.4009741085967476E-2</v>
      </c>
      <c r="F99" s="19">
        <v>-6.9673246928689231E-2</v>
      </c>
      <c r="G99">
        <v>-4.9452085379311554E-2</v>
      </c>
      <c r="H99" s="19">
        <v>-5.0502286654216223E-2</v>
      </c>
      <c r="I99">
        <f t="shared" si="7"/>
        <v>-1.7814899217088256E-2</v>
      </c>
    </row>
    <row r="100" spans="1:9" x14ac:dyDescent="0.2">
      <c r="A100" s="21">
        <v>43862</v>
      </c>
      <c r="B100" s="19">
        <v>6.9373216486982692E-2</v>
      </c>
      <c r="C100" s="19">
        <v>-6.2213734519593715E-2</v>
      </c>
      <c r="D100" s="19">
        <v>-4.8287613632288569E-2</v>
      </c>
      <c r="E100" s="19">
        <v>-0.11679762710305451</v>
      </c>
      <c r="F100" s="19">
        <v>-6.419528239188782E-2</v>
      </c>
      <c r="G100">
        <v>-7.1858916265686093E-2</v>
      </c>
      <c r="H100" s="19">
        <v>-0.11713929608258404</v>
      </c>
      <c r="I100">
        <f t="shared" si="7"/>
        <v>-5.9539593253511332E-2</v>
      </c>
    </row>
    <row r="101" spans="1:9" x14ac:dyDescent="0.2">
      <c r="A101" s="21">
        <v>43891</v>
      </c>
      <c r="B101" s="19">
        <v>1.7532452693635958E-2</v>
      </c>
      <c r="C101" s="19">
        <v>3.5020555275381546E-2</v>
      </c>
      <c r="D101" s="19">
        <v>-2.3882708077932698E-2</v>
      </c>
      <c r="E101" s="19">
        <v>-6.7553700420298929E-2</v>
      </c>
      <c r="F101" s="19">
        <v>-2.1885672662189097E-2</v>
      </c>
      <c r="G101">
        <v>-7.1721104186034793E-2</v>
      </c>
      <c r="H101" s="19">
        <v>-0.22461457009952365</v>
      </c>
      <c r="I101">
        <f t="shared" si="7"/>
        <v>-3.1862063852103918E-2</v>
      </c>
    </row>
    <row r="102" spans="1:9" x14ac:dyDescent="0.2">
      <c r="A102" s="21">
        <v>43922</v>
      </c>
      <c r="B102" s="19">
        <v>0.1181092037283622</v>
      </c>
      <c r="C102" s="19">
        <v>0.26890016863862753</v>
      </c>
      <c r="D102" s="19">
        <v>0.13632621214578441</v>
      </c>
      <c r="E102" s="19">
        <v>0.15537383630249074</v>
      </c>
      <c r="F102" s="19">
        <v>0.17786848082714538</v>
      </c>
      <c r="G102">
        <v>5.366209170652441E-2</v>
      </c>
      <c r="H102" s="19">
        <v>6.3645370612988694E-2</v>
      </c>
      <c r="I102">
        <f t="shared" si="7"/>
        <v>0.15581638611195403</v>
      </c>
    </row>
    <row r="103" spans="1:9" x14ac:dyDescent="0.2">
      <c r="A103" s="21">
        <v>43952</v>
      </c>
      <c r="B103" s="19">
        <v>-2.8580444988731801E-4</v>
      </c>
      <c r="C103" s="19">
        <v>-1.2784916329830261E-2</v>
      </c>
      <c r="D103" s="19">
        <v>2.2543531920413563E-2</v>
      </c>
      <c r="E103" s="19">
        <v>8.216482007280973E-2</v>
      </c>
      <c r="F103" s="19">
        <v>4.2329172172326603E-2</v>
      </c>
      <c r="G103">
        <v>0.13076394619304507</v>
      </c>
      <c r="H103" s="19">
        <v>2.6745864270071727E-2</v>
      </c>
      <c r="I103">
        <f t="shared" si="7"/>
        <v>4.6600750206954526E-2</v>
      </c>
    </row>
    <row r="104" spans="1:9" x14ac:dyDescent="0.2">
      <c r="A104" s="21">
        <v>43983</v>
      </c>
      <c r="B104" s="19">
        <v>8.4125502286278048E-2</v>
      </c>
      <c r="C104" s="19">
        <v>0.12956674698783996</v>
      </c>
      <c r="D104" s="19">
        <v>0.11365207233184903</v>
      </c>
      <c r="E104" s="19">
        <v>0.15049226163593613</v>
      </c>
      <c r="F104" s="19">
        <v>-3.2474952803630518E-2</v>
      </c>
      <c r="G104">
        <v>-2.8952362079243759E-3</v>
      </c>
      <c r="H104" s="19">
        <v>-3.3398517019459256E-2</v>
      </c>
      <c r="I104">
        <f t="shared" si="7"/>
        <v>2.2086000425638387E-2</v>
      </c>
    </row>
    <row r="105" spans="1:9" x14ac:dyDescent="0.2">
      <c r="A105" s="21">
        <v>44013</v>
      </c>
      <c r="B105" s="19">
        <v>7.4367078346291055E-2</v>
      </c>
      <c r="C105" s="19">
        <v>0.14711356811835399</v>
      </c>
      <c r="D105" s="19">
        <v>7.3706759804338419E-3</v>
      </c>
      <c r="E105" s="19">
        <v>0.16513159368680563</v>
      </c>
      <c r="F105" s="19">
        <v>3.0967905257427361E-2</v>
      </c>
      <c r="G105">
        <v>-4.4874049292903274E-3</v>
      </c>
      <c r="H105" s="19">
        <v>2.7429455960752806E-2</v>
      </c>
      <c r="I105">
        <f t="shared" si="7"/>
        <v>5.0094351418957919E-2</v>
      </c>
    </row>
    <row r="106" spans="1:9" x14ac:dyDescent="0.2">
      <c r="A106" s="21">
        <v>44044</v>
      </c>
      <c r="B106" s="19">
        <v>8.3210588659685461E-2</v>
      </c>
      <c r="C106" s="19">
        <v>9.0460973985156873E-2</v>
      </c>
      <c r="D106" s="19">
        <v>0.10009276531867424</v>
      </c>
      <c r="E106" s="19">
        <v>0.21437983043918202</v>
      </c>
      <c r="F106" s="19">
        <v>3.2267922664977078E-2</v>
      </c>
      <c r="G106">
        <v>0.14629638079527224</v>
      </c>
      <c r="H106" s="19">
        <v>4.6836800213434601E-2</v>
      </c>
      <c r="I106">
        <f t="shared" si="7"/>
        <v>7.7899176775486911E-2</v>
      </c>
    </row>
    <row r="107" spans="1:9" x14ac:dyDescent="0.2">
      <c r="A107" s="21">
        <v>44075</v>
      </c>
      <c r="B107" s="19">
        <v>-5.5763273494082874E-2</v>
      </c>
      <c r="C107" s="19">
        <v>-8.7578524357153492E-2</v>
      </c>
      <c r="D107" s="19">
        <v>-6.5142419765090373E-2</v>
      </c>
      <c r="E107" s="19">
        <v>-0.10090831341070883</v>
      </c>
      <c r="F107" s="19">
        <v>-2.495756730198812E-3</v>
      </c>
      <c r="G107">
        <v>0.12448037656888977</v>
      </c>
      <c r="H107" s="19">
        <v>-3.9125805652046541E-2</v>
      </c>
      <c r="I107">
        <f t="shared" si="7"/>
        <v>-7.0176385905790966E-3</v>
      </c>
    </row>
    <row r="108" spans="1:9" x14ac:dyDescent="0.2">
      <c r="A108" s="21">
        <v>44105</v>
      </c>
      <c r="B108" s="19">
        <v>-4.8577103470945945E-2</v>
      </c>
      <c r="C108" s="19">
        <v>-3.575412268282209E-2</v>
      </c>
      <c r="D108" s="19">
        <v>-3.7369860125743663E-2</v>
      </c>
      <c r="E108" s="19">
        <v>-6.0012113878404376E-2</v>
      </c>
      <c r="F108" s="19">
        <v>-1.7232596054159E-2</v>
      </c>
      <c r="G108">
        <v>-4.34920658665598E-2</v>
      </c>
      <c r="H108" s="19">
        <v>1.838576575898546E-2</v>
      </c>
      <c r="I108">
        <f t="shared" si="7"/>
        <v>-2.8306752429580792E-2</v>
      </c>
    </row>
    <row r="109" spans="1:9" x14ac:dyDescent="0.2">
      <c r="A109" s="21">
        <v>44136</v>
      </c>
      <c r="B109" s="19">
        <v>3.1445794582036377E-2</v>
      </c>
      <c r="C109" s="19">
        <v>4.3439929271318262E-2</v>
      </c>
      <c r="D109" s="19">
        <v>5.7292438054771154E-2</v>
      </c>
      <c r="E109" s="19">
        <v>9.360655316429807E-2</v>
      </c>
      <c r="F109" s="19">
        <v>0.10224804318187879</v>
      </c>
      <c r="G109">
        <v>0.12175199955413885</v>
      </c>
      <c r="H109" s="19">
        <v>0.2135236027490181</v>
      </c>
      <c r="I109">
        <f t="shared" si="7"/>
        <v>9.4422491123373906E-2</v>
      </c>
    </row>
    <row r="110" spans="1:9" x14ac:dyDescent="0.2">
      <c r="A110" s="21">
        <v>44166</v>
      </c>
      <c r="B110" s="19">
        <v>0.10195632112599161</v>
      </c>
      <c r="C110" s="19">
        <v>2.8058323728780383E-2</v>
      </c>
      <c r="D110" s="19">
        <v>4.1726107043691632E-2</v>
      </c>
      <c r="E110" s="19">
        <v>0.11649662502911091</v>
      </c>
      <c r="F110" s="19">
        <v>4.2635298174979075E-2</v>
      </c>
      <c r="G110">
        <v>5.025988588387563E-2</v>
      </c>
      <c r="H110" s="19">
        <v>7.7960641777524195E-2</v>
      </c>
      <c r="I110">
        <f t="shared" si="7"/>
        <v>5.174355052674167E-2</v>
      </c>
    </row>
    <row r="111" spans="1:9" x14ac:dyDescent="0.2">
      <c r="A111" s="21">
        <v>44197</v>
      </c>
      <c r="B111" s="19">
        <v>-1.5423529873449974E-2</v>
      </c>
      <c r="C111" s="19">
        <v>-1.5576012397923443E-2</v>
      </c>
      <c r="D111" s="19">
        <v>4.2891831649813854E-2</v>
      </c>
      <c r="E111" s="19">
        <v>-5.5014684699545152E-3</v>
      </c>
      <c r="F111" s="19">
        <v>-4.5339970806777367E-2</v>
      </c>
      <c r="G111">
        <v>-5.3800933670155079E-2</v>
      </c>
      <c r="H111" s="19">
        <v>1.2591453156227072E-2</v>
      </c>
      <c r="I111">
        <f t="shared" si="7"/>
        <v>-3.0460434234543119E-2</v>
      </c>
    </row>
    <row r="112" spans="1:9" x14ac:dyDescent="0.2">
      <c r="A112" s="21">
        <v>44228</v>
      </c>
      <c r="B112" s="19">
        <v>1.2133888348751285E-2</v>
      </c>
      <c r="C112" s="19">
        <v>-3.5328432640226198E-2</v>
      </c>
      <c r="D112" s="19">
        <v>1.8106602685386234E-3</v>
      </c>
      <c r="E112" s="19">
        <v>-8.1085186164321976E-2</v>
      </c>
      <c r="F112" s="19">
        <v>-4.0768977060942867E-3</v>
      </c>
      <c r="G112">
        <v>8.9077869761871892E-3</v>
      </c>
      <c r="H112" s="19">
        <v>0.15201584116270364</v>
      </c>
      <c r="I112">
        <f t="shared" si="7"/>
        <v>-8.3259567974528284E-4</v>
      </c>
    </row>
    <row r="113" spans="1:9" x14ac:dyDescent="0.2">
      <c r="A113" s="21">
        <v>44256</v>
      </c>
      <c r="B113" s="19">
        <v>-3.1901278214031013E-2</v>
      </c>
      <c r="C113" s="19">
        <v>3.7186293426835694E-4</v>
      </c>
      <c r="D113" s="19">
        <v>1.6924928085189143E-2</v>
      </c>
      <c r="E113" s="19">
        <v>8.8448432701379778E-3</v>
      </c>
      <c r="F113" s="19">
        <v>0.11995063148193159</v>
      </c>
      <c r="G113">
        <v>-1.2018211377805963E-2</v>
      </c>
      <c r="H113" s="19">
        <v>3.4382131828352813E-2</v>
      </c>
      <c r="I113">
        <f t="shared" si="7"/>
        <v>5.2762554080542777E-2</v>
      </c>
    </row>
    <row r="114" spans="1:9" x14ac:dyDescent="0.2">
      <c r="A114" s="21">
        <v>44287</v>
      </c>
      <c r="B114" s="19">
        <v>-1.5699885795148114E-2</v>
      </c>
      <c r="C114" s="19">
        <v>0.1206626314084687</v>
      </c>
      <c r="D114" s="19">
        <v>6.9601690448278838E-2</v>
      </c>
      <c r="E114" s="19">
        <v>7.6217806606534558E-2</v>
      </c>
      <c r="F114" s="19">
        <v>7.5649158188177718E-2</v>
      </c>
      <c r="G114">
        <v>-2.0317222865248565E-3</v>
      </c>
      <c r="H114" s="19">
        <v>1.0378878726210825E-2</v>
      </c>
      <c r="I114">
        <f t="shared" si="7"/>
        <v>5.8204417567519318E-2</v>
      </c>
    </row>
    <row r="115" spans="1:9" x14ac:dyDescent="0.2">
      <c r="A115" s="21">
        <v>44317</v>
      </c>
      <c r="B115" s="19">
        <v>-2.0760655154262137E-2</v>
      </c>
      <c r="C115" s="19">
        <v>-7.0470222671807109E-2</v>
      </c>
      <c r="D115" s="19">
        <v>-9.9135384330635741E-3</v>
      </c>
      <c r="E115" s="19">
        <v>-5.2107144318964925E-2</v>
      </c>
      <c r="F115" s="19">
        <v>3.2898768943601921E-2</v>
      </c>
      <c r="G115">
        <v>2.8954908575082962E-2</v>
      </c>
      <c r="H115" s="19">
        <v>7.4100100885961404E-2</v>
      </c>
      <c r="I115">
        <f t="shared" si="7"/>
        <v>8.662782784622812E-3</v>
      </c>
    </row>
    <row r="116" spans="1:9" x14ac:dyDescent="0.2">
      <c r="A116" s="21">
        <v>44348</v>
      </c>
      <c r="B116" s="19">
        <v>5.0516147453376563E-2</v>
      </c>
      <c r="C116" s="19">
        <v>6.7354987456015827E-2</v>
      </c>
      <c r="D116" s="19">
        <v>8.7494096910219143E-2</v>
      </c>
      <c r="E116" s="19">
        <v>0.10097626328534037</v>
      </c>
      <c r="F116" s="19">
        <v>-2.786946593715349E-2</v>
      </c>
      <c r="G116">
        <v>0.13441110958748481</v>
      </c>
      <c r="H116" s="19">
        <v>-5.2971378064688206E-2</v>
      </c>
      <c r="I116">
        <f t="shared" si="7"/>
        <v>3.1545499653809761E-2</v>
      </c>
    </row>
    <row r="117" spans="1:9" x14ac:dyDescent="0.2">
      <c r="A117" s="21">
        <v>44378</v>
      </c>
      <c r="B117" s="19">
        <v>-2.0143531089608802E-2</v>
      </c>
      <c r="C117" s="19">
        <v>-3.272226491778274E-2</v>
      </c>
      <c r="D117" s="19">
        <v>5.171661637626191E-2</v>
      </c>
      <c r="E117" s="19">
        <v>6.4982349402027281E-2</v>
      </c>
      <c r="F117" s="19">
        <v>3.318782540645248E-2</v>
      </c>
      <c r="G117">
        <v>8.4277125797571115E-2</v>
      </c>
      <c r="H117" s="19">
        <v>-2.4173677046657186E-2</v>
      </c>
      <c r="I117">
        <f t="shared" si="7"/>
        <v>2.8249630495673823E-2</v>
      </c>
    </row>
    <row r="118" spans="1:9" x14ac:dyDescent="0.2">
      <c r="A118" s="21">
        <v>44409</v>
      </c>
      <c r="B118" s="19">
        <v>9.9735290495687495E-2</v>
      </c>
      <c r="C118" s="19">
        <v>4.3034131973288911E-2</v>
      </c>
      <c r="D118" s="19">
        <v>5.9562691771274032E-2</v>
      </c>
      <c r="E118" s="19">
        <v>4.0929669126454668E-2</v>
      </c>
      <c r="F118" s="19">
        <v>9.8248225622200158E-3</v>
      </c>
      <c r="G118">
        <v>-1.6536270471896472E-2</v>
      </c>
      <c r="H118" s="19">
        <v>5.9900657838523927E-2</v>
      </c>
      <c r="I118">
        <f t="shared" si="7"/>
        <v>2.3663873118779266E-2</v>
      </c>
    </row>
    <row r="119" spans="1:9" x14ac:dyDescent="0.2">
      <c r="A119" s="21">
        <v>44440</v>
      </c>
      <c r="B119" s="19">
        <v>7.2295762145168377E-2</v>
      </c>
      <c r="C119" s="19">
        <v>-5.3518074534268885E-2</v>
      </c>
      <c r="D119" s="19">
        <v>-6.4331148403062213E-2</v>
      </c>
      <c r="E119" s="19">
        <v>-6.6640317359493523E-2</v>
      </c>
      <c r="F119" s="19">
        <v>-6.1330306922974823E-2</v>
      </c>
      <c r="G119">
        <v>-0.11697434792929091</v>
      </c>
      <c r="H119" s="19">
        <v>2.3382321340938345E-2</v>
      </c>
      <c r="I119">
        <f t="shared" si="7"/>
        <v>-5.5952190332304856E-2</v>
      </c>
    </row>
    <row r="120" spans="1:9" x14ac:dyDescent="0.2">
      <c r="A120" s="21">
        <v>44470</v>
      </c>
      <c r="B120" s="19">
        <v>0.13102527683310536</v>
      </c>
      <c r="C120" s="19">
        <v>2.6602382912386788E-2</v>
      </c>
      <c r="D120" s="19">
        <v>0.17629099942852577</v>
      </c>
      <c r="E120" s="19">
        <v>5.8657249580583701E-2</v>
      </c>
      <c r="F120" s="19">
        <v>0.18259268800526512</v>
      </c>
      <c r="G120">
        <v>0.15189701195433011</v>
      </c>
      <c r="H120" s="19">
        <v>3.7876390249247445E-2</v>
      </c>
      <c r="I120">
        <f t="shared" si="7"/>
        <v>0.13705955761776378</v>
      </c>
    </row>
    <row r="121" spans="1:9" x14ac:dyDescent="0.2">
      <c r="A121" s="21">
        <v>44501</v>
      </c>
      <c r="B121" s="19">
        <v>-7.012787608502799E-2</v>
      </c>
      <c r="C121" s="19">
        <v>3.9923775649847955E-2</v>
      </c>
      <c r="D121" s="19">
        <v>-3.1058843459489489E-3</v>
      </c>
      <c r="E121" s="19">
        <v>0.10347140765312138</v>
      </c>
      <c r="F121" s="19">
        <v>-3.5290031276793928E-2</v>
      </c>
      <c r="G121">
        <v>1.1656453574606285E-2</v>
      </c>
      <c r="H121" s="19">
        <v>-5.9467329022644025E-2</v>
      </c>
      <c r="I121">
        <f t="shared" si="7"/>
        <v>-1.1400490315180981E-2</v>
      </c>
    </row>
    <row r="122" spans="1:9" x14ac:dyDescent="0.2">
      <c r="A122" s="21">
        <v>44531</v>
      </c>
      <c r="B122" s="19">
        <v>-6.1473781780073559E-2</v>
      </c>
      <c r="C122" s="19">
        <v>-4.9251932995597075E-2</v>
      </c>
      <c r="D122" s="19">
        <v>1.9193882672840206E-2</v>
      </c>
      <c r="E122" s="19">
        <v>7.5796377912693558E-2</v>
      </c>
      <c r="F122" s="19">
        <v>0.13038585283586057</v>
      </c>
      <c r="G122">
        <v>-1.5185572849379698E-2</v>
      </c>
      <c r="H122" s="19">
        <v>-3.0220210585831906E-3</v>
      </c>
      <c r="I122">
        <f t="shared" si="7"/>
        <v>4.9121358137554125E-2</v>
      </c>
    </row>
    <row r="123" spans="1:9" x14ac:dyDescent="0.2">
      <c r="A123" s="21">
        <v>44562</v>
      </c>
      <c r="B123" s="19">
        <v>-0.29098331189501597</v>
      </c>
      <c r="C123" s="19">
        <v>-0.10282997773201351</v>
      </c>
      <c r="D123" s="19">
        <v>-7.5344928989091065E-2</v>
      </c>
      <c r="E123" s="19">
        <v>-1.5712130863366095E-2</v>
      </c>
      <c r="F123" s="19">
        <v>-5.5818461938973302E-2</v>
      </c>
      <c r="G123">
        <v>-0.11000099805892677</v>
      </c>
      <c r="H123" s="19">
        <v>-6.157244363878666E-2</v>
      </c>
      <c r="I123">
        <f t="shared" si="7"/>
        <v>-8.9141958084342332E-2</v>
      </c>
    </row>
    <row r="124" spans="1:9" x14ac:dyDescent="0.2">
      <c r="A124" s="21">
        <v>44593</v>
      </c>
      <c r="B124" s="19">
        <v>-7.6368461990150918E-2</v>
      </c>
      <c r="C124" s="19">
        <v>2.6672518786249912E-2</v>
      </c>
      <c r="D124" s="19">
        <v>-3.9198691538954729E-2</v>
      </c>
      <c r="E124" s="19">
        <v>-5.5269463429040475E-2</v>
      </c>
      <c r="F124" s="19">
        <v>6.9830682478546581E-3</v>
      </c>
      <c r="G124">
        <v>-7.7801054396178987E-2</v>
      </c>
      <c r="H124" s="19">
        <v>-4.0040604597502916E-2</v>
      </c>
      <c r="I124">
        <f t="shared" si="7"/>
        <v>-1.9204149719608779E-2</v>
      </c>
    </row>
    <row r="125" spans="1:9" x14ac:dyDescent="0.2">
      <c r="A125" s="21">
        <v>44621</v>
      </c>
      <c r="B125" s="19">
        <v>-5.0517067716941519E-2</v>
      </c>
      <c r="C125" s="19">
        <v>6.1437305986997856E-2</v>
      </c>
      <c r="D125" s="19">
        <v>3.3995433168361698E-2</v>
      </c>
      <c r="E125" s="19">
        <v>5.8820629789126666E-2</v>
      </c>
      <c r="F125" s="19">
        <v>7.1658230845155171E-2</v>
      </c>
      <c r="G125">
        <v>-1.4573442635272549E-2</v>
      </c>
      <c r="H125" s="19">
        <v>-3.8645998639296977E-2</v>
      </c>
      <c r="I125">
        <f t="shared" si="7"/>
        <v>3.7746003352878074E-2</v>
      </c>
    </row>
    <row r="126" spans="1:9" x14ac:dyDescent="0.2">
      <c r="A126" s="21">
        <v>44652</v>
      </c>
      <c r="B126" s="19">
        <v>-0.47035426434613059</v>
      </c>
      <c r="C126" s="19">
        <v>-0.14482734093975053</v>
      </c>
      <c r="D126" s="19">
        <v>-0.12354447551843577</v>
      </c>
      <c r="E126" s="19">
        <v>-0.10199872801100325</v>
      </c>
      <c r="F126" s="19">
        <v>1.0452427462645622E-2</v>
      </c>
      <c r="G126">
        <v>-7.1161195345404687E-2</v>
      </c>
      <c r="H126" s="19">
        <v>-9.7564602865156974E-2</v>
      </c>
      <c r="I126">
        <f t="shared" si="7"/>
        <v>-8.0924412819469618E-2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3BAA9-EE96-4C45-9767-2DBBD5A59309}">
  <dimension ref="A1:I9"/>
  <sheetViews>
    <sheetView workbookViewId="0">
      <selection activeCell="H9" sqref="H9"/>
    </sheetView>
  </sheetViews>
  <sheetFormatPr baseColWidth="10" defaultRowHeight="16" x14ac:dyDescent="0.2"/>
  <sheetData>
    <row r="1" spans="1:9" x14ac:dyDescent="0.2">
      <c r="A1" s="25"/>
      <c r="B1" s="25" t="s">
        <v>1</v>
      </c>
      <c r="C1" s="25" t="s">
        <v>2</v>
      </c>
      <c r="D1" s="25" t="s">
        <v>3</v>
      </c>
      <c r="E1" s="25" t="s">
        <v>4</v>
      </c>
      <c r="F1" s="25" t="s">
        <v>6</v>
      </c>
      <c r="G1" s="25" t="s">
        <v>5</v>
      </c>
      <c r="H1" s="25" t="s">
        <v>7</v>
      </c>
      <c r="I1" s="25" t="s">
        <v>17</v>
      </c>
    </row>
    <row r="2" spans="1:9" x14ac:dyDescent="0.2">
      <c r="A2" s="23" t="s">
        <v>1</v>
      </c>
      <c r="B2" s="23">
        <v>1</v>
      </c>
      <c r="C2" s="23"/>
      <c r="D2" s="23"/>
      <c r="E2" s="23"/>
      <c r="F2" s="23"/>
      <c r="G2" s="23"/>
      <c r="H2" s="23"/>
      <c r="I2" s="23"/>
    </row>
    <row r="3" spans="1:9" x14ac:dyDescent="0.2">
      <c r="A3" s="23" t="s">
        <v>2</v>
      </c>
      <c r="B3" s="23">
        <v>0.66646381298558144</v>
      </c>
      <c r="C3" s="23">
        <v>1</v>
      </c>
      <c r="D3" s="23"/>
      <c r="E3" s="23"/>
      <c r="F3" s="23"/>
      <c r="G3" s="23"/>
      <c r="H3" s="23"/>
      <c r="I3" s="23"/>
    </row>
    <row r="4" spans="1:9" x14ac:dyDescent="0.2">
      <c r="A4" s="23" t="s">
        <v>3</v>
      </c>
      <c r="B4" s="23">
        <v>0.59564704947888136</v>
      </c>
      <c r="C4" s="23">
        <v>0.72401285563464379</v>
      </c>
      <c r="D4" s="23">
        <v>1</v>
      </c>
      <c r="E4" s="23"/>
      <c r="F4" s="23"/>
      <c r="G4" s="23"/>
      <c r="H4" s="23"/>
      <c r="I4" s="23"/>
    </row>
    <row r="5" spans="1:9" x14ac:dyDescent="0.2">
      <c r="A5" s="23" t="s">
        <v>4</v>
      </c>
      <c r="B5" s="23">
        <v>0.34258308677945321</v>
      </c>
      <c r="C5" s="23">
        <v>0.56526511756031117</v>
      </c>
      <c r="D5" s="23">
        <v>0.62873257730261878</v>
      </c>
      <c r="E5" s="23">
        <v>1</v>
      </c>
      <c r="F5" s="23"/>
      <c r="G5" s="23"/>
      <c r="H5" s="23"/>
      <c r="I5" s="23"/>
    </row>
    <row r="6" spans="1:9" x14ac:dyDescent="0.2">
      <c r="A6" s="23" t="s">
        <v>6</v>
      </c>
      <c r="B6" s="23">
        <v>0.22877035855608721</v>
      </c>
      <c r="C6" s="23">
        <v>0.4084995148179274</v>
      </c>
      <c r="D6" s="23">
        <v>0.40750417241882436</v>
      </c>
      <c r="E6" s="23">
        <v>0.28564000197219325</v>
      </c>
      <c r="F6" s="23">
        <v>1</v>
      </c>
      <c r="G6" s="23"/>
      <c r="H6" s="23"/>
      <c r="I6" s="23"/>
    </row>
    <row r="7" spans="1:9" x14ac:dyDescent="0.2">
      <c r="A7" s="23" t="s">
        <v>5</v>
      </c>
      <c r="B7" s="23">
        <v>0.39687530598539411</v>
      </c>
      <c r="C7" s="23">
        <v>0.36940242161767156</v>
      </c>
      <c r="D7" s="23">
        <v>0.50176131544301694</v>
      </c>
      <c r="E7" s="23">
        <v>0.40076724433283595</v>
      </c>
      <c r="F7" s="23">
        <v>0.29900861223141384</v>
      </c>
      <c r="G7" s="23">
        <v>1</v>
      </c>
      <c r="H7" s="23"/>
      <c r="I7" s="23"/>
    </row>
    <row r="8" spans="1:9" x14ac:dyDescent="0.2">
      <c r="A8" s="23" t="s">
        <v>7</v>
      </c>
      <c r="B8" s="23">
        <v>0.26273797634827178</v>
      </c>
      <c r="C8" s="23">
        <v>0.27176289945390864</v>
      </c>
      <c r="D8" s="23">
        <v>0.43208427239068864</v>
      </c>
      <c r="E8" s="23">
        <v>0.3044826378383082</v>
      </c>
      <c r="F8" s="23">
        <v>0.38152030397350456</v>
      </c>
      <c r="G8" s="23">
        <v>0.46388119795212596</v>
      </c>
      <c r="H8" s="23">
        <v>1</v>
      </c>
      <c r="I8" s="23"/>
    </row>
    <row r="9" spans="1:9" ht="17" thickBot="1" x14ac:dyDescent="0.25">
      <c r="A9" s="24" t="s">
        <v>17</v>
      </c>
      <c r="B9" s="24">
        <v>0.61767324616380503</v>
      </c>
      <c r="C9" s="24">
        <v>0.75391627139306439</v>
      </c>
      <c r="D9" s="24">
        <v>0.74195532156566568</v>
      </c>
      <c r="E9" s="24">
        <v>0.5720879937392751</v>
      </c>
      <c r="F9" s="24">
        <v>0.82229595979055481</v>
      </c>
      <c r="G9" s="24">
        <v>0.63915154483866055</v>
      </c>
      <c r="H9" s="24">
        <v>0.53867808072774592</v>
      </c>
      <c r="I9" s="24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84EF7-9AC2-104A-8664-E2A05FC91069}">
  <dimension ref="A1:I9"/>
  <sheetViews>
    <sheetView workbookViewId="0">
      <selection activeCell="J8" sqref="J8"/>
    </sheetView>
  </sheetViews>
  <sheetFormatPr baseColWidth="10" defaultRowHeight="16" x14ac:dyDescent="0.2"/>
  <sheetData>
    <row r="1" spans="1:9" x14ac:dyDescent="0.2">
      <c r="A1" s="25"/>
      <c r="B1" s="25" t="s">
        <v>1</v>
      </c>
      <c r="C1" s="25" t="s">
        <v>2</v>
      </c>
      <c r="D1" s="25" t="s">
        <v>3</v>
      </c>
      <c r="E1" s="25" t="s">
        <v>4</v>
      </c>
      <c r="F1" s="25" t="s">
        <v>6</v>
      </c>
      <c r="G1" s="25" t="s">
        <v>5</v>
      </c>
      <c r="H1" s="25" t="s">
        <v>7</v>
      </c>
      <c r="I1" s="25" t="s">
        <v>58</v>
      </c>
    </row>
    <row r="2" spans="1:9" x14ac:dyDescent="0.2">
      <c r="A2" s="23" t="s">
        <v>1</v>
      </c>
      <c r="B2" s="23">
        <f>VARP('Portfolio Model'!$B$63:$B$126)</f>
        <v>1.4171388611767215E-2</v>
      </c>
      <c r="C2" s="23"/>
      <c r="D2" s="23"/>
      <c r="E2" s="23"/>
      <c r="F2" s="23"/>
      <c r="G2" s="23"/>
      <c r="H2" s="23"/>
      <c r="I2" s="23"/>
    </row>
    <row r="3" spans="1:9" x14ac:dyDescent="0.2">
      <c r="A3" s="23" t="s">
        <v>2</v>
      </c>
      <c r="B3" s="23">
        <v>6.4829781017166493E-3</v>
      </c>
      <c r="C3" s="23">
        <f>VARP('Portfolio Model'!$C$63:$C$126)</f>
        <v>6.6770334936812441E-3</v>
      </c>
      <c r="D3" s="23"/>
      <c r="E3" s="23"/>
      <c r="F3" s="23"/>
      <c r="G3" s="23"/>
      <c r="H3" s="23"/>
      <c r="I3" s="23"/>
    </row>
    <row r="4" spans="1:9" x14ac:dyDescent="0.2">
      <c r="A4" s="23" t="s">
        <v>3</v>
      </c>
      <c r="B4" s="23">
        <v>3.9517525609919927E-3</v>
      </c>
      <c r="C4" s="23">
        <v>3.2971036474937691E-3</v>
      </c>
      <c r="D4" s="23">
        <f>VARP('Portfolio Model'!$D$63:$D$126)</f>
        <v>3.1059115916098291E-3</v>
      </c>
      <c r="E4" s="23"/>
      <c r="F4" s="23"/>
      <c r="G4" s="23"/>
      <c r="H4" s="23"/>
      <c r="I4" s="23"/>
    </row>
    <row r="5" spans="1:9" x14ac:dyDescent="0.2">
      <c r="A5" s="23" t="s">
        <v>4</v>
      </c>
      <c r="B5" s="23">
        <v>3.4277062292257495E-3</v>
      </c>
      <c r="C5" s="23">
        <v>3.8821779200322796E-3</v>
      </c>
      <c r="D5" s="23">
        <v>2.9450453051368128E-3</v>
      </c>
      <c r="E5" s="23">
        <f>VARP('Portfolio Model'!$E$63:$E$126)</f>
        <v>7.0641993036981016E-3</v>
      </c>
      <c r="F5" s="23"/>
      <c r="G5" s="23"/>
      <c r="H5" s="23"/>
      <c r="I5" s="23"/>
    </row>
    <row r="6" spans="1:9" x14ac:dyDescent="0.2">
      <c r="A6" s="23" t="s">
        <v>6</v>
      </c>
      <c r="B6" s="23">
        <v>1.7513927080346073E-3</v>
      </c>
      <c r="C6" s="23">
        <v>2.1466483303463142E-3</v>
      </c>
      <c r="D6" s="23">
        <v>1.4605088238276566E-3</v>
      </c>
      <c r="E6" s="23">
        <v>1.5439316840339455E-3</v>
      </c>
      <c r="F6" s="23">
        <f>VARP('Portfolio Model'!$F$63:$F$126)</f>
        <v>4.1357584057051975E-3</v>
      </c>
      <c r="G6" s="23"/>
      <c r="H6" s="23"/>
      <c r="I6" s="23"/>
    </row>
    <row r="7" spans="1:9" x14ac:dyDescent="0.2">
      <c r="A7" s="23" t="s">
        <v>5</v>
      </c>
      <c r="B7" s="23">
        <v>3.3319585012349488E-3</v>
      </c>
      <c r="C7" s="23">
        <v>2.1287801797063906E-3</v>
      </c>
      <c r="D7" s="23">
        <v>1.9721094879230545E-3</v>
      </c>
      <c r="E7" s="23">
        <v>2.3755435284790382E-3</v>
      </c>
      <c r="F7" s="23">
        <v>1.3561276796716498E-3</v>
      </c>
      <c r="G7" s="23">
        <f>VARP('Portfolio Model'!$G$63:$G$126)</f>
        <v>4.9736887619370937E-3</v>
      </c>
      <c r="H7" s="23"/>
      <c r="I7" s="23"/>
    </row>
    <row r="8" spans="1:9" x14ac:dyDescent="0.2">
      <c r="A8" s="23" t="s">
        <v>7</v>
      </c>
      <c r="B8" s="23">
        <v>2.1588255250616696E-3</v>
      </c>
      <c r="C8" s="23">
        <v>1.5327468588501969E-3</v>
      </c>
      <c r="D8" s="23">
        <v>1.6620783532131135E-3</v>
      </c>
      <c r="E8" s="23">
        <v>1.7663733152828874E-3</v>
      </c>
      <c r="F8" s="23">
        <v>1.6934942483761161E-3</v>
      </c>
      <c r="G8" s="23">
        <v>2.258055242196621E-3</v>
      </c>
      <c r="H8" s="23">
        <f>VARP('Portfolio Model'!$H$63:$H$126)</f>
        <v>4.7640573398691479E-3</v>
      </c>
      <c r="I8" s="23"/>
    </row>
    <row r="9" spans="1:9" ht="17" thickBot="1" x14ac:dyDescent="0.25">
      <c r="A9" s="24" t="s">
        <v>58</v>
      </c>
      <c r="B9" s="24">
        <v>3.8737661908271525E-3</v>
      </c>
      <c r="C9" s="24">
        <v>3.245512632386525E-3</v>
      </c>
      <c r="D9" s="24">
        <v>2.1784154514226921E-3</v>
      </c>
      <c r="E9" s="24">
        <v>2.5331605452001056E-3</v>
      </c>
      <c r="F9" s="24">
        <v>2.785955318566311E-3</v>
      </c>
      <c r="G9" s="24">
        <v>2.3747153272556001E-3</v>
      </c>
      <c r="H9" s="24">
        <v>1.9587824488545144E-3</v>
      </c>
      <c r="I9" s="24">
        <f>VARP('Portfolio Model'!$I$63:$I$126)</f>
        <v>2.7754718047002984E-3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E2428-D171-F947-9849-ACA46DB3AFAA}">
  <dimension ref="A1:I704"/>
  <sheetViews>
    <sheetView topLeftCell="A582" zoomScale="87" workbookViewId="0">
      <selection activeCell="H691" sqref="H691"/>
    </sheetView>
  </sheetViews>
  <sheetFormatPr baseColWidth="10" defaultColWidth="11.1640625" defaultRowHeight="16" x14ac:dyDescent="0.2"/>
  <cols>
    <col min="8" max="9" width="17.6640625" bestFit="1" customWidth="1"/>
  </cols>
  <sheetData>
    <row r="1" spans="1:9" x14ac:dyDescent="0.2">
      <c r="A1" s="4"/>
      <c r="B1" s="5" t="s">
        <v>8</v>
      </c>
      <c r="C1" s="5" t="s">
        <v>9</v>
      </c>
      <c r="D1" s="5" t="s">
        <v>10</v>
      </c>
      <c r="E1" s="5" t="s">
        <v>11</v>
      </c>
      <c r="F1" s="5" t="s">
        <v>12</v>
      </c>
      <c r="G1" s="5" t="s">
        <v>13</v>
      </c>
      <c r="H1" s="5" t="s">
        <v>26</v>
      </c>
      <c r="I1" s="5" t="s">
        <v>27</v>
      </c>
    </row>
    <row r="2" spans="1:9" x14ac:dyDescent="0.2">
      <c r="A2" s="5">
        <v>196307</v>
      </c>
      <c r="B2" s="1">
        <v>-3.8999999999999998E-3</v>
      </c>
      <c r="C2" s="1">
        <v>-4.4000000000000003E-3</v>
      </c>
      <c r="D2" s="1">
        <v>-8.8999999999999999E-3</v>
      </c>
      <c r="E2" s="1">
        <v>6.7999999999999996E-3</v>
      </c>
      <c r="F2" s="1">
        <v>-1.23E-2</v>
      </c>
      <c r="G2" s="1">
        <v>2.7000000000000001E-3</v>
      </c>
      <c r="H2" s="22">
        <f>AVERAGE(G584:G644)*100</f>
        <v>4.6666666666666671E-3</v>
      </c>
      <c r="I2" s="34">
        <f>AVERAGE(G645:G704)*10</f>
        <v>8.6000000000000035E-3</v>
      </c>
    </row>
    <row r="3" spans="1:9" x14ac:dyDescent="0.2">
      <c r="A3" s="5">
        <v>196308</v>
      </c>
      <c r="B3" s="1">
        <v>5.0700000000000002E-2</v>
      </c>
      <c r="C3" s="1">
        <v>-7.4999999999999997E-3</v>
      </c>
      <c r="D3" s="1">
        <v>1.6799999999999999E-2</v>
      </c>
      <c r="E3" s="1">
        <v>3.5999999999999999E-3</v>
      </c>
      <c r="F3" s="1">
        <v>-3.3999999999999998E-3</v>
      </c>
      <c r="G3" s="1">
        <v>2.5000000000000001E-3</v>
      </c>
    </row>
    <row r="4" spans="1:9" x14ac:dyDescent="0.2">
      <c r="A4" s="5">
        <v>196309</v>
      </c>
      <c r="B4" s="1">
        <v>-1.5699999999999999E-2</v>
      </c>
      <c r="C4" s="1">
        <v>-5.4999999999999997E-3</v>
      </c>
      <c r="D4" s="1">
        <v>8.0000000000000004E-4</v>
      </c>
      <c r="E4" s="1">
        <v>-7.1000000000000004E-3</v>
      </c>
      <c r="F4" s="1">
        <v>2.8999999999999998E-3</v>
      </c>
      <c r="G4" s="1">
        <v>2.7000000000000001E-3</v>
      </c>
    </row>
    <row r="5" spans="1:9" x14ac:dyDescent="0.2">
      <c r="A5" s="5">
        <v>196310</v>
      </c>
      <c r="B5" s="1">
        <v>2.53E-2</v>
      </c>
      <c r="C5" s="1">
        <v>-1.37E-2</v>
      </c>
      <c r="D5" s="1">
        <v>-1.4E-3</v>
      </c>
      <c r="E5" s="1">
        <v>2.8000000000000001E-2</v>
      </c>
      <c r="F5" s="1">
        <v>-2.0199999999999999E-2</v>
      </c>
      <c r="G5" s="1">
        <v>2.8999999999999998E-3</v>
      </c>
    </row>
    <row r="6" spans="1:9" x14ac:dyDescent="0.2">
      <c r="A6" s="5">
        <v>196311</v>
      </c>
      <c r="B6" s="1">
        <v>-8.5000000000000006E-3</v>
      </c>
      <c r="C6" s="1">
        <v>-8.8999999999999999E-3</v>
      </c>
      <c r="D6" s="1">
        <v>1.8100000000000002E-2</v>
      </c>
      <c r="E6" s="1">
        <v>-5.1000000000000004E-3</v>
      </c>
      <c r="F6" s="1">
        <v>2.3099999999999999E-2</v>
      </c>
      <c r="G6" s="1">
        <v>2.7000000000000001E-3</v>
      </c>
    </row>
    <row r="7" spans="1:9" x14ac:dyDescent="0.2">
      <c r="A7" s="5">
        <v>196312</v>
      </c>
      <c r="B7" s="1">
        <v>1.83E-2</v>
      </c>
      <c r="C7" s="1">
        <v>-2.07E-2</v>
      </c>
      <c r="D7" s="1">
        <v>-8.0000000000000004E-4</v>
      </c>
      <c r="E7" s="1">
        <v>2.9999999999999997E-4</v>
      </c>
      <c r="F7" s="1">
        <v>-4.0000000000000002E-4</v>
      </c>
      <c r="G7" s="1">
        <v>2.8999999999999998E-3</v>
      </c>
    </row>
    <row r="8" spans="1:9" x14ac:dyDescent="0.2">
      <c r="A8" s="5">
        <v>196401</v>
      </c>
      <c r="B8" s="1">
        <v>2.24E-2</v>
      </c>
      <c r="C8" s="1">
        <v>1.1000000000000001E-3</v>
      </c>
      <c r="D8" s="1">
        <v>1.47E-2</v>
      </c>
      <c r="E8" s="1">
        <v>1.6999999999999999E-3</v>
      </c>
      <c r="F8" s="1">
        <v>1.5100000000000001E-2</v>
      </c>
      <c r="G8" s="1">
        <v>3.0000000000000001E-3</v>
      </c>
    </row>
    <row r="9" spans="1:9" x14ac:dyDescent="0.2">
      <c r="A9" s="5">
        <v>196402</v>
      </c>
      <c r="B9" s="1">
        <v>1.54E-2</v>
      </c>
      <c r="C9" s="1">
        <v>3.0000000000000001E-3</v>
      </c>
      <c r="D9" s="1">
        <v>2.7400000000000001E-2</v>
      </c>
      <c r="E9" s="1">
        <v>-5.0000000000000001E-4</v>
      </c>
      <c r="F9" s="1">
        <v>8.9999999999999993E-3</v>
      </c>
      <c r="G9" s="1">
        <v>2.5999999999999999E-3</v>
      </c>
    </row>
    <row r="10" spans="1:9" x14ac:dyDescent="0.2">
      <c r="A10" s="5">
        <v>196403</v>
      </c>
      <c r="B10" s="1">
        <v>1.41E-2</v>
      </c>
      <c r="C10" s="1">
        <v>1.3599999999999999E-2</v>
      </c>
      <c r="D10" s="1">
        <v>3.3599999999999998E-2</v>
      </c>
      <c r="E10" s="1">
        <v>-2.2100000000000002E-2</v>
      </c>
      <c r="F10" s="1">
        <v>3.1899999999999998E-2</v>
      </c>
      <c r="G10" s="1">
        <v>3.0999999999999999E-3</v>
      </c>
    </row>
    <row r="11" spans="1:9" x14ac:dyDescent="0.2">
      <c r="A11" s="5">
        <v>196404</v>
      </c>
      <c r="B11" s="1">
        <v>1E-3</v>
      </c>
      <c r="C11" s="1">
        <v>-1.5900000000000001E-2</v>
      </c>
      <c r="D11" s="1">
        <v>-5.7999999999999996E-3</v>
      </c>
      <c r="E11" s="1">
        <v>-1.2699999999999999E-2</v>
      </c>
      <c r="F11" s="1">
        <v>-1.04E-2</v>
      </c>
      <c r="G11" s="1">
        <v>2.8999999999999998E-3</v>
      </c>
    </row>
    <row r="12" spans="1:9" x14ac:dyDescent="0.2">
      <c r="A12" s="5">
        <v>196405</v>
      </c>
      <c r="B12" s="1">
        <v>1.4200000000000001E-2</v>
      </c>
      <c r="C12" s="1">
        <v>-6.4000000000000003E-3</v>
      </c>
      <c r="D12" s="1">
        <v>1.8200000000000001E-2</v>
      </c>
      <c r="E12" s="1">
        <v>-1.6000000000000001E-3</v>
      </c>
      <c r="F12" s="1">
        <v>1.4E-3</v>
      </c>
      <c r="G12" s="1">
        <v>2.5999999999999999E-3</v>
      </c>
    </row>
    <row r="13" spans="1:9" x14ac:dyDescent="0.2">
      <c r="A13" s="5">
        <v>196406</v>
      </c>
      <c r="B13" s="1">
        <v>1.2699999999999999E-2</v>
      </c>
      <c r="C13" s="1">
        <v>3.0999999999999999E-3</v>
      </c>
      <c r="D13" s="1">
        <v>6.3E-3</v>
      </c>
      <c r="E13" s="1">
        <v>-2.8E-3</v>
      </c>
      <c r="F13" s="1">
        <v>-1.5E-3</v>
      </c>
      <c r="G13" s="1">
        <v>3.0000000000000001E-3</v>
      </c>
    </row>
    <row r="14" spans="1:9" x14ac:dyDescent="0.2">
      <c r="A14" s="5">
        <v>196407</v>
      </c>
      <c r="B14" s="1">
        <v>1.7399999999999999E-2</v>
      </c>
      <c r="C14" s="1">
        <v>4.7000000000000002E-3</v>
      </c>
      <c r="D14" s="1">
        <v>7.4999999999999997E-3</v>
      </c>
      <c r="E14" s="1">
        <v>4.0000000000000002E-4</v>
      </c>
      <c r="F14" s="1">
        <v>1.9400000000000001E-2</v>
      </c>
      <c r="G14" s="1">
        <v>3.0000000000000001E-3</v>
      </c>
    </row>
    <row r="15" spans="1:9" x14ac:dyDescent="0.2">
      <c r="A15" s="5">
        <v>196408</v>
      </c>
      <c r="B15" s="1">
        <v>-1.44E-2</v>
      </c>
      <c r="C15" s="1">
        <v>4.1999999999999997E-3</v>
      </c>
      <c r="D15" s="1">
        <v>8.0000000000000004E-4</v>
      </c>
      <c r="E15" s="1">
        <v>1.5E-3</v>
      </c>
      <c r="F15" s="1">
        <v>3.3E-3</v>
      </c>
      <c r="G15" s="1">
        <v>2.8E-3</v>
      </c>
    </row>
    <row r="16" spans="1:9" x14ac:dyDescent="0.2">
      <c r="A16" s="5">
        <v>196409</v>
      </c>
      <c r="B16" s="1">
        <v>2.69E-2</v>
      </c>
      <c r="C16" s="1">
        <v>-3.3E-3</v>
      </c>
      <c r="D16" s="1">
        <v>1.7000000000000001E-2</v>
      </c>
      <c r="E16" s="1">
        <v>-5.4000000000000003E-3</v>
      </c>
      <c r="F16" s="1">
        <v>6.1000000000000004E-3</v>
      </c>
      <c r="G16" s="1">
        <v>2.8E-3</v>
      </c>
    </row>
    <row r="17" spans="1:7" x14ac:dyDescent="0.2">
      <c r="A17" s="5">
        <v>196410</v>
      </c>
      <c r="B17" s="1">
        <v>5.8999999999999999E-3</v>
      </c>
      <c r="C17" s="1">
        <v>9.1000000000000004E-3</v>
      </c>
      <c r="D17" s="1">
        <v>1.17E-2</v>
      </c>
      <c r="E17" s="1">
        <v>-3.8E-3</v>
      </c>
      <c r="F17" s="1">
        <v>4.3E-3</v>
      </c>
      <c r="G17" s="1">
        <v>2.8999999999999998E-3</v>
      </c>
    </row>
    <row r="18" spans="1:7" x14ac:dyDescent="0.2">
      <c r="A18" s="5">
        <v>196411</v>
      </c>
      <c r="B18" s="1">
        <v>0</v>
      </c>
      <c r="C18" s="1">
        <v>-1.5E-3</v>
      </c>
      <c r="D18" s="1">
        <v>-1.9599999999999999E-2</v>
      </c>
      <c r="E18" s="1">
        <v>6.1999999999999998E-3</v>
      </c>
      <c r="F18" s="1">
        <v>-2.5999999999999999E-3</v>
      </c>
      <c r="G18" s="1">
        <v>2.8999999999999998E-3</v>
      </c>
    </row>
    <row r="19" spans="1:7" x14ac:dyDescent="0.2">
      <c r="A19" s="5">
        <v>196412</v>
      </c>
      <c r="B19" s="1">
        <v>2.9999999999999997E-4</v>
      </c>
      <c r="C19" s="1">
        <v>-7.0000000000000001E-3</v>
      </c>
      <c r="D19" s="1">
        <v>-2.4799999999999999E-2</v>
      </c>
      <c r="E19" s="1">
        <v>1.04E-2</v>
      </c>
      <c r="F19" s="1">
        <v>-1.4800000000000001E-2</v>
      </c>
      <c r="G19" s="1">
        <v>3.0999999999999999E-3</v>
      </c>
    </row>
    <row r="20" spans="1:7" x14ac:dyDescent="0.2">
      <c r="A20" s="5">
        <v>196501</v>
      </c>
      <c r="B20" s="1">
        <v>3.5400000000000001E-2</v>
      </c>
      <c r="C20" s="1">
        <v>2.4400000000000002E-2</v>
      </c>
      <c r="D20" s="1">
        <v>1.1999999999999999E-3</v>
      </c>
      <c r="E20" s="1">
        <v>8.8999999999999999E-3</v>
      </c>
      <c r="F20" s="1">
        <v>1E-3</v>
      </c>
      <c r="G20" s="1">
        <v>2.8E-3</v>
      </c>
    </row>
    <row r="21" spans="1:7" x14ac:dyDescent="0.2">
      <c r="A21" s="5">
        <v>196502</v>
      </c>
      <c r="B21" s="1">
        <v>4.4000000000000003E-3</v>
      </c>
      <c r="C21" s="1">
        <v>3.2899999999999999E-2</v>
      </c>
      <c r="D21" s="1">
        <v>1.1000000000000001E-3</v>
      </c>
      <c r="E21" s="1">
        <v>2E-3</v>
      </c>
      <c r="F21" s="1">
        <v>-6.4999999999999997E-3</v>
      </c>
      <c r="G21" s="1">
        <v>3.0000000000000001E-3</v>
      </c>
    </row>
    <row r="22" spans="1:7" x14ac:dyDescent="0.2">
      <c r="A22" s="5">
        <v>196503</v>
      </c>
      <c r="B22" s="1">
        <v>-1.34E-2</v>
      </c>
      <c r="C22" s="1">
        <v>2.1100000000000001E-2</v>
      </c>
      <c r="D22" s="1">
        <v>1.03E-2</v>
      </c>
      <c r="E22" s="1">
        <v>-3.5999999999999999E-3</v>
      </c>
      <c r="F22" s="1">
        <v>7.1999999999999998E-3</v>
      </c>
      <c r="G22" s="1">
        <v>3.5999999999999999E-3</v>
      </c>
    </row>
    <row r="23" spans="1:7" x14ac:dyDescent="0.2">
      <c r="A23" s="5">
        <v>196504</v>
      </c>
      <c r="B23" s="1">
        <v>3.1099999999999999E-2</v>
      </c>
      <c r="C23" s="1">
        <v>1.11E-2</v>
      </c>
      <c r="D23" s="1">
        <v>6.6E-3</v>
      </c>
      <c r="E23" s="1">
        <v>4.1000000000000003E-3</v>
      </c>
      <c r="F23" s="1">
        <v>-2.2700000000000001E-2</v>
      </c>
      <c r="G23" s="1">
        <v>3.0999999999999999E-3</v>
      </c>
    </row>
    <row r="24" spans="1:7" x14ac:dyDescent="0.2">
      <c r="A24" s="5">
        <v>196505</v>
      </c>
      <c r="B24" s="1">
        <v>-7.7000000000000002E-3</v>
      </c>
      <c r="C24" s="1">
        <v>1.2999999999999999E-3</v>
      </c>
      <c r="D24" s="1">
        <v>-1.61E-2</v>
      </c>
      <c r="E24" s="1">
        <v>-4.0000000000000001E-3</v>
      </c>
      <c r="F24" s="1">
        <v>5.0000000000000001E-3</v>
      </c>
      <c r="G24" s="1">
        <v>3.0999999999999999E-3</v>
      </c>
    </row>
    <row r="25" spans="1:7" x14ac:dyDescent="0.2">
      <c r="A25" s="5">
        <v>196506</v>
      </c>
      <c r="B25" s="1">
        <v>-5.5100000000000003E-2</v>
      </c>
      <c r="C25" s="1">
        <v>-4.2799999999999998E-2</v>
      </c>
      <c r="D25" s="1">
        <v>5.8999999999999999E-3</v>
      </c>
      <c r="E25" s="1">
        <v>2.0999999999999999E-3</v>
      </c>
      <c r="F25" s="1">
        <v>3.7000000000000002E-3</v>
      </c>
      <c r="G25" s="1">
        <v>3.5000000000000001E-3</v>
      </c>
    </row>
    <row r="26" spans="1:7" x14ac:dyDescent="0.2">
      <c r="A26" s="5">
        <v>196507</v>
      </c>
      <c r="B26" s="1">
        <v>1.43E-2</v>
      </c>
      <c r="C26" s="1">
        <v>1.0699999999999999E-2</v>
      </c>
      <c r="D26" s="1">
        <v>2.1399999999999999E-2</v>
      </c>
      <c r="E26" s="1">
        <v>-1.37E-2</v>
      </c>
      <c r="F26" s="1">
        <v>2.9999999999999997E-4</v>
      </c>
      <c r="G26" s="1">
        <v>3.0999999999999999E-3</v>
      </c>
    </row>
    <row r="27" spans="1:7" x14ac:dyDescent="0.2">
      <c r="A27" s="5">
        <v>196508</v>
      </c>
      <c r="B27" s="1">
        <v>2.7300000000000001E-2</v>
      </c>
      <c r="C27" s="1">
        <v>2.7099999999999999E-2</v>
      </c>
      <c r="D27" s="1">
        <v>-1.0200000000000001E-2</v>
      </c>
      <c r="E27" s="1">
        <v>1.9E-2</v>
      </c>
      <c r="F27" s="1">
        <v>-7.4000000000000003E-3</v>
      </c>
      <c r="G27" s="1">
        <v>3.3E-3</v>
      </c>
    </row>
    <row r="28" spans="1:7" x14ac:dyDescent="0.2">
      <c r="A28" s="5">
        <v>196509</v>
      </c>
      <c r="B28" s="1">
        <v>2.86E-2</v>
      </c>
      <c r="C28" s="1">
        <v>6.1999999999999998E-3</v>
      </c>
      <c r="D28" s="1">
        <v>-1.1999999999999999E-3</v>
      </c>
      <c r="E28" s="1">
        <v>-8.8999999999999999E-3</v>
      </c>
      <c r="F28" s="1">
        <v>8.0000000000000002E-3</v>
      </c>
      <c r="G28" s="1">
        <v>3.0999999999999999E-3</v>
      </c>
    </row>
    <row r="29" spans="1:7" x14ac:dyDescent="0.2">
      <c r="A29" s="5">
        <v>196510</v>
      </c>
      <c r="B29" s="1">
        <v>2.5999999999999999E-2</v>
      </c>
      <c r="C29" s="1">
        <v>3.4700000000000002E-2</v>
      </c>
      <c r="D29" s="1">
        <v>1.5699999999999999E-2</v>
      </c>
      <c r="E29" s="1">
        <v>1.17E-2</v>
      </c>
      <c r="F29" s="1">
        <v>-6.4999999999999997E-3</v>
      </c>
      <c r="G29" s="1">
        <v>3.0999999999999999E-3</v>
      </c>
    </row>
    <row r="30" spans="1:7" x14ac:dyDescent="0.2">
      <c r="A30" s="5">
        <v>196511</v>
      </c>
      <c r="B30" s="1">
        <v>-2.9999999999999997E-4</v>
      </c>
      <c r="C30" s="1">
        <v>5.1799999999999999E-2</v>
      </c>
      <c r="D30" s="1">
        <v>1E-3</v>
      </c>
      <c r="E30" s="1">
        <v>-1.01E-2</v>
      </c>
      <c r="F30" s="1">
        <v>-9.4000000000000004E-3</v>
      </c>
      <c r="G30" s="1">
        <v>3.5000000000000001E-3</v>
      </c>
    </row>
    <row r="31" spans="1:7" x14ac:dyDescent="0.2">
      <c r="A31" s="5">
        <v>196512</v>
      </c>
      <c r="B31" s="1">
        <v>1.01E-2</v>
      </c>
      <c r="C31" s="1">
        <v>2.6599999999999999E-2</v>
      </c>
      <c r="D31" s="1">
        <v>2.0199999999999999E-2</v>
      </c>
      <c r="E31" s="1">
        <v>-1.14E-2</v>
      </c>
      <c r="F31" s="1">
        <v>-5.3E-3</v>
      </c>
      <c r="G31" s="1">
        <v>3.3E-3</v>
      </c>
    </row>
    <row r="32" spans="1:7" x14ac:dyDescent="0.2">
      <c r="A32" s="5">
        <v>196601</v>
      </c>
      <c r="B32" s="1">
        <v>7.1999999999999998E-3</v>
      </c>
      <c r="C32" s="1">
        <v>4.6699999999999998E-2</v>
      </c>
      <c r="D32" s="1">
        <v>3.5299999999999998E-2</v>
      </c>
      <c r="E32" s="1">
        <v>-2.8199999999999999E-2</v>
      </c>
      <c r="F32" s="1">
        <v>-1.1000000000000001E-3</v>
      </c>
      <c r="G32" s="1">
        <v>3.8E-3</v>
      </c>
    </row>
    <row r="33" spans="1:7" x14ac:dyDescent="0.2">
      <c r="A33" s="5">
        <v>196602</v>
      </c>
      <c r="B33" s="1">
        <v>-1.21E-2</v>
      </c>
      <c r="C33" s="1">
        <v>4.7100000000000003E-2</v>
      </c>
      <c r="D33" s="1">
        <v>2.8999999999999998E-3</v>
      </c>
      <c r="E33" s="1">
        <v>-1.6999999999999999E-3</v>
      </c>
      <c r="F33" s="1">
        <v>-1.49E-2</v>
      </c>
      <c r="G33" s="1">
        <v>3.5000000000000001E-3</v>
      </c>
    </row>
    <row r="34" spans="1:7" x14ac:dyDescent="0.2">
      <c r="A34" s="5">
        <v>196603</v>
      </c>
      <c r="B34" s="1">
        <v>-2.5100000000000001E-2</v>
      </c>
      <c r="C34" s="1">
        <v>3.2000000000000002E-3</v>
      </c>
      <c r="D34" s="1">
        <v>-0.02</v>
      </c>
      <c r="E34" s="1">
        <v>1.2999999999999999E-2</v>
      </c>
      <c r="F34" s="1">
        <v>5.9999999999999995E-4</v>
      </c>
      <c r="G34" s="1">
        <v>3.8E-3</v>
      </c>
    </row>
    <row r="35" spans="1:7" x14ac:dyDescent="0.2">
      <c r="A35" s="5">
        <v>196604</v>
      </c>
      <c r="B35" s="1">
        <v>2.1399999999999999E-2</v>
      </c>
      <c r="C35" s="1">
        <v>3.3399999999999999E-2</v>
      </c>
      <c r="D35" s="1">
        <v>-4.7000000000000002E-3</v>
      </c>
      <c r="E35" s="1">
        <v>3.8999999999999998E-3</v>
      </c>
      <c r="F35" s="1">
        <v>-9.4999999999999998E-3</v>
      </c>
      <c r="G35" s="1">
        <v>3.3999999999999998E-3</v>
      </c>
    </row>
    <row r="36" spans="1:7" x14ac:dyDescent="0.2">
      <c r="A36" s="5">
        <v>196605</v>
      </c>
      <c r="B36" s="1">
        <v>-5.6599999999999998E-2</v>
      </c>
      <c r="C36" s="1">
        <v>-5.0999999999999997E-2</v>
      </c>
      <c r="D36" s="1">
        <v>-1.61E-2</v>
      </c>
      <c r="E36" s="1">
        <v>1.6400000000000001E-2</v>
      </c>
      <c r="F36" s="1">
        <v>-1.52E-2</v>
      </c>
      <c r="G36" s="1">
        <v>4.1000000000000003E-3</v>
      </c>
    </row>
    <row r="37" spans="1:7" x14ac:dyDescent="0.2">
      <c r="A37" s="5">
        <v>196606</v>
      </c>
      <c r="B37" s="1">
        <v>-1.44E-2</v>
      </c>
      <c r="C37" s="1">
        <v>1.37E-2</v>
      </c>
      <c r="D37" s="1">
        <v>4.8999999999999998E-3</v>
      </c>
      <c r="E37" s="1">
        <v>1.5E-3</v>
      </c>
      <c r="F37" s="1">
        <v>7.7999999999999996E-3</v>
      </c>
      <c r="G37" s="1">
        <v>3.8E-3</v>
      </c>
    </row>
    <row r="38" spans="1:7" x14ac:dyDescent="0.2">
      <c r="A38" s="5">
        <v>196607</v>
      </c>
      <c r="B38" s="1">
        <v>-1.6299999999999999E-2</v>
      </c>
      <c r="C38" s="1">
        <v>-4.7999999999999996E-3</v>
      </c>
      <c r="D38" s="1">
        <v>9.9000000000000008E-3</v>
      </c>
      <c r="E38" s="1">
        <v>-4.0000000000000001E-3</v>
      </c>
      <c r="F38" s="1">
        <v>1.8200000000000001E-2</v>
      </c>
      <c r="G38" s="1">
        <v>3.5000000000000001E-3</v>
      </c>
    </row>
    <row r="39" spans="1:7" x14ac:dyDescent="0.2">
      <c r="A39" s="5">
        <v>196608</v>
      </c>
      <c r="B39" s="1">
        <v>-7.9100000000000004E-2</v>
      </c>
      <c r="C39" s="1">
        <v>-3.1399999999999997E-2</v>
      </c>
      <c r="D39" s="1">
        <v>4.4000000000000003E-3</v>
      </c>
      <c r="E39" s="1">
        <v>-1.1999999999999999E-3</v>
      </c>
      <c r="F39" s="1">
        <v>7.9000000000000008E-3</v>
      </c>
      <c r="G39" s="1">
        <v>4.1000000000000003E-3</v>
      </c>
    </row>
    <row r="40" spans="1:7" x14ac:dyDescent="0.2">
      <c r="A40" s="5">
        <v>196609</v>
      </c>
      <c r="B40" s="1">
        <v>-1.06E-2</v>
      </c>
      <c r="C40" s="1">
        <v>-1.14E-2</v>
      </c>
      <c r="D40" s="1">
        <v>5.1000000000000004E-3</v>
      </c>
      <c r="E40" s="1">
        <v>-1.7899999999999999E-2</v>
      </c>
      <c r="F40" s="1">
        <v>2.3300000000000001E-2</v>
      </c>
      <c r="G40" s="1">
        <v>4.0000000000000001E-3</v>
      </c>
    </row>
    <row r="41" spans="1:7" x14ac:dyDescent="0.2">
      <c r="A41" s="5">
        <v>196610</v>
      </c>
      <c r="B41" s="1">
        <v>3.8600000000000002E-2</v>
      </c>
      <c r="C41" s="1">
        <v>-6.4500000000000002E-2</v>
      </c>
      <c r="D41" s="1">
        <v>2.6800000000000001E-2</v>
      </c>
      <c r="E41" s="1">
        <v>-3.4799999999999998E-2</v>
      </c>
      <c r="F41" s="1">
        <v>4.24E-2</v>
      </c>
      <c r="G41" s="1">
        <v>4.4999999999999997E-3</v>
      </c>
    </row>
    <row r="42" spans="1:7" x14ac:dyDescent="0.2">
      <c r="A42" s="5">
        <v>196611</v>
      </c>
      <c r="B42" s="1">
        <v>1.4E-2</v>
      </c>
      <c r="C42" s="1">
        <v>3.4700000000000002E-2</v>
      </c>
      <c r="D42" s="1">
        <v>-4.7699999999999999E-2</v>
      </c>
      <c r="E42" s="1">
        <v>4.1500000000000002E-2</v>
      </c>
      <c r="F42" s="1">
        <v>-6.6900000000000001E-2</v>
      </c>
      <c r="G42" s="1">
        <v>4.0000000000000001E-3</v>
      </c>
    </row>
    <row r="43" spans="1:7" x14ac:dyDescent="0.2">
      <c r="A43" s="5">
        <v>196612</v>
      </c>
      <c r="B43" s="1">
        <v>1.2999999999999999E-3</v>
      </c>
      <c r="C43" s="1">
        <v>2.1600000000000001E-2</v>
      </c>
      <c r="D43" s="1">
        <v>-1.32E-2</v>
      </c>
      <c r="E43" s="1">
        <v>6.4000000000000003E-3</v>
      </c>
      <c r="F43" s="1">
        <v>-4.4999999999999997E-3</v>
      </c>
      <c r="G43" s="1">
        <v>4.0000000000000001E-3</v>
      </c>
    </row>
    <row r="44" spans="1:7" x14ac:dyDescent="0.2">
      <c r="A44" s="5">
        <v>196701</v>
      </c>
      <c r="B44" s="1">
        <v>8.1500000000000003E-2</v>
      </c>
      <c r="C44" s="1">
        <v>9.0700000000000003E-2</v>
      </c>
      <c r="D44" s="1">
        <v>2.2499999999999999E-2</v>
      </c>
      <c r="E44" s="1">
        <v>9.2999999999999992E-3</v>
      </c>
      <c r="F44" s="1">
        <v>-3.1300000000000001E-2</v>
      </c>
      <c r="G44" s="1">
        <v>4.3E-3</v>
      </c>
    </row>
    <row r="45" spans="1:7" x14ac:dyDescent="0.2">
      <c r="A45" s="5">
        <v>196702</v>
      </c>
      <c r="B45" s="1">
        <v>7.7999999999999996E-3</v>
      </c>
      <c r="C45" s="1">
        <v>3.0499999999999999E-2</v>
      </c>
      <c r="D45" s="1">
        <v>-2.18E-2</v>
      </c>
      <c r="E45" s="1">
        <v>2.0500000000000001E-2</v>
      </c>
      <c r="F45" s="1">
        <v>-9.5999999999999992E-3</v>
      </c>
      <c r="G45" s="1">
        <v>3.5999999999999999E-3</v>
      </c>
    </row>
    <row r="46" spans="1:7" x14ac:dyDescent="0.2">
      <c r="A46" s="5">
        <v>196703</v>
      </c>
      <c r="B46" s="1">
        <v>3.9899999999999998E-2</v>
      </c>
      <c r="C46" s="1">
        <v>1.7299999999999999E-2</v>
      </c>
      <c r="D46" s="1">
        <v>5.4000000000000003E-3</v>
      </c>
      <c r="E46" s="1">
        <v>9.7999999999999997E-3</v>
      </c>
      <c r="F46" s="1">
        <v>-1.4500000000000001E-2</v>
      </c>
      <c r="G46" s="1">
        <v>3.8999999999999998E-3</v>
      </c>
    </row>
    <row r="47" spans="1:7" x14ac:dyDescent="0.2">
      <c r="A47" s="5">
        <v>196704</v>
      </c>
      <c r="B47" s="1">
        <v>3.8899999999999997E-2</v>
      </c>
      <c r="C47" s="1">
        <v>4.1999999999999997E-3</v>
      </c>
      <c r="D47" s="1">
        <v>-2.4500000000000001E-2</v>
      </c>
      <c r="E47" s="1">
        <v>2.3800000000000002E-2</v>
      </c>
      <c r="F47" s="1">
        <v>-3.6400000000000002E-2</v>
      </c>
      <c r="G47" s="1">
        <v>3.2000000000000002E-3</v>
      </c>
    </row>
    <row r="48" spans="1:7" x14ac:dyDescent="0.2">
      <c r="A48" s="5">
        <v>196705</v>
      </c>
      <c r="B48" s="1">
        <v>-4.3299999999999998E-2</v>
      </c>
      <c r="C48" s="1">
        <v>2.1899999999999999E-2</v>
      </c>
      <c r="D48" s="1">
        <v>1.18E-2</v>
      </c>
      <c r="E48" s="1">
        <v>-1.7000000000000001E-2</v>
      </c>
      <c r="F48" s="1">
        <v>1.8100000000000002E-2</v>
      </c>
      <c r="G48" s="1">
        <v>3.3E-3</v>
      </c>
    </row>
    <row r="49" spans="1:7" x14ac:dyDescent="0.2">
      <c r="A49" s="5">
        <v>196706</v>
      </c>
      <c r="B49" s="1">
        <v>2.41E-2</v>
      </c>
      <c r="C49" s="1">
        <v>6.4100000000000004E-2</v>
      </c>
      <c r="D49" s="1">
        <v>8.5000000000000006E-3</v>
      </c>
      <c r="E49" s="1">
        <v>-6.4000000000000003E-3</v>
      </c>
      <c r="F49" s="1">
        <v>-2.41E-2</v>
      </c>
      <c r="G49" s="1">
        <v>2.7000000000000001E-3</v>
      </c>
    </row>
    <row r="50" spans="1:7" x14ac:dyDescent="0.2">
      <c r="A50" s="5">
        <v>196707</v>
      </c>
      <c r="B50" s="1">
        <v>4.58E-2</v>
      </c>
      <c r="C50" s="1">
        <v>3.5200000000000002E-2</v>
      </c>
      <c r="D50" s="1">
        <v>2.7199999999999998E-2</v>
      </c>
      <c r="E50" s="1">
        <v>5.1999999999999998E-3</v>
      </c>
      <c r="F50" s="1">
        <v>2.7E-2</v>
      </c>
      <c r="G50" s="1">
        <v>3.0999999999999999E-3</v>
      </c>
    </row>
    <row r="51" spans="1:7" x14ac:dyDescent="0.2">
      <c r="A51" s="5">
        <v>196708</v>
      </c>
      <c r="B51" s="1">
        <v>-8.8999999999999999E-3</v>
      </c>
      <c r="C51" s="1">
        <v>6.7000000000000002E-3</v>
      </c>
      <c r="D51" s="1">
        <v>1.52E-2</v>
      </c>
      <c r="E51" s="1">
        <v>3.5999999999999999E-3</v>
      </c>
      <c r="F51" s="1">
        <v>1.4500000000000001E-2</v>
      </c>
      <c r="G51" s="1">
        <v>3.0999999999999999E-3</v>
      </c>
    </row>
    <row r="52" spans="1:7" x14ac:dyDescent="0.2">
      <c r="A52" s="5">
        <v>196709</v>
      </c>
      <c r="B52" s="1">
        <v>3.1099999999999999E-2</v>
      </c>
      <c r="C52" s="1">
        <v>2.4199999999999999E-2</v>
      </c>
      <c r="D52" s="1">
        <v>-2.4199999999999999E-2</v>
      </c>
      <c r="E52" s="1">
        <v>2.3E-3</v>
      </c>
      <c r="F52" s="1">
        <v>-9.4999999999999998E-3</v>
      </c>
      <c r="G52" s="1">
        <v>3.2000000000000002E-3</v>
      </c>
    </row>
    <row r="53" spans="1:7" x14ac:dyDescent="0.2">
      <c r="A53" s="5">
        <v>196710</v>
      </c>
      <c r="B53" s="1">
        <v>-3.09E-2</v>
      </c>
      <c r="C53" s="1">
        <v>4.7000000000000002E-3</v>
      </c>
      <c r="D53" s="1">
        <v>-3.2199999999999999E-2</v>
      </c>
      <c r="E53" s="1">
        <v>1.0699999999999999E-2</v>
      </c>
      <c r="F53" s="1">
        <v>-2.6200000000000001E-2</v>
      </c>
      <c r="G53" s="1">
        <v>3.8999999999999998E-3</v>
      </c>
    </row>
    <row r="54" spans="1:7" x14ac:dyDescent="0.2">
      <c r="A54" s="5">
        <v>196711</v>
      </c>
      <c r="B54" s="1">
        <v>3.7000000000000002E-3</v>
      </c>
      <c r="C54" s="1">
        <v>-5.9999999999999995E-4</v>
      </c>
      <c r="D54" s="1">
        <v>-1.6899999999999998E-2</v>
      </c>
      <c r="E54" s="1">
        <v>1.35E-2</v>
      </c>
      <c r="F54" s="1">
        <v>-2.3400000000000001E-2</v>
      </c>
      <c r="G54" s="1">
        <v>3.5999999999999999E-3</v>
      </c>
    </row>
    <row r="55" spans="1:7" x14ac:dyDescent="0.2">
      <c r="A55" s="5">
        <v>196712</v>
      </c>
      <c r="B55" s="1">
        <v>3.0499999999999999E-2</v>
      </c>
      <c r="C55" s="1">
        <v>5.7799999999999997E-2</v>
      </c>
      <c r="D55" s="1">
        <v>-6.3E-3</v>
      </c>
      <c r="E55" s="1">
        <v>-8.2000000000000007E-3</v>
      </c>
      <c r="F55" s="1">
        <v>1.2999999999999999E-3</v>
      </c>
      <c r="G55" s="1">
        <v>3.3E-3</v>
      </c>
    </row>
    <row r="56" spans="1:7" x14ac:dyDescent="0.2">
      <c r="A56" s="5">
        <v>196801</v>
      </c>
      <c r="B56" s="1">
        <v>-4.0599999999999997E-2</v>
      </c>
      <c r="C56" s="1">
        <v>4.48E-2</v>
      </c>
      <c r="D56" s="1">
        <v>4.8399999999999999E-2</v>
      </c>
      <c r="E56" s="1">
        <v>-4.5900000000000003E-2</v>
      </c>
      <c r="F56" s="1">
        <v>6.4600000000000005E-2</v>
      </c>
      <c r="G56" s="1">
        <v>4.0000000000000001E-3</v>
      </c>
    </row>
    <row r="57" spans="1:7" x14ac:dyDescent="0.2">
      <c r="A57" s="5">
        <v>196802</v>
      </c>
      <c r="B57" s="1">
        <v>-3.7499999999999999E-2</v>
      </c>
      <c r="C57" s="1">
        <v>-2.92E-2</v>
      </c>
      <c r="D57" s="1">
        <v>1.3299999999999999E-2</v>
      </c>
      <c r="E57" s="1">
        <v>-1.4E-3</v>
      </c>
      <c r="F57" s="1">
        <v>2.4500000000000001E-2</v>
      </c>
      <c r="G57" s="1">
        <v>3.8999999999999998E-3</v>
      </c>
    </row>
    <row r="58" spans="1:7" x14ac:dyDescent="0.2">
      <c r="A58" s="5">
        <v>196803</v>
      </c>
      <c r="B58" s="1">
        <v>2E-3</v>
      </c>
      <c r="C58" s="1">
        <v>-1.6E-2</v>
      </c>
      <c r="D58" s="1">
        <v>-5.8999999999999999E-3</v>
      </c>
      <c r="E58" s="1">
        <v>1.06E-2</v>
      </c>
      <c r="F58" s="1">
        <v>-1.0999999999999999E-2</v>
      </c>
      <c r="G58" s="1">
        <v>3.8E-3</v>
      </c>
    </row>
    <row r="59" spans="1:7" x14ac:dyDescent="0.2">
      <c r="A59" s="5">
        <v>196804</v>
      </c>
      <c r="B59" s="1">
        <v>9.0499999999999997E-2</v>
      </c>
      <c r="C59" s="1">
        <v>6.1800000000000001E-2</v>
      </c>
      <c r="D59" s="1">
        <v>-1.17E-2</v>
      </c>
      <c r="E59" s="1">
        <v>2.7E-2</v>
      </c>
      <c r="F59" s="1">
        <v>-3.6499999999999998E-2</v>
      </c>
      <c r="G59" s="1">
        <v>4.3E-3</v>
      </c>
    </row>
    <row r="60" spans="1:7" x14ac:dyDescent="0.2">
      <c r="A60" s="5">
        <v>196805</v>
      </c>
      <c r="B60" s="1">
        <v>2.2800000000000001E-2</v>
      </c>
      <c r="C60" s="1">
        <v>7.0999999999999994E-2</v>
      </c>
      <c r="D60" s="1">
        <v>6.6E-3</v>
      </c>
      <c r="E60" s="1">
        <v>3.0999999999999999E-3</v>
      </c>
      <c r="F60" s="1">
        <v>-1.9199999999999998E-2</v>
      </c>
      <c r="G60" s="1">
        <v>4.4999999999999997E-3</v>
      </c>
    </row>
    <row r="61" spans="1:7" x14ac:dyDescent="0.2">
      <c r="A61" s="5">
        <v>196806</v>
      </c>
      <c r="B61" s="1">
        <v>6.8999999999999999E-3</v>
      </c>
      <c r="C61" s="1">
        <v>-3.5999999999999999E-3</v>
      </c>
      <c r="D61" s="1">
        <v>8.3000000000000001E-3</v>
      </c>
      <c r="E61" s="1">
        <v>-1.3100000000000001E-2</v>
      </c>
      <c r="F61" s="1">
        <v>2.76E-2</v>
      </c>
      <c r="G61" s="1">
        <v>4.3E-3</v>
      </c>
    </row>
    <row r="62" spans="1:7" x14ac:dyDescent="0.2">
      <c r="A62" s="5">
        <v>196807</v>
      </c>
      <c r="B62" s="1">
        <v>-2.7199999999999998E-2</v>
      </c>
      <c r="C62" s="1">
        <v>-1.4200000000000001E-2</v>
      </c>
      <c r="D62" s="1">
        <v>5.3900000000000003E-2</v>
      </c>
      <c r="E62" s="1">
        <v>-3.1399999999999997E-2</v>
      </c>
      <c r="F62" s="1">
        <v>3.6400000000000002E-2</v>
      </c>
      <c r="G62" s="1">
        <v>4.7999999999999996E-3</v>
      </c>
    </row>
    <row r="63" spans="1:7" x14ac:dyDescent="0.2">
      <c r="A63" s="5">
        <v>196808</v>
      </c>
      <c r="B63" s="1">
        <v>1.34E-2</v>
      </c>
      <c r="C63" s="1">
        <v>2.2599999999999999E-2</v>
      </c>
      <c r="D63" s="1">
        <v>0.01</v>
      </c>
      <c r="E63" s="1">
        <v>-7.0000000000000001E-3</v>
      </c>
      <c r="F63" s="1">
        <v>4.4999999999999997E-3</v>
      </c>
      <c r="G63" s="1">
        <v>4.1999999999999997E-3</v>
      </c>
    </row>
    <row r="64" spans="1:7" x14ac:dyDescent="0.2">
      <c r="A64" s="5">
        <v>196809</v>
      </c>
      <c r="B64" s="1">
        <v>4.0300000000000002E-2</v>
      </c>
      <c r="C64" s="1">
        <v>2.8400000000000002E-2</v>
      </c>
      <c r="D64" s="1">
        <v>3.0000000000000001E-3</v>
      </c>
      <c r="E64" s="1">
        <v>-1.9900000000000001E-2</v>
      </c>
      <c r="F64" s="1">
        <v>8.8000000000000005E-3</v>
      </c>
      <c r="G64" s="1">
        <v>4.3E-3</v>
      </c>
    </row>
    <row r="65" spans="1:7" x14ac:dyDescent="0.2">
      <c r="A65" s="5">
        <v>196810</v>
      </c>
      <c r="B65" s="1">
        <v>4.1999999999999997E-3</v>
      </c>
      <c r="C65" s="1">
        <v>-3.8E-3</v>
      </c>
      <c r="D65" s="1">
        <v>2.86E-2</v>
      </c>
      <c r="E65" s="1">
        <v>-1.32E-2</v>
      </c>
      <c r="F65" s="1">
        <v>2.53E-2</v>
      </c>
      <c r="G65" s="1">
        <v>4.4000000000000003E-3</v>
      </c>
    </row>
    <row r="66" spans="1:7" x14ac:dyDescent="0.2">
      <c r="A66" s="5">
        <v>196811</v>
      </c>
      <c r="B66" s="1">
        <v>5.4300000000000001E-2</v>
      </c>
      <c r="C66" s="1">
        <v>2.41E-2</v>
      </c>
      <c r="D66" s="1">
        <v>-9.2999999999999992E-3</v>
      </c>
      <c r="E66" s="1">
        <v>4.3E-3</v>
      </c>
      <c r="F66" s="1">
        <v>-2.2599999999999999E-2</v>
      </c>
      <c r="G66" s="1">
        <v>4.1999999999999997E-3</v>
      </c>
    </row>
    <row r="67" spans="1:7" x14ac:dyDescent="0.2">
      <c r="A67" s="5">
        <v>196812</v>
      </c>
      <c r="B67" s="1">
        <v>-3.9399999999999998E-2</v>
      </c>
      <c r="C67" s="1">
        <v>3.56E-2</v>
      </c>
      <c r="D67" s="1">
        <v>-1E-4</v>
      </c>
      <c r="E67" s="1">
        <v>-1.8599999999999998E-2</v>
      </c>
      <c r="F67" s="1">
        <v>1.7000000000000001E-2</v>
      </c>
      <c r="G67" s="1">
        <v>4.3E-3</v>
      </c>
    </row>
    <row r="68" spans="1:7" x14ac:dyDescent="0.2">
      <c r="A68" s="5">
        <v>196901</v>
      </c>
      <c r="B68" s="1">
        <v>-1.2500000000000001E-2</v>
      </c>
      <c r="C68" s="1">
        <v>-4.4999999999999997E-3</v>
      </c>
      <c r="D68" s="1">
        <v>1.6799999999999999E-2</v>
      </c>
      <c r="E68" s="1">
        <v>-1.55E-2</v>
      </c>
      <c r="F68" s="1">
        <v>1.37E-2</v>
      </c>
      <c r="G68" s="1">
        <v>5.3E-3</v>
      </c>
    </row>
    <row r="69" spans="1:7" x14ac:dyDescent="0.2">
      <c r="A69" s="5">
        <v>196902</v>
      </c>
      <c r="B69" s="1">
        <v>-5.8400000000000001E-2</v>
      </c>
      <c r="C69" s="1">
        <v>-4.1700000000000001E-2</v>
      </c>
      <c r="D69" s="1">
        <v>8.9999999999999993E-3</v>
      </c>
      <c r="E69" s="1">
        <v>2.07E-2</v>
      </c>
      <c r="F69" s="1">
        <v>7.7999999999999996E-3</v>
      </c>
      <c r="G69" s="1">
        <v>4.5999999999999999E-3</v>
      </c>
    </row>
    <row r="70" spans="1:7" x14ac:dyDescent="0.2">
      <c r="A70" s="5">
        <v>196903</v>
      </c>
      <c r="B70" s="1">
        <v>2.64E-2</v>
      </c>
      <c r="C70" s="1">
        <v>-4.1999999999999997E-3</v>
      </c>
      <c r="D70" s="1">
        <v>-5.1999999999999998E-3</v>
      </c>
      <c r="E70" s="1">
        <v>-1.4200000000000001E-2</v>
      </c>
      <c r="F70" s="1">
        <v>-4.5999999999999999E-3</v>
      </c>
      <c r="G70" s="1">
        <v>4.5999999999999999E-3</v>
      </c>
    </row>
    <row r="71" spans="1:7" x14ac:dyDescent="0.2">
      <c r="A71" s="5">
        <v>196904</v>
      </c>
      <c r="B71" s="1">
        <v>1.46E-2</v>
      </c>
      <c r="C71" s="1">
        <v>-8.3000000000000001E-3</v>
      </c>
      <c r="D71" s="1">
        <v>-2.9999999999999997E-4</v>
      </c>
      <c r="E71" s="1">
        <v>4.1000000000000003E-3</v>
      </c>
      <c r="F71" s="1">
        <v>2.3E-3</v>
      </c>
      <c r="G71" s="1">
        <v>5.3E-3</v>
      </c>
    </row>
    <row r="72" spans="1:7" x14ac:dyDescent="0.2">
      <c r="A72" s="5">
        <v>196905</v>
      </c>
      <c r="B72" s="1">
        <v>-1E-3</v>
      </c>
      <c r="C72" s="1">
        <v>-1.1000000000000001E-3</v>
      </c>
      <c r="D72" s="1">
        <v>7.1999999999999998E-3</v>
      </c>
      <c r="E72" s="1">
        <v>-9.4999999999999998E-3</v>
      </c>
      <c r="F72" s="1">
        <v>1.2500000000000001E-2</v>
      </c>
      <c r="G72" s="1">
        <v>4.7999999999999996E-3</v>
      </c>
    </row>
    <row r="73" spans="1:7" x14ac:dyDescent="0.2">
      <c r="A73" s="5">
        <v>196906</v>
      </c>
      <c r="B73" s="1">
        <v>-7.1800000000000003E-2</v>
      </c>
      <c r="C73" s="1">
        <v>-5.5E-2</v>
      </c>
      <c r="D73" s="1">
        <v>-1.09E-2</v>
      </c>
      <c r="E73" s="1">
        <v>4.3200000000000002E-2</v>
      </c>
      <c r="F73" s="1">
        <v>-1.5299999999999999E-2</v>
      </c>
      <c r="G73" s="1">
        <v>5.1000000000000004E-3</v>
      </c>
    </row>
    <row r="74" spans="1:7" x14ac:dyDescent="0.2">
      <c r="A74" s="5">
        <v>196907</v>
      </c>
      <c r="B74" s="1">
        <v>-7.0000000000000007E-2</v>
      </c>
      <c r="C74" s="1">
        <v>-3.39E-2</v>
      </c>
      <c r="D74" s="1">
        <v>1.18E-2</v>
      </c>
      <c r="E74" s="1">
        <v>1.4500000000000001E-2</v>
      </c>
      <c r="F74" s="1">
        <v>1.9300000000000001E-2</v>
      </c>
      <c r="G74" s="1">
        <v>5.3E-3</v>
      </c>
    </row>
    <row r="75" spans="1:7" x14ac:dyDescent="0.2">
      <c r="A75" s="5">
        <v>196908</v>
      </c>
      <c r="B75" s="1">
        <v>4.6800000000000001E-2</v>
      </c>
      <c r="C75" s="1">
        <v>6.6E-3</v>
      </c>
      <c r="D75" s="1">
        <v>-3.7699999999999997E-2</v>
      </c>
      <c r="E75" s="1">
        <v>1.17E-2</v>
      </c>
      <c r="F75" s="1">
        <v>-4.0399999999999998E-2</v>
      </c>
      <c r="G75" s="1">
        <v>5.0000000000000001E-3</v>
      </c>
    </row>
    <row r="76" spans="1:7" x14ac:dyDescent="0.2">
      <c r="A76" s="5">
        <v>196909</v>
      </c>
      <c r="B76" s="1">
        <v>-2.98E-2</v>
      </c>
      <c r="C76" s="1">
        <v>1.24E-2</v>
      </c>
      <c r="D76" s="1">
        <v>-3.1899999999999998E-2</v>
      </c>
      <c r="E76" s="1">
        <v>3.4500000000000003E-2</v>
      </c>
      <c r="F76" s="1">
        <v>-7.7000000000000002E-3</v>
      </c>
      <c r="G76" s="1">
        <v>6.1999999999999998E-3</v>
      </c>
    </row>
    <row r="77" spans="1:7" x14ac:dyDescent="0.2">
      <c r="A77" s="5">
        <v>196910</v>
      </c>
      <c r="B77" s="1">
        <v>5.0599999999999999E-2</v>
      </c>
      <c r="C77" s="1">
        <v>3.9100000000000003E-2</v>
      </c>
      <c r="D77" s="1">
        <v>-3.1E-2</v>
      </c>
      <c r="E77" s="1">
        <v>1.1999999999999999E-3</v>
      </c>
      <c r="F77" s="1">
        <v>-2.1399999999999999E-2</v>
      </c>
      <c r="G77" s="1">
        <v>6.0000000000000001E-3</v>
      </c>
    </row>
    <row r="78" spans="1:7" x14ac:dyDescent="0.2">
      <c r="A78" s="5">
        <v>196911</v>
      </c>
      <c r="B78" s="1">
        <v>-3.7900000000000003E-2</v>
      </c>
      <c r="C78" s="1">
        <v>-2.4500000000000001E-2</v>
      </c>
      <c r="D78" s="1">
        <v>-1.21E-2</v>
      </c>
      <c r="E78" s="1">
        <v>1.4500000000000001E-2</v>
      </c>
      <c r="F78" s="1">
        <v>2.8E-3</v>
      </c>
      <c r="G78" s="1">
        <v>5.1999999999999998E-3</v>
      </c>
    </row>
    <row r="79" spans="1:7" x14ac:dyDescent="0.2">
      <c r="A79" s="5">
        <v>196912</v>
      </c>
      <c r="B79" s="1">
        <v>-2.63E-2</v>
      </c>
      <c r="C79" s="1">
        <v>-3.7699999999999997E-2</v>
      </c>
      <c r="D79" s="1">
        <v>-2.8400000000000002E-2</v>
      </c>
      <c r="E79" s="1">
        <v>2.5399999999999999E-2</v>
      </c>
      <c r="F79" s="1">
        <v>-1.78E-2</v>
      </c>
      <c r="G79" s="1">
        <v>6.4000000000000003E-3</v>
      </c>
    </row>
    <row r="80" spans="1:7" x14ac:dyDescent="0.2">
      <c r="A80" s="5">
        <v>197001</v>
      </c>
      <c r="B80" s="1">
        <v>-8.1000000000000003E-2</v>
      </c>
      <c r="C80" s="1">
        <v>3.1300000000000001E-2</v>
      </c>
      <c r="D80" s="1">
        <v>3.1199999999999999E-2</v>
      </c>
      <c r="E80" s="1">
        <v>-1.7100000000000001E-2</v>
      </c>
      <c r="F80" s="1">
        <v>3.85E-2</v>
      </c>
      <c r="G80" s="1">
        <v>6.0000000000000001E-3</v>
      </c>
    </row>
    <row r="81" spans="1:7" x14ac:dyDescent="0.2">
      <c r="A81" s="5">
        <v>197002</v>
      </c>
      <c r="B81" s="1">
        <v>5.1299999999999998E-2</v>
      </c>
      <c r="C81" s="1">
        <v>-2.7400000000000001E-2</v>
      </c>
      <c r="D81" s="1">
        <v>3.9300000000000002E-2</v>
      </c>
      <c r="E81" s="1">
        <v>-2.3199999999999998E-2</v>
      </c>
      <c r="F81" s="1">
        <v>2.7400000000000001E-2</v>
      </c>
      <c r="G81" s="1">
        <v>6.1999999999999998E-3</v>
      </c>
    </row>
    <row r="82" spans="1:7" x14ac:dyDescent="0.2">
      <c r="A82" s="5">
        <v>197003</v>
      </c>
      <c r="B82" s="1">
        <v>-1.06E-2</v>
      </c>
      <c r="C82" s="1">
        <v>-2.4E-2</v>
      </c>
      <c r="D82" s="1">
        <v>3.9899999999999998E-2</v>
      </c>
      <c r="E82" s="1">
        <v>-1.01E-2</v>
      </c>
      <c r="F82" s="1">
        <v>4.3200000000000002E-2</v>
      </c>
      <c r="G82" s="1">
        <v>5.7000000000000002E-3</v>
      </c>
    </row>
    <row r="83" spans="1:7" x14ac:dyDescent="0.2">
      <c r="A83" s="5">
        <v>197004</v>
      </c>
      <c r="B83" s="1">
        <v>-0.11</v>
      </c>
      <c r="C83" s="1">
        <v>-6.3700000000000007E-2</v>
      </c>
      <c r="D83" s="1">
        <v>6.1699999999999998E-2</v>
      </c>
      <c r="E83" s="1">
        <v>-6.8999999999999999E-3</v>
      </c>
      <c r="F83" s="1">
        <v>6.2600000000000003E-2</v>
      </c>
      <c r="G83" s="1">
        <v>5.0000000000000001E-3</v>
      </c>
    </row>
    <row r="84" spans="1:7" x14ac:dyDescent="0.2">
      <c r="A84" s="5">
        <v>197005</v>
      </c>
      <c r="B84" s="1">
        <v>-6.9199999999999998E-2</v>
      </c>
      <c r="C84" s="1">
        <v>-4.4499999999999998E-2</v>
      </c>
      <c r="D84" s="1">
        <v>3.32E-2</v>
      </c>
      <c r="E84" s="1">
        <v>-1.2500000000000001E-2</v>
      </c>
      <c r="F84" s="1">
        <v>3.9199999999999999E-2</v>
      </c>
      <c r="G84" s="1">
        <v>5.3E-3</v>
      </c>
    </row>
    <row r="85" spans="1:7" x14ac:dyDescent="0.2">
      <c r="A85" s="5">
        <v>197006</v>
      </c>
      <c r="B85" s="1">
        <v>-5.79E-2</v>
      </c>
      <c r="C85" s="1">
        <v>-2.2100000000000002E-2</v>
      </c>
      <c r="D85" s="1">
        <v>6.0000000000000001E-3</v>
      </c>
      <c r="E85" s="1">
        <v>1.2999999999999999E-3</v>
      </c>
      <c r="F85" s="1">
        <v>2.9700000000000001E-2</v>
      </c>
      <c r="G85" s="1">
        <v>5.7999999999999996E-3</v>
      </c>
    </row>
    <row r="86" spans="1:7" x14ac:dyDescent="0.2">
      <c r="A86" s="5">
        <v>197007</v>
      </c>
      <c r="B86" s="1">
        <v>6.93E-2</v>
      </c>
      <c r="C86" s="1">
        <v>-6.1999999999999998E-3</v>
      </c>
      <c r="D86" s="1">
        <v>9.1000000000000004E-3</v>
      </c>
      <c r="E86" s="1">
        <v>-2.5000000000000001E-3</v>
      </c>
      <c r="F86" s="1">
        <v>1.8100000000000002E-2</v>
      </c>
      <c r="G86" s="1">
        <v>5.1999999999999998E-3</v>
      </c>
    </row>
    <row r="87" spans="1:7" x14ac:dyDescent="0.2">
      <c r="A87" s="5">
        <v>197008</v>
      </c>
      <c r="B87" s="1">
        <v>4.4900000000000002E-2</v>
      </c>
      <c r="C87" s="1">
        <v>1.5299999999999999E-2</v>
      </c>
      <c r="D87" s="1">
        <v>1.2699999999999999E-2</v>
      </c>
      <c r="E87" s="1">
        <v>5.5999999999999999E-3</v>
      </c>
      <c r="F87" s="1">
        <v>-1.9E-3</v>
      </c>
      <c r="G87" s="1">
        <v>5.3E-3</v>
      </c>
    </row>
    <row r="88" spans="1:7" x14ac:dyDescent="0.2">
      <c r="A88" s="5">
        <v>197009</v>
      </c>
      <c r="B88" s="1">
        <v>4.1799999999999997E-2</v>
      </c>
      <c r="C88" s="1">
        <v>8.5000000000000006E-2</v>
      </c>
      <c r="D88" s="1">
        <v>-5.5199999999999999E-2</v>
      </c>
      <c r="E88" s="1">
        <v>3.0000000000000001E-3</v>
      </c>
      <c r="F88" s="1">
        <v>-5.8400000000000001E-2</v>
      </c>
      <c r="G88" s="1">
        <v>5.4000000000000003E-3</v>
      </c>
    </row>
    <row r="89" spans="1:7" x14ac:dyDescent="0.2">
      <c r="A89" s="5">
        <v>197010</v>
      </c>
      <c r="B89" s="1">
        <v>-2.2800000000000001E-2</v>
      </c>
      <c r="C89" s="1">
        <v>-4.4299999999999999E-2</v>
      </c>
      <c r="D89" s="1">
        <v>2.0999999999999999E-3</v>
      </c>
      <c r="E89" s="1">
        <v>1.7100000000000001E-2</v>
      </c>
      <c r="F89" s="1">
        <v>2.3199999999999998E-2</v>
      </c>
      <c r="G89" s="1">
        <v>4.5999999999999999E-3</v>
      </c>
    </row>
    <row r="90" spans="1:7" x14ac:dyDescent="0.2">
      <c r="A90" s="5">
        <v>197011</v>
      </c>
      <c r="B90" s="1">
        <v>4.5999999999999999E-2</v>
      </c>
      <c r="C90" s="1">
        <v>-3.8600000000000002E-2</v>
      </c>
      <c r="D90" s="1">
        <v>1.7000000000000001E-2</v>
      </c>
      <c r="E90" s="1">
        <v>1.5599999999999999E-2</v>
      </c>
      <c r="F90" s="1">
        <v>1.4800000000000001E-2</v>
      </c>
      <c r="G90" s="1">
        <v>4.5999999999999999E-3</v>
      </c>
    </row>
    <row r="91" spans="1:7" x14ac:dyDescent="0.2">
      <c r="A91" s="5">
        <v>197012</v>
      </c>
      <c r="B91" s="1">
        <v>5.7200000000000001E-2</v>
      </c>
      <c r="C91" s="1">
        <v>2.93E-2</v>
      </c>
      <c r="D91" s="1">
        <v>9.9000000000000008E-3</v>
      </c>
      <c r="E91" s="1">
        <v>2.3999999999999998E-3</v>
      </c>
      <c r="F91" s="1">
        <v>2.8999999999999998E-3</v>
      </c>
      <c r="G91" s="1">
        <v>4.1999999999999997E-3</v>
      </c>
    </row>
    <row r="92" spans="1:7" x14ac:dyDescent="0.2">
      <c r="A92" s="5">
        <v>197101</v>
      </c>
      <c r="B92" s="1">
        <v>4.8399999999999999E-2</v>
      </c>
      <c r="C92" s="1">
        <v>7.5399999999999995E-2</v>
      </c>
      <c r="D92" s="1">
        <v>1.4800000000000001E-2</v>
      </c>
      <c r="E92" s="1">
        <v>-1.9900000000000001E-2</v>
      </c>
      <c r="F92" s="1">
        <v>5.9999999999999995E-4</v>
      </c>
      <c r="G92" s="1">
        <v>3.8E-3</v>
      </c>
    </row>
    <row r="93" spans="1:7" x14ac:dyDescent="0.2">
      <c r="A93" s="5">
        <v>197102</v>
      </c>
      <c r="B93" s="1">
        <v>1.41E-2</v>
      </c>
      <c r="C93" s="1">
        <v>2.0400000000000001E-2</v>
      </c>
      <c r="D93" s="1">
        <v>-1.2699999999999999E-2</v>
      </c>
      <c r="E93" s="1">
        <v>5.7999999999999996E-3</v>
      </c>
      <c r="F93" s="1">
        <v>-6.8999999999999999E-3</v>
      </c>
      <c r="G93" s="1">
        <v>3.3E-3</v>
      </c>
    </row>
    <row r="94" spans="1:7" x14ac:dyDescent="0.2">
      <c r="A94" s="5">
        <v>197103</v>
      </c>
      <c r="B94" s="1">
        <v>4.1300000000000003E-2</v>
      </c>
      <c r="C94" s="1">
        <v>2.2599999999999999E-2</v>
      </c>
      <c r="D94" s="1">
        <v>-4.0300000000000002E-2</v>
      </c>
      <c r="E94" s="1">
        <v>1.83E-2</v>
      </c>
      <c r="F94" s="1">
        <v>-2.7E-2</v>
      </c>
      <c r="G94" s="1">
        <v>3.0000000000000001E-3</v>
      </c>
    </row>
    <row r="95" spans="1:7" x14ac:dyDescent="0.2">
      <c r="A95" s="5">
        <v>197104</v>
      </c>
      <c r="B95" s="1">
        <v>3.15E-2</v>
      </c>
      <c r="C95" s="1">
        <v>-3.5000000000000001E-3</v>
      </c>
      <c r="D95" s="1">
        <v>8.0999999999999996E-3</v>
      </c>
      <c r="E95" s="1">
        <v>-1.46E-2</v>
      </c>
      <c r="F95" s="1">
        <v>8.8999999999999999E-3</v>
      </c>
      <c r="G95" s="1">
        <v>2.8E-3</v>
      </c>
    </row>
    <row r="96" spans="1:7" x14ac:dyDescent="0.2">
      <c r="A96" s="5">
        <v>197105</v>
      </c>
      <c r="B96" s="1">
        <v>-3.9800000000000002E-2</v>
      </c>
      <c r="C96" s="1">
        <v>-1.11E-2</v>
      </c>
      <c r="D96" s="1">
        <v>-1.41E-2</v>
      </c>
      <c r="E96" s="1">
        <v>1.3899999999999999E-2</v>
      </c>
      <c r="F96" s="1">
        <v>2.3999999999999998E-3</v>
      </c>
      <c r="G96" s="1">
        <v>2.8999999999999998E-3</v>
      </c>
    </row>
    <row r="97" spans="1:7" x14ac:dyDescent="0.2">
      <c r="A97" s="5">
        <v>197106</v>
      </c>
      <c r="B97" s="1">
        <v>-1E-3</v>
      </c>
      <c r="C97" s="1">
        <v>-1.49E-2</v>
      </c>
      <c r="D97" s="1">
        <v>-1.9400000000000001E-2</v>
      </c>
      <c r="E97" s="1">
        <v>1.55E-2</v>
      </c>
      <c r="F97" s="1">
        <v>-1.6500000000000001E-2</v>
      </c>
      <c r="G97" s="1">
        <v>3.7000000000000002E-3</v>
      </c>
    </row>
    <row r="98" spans="1:7" x14ac:dyDescent="0.2">
      <c r="A98" s="5">
        <v>197107</v>
      </c>
      <c r="B98" s="1">
        <v>-4.4999999999999998E-2</v>
      </c>
      <c r="C98" s="1">
        <v>-1.4200000000000001E-2</v>
      </c>
      <c r="D98" s="1">
        <v>-1E-4</v>
      </c>
      <c r="E98" s="1">
        <v>5.7000000000000002E-3</v>
      </c>
      <c r="F98" s="1">
        <v>1.49E-2</v>
      </c>
      <c r="G98" s="1">
        <v>4.0000000000000001E-3</v>
      </c>
    </row>
    <row r="99" spans="1:7" x14ac:dyDescent="0.2">
      <c r="A99" s="5">
        <v>197108</v>
      </c>
      <c r="B99" s="1">
        <v>3.7900000000000003E-2</v>
      </c>
      <c r="C99" s="1">
        <v>-1.5E-3</v>
      </c>
      <c r="D99" s="1">
        <v>2.64E-2</v>
      </c>
      <c r="E99" s="1">
        <v>-4.4999999999999997E-3</v>
      </c>
      <c r="F99" s="1">
        <v>2.63E-2</v>
      </c>
      <c r="G99" s="1">
        <v>4.7000000000000002E-3</v>
      </c>
    </row>
    <row r="100" spans="1:7" x14ac:dyDescent="0.2">
      <c r="A100" s="5">
        <v>197109</v>
      </c>
      <c r="B100" s="1">
        <v>-8.5000000000000006E-3</v>
      </c>
      <c r="C100" s="1">
        <v>2.8E-3</v>
      </c>
      <c r="D100" s="1">
        <v>-2.9100000000000001E-2</v>
      </c>
      <c r="E100" s="1">
        <v>2.5499999999999998E-2</v>
      </c>
      <c r="F100" s="1">
        <v>-1.5900000000000001E-2</v>
      </c>
      <c r="G100" s="1">
        <v>3.7000000000000002E-3</v>
      </c>
    </row>
    <row r="101" spans="1:7" x14ac:dyDescent="0.2">
      <c r="A101" s="5">
        <v>197110</v>
      </c>
      <c r="B101" s="1">
        <v>-4.4200000000000003E-2</v>
      </c>
      <c r="C101" s="1">
        <v>-1.5900000000000001E-2</v>
      </c>
      <c r="D101" s="1">
        <v>-4.7999999999999996E-3</v>
      </c>
      <c r="E101" s="1">
        <v>1.5800000000000002E-2</v>
      </c>
      <c r="F101" s="1">
        <v>-1.38E-2</v>
      </c>
      <c r="G101" s="1">
        <v>3.7000000000000002E-3</v>
      </c>
    </row>
    <row r="102" spans="1:7" x14ac:dyDescent="0.2">
      <c r="A102" s="5">
        <v>197111</v>
      </c>
      <c r="B102" s="1">
        <v>-4.5999999999999999E-3</v>
      </c>
      <c r="C102" s="1">
        <v>-2.87E-2</v>
      </c>
      <c r="D102" s="1">
        <v>-1.7000000000000001E-2</v>
      </c>
      <c r="E102" s="1">
        <v>2.41E-2</v>
      </c>
      <c r="F102" s="1">
        <v>-3.3E-3</v>
      </c>
      <c r="G102" s="1">
        <v>3.7000000000000002E-3</v>
      </c>
    </row>
    <row r="103" spans="1:7" x14ac:dyDescent="0.2">
      <c r="A103" s="5">
        <v>197112</v>
      </c>
      <c r="B103" s="1">
        <v>8.7099999999999997E-2</v>
      </c>
      <c r="C103" s="1">
        <v>3.2500000000000001E-2</v>
      </c>
      <c r="D103" s="1">
        <v>-4.1000000000000003E-3</v>
      </c>
      <c r="E103" s="1">
        <v>-3.8999999999999998E-3</v>
      </c>
      <c r="F103" s="1">
        <v>-1.7299999999999999E-2</v>
      </c>
      <c r="G103" s="1">
        <v>3.7000000000000002E-3</v>
      </c>
    </row>
    <row r="104" spans="1:7" x14ac:dyDescent="0.2">
      <c r="A104" s="5">
        <v>197201</v>
      </c>
      <c r="B104" s="1">
        <v>2.4899999999999999E-2</v>
      </c>
      <c r="C104" s="1">
        <v>6.1199999999999997E-2</v>
      </c>
      <c r="D104" s="1">
        <v>2.2700000000000001E-2</v>
      </c>
      <c r="E104" s="1">
        <v>-1.6799999999999999E-2</v>
      </c>
      <c r="F104" s="1">
        <v>5.1999999999999998E-3</v>
      </c>
      <c r="G104" s="1">
        <v>2.8999999999999998E-3</v>
      </c>
    </row>
    <row r="105" spans="1:7" x14ac:dyDescent="0.2">
      <c r="A105" s="5">
        <v>197202</v>
      </c>
      <c r="B105" s="1">
        <v>2.87E-2</v>
      </c>
      <c r="C105" s="1">
        <v>8.8999999999999999E-3</v>
      </c>
      <c r="D105" s="1">
        <v>-2.7699999999999999E-2</v>
      </c>
      <c r="E105" s="1">
        <v>1.6299999999999999E-2</v>
      </c>
      <c r="F105" s="1">
        <v>-5.3E-3</v>
      </c>
      <c r="G105" s="1">
        <v>2.5000000000000001E-3</v>
      </c>
    </row>
    <row r="106" spans="1:7" x14ac:dyDescent="0.2">
      <c r="A106" s="5">
        <v>197203</v>
      </c>
      <c r="B106" s="1">
        <v>6.3E-3</v>
      </c>
      <c r="C106" s="1">
        <v>-4.7000000000000002E-3</v>
      </c>
      <c r="D106" s="1">
        <v>-1.6299999999999999E-2</v>
      </c>
      <c r="E106" s="1">
        <v>1.61E-2</v>
      </c>
      <c r="F106" s="1">
        <v>-1.5E-3</v>
      </c>
      <c r="G106" s="1">
        <v>2.7000000000000001E-3</v>
      </c>
    </row>
    <row r="107" spans="1:7" x14ac:dyDescent="0.2">
      <c r="A107" s="5">
        <v>197204</v>
      </c>
      <c r="B107" s="1">
        <v>2.8999999999999998E-3</v>
      </c>
      <c r="C107" s="1">
        <v>2E-3</v>
      </c>
      <c r="D107" s="1">
        <v>1E-3</v>
      </c>
      <c r="E107" s="1">
        <v>-4.4999999999999997E-3</v>
      </c>
      <c r="F107" s="1">
        <v>-0.01</v>
      </c>
      <c r="G107" s="1">
        <v>2.8999999999999998E-3</v>
      </c>
    </row>
    <row r="108" spans="1:7" x14ac:dyDescent="0.2">
      <c r="A108" s="5">
        <v>197205</v>
      </c>
      <c r="B108" s="1">
        <v>1.2500000000000001E-2</v>
      </c>
      <c r="C108" s="1">
        <v>-3.1199999999999999E-2</v>
      </c>
      <c r="D108" s="1">
        <v>-2.7199999999999998E-2</v>
      </c>
      <c r="E108" s="1">
        <v>2.3800000000000002E-2</v>
      </c>
      <c r="F108" s="1">
        <v>-1.9199999999999998E-2</v>
      </c>
      <c r="G108" s="1">
        <v>3.0000000000000001E-3</v>
      </c>
    </row>
    <row r="109" spans="1:7" x14ac:dyDescent="0.2">
      <c r="A109" s="5">
        <v>197206</v>
      </c>
      <c r="B109" s="1">
        <v>-2.4299999999999999E-2</v>
      </c>
      <c r="C109" s="1">
        <v>-4.7000000000000002E-3</v>
      </c>
      <c r="D109" s="1">
        <v>-2.4899999999999999E-2</v>
      </c>
      <c r="E109" s="1">
        <v>1.8100000000000002E-2</v>
      </c>
      <c r="F109" s="1">
        <v>-3.3999999999999998E-3</v>
      </c>
      <c r="G109" s="1">
        <v>2.8999999999999998E-3</v>
      </c>
    </row>
    <row r="110" spans="1:7" x14ac:dyDescent="0.2">
      <c r="A110" s="5">
        <v>197207</v>
      </c>
      <c r="B110" s="1">
        <v>-8.0000000000000002E-3</v>
      </c>
      <c r="C110" s="1">
        <v>-2.7699999999999999E-2</v>
      </c>
      <c r="D110" s="1">
        <v>6.6E-3</v>
      </c>
      <c r="E110" s="1">
        <v>1.14E-2</v>
      </c>
      <c r="F110" s="1">
        <v>-6.4999999999999997E-3</v>
      </c>
      <c r="G110" s="1">
        <v>3.0999999999999999E-3</v>
      </c>
    </row>
    <row r="111" spans="1:7" x14ac:dyDescent="0.2">
      <c r="A111" s="5">
        <v>197208</v>
      </c>
      <c r="B111" s="1">
        <v>3.2599999999999997E-2</v>
      </c>
      <c r="C111" s="1">
        <v>-3.4799999999999998E-2</v>
      </c>
      <c r="D111" s="1">
        <v>4.53E-2</v>
      </c>
      <c r="E111" s="1">
        <v>-1.95E-2</v>
      </c>
      <c r="F111" s="1">
        <v>2.8799999999999999E-2</v>
      </c>
      <c r="G111" s="1">
        <v>2.8999999999999998E-3</v>
      </c>
    </row>
    <row r="112" spans="1:7" x14ac:dyDescent="0.2">
      <c r="A112" s="5">
        <v>197209</v>
      </c>
      <c r="B112" s="1">
        <v>-1.14E-2</v>
      </c>
      <c r="C112" s="1">
        <v>-2.2200000000000001E-2</v>
      </c>
      <c r="D112" s="1">
        <v>4.7000000000000002E-3</v>
      </c>
      <c r="E112" s="1">
        <v>1.72E-2</v>
      </c>
      <c r="F112" s="1">
        <v>-1.9699999999999999E-2</v>
      </c>
      <c r="G112" s="1">
        <v>3.3999999999999998E-3</v>
      </c>
    </row>
    <row r="113" spans="1:7" x14ac:dyDescent="0.2">
      <c r="A113" s="5">
        <v>197210</v>
      </c>
      <c r="B113" s="1">
        <v>5.1999999999999998E-3</v>
      </c>
      <c r="C113" s="1">
        <v>-2.5399999999999999E-2</v>
      </c>
      <c r="D113" s="1">
        <v>1.35E-2</v>
      </c>
      <c r="E113" s="1">
        <v>-1.5E-3</v>
      </c>
      <c r="F113" s="1">
        <v>-2.0000000000000001E-4</v>
      </c>
      <c r="G113" s="1">
        <v>4.0000000000000001E-3</v>
      </c>
    </row>
    <row r="114" spans="1:7" x14ac:dyDescent="0.2">
      <c r="A114" s="5">
        <v>197211</v>
      </c>
      <c r="B114" s="1">
        <v>4.5999999999999999E-2</v>
      </c>
      <c r="C114" s="1">
        <v>-6.3E-3</v>
      </c>
      <c r="D114" s="1">
        <v>4.8300000000000003E-2</v>
      </c>
      <c r="E114" s="1">
        <v>-1.9800000000000002E-2</v>
      </c>
      <c r="F114" s="1">
        <v>3.3399999999999999E-2</v>
      </c>
      <c r="G114" s="1">
        <v>3.7000000000000002E-3</v>
      </c>
    </row>
    <row r="115" spans="1:7" x14ac:dyDescent="0.2">
      <c r="A115" s="5">
        <v>197212</v>
      </c>
      <c r="B115" s="1">
        <v>6.1999999999999998E-3</v>
      </c>
      <c r="C115" s="1">
        <v>-1.9E-2</v>
      </c>
      <c r="D115" s="1">
        <v>-2.1899999999999999E-2</v>
      </c>
      <c r="E115" s="1">
        <v>2.58E-2</v>
      </c>
      <c r="F115" s="1">
        <v>-2.1499999999999998E-2</v>
      </c>
      <c r="G115" s="1">
        <v>3.7000000000000002E-3</v>
      </c>
    </row>
    <row r="116" spans="1:7" x14ac:dyDescent="0.2">
      <c r="A116" s="5">
        <v>197301</v>
      </c>
      <c r="B116" s="1">
        <v>-3.2899999999999999E-2</v>
      </c>
      <c r="C116" s="1">
        <v>-2.8199999999999999E-2</v>
      </c>
      <c r="D116" s="1">
        <v>2.6800000000000001E-2</v>
      </c>
      <c r="E116" s="1">
        <v>3.8E-3</v>
      </c>
      <c r="F116" s="1">
        <v>8.9999999999999993E-3</v>
      </c>
      <c r="G116" s="1">
        <v>4.4000000000000003E-3</v>
      </c>
    </row>
    <row r="117" spans="1:7" x14ac:dyDescent="0.2">
      <c r="A117" s="5">
        <v>197302</v>
      </c>
      <c r="B117" s="1">
        <v>-4.8500000000000001E-2</v>
      </c>
      <c r="C117" s="1">
        <v>-3.9E-2</v>
      </c>
      <c r="D117" s="1">
        <v>1.6E-2</v>
      </c>
      <c r="E117" s="1">
        <v>-2.5000000000000001E-3</v>
      </c>
      <c r="F117" s="1">
        <v>2.0000000000000001E-4</v>
      </c>
      <c r="G117" s="1">
        <v>4.1000000000000003E-3</v>
      </c>
    </row>
    <row r="118" spans="1:7" x14ac:dyDescent="0.2">
      <c r="A118" s="5">
        <v>197303</v>
      </c>
      <c r="B118" s="1">
        <v>-1.2999999999999999E-2</v>
      </c>
      <c r="C118" s="1">
        <v>-2.3300000000000001E-2</v>
      </c>
      <c r="D118" s="1">
        <v>2.6200000000000001E-2</v>
      </c>
      <c r="E118" s="1">
        <v>-1.04E-2</v>
      </c>
      <c r="F118" s="1">
        <v>6.4000000000000003E-3</v>
      </c>
      <c r="G118" s="1">
        <v>4.5999999999999999E-3</v>
      </c>
    </row>
    <row r="119" spans="1:7" x14ac:dyDescent="0.2">
      <c r="A119" s="5">
        <v>197304</v>
      </c>
      <c r="B119" s="1">
        <v>-5.6800000000000003E-2</v>
      </c>
      <c r="C119" s="1">
        <v>-2.9499999999999998E-2</v>
      </c>
      <c r="D119" s="1">
        <v>5.4199999999999998E-2</v>
      </c>
      <c r="E119" s="1">
        <v>-1.6500000000000001E-2</v>
      </c>
      <c r="F119" s="1">
        <v>2.7300000000000001E-2</v>
      </c>
      <c r="G119" s="1">
        <v>5.1999999999999998E-3</v>
      </c>
    </row>
    <row r="120" spans="1:7" x14ac:dyDescent="0.2">
      <c r="A120" s="5">
        <v>197305</v>
      </c>
      <c r="B120" s="1">
        <v>-2.9399999999999999E-2</v>
      </c>
      <c r="C120" s="1">
        <v>-6.1800000000000001E-2</v>
      </c>
      <c r="D120" s="1">
        <v>4.1000000000000003E-3</v>
      </c>
      <c r="E120" s="1">
        <v>1.9400000000000001E-2</v>
      </c>
      <c r="F120" s="1">
        <v>-1.5100000000000001E-2</v>
      </c>
      <c r="G120" s="1">
        <v>5.1000000000000004E-3</v>
      </c>
    </row>
    <row r="121" spans="1:7" x14ac:dyDescent="0.2">
      <c r="A121" s="5">
        <v>197306</v>
      </c>
      <c r="B121" s="1">
        <v>-1.5699999999999999E-2</v>
      </c>
      <c r="C121" s="1">
        <v>-2.5100000000000001E-2</v>
      </c>
      <c r="D121" s="1">
        <v>1.1900000000000001E-2</v>
      </c>
      <c r="E121" s="1">
        <v>-2.7000000000000001E-3</v>
      </c>
      <c r="F121" s="1">
        <v>2.0999999999999999E-3</v>
      </c>
      <c r="G121" s="1">
        <v>5.1000000000000004E-3</v>
      </c>
    </row>
    <row r="122" spans="1:7" x14ac:dyDescent="0.2">
      <c r="A122" s="5">
        <v>197307</v>
      </c>
      <c r="B122" s="1">
        <v>5.0500000000000003E-2</v>
      </c>
      <c r="C122" s="1">
        <v>7.2599999999999998E-2</v>
      </c>
      <c r="D122" s="1">
        <v>-5.2600000000000001E-2</v>
      </c>
      <c r="E122" s="1">
        <v>-5.0000000000000001E-4</v>
      </c>
      <c r="F122" s="1">
        <v>-3.27E-2</v>
      </c>
      <c r="G122" s="1">
        <v>6.4000000000000003E-3</v>
      </c>
    </row>
    <row r="123" spans="1:7" x14ac:dyDescent="0.2">
      <c r="A123" s="5">
        <v>197308</v>
      </c>
      <c r="B123" s="1">
        <v>-3.8199999999999998E-2</v>
      </c>
      <c r="C123" s="1">
        <v>-1.7899999999999999E-2</v>
      </c>
      <c r="D123" s="1">
        <v>1.06E-2</v>
      </c>
      <c r="E123" s="1">
        <v>-1.2800000000000001E-2</v>
      </c>
      <c r="F123" s="1">
        <v>1.29E-2</v>
      </c>
      <c r="G123" s="1">
        <v>7.0000000000000001E-3</v>
      </c>
    </row>
    <row r="124" spans="1:7" x14ac:dyDescent="0.2">
      <c r="A124" s="5">
        <v>197309</v>
      </c>
      <c r="B124" s="1">
        <v>4.7500000000000001E-2</v>
      </c>
      <c r="C124" s="1">
        <v>3.5700000000000003E-2</v>
      </c>
      <c r="D124" s="1">
        <v>2.24E-2</v>
      </c>
      <c r="E124" s="1">
        <v>-2.3E-2</v>
      </c>
      <c r="F124" s="1">
        <v>1.7500000000000002E-2</v>
      </c>
      <c r="G124" s="1">
        <v>6.7999999999999996E-3</v>
      </c>
    </row>
    <row r="125" spans="1:7" x14ac:dyDescent="0.2">
      <c r="A125" s="5">
        <v>197310</v>
      </c>
      <c r="B125" s="1">
        <v>-8.3000000000000001E-3</v>
      </c>
      <c r="C125" s="1">
        <v>-3.0000000000000001E-3</v>
      </c>
      <c r="D125" s="1">
        <v>1.6E-2</v>
      </c>
      <c r="E125" s="1">
        <v>-1.83E-2</v>
      </c>
      <c r="F125" s="1">
        <v>2.6800000000000001E-2</v>
      </c>
      <c r="G125" s="1">
        <v>6.4999999999999997E-3</v>
      </c>
    </row>
    <row r="126" spans="1:7" x14ac:dyDescent="0.2">
      <c r="A126" s="5">
        <v>197311</v>
      </c>
      <c r="B126" s="1">
        <v>-0.1275</v>
      </c>
      <c r="C126" s="1">
        <v>-7.2700000000000001E-2</v>
      </c>
      <c r="D126" s="1">
        <v>3.9899999999999998E-2</v>
      </c>
      <c r="E126" s="1">
        <v>-2.58E-2</v>
      </c>
      <c r="F126" s="1">
        <v>1.6899999999999998E-2</v>
      </c>
      <c r="G126" s="1">
        <v>5.5999999999999999E-3</v>
      </c>
    </row>
    <row r="127" spans="1:7" x14ac:dyDescent="0.2">
      <c r="A127" s="5">
        <v>197312</v>
      </c>
      <c r="B127" s="1">
        <v>6.1000000000000004E-3</v>
      </c>
      <c r="C127" s="1">
        <v>-4.6600000000000003E-2</v>
      </c>
      <c r="D127" s="1">
        <v>3.9399999999999998E-2</v>
      </c>
      <c r="E127" s="1">
        <v>-2.69E-2</v>
      </c>
      <c r="F127" s="1">
        <v>2.41E-2</v>
      </c>
      <c r="G127" s="1">
        <v>6.4000000000000003E-3</v>
      </c>
    </row>
    <row r="128" spans="1:7" x14ac:dyDescent="0.2">
      <c r="A128" s="5">
        <v>197401</v>
      </c>
      <c r="B128" s="1">
        <v>-1.6999999999999999E-3</v>
      </c>
      <c r="C128" s="1">
        <v>0.10390000000000001</v>
      </c>
      <c r="D128" s="1">
        <v>0.06</v>
      </c>
      <c r="E128" s="1">
        <v>-3.1800000000000002E-2</v>
      </c>
      <c r="F128" s="1">
        <v>4.48E-2</v>
      </c>
      <c r="G128" s="1">
        <v>6.3E-3</v>
      </c>
    </row>
    <row r="129" spans="1:7" x14ac:dyDescent="0.2">
      <c r="A129" s="5">
        <v>197402</v>
      </c>
      <c r="B129" s="1">
        <v>-4.7000000000000002E-3</v>
      </c>
      <c r="C129" s="1">
        <v>1.1999999999999999E-3</v>
      </c>
      <c r="D129" s="1">
        <v>2.5000000000000001E-2</v>
      </c>
      <c r="E129" s="1">
        <v>-1.8700000000000001E-2</v>
      </c>
      <c r="F129" s="1">
        <v>2.6200000000000001E-2</v>
      </c>
      <c r="G129" s="1">
        <v>5.7999999999999996E-3</v>
      </c>
    </row>
    <row r="130" spans="1:7" x14ac:dyDescent="0.2">
      <c r="A130" s="5">
        <v>197403</v>
      </c>
      <c r="B130" s="1">
        <v>-2.81E-2</v>
      </c>
      <c r="C130" s="1">
        <v>2.6100000000000002E-2</v>
      </c>
      <c r="D130" s="1">
        <v>-1.1999999999999999E-3</v>
      </c>
      <c r="E130" s="1">
        <v>2.7900000000000001E-2</v>
      </c>
      <c r="F130" s="1">
        <v>4.4999999999999997E-3</v>
      </c>
      <c r="G130" s="1">
        <v>5.5999999999999999E-3</v>
      </c>
    </row>
    <row r="131" spans="1:7" x14ac:dyDescent="0.2">
      <c r="A131" s="5">
        <v>197404</v>
      </c>
      <c r="B131" s="1">
        <v>-5.2900000000000003E-2</v>
      </c>
      <c r="C131" s="1">
        <v>-6.8999999999999999E-3</v>
      </c>
      <c r="D131" s="1">
        <v>8.6999999999999994E-3</v>
      </c>
      <c r="E131" s="1">
        <v>2.8799999999999999E-2</v>
      </c>
      <c r="F131" s="1">
        <v>2.0799999999999999E-2</v>
      </c>
      <c r="G131" s="1">
        <v>7.4999999999999997E-3</v>
      </c>
    </row>
    <row r="132" spans="1:7" x14ac:dyDescent="0.2">
      <c r="A132" s="5">
        <v>197405</v>
      </c>
      <c r="B132" s="1">
        <v>-4.6800000000000001E-2</v>
      </c>
      <c r="C132" s="1">
        <v>-3.0800000000000001E-2</v>
      </c>
      <c r="D132" s="1">
        <v>-2.07E-2</v>
      </c>
      <c r="E132" s="1">
        <v>4.9299999999999997E-2</v>
      </c>
      <c r="F132" s="1">
        <v>-4.0000000000000001E-3</v>
      </c>
      <c r="G132" s="1">
        <v>7.4999999999999997E-3</v>
      </c>
    </row>
    <row r="133" spans="1:7" x14ac:dyDescent="0.2">
      <c r="A133" s="5">
        <v>197406</v>
      </c>
      <c r="B133" s="1">
        <v>-2.8299999999999999E-2</v>
      </c>
      <c r="C133" s="1">
        <v>2.0000000000000001E-4</v>
      </c>
      <c r="D133" s="1">
        <v>7.9000000000000008E-3</v>
      </c>
      <c r="E133" s="1">
        <v>6.1999999999999998E-3</v>
      </c>
      <c r="F133" s="1">
        <v>2.9000000000000001E-2</v>
      </c>
      <c r="G133" s="1">
        <v>6.0000000000000001E-3</v>
      </c>
    </row>
    <row r="134" spans="1:7" x14ac:dyDescent="0.2">
      <c r="A134" s="5">
        <v>197407</v>
      </c>
      <c r="B134" s="1">
        <v>-8.0500000000000002E-2</v>
      </c>
      <c r="C134" s="1">
        <v>1.9199999999999998E-2</v>
      </c>
      <c r="D134" s="1">
        <v>5.1700000000000003E-2</v>
      </c>
      <c r="E134" s="1">
        <v>-3.2599999999999997E-2</v>
      </c>
      <c r="F134" s="1">
        <v>4.5999999999999999E-2</v>
      </c>
      <c r="G134" s="1">
        <v>7.0000000000000001E-3</v>
      </c>
    </row>
    <row r="135" spans="1:7" x14ac:dyDescent="0.2">
      <c r="A135" s="5">
        <v>197408</v>
      </c>
      <c r="B135" s="1">
        <v>-9.35E-2</v>
      </c>
      <c r="C135" s="1">
        <v>2.5999999999999999E-3</v>
      </c>
      <c r="D135" s="1">
        <v>2.64E-2</v>
      </c>
      <c r="E135" s="1">
        <v>-2.8E-3</v>
      </c>
      <c r="F135" s="1">
        <v>2.5999999999999999E-2</v>
      </c>
      <c r="G135" s="1">
        <v>6.0000000000000001E-3</v>
      </c>
    </row>
    <row r="136" spans="1:7" x14ac:dyDescent="0.2">
      <c r="A136" s="5">
        <v>197409</v>
      </c>
      <c r="B136" s="1">
        <v>-0.1177</v>
      </c>
      <c r="C136" s="1">
        <v>1.4800000000000001E-2</v>
      </c>
      <c r="D136" s="1">
        <v>5.5899999999999998E-2</v>
      </c>
      <c r="E136" s="1">
        <v>-4.4299999999999999E-2</v>
      </c>
      <c r="F136" s="1">
        <v>5.9200000000000003E-2</v>
      </c>
      <c r="G136" s="1">
        <v>8.0999999999999996E-3</v>
      </c>
    </row>
    <row r="137" spans="1:7" x14ac:dyDescent="0.2">
      <c r="A137" s="5">
        <v>197410</v>
      </c>
      <c r="B137" s="1">
        <v>0.161</v>
      </c>
      <c r="C137" s="1">
        <v>-6.8199999999999997E-2</v>
      </c>
      <c r="D137" s="1">
        <v>-9.8799999999999999E-2</v>
      </c>
      <c r="E137" s="1">
        <v>-2.2000000000000001E-3</v>
      </c>
      <c r="F137" s="1">
        <v>-2.87E-2</v>
      </c>
      <c r="G137" s="1">
        <v>5.1000000000000004E-3</v>
      </c>
    </row>
    <row r="138" spans="1:7" x14ac:dyDescent="0.2">
      <c r="A138" s="5">
        <v>197411</v>
      </c>
      <c r="B138" s="1">
        <v>-4.5100000000000001E-2</v>
      </c>
      <c r="C138" s="1">
        <v>-1.4800000000000001E-2</v>
      </c>
      <c r="D138" s="1">
        <v>-2E-3</v>
      </c>
      <c r="E138" s="1">
        <v>-3.3500000000000002E-2</v>
      </c>
      <c r="F138" s="1">
        <v>2.9399999999999999E-2</v>
      </c>
      <c r="G138" s="1">
        <v>5.4000000000000003E-3</v>
      </c>
    </row>
    <row r="139" spans="1:7" x14ac:dyDescent="0.2">
      <c r="A139" s="5">
        <v>197412</v>
      </c>
      <c r="B139" s="1">
        <v>-3.4500000000000003E-2</v>
      </c>
      <c r="C139" s="1">
        <v>-4.3499999999999997E-2</v>
      </c>
      <c r="D139" s="1">
        <v>1.1000000000000001E-3</v>
      </c>
      <c r="E139" s="1">
        <v>-6.8999999999999999E-3</v>
      </c>
      <c r="F139" s="1">
        <v>3.2599999999999997E-2</v>
      </c>
      <c r="G139" s="1">
        <v>7.0000000000000001E-3</v>
      </c>
    </row>
    <row r="140" spans="1:7" x14ac:dyDescent="0.2">
      <c r="A140" s="5">
        <v>197501</v>
      </c>
      <c r="B140" s="1">
        <v>0.1366</v>
      </c>
      <c r="C140" s="1">
        <v>0.12920000000000001</v>
      </c>
      <c r="D140" s="1">
        <v>8.2699999999999996E-2</v>
      </c>
      <c r="E140" s="1">
        <v>-7.6E-3</v>
      </c>
      <c r="F140" s="1">
        <v>-9.1999999999999998E-3</v>
      </c>
      <c r="G140" s="1">
        <v>5.7999999999999996E-3</v>
      </c>
    </row>
    <row r="141" spans="1:7" x14ac:dyDescent="0.2">
      <c r="A141" s="5">
        <v>197502</v>
      </c>
      <c r="B141" s="1">
        <v>5.5599999999999997E-2</v>
      </c>
      <c r="C141" s="1">
        <v>-6.4999999999999997E-3</v>
      </c>
      <c r="D141" s="1">
        <v>-4.4400000000000002E-2</v>
      </c>
      <c r="E141" s="1">
        <v>1.15E-2</v>
      </c>
      <c r="F141" s="1">
        <v>-2.12E-2</v>
      </c>
      <c r="G141" s="1">
        <v>4.3E-3</v>
      </c>
    </row>
    <row r="142" spans="1:7" x14ac:dyDescent="0.2">
      <c r="A142" s="5">
        <v>197503</v>
      </c>
      <c r="B142" s="1">
        <v>2.6599999999999999E-2</v>
      </c>
      <c r="C142" s="1">
        <v>3.9899999999999998E-2</v>
      </c>
      <c r="D142" s="1">
        <v>2.3900000000000001E-2</v>
      </c>
      <c r="E142" s="1">
        <v>1.23E-2</v>
      </c>
      <c r="F142" s="1">
        <v>-1.3100000000000001E-2</v>
      </c>
      <c r="G142" s="1">
        <v>4.1000000000000003E-3</v>
      </c>
    </row>
    <row r="143" spans="1:7" x14ac:dyDescent="0.2">
      <c r="A143" s="5">
        <v>197504</v>
      </c>
      <c r="B143" s="1">
        <v>4.2299999999999997E-2</v>
      </c>
      <c r="C143" s="1">
        <v>-7.1999999999999998E-3</v>
      </c>
      <c r="D143" s="1">
        <v>-1.1299999999999999E-2</v>
      </c>
      <c r="E143" s="1">
        <v>1.4200000000000001E-2</v>
      </c>
      <c r="F143" s="1">
        <v>-1.35E-2</v>
      </c>
      <c r="G143" s="1">
        <v>4.4000000000000003E-3</v>
      </c>
    </row>
    <row r="144" spans="1:7" x14ac:dyDescent="0.2">
      <c r="A144" s="5">
        <v>197505</v>
      </c>
      <c r="B144" s="1">
        <v>5.1900000000000002E-2</v>
      </c>
      <c r="C144" s="1">
        <v>2.8899999999999999E-2</v>
      </c>
      <c r="D144" s="1">
        <v>-4.1000000000000002E-2</v>
      </c>
      <c r="E144" s="1">
        <v>-9.9000000000000008E-3</v>
      </c>
      <c r="F144" s="1">
        <v>-6.1000000000000004E-3</v>
      </c>
      <c r="G144" s="1">
        <v>4.4000000000000003E-3</v>
      </c>
    </row>
    <row r="145" spans="1:7" x14ac:dyDescent="0.2">
      <c r="A145" s="5">
        <v>197506</v>
      </c>
      <c r="B145" s="1">
        <v>4.8300000000000003E-2</v>
      </c>
      <c r="C145" s="1">
        <v>1.4200000000000001E-2</v>
      </c>
      <c r="D145" s="1">
        <v>1.4E-2</v>
      </c>
      <c r="E145" s="1">
        <v>-2.6599999999999999E-2</v>
      </c>
      <c r="F145" s="1">
        <v>1.0999999999999999E-2</v>
      </c>
      <c r="G145" s="1">
        <v>4.1000000000000003E-3</v>
      </c>
    </row>
    <row r="146" spans="1:7" x14ac:dyDescent="0.2">
      <c r="A146" s="5">
        <v>197507</v>
      </c>
      <c r="B146" s="1">
        <v>-6.59E-2</v>
      </c>
      <c r="C146" s="1">
        <v>3.44E-2</v>
      </c>
      <c r="D146" s="1">
        <v>1.6899999999999998E-2</v>
      </c>
      <c r="E146" s="1">
        <v>4.5999999999999999E-3</v>
      </c>
      <c r="F146" s="1">
        <v>1.23E-2</v>
      </c>
      <c r="G146" s="1">
        <v>4.7999999999999996E-3</v>
      </c>
    </row>
    <row r="147" spans="1:7" x14ac:dyDescent="0.2">
      <c r="A147" s="5">
        <v>197508</v>
      </c>
      <c r="B147" s="1">
        <v>-2.8500000000000001E-2</v>
      </c>
      <c r="C147" s="1">
        <v>-2.8400000000000002E-2</v>
      </c>
      <c r="D147" s="1">
        <v>-9.4000000000000004E-3</v>
      </c>
      <c r="E147" s="1">
        <v>1.12E-2</v>
      </c>
      <c r="F147" s="1">
        <v>-9.2999999999999992E-3</v>
      </c>
      <c r="G147" s="1">
        <v>4.7999999999999996E-3</v>
      </c>
    </row>
    <row r="148" spans="1:7" x14ac:dyDescent="0.2">
      <c r="A148" s="5">
        <v>197509</v>
      </c>
      <c r="B148" s="1">
        <v>-4.2599999999999999E-2</v>
      </c>
      <c r="C148" s="1">
        <v>5.0000000000000001E-4</v>
      </c>
      <c r="D148" s="1">
        <v>4.3E-3</v>
      </c>
      <c r="E148" s="1">
        <v>5.3E-3</v>
      </c>
      <c r="F148" s="1">
        <v>5.4999999999999997E-3</v>
      </c>
      <c r="G148" s="1">
        <v>5.3E-3</v>
      </c>
    </row>
    <row r="149" spans="1:7" x14ac:dyDescent="0.2">
      <c r="A149" s="5">
        <v>197510</v>
      </c>
      <c r="B149" s="1">
        <v>5.3100000000000001E-2</v>
      </c>
      <c r="C149" s="1">
        <v>-4.2200000000000001E-2</v>
      </c>
      <c r="D149" s="1">
        <v>2.7000000000000001E-3</v>
      </c>
      <c r="E149" s="1">
        <v>-4.7999999999999996E-3</v>
      </c>
      <c r="F149" s="1">
        <v>2.1999999999999999E-2</v>
      </c>
      <c r="G149" s="1">
        <v>5.5999999999999999E-3</v>
      </c>
    </row>
    <row r="150" spans="1:7" x14ac:dyDescent="0.2">
      <c r="A150" s="5">
        <v>197511</v>
      </c>
      <c r="B150" s="1">
        <v>2.64E-2</v>
      </c>
      <c r="C150" s="1">
        <v>-1.0999999999999999E-2</v>
      </c>
      <c r="D150" s="1">
        <v>2.0500000000000001E-2</v>
      </c>
      <c r="E150" s="1">
        <v>-6.7999999999999996E-3</v>
      </c>
      <c r="F150" s="1">
        <v>1.78E-2</v>
      </c>
      <c r="G150" s="1">
        <v>4.1000000000000003E-3</v>
      </c>
    </row>
    <row r="151" spans="1:7" x14ac:dyDescent="0.2">
      <c r="A151" s="5">
        <v>197512</v>
      </c>
      <c r="B151" s="1">
        <v>-1.6E-2</v>
      </c>
      <c r="C151" s="1">
        <v>-5.0000000000000001E-4</v>
      </c>
      <c r="D151" s="1">
        <v>1.6899999999999998E-2</v>
      </c>
      <c r="E151" s="1">
        <v>-8.9999999999999998E-4</v>
      </c>
      <c r="F151" s="1">
        <v>5.7999999999999996E-3</v>
      </c>
      <c r="G151" s="1">
        <v>4.7999999999999996E-3</v>
      </c>
    </row>
    <row r="152" spans="1:7" x14ac:dyDescent="0.2">
      <c r="A152" s="5">
        <v>197601</v>
      </c>
      <c r="B152" s="1">
        <v>0.1216</v>
      </c>
      <c r="C152" s="1">
        <v>6.3200000000000006E-2</v>
      </c>
      <c r="D152" s="1">
        <v>8.5699999999999998E-2</v>
      </c>
      <c r="E152" s="1">
        <v>-1.7899999999999999E-2</v>
      </c>
      <c r="F152" s="1">
        <v>2.2700000000000001E-2</v>
      </c>
      <c r="G152" s="1">
        <v>4.7000000000000002E-3</v>
      </c>
    </row>
    <row r="153" spans="1:7" x14ac:dyDescent="0.2">
      <c r="A153" s="5">
        <v>197602</v>
      </c>
      <c r="B153" s="1">
        <v>3.2000000000000002E-3</v>
      </c>
      <c r="C153" s="1">
        <v>7.9799999999999996E-2</v>
      </c>
      <c r="D153" s="1">
        <v>5.8200000000000002E-2</v>
      </c>
      <c r="E153" s="1">
        <v>-2.5999999999999999E-2</v>
      </c>
      <c r="F153" s="1">
        <v>3.8300000000000001E-2</v>
      </c>
      <c r="G153" s="1">
        <v>3.3999999999999998E-3</v>
      </c>
    </row>
    <row r="154" spans="1:7" x14ac:dyDescent="0.2">
      <c r="A154" s="5">
        <v>197603</v>
      </c>
      <c r="B154" s="1">
        <v>2.3199999999999998E-2</v>
      </c>
      <c r="C154" s="1">
        <v>-1.3899999999999999E-2</v>
      </c>
      <c r="D154" s="1">
        <v>-1.1000000000000001E-3</v>
      </c>
      <c r="E154" s="1">
        <v>-3.3E-3</v>
      </c>
      <c r="F154" s="1">
        <v>9.4000000000000004E-3</v>
      </c>
      <c r="G154" s="1">
        <v>4.0000000000000001E-3</v>
      </c>
    </row>
    <row r="155" spans="1:7" x14ac:dyDescent="0.2">
      <c r="A155" s="5">
        <v>197604</v>
      </c>
      <c r="B155" s="1">
        <v>-1.49E-2</v>
      </c>
      <c r="C155" s="1">
        <v>8.0000000000000004E-4</v>
      </c>
      <c r="D155" s="1">
        <v>-1.4E-3</v>
      </c>
      <c r="E155" s="1">
        <v>4.0000000000000001E-3</v>
      </c>
      <c r="F155" s="1">
        <v>-1.0800000000000001E-2</v>
      </c>
      <c r="G155" s="1">
        <v>4.1999999999999997E-3</v>
      </c>
    </row>
    <row r="156" spans="1:7" x14ac:dyDescent="0.2">
      <c r="A156" s="5">
        <v>197605</v>
      </c>
      <c r="B156" s="1">
        <v>-1.34E-2</v>
      </c>
      <c r="C156" s="1">
        <v>-1.0999999999999999E-2</v>
      </c>
      <c r="D156" s="1">
        <v>-1.35E-2</v>
      </c>
      <c r="E156" s="1">
        <v>2.4500000000000001E-2</v>
      </c>
      <c r="F156" s="1">
        <v>-1.4E-2</v>
      </c>
      <c r="G156" s="1">
        <v>3.7000000000000002E-3</v>
      </c>
    </row>
    <row r="157" spans="1:7" x14ac:dyDescent="0.2">
      <c r="A157" s="5">
        <v>197606</v>
      </c>
      <c r="B157" s="1">
        <v>4.0500000000000001E-2</v>
      </c>
      <c r="C157" s="1">
        <v>-1.0699999999999999E-2</v>
      </c>
      <c r="D157" s="1">
        <v>6.8999999999999999E-3</v>
      </c>
      <c r="E157" s="1">
        <v>-6.7000000000000002E-3</v>
      </c>
      <c r="F157" s="1">
        <v>1.01E-2</v>
      </c>
      <c r="G157" s="1">
        <v>4.3E-3</v>
      </c>
    </row>
    <row r="158" spans="1:7" x14ac:dyDescent="0.2">
      <c r="A158" s="5">
        <v>197607</v>
      </c>
      <c r="B158" s="1">
        <v>-1.0699999999999999E-2</v>
      </c>
      <c r="C158" s="1">
        <v>6.3E-3</v>
      </c>
      <c r="D158" s="1">
        <v>1.7299999999999999E-2</v>
      </c>
      <c r="E158" s="1">
        <v>-1.0500000000000001E-2</v>
      </c>
      <c r="F158" s="1">
        <v>2.8E-3</v>
      </c>
      <c r="G158" s="1">
        <v>4.7000000000000002E-3</v>
      </c>
    </row>
    <row r="159" spans="1:7" x14ac:dyDescent="0.2">
      <c r="A159" s="5">
        <v>197608</v>
      </c>
      <c r="B159" s="1">
        <v>-5.5999999999999999E-3</v>
      </c>
      <c r="C159" s="1">
        <v>-1.9800000000000002E-2</v>
      </c>
      <c r="D159" s="1">
        <v>8.0999999999999996E-3</v>
      </c>
      <c r="E159" s="1">
        <v>-4.1000000000000003E-3</v>
      </c>
      <c r="F159" s="1">
        <v>-5.4999999999999997E-3</v>
      </c>
      <c r="G159" s="1">
        <v>4.1999999999999997E-3</v>
      </c>
    </row>
    <row r="160" spans="1:7" x14ac:dyDescent="0.2">
      <c r="A160" s="5">
        <v>197609</v>
      </c>
      <c r="B160" s="1">
        <v>2.07E-2</v>
      </c>
      <c r="C160" s="1">
        <v>1E-3</v>
      </c>
      <c r="D160" s="1">
        <v>-2.8999999999999998E-3</v>
      </c>
      <c r="E160" s="1">
        <v>9.7999999999999997E-3</v>
      </c>
      <c r="F160" s="1">
        <v>-1.15E-2</v>
      </c>
      <c r="G160" s="1">
        <v>4.4000000000000003E-3</v>
      </c>
    </row>
    <row r="161" spans="1:7" x14ac:dyDescent="0.2">
      <c r="A161" s="5">
        <v>197610</v>
      </c>
      <c r="B161" s="1">
        <v>-2.4199999999999999E-2</v>
      </c>
      <c r="C161" s="1">
        <v>1.2999999999999999E-3</v>
      </c>
      <c r="D161" s="1">
        <v>-1.8E-3</v>
      </c>
      <c r="E161" s="1">
        <v>-1.9E-3</v>
      </c>
      <c r="F161" s="1">
        <v>-3.7000000000000002E-3</v>
      </c>
      <c r="G161" s="1">
        <v>4.1000000000000003E-3</v>
      </c>
    </row>
    <row r="162" spans="1:7" x14ac:dyDescent="0.2">
      <c r="A162" s="5">
        <v>197611</v>
      </c>
      <c r="B162" s="1">
        <v>3.5999999999999999E-3</v>
      </c>
      <c r="C162" s="1">
        <v>2.6599999999999999E-2</v>
      </c>
      <c r="D162" s="1">
        <v>1.5100000000000001E-2</v>
      </c>
      <c r="E162" s="1">
        <v>-1.41E-2</v>
      </c>
      <c r="F162" s="1">
        <v>8.9999999999999998E-4</v>
      </c>
      <c r="G162" s="1">
        <v>4.0000000000000001E-3</v>
      </c>
    </row>
    <row r="163" spans="1:7" x14ac:dyDescent="0.2">
      <c r="A163" s="5">
        <v>197612</v>
      </c>
      <c r="B163" s="1">
        <v>5.6500000000000002E-2</v>
      </c>
      <c r="C163" s="1">
        <v>3.6400000000000002E-2</v>
      </c>
      <c r="D163" s="1">
        <v>2.2700000000000001E-2</v>
      </c>
      <c r="E163" s="1">
        <v>-6.1999999999999998E-3</v>
      </c>
      <c r="F163" s="1">
        <v>2.2800000000000001E-2</v>
      </c>
      <c r="G163" s="1">
        <v>4.0000000000000001E-3</v>
      </c>
    </row>
    <row r="164" spans="1:7" x14ac:dyDescent="0.2">
      <c r="A164" s="5">
        <v>197701</v>
      </c>
      <c r="B164" s="1">
        <v>-4.0500000000000001E-2</v>
      </c>
      <c r="C164" s="1">
        <v>5.8999999999999997E-2</v>
      </c>
      <c r="D164" s="1">
        <v>4.2700000000000002E-2</v>
      </c>
      <c r="E164" s="1">
        <v>-5.1000000000000004E-3</v>
      </c>
      <c r="F164" s="1">
        <v>1.9699999999999999E-2</v>
      </c>
      <c r="G164" s="1">
        <v>3.5999999999999999E-3</v>
      </c>
    </row>
    <row r="165" spans="1:7" x14ac:dyDescent="0.2">
      <c r="A165" s="5">
        <v>197702</v>
      </c>
      <c r="B165" s="1">
        <v>-1.9400000000000001E-2</v>
      </c>
      <c r="C165" s="1">
        <v>1.0699999999999999E-2</v>
      </c>
      <c r="D165" s="1">
        <v>4.7000000000000002E-3</v>
      </c>
      <c r="E165" s="1">
        <v>-1.6000000000000001E-3</v>
      </c>
      <c r="F165" s="1">
        <v>-2.2000000000000001E-3</v>
      </c>
      <c r="G165" s="1">
        <v>3.5000000000000001E-3</v>
      </c>
    </row>
    <row r="166" spans="1:7" x14ac:dyDescent="0.2">
      <c r="A166" s="5">
        <v>197703</v>
      </c>
      <c r="B166" s="1">
        <v>-1.37E-2</v>
      </c>
      <c r="C166" s="1">
        <v>1.3100000000000001E-2</v>
      </c>
      <c r="D166" s="1">
        <v>1.09E-2</v>
      </c>
      <c r="E166" s="1">
        <v>-3.0000000000000001E-3</v>
      </c>
      <c r="F166" s="1">
        <v>-5.9999999999999995E-4</v>
      </c>
      <c r="G166" s="1">
        <v>3.8E-3</v>
      </c>
    </row>
    <row r="167" spans="1:7" x14ac:dyDescent="0.2">
      <c r="A167" s="5">
        <v>197704</v>
      </c>
      <c r="B167" s="1">
        <v>1.5E-3</v>
      </c>
      <c r="C167" s="1">
        <v>6.1000000000000004E-3</v>
      </c>
      <c r="D167" s="1">
        <v>3.3799999999999997E-2</v>
      </c>
      <c r="E167" s="1">
        <v>-2.0199999999999999E-2</v>
      </c>
      <c r="F167" s="1">
        <v>1.14E-2</v>
      </c>
      <c r="G167" s="1">
        <v>3.8E-3</v>
      </c>
    </row>
    <row r="168" spans="1:7" x14ac:dyDescent="0.2">
      <c r="A168" s="5">
        <v>197705</v>
      </c>
      <c r="B168" s="1">
        <v>-1.4500000000000001E-2</v>
      </c>
      <c r="C168" s="1">
        <v>1.3100000000000001E-2</v>
      </c>
      <c r="D168" s="1">
        <v>8.5000000000000006E-3</v>
      </c>
      <c r="E168" s="1">
        <v>3.3E-3</v>
      </c>
      <c r="F168" s="1">
        <v>1.9E-3</v>
      </c>
      <c r="G168" s="1">
        <v>3.7000000000000002E-3</v>
      </c>
    </row>
    <row r="169" spans="1:7" x14ac:dyDescent="0.2">
      <c r="A169" s="5">
        <v>197706</v>
      </c>
      <c r="B169" s="1">
        <v>4.7100000000000003E-2</v>
      </c>
      <c r="C169" s="1">
        <v>2.0799999999999999E-2</v>
      </c>
      <c r="D169" s="1">
        <v>-7.4000000000000003E-3</v>
      </c>
      <c r="E169" s="1">
        <v>9.1000000000000004E-3</v>
      </c>
      <c r="F169" s="1">
        <v>-1.2E-2</v>
      </c>
      <c r="G169" s="1">
        <v>4.0000000000000001E-3</v>
      </c>
    </row>
    <row r="170" spans="1:7" x14ac:dyDescent="0.2">
      <c r="A170" s="5">
        <v>197707</v>
      </c>
      <c r="B170" s="1">
        <v>-1.6899999999999998E-2</v>
      </c>
      <c r="C170" s="1">
        <v>1.8800000000000001E-2</v>
      </c>
      <c r="D170" s="1">
        <v>-5.7000000000000002E-3</v>
      </c>
      <c r="E170" s="1">
        <v>7.4000000000000003E-3</v>
      </c>
      <c r="F170" s="1">
        <v>8.9999999999999998E-4</v>
      </c>
      <c r="G170" s="1">
        <v>4.1999999999999997E-3</v>
      </c>
    </row>
    <row r="171" spans="1:7" x14ac:dyDescent="0.2">
      <c r="A171" s="5">
        <v>197708</v>
      </c>
      <c r="B171" s="1">
        <v>-1.7500000000000002E-2</v>
      </c>
      <c r="C171" s="1">
        <v>8.6E-3</v>
      </c>
      <c r="D171" s="1">
        <v>-2.7300000000000001E-2</v>
      </c>
      <c r="E171" s="1">
        <v>9.9000000000000008E-3</v>
      </c>
      <c r="F171" s="1">
        <v>-6.8999999999999999E-3</v>
      </c>
      <c r="G171" s="1">
        <v>4.4000000000000003E-3</v>
      </c>
    </row>
    <row r="172" spans="1:7" x14ac:dyDescent="0.2">
      <c r="A172" s="5">
        <v>197709</v>
      </c>
      <c r="B172" s="1">
        <v>-2.7000000000000001E-3</v>
      </c>
      <c r="C172" s="1">
        <v>1.43E-2</v>
      </c>
      <c r="D172" s="1">
        <v>-4.5999999999999999E-3</v>
      </c>
      <c r="E172" s="1">
        <v>1.4500000000000001E-2</v>
      </c>
      <c r="F172" s="1">
        <v>-8.3999999999999995E-3</v>
      </c>
      <c r="G172" s="1">
        <v>4.3E-3</v>
      </c>
    </row>
    <row r="173" spans="1:7" x14ac:dyDescent="0.2">
      <c r="A173" s="5">
        <v>197710</v>
      </c>
      <c r="B173" s="1">
        <v>-4.3799999999999999E-2</v>
      </c>
      <c r="C173" s="1">
        <v>1.4800000000000001E-2</v>
      </c>
      <c r="D173" s="1">
        <v>1.8100000000000002E-2</v>
      </c>
      <c r="E173" s="1">
        <v>-1.9E-3</v>
      </c>
      <c r="F173" s="1">
        <v>-2.8999999999999998E-3</v>
      </c>
      <c r="G173" s="1">
        <v>4.8999999999999998E-3</v>
      </c>
    </row>
    <row r="174" spans="1:7" x14ac:dyDescent="0.2">
      <c r="A174" s="5">
        <v>197711</v>
      </c>
      <c r="B174" s="1">
        <v>0.04</v>
      </c>
      <c r="C174" s="1">
        <v>3.6400000000000002E-2</v>
      </c>
      <c r="D174" s="1">
        <v>2.3E-3</v>
      </c>
      <c r="E174" s="1">
        <v>-1.2999999999999999E-3</v>
      </c>
      <c r="F174" s="1">
        <v>7.1000000000000004E-3</v>
      </c>
      <c r="G174" s="1">
        <v>5.0000000000000001E-3</v>
      </c>
    </row>
    <row r="175" spans="1:7" x14ac:dyDescent="0.2">
      <c r="A175" s="5">
        <v>197712</v>
      </c>
      <c r="B175" s="1">
        <v>2.7000000000000001E-3</v>
      </c>
      <c r="C175" s="1">
        <v>1.5900000000000001E-2</v>
      </c>
      <c r="D175" s="1">
        <v>-3.0000000000000001E-3</v>
      </c>
      <c r="E175" s="1">
        <v>9.1000000000000004E-3</v>
      </c>
      <c r="F175" s="1">
        <v>-6.8999999999999999E-3</v>
      </c>
      <c r="G175" s="1">
        <v>4.8999999999999998E-3</v>
      </c>
    </row>
    <row r="176" spans="1:7" x14ac:dyDescent="0.2">
      <c r="A176" s="5">
        <v>197801</v>
      </c>
      <c r="B176" s="1">
        <v>-6.0100000000000001E-2</v>
      </c>
      <c r="C176" s="1">
        <v>2.7199999999999998E-2</v>
      </c>
      <c r="D176" s="1">
        <v>3.3599999999999998E-2</v>
      </c>
      <c r="E176" s="1">
        <v>-1.7000000000000001E-2</v>
      </c>
      <c r="F176" s="1">
        <v>1.52E-2</v>
      </c>
      <c r="G176" s="1">
        <v>4.8999999999999998E-3</v>
      </c>
    </row>
    <row r="177" spans="1:7" x14ac:dyDescent="0.2">
      <c r="A177" s="5">
        <v>197802</v>
      </c>
      <c r="B177" s="1">
        <v>-1.38E-2</v>
      </c>
      <c r="C177" s="1">
        <v>3.6999999999999998E-2</v>
      </c>
      <c r="D177" s="1">
        <v>8.3000000000000001E-3</v>
      </c>
      <c r="E177" s="1">
        <v>3.3E-3</v>
      </c>
      <c r="F177" s="1">
        <v>1.04E-2</v>
      </c>
      <c r="G177" s="1">
        <v>4.5999999999999999E-3</v>
      </c>
    </row>
    <row r="178" spans="1:7" x14ac:dyDescent="0.2">
      <c r="A178" s="5">
        <v>197803</v>
      </c>
      <c r="B178" s="1">
        <v>2.8500000000000001E-2</v>
      </c>
      <c r="C178" s="1">
        <v>3.7100000000000001E-2</v>
      </c>
      <c r="D178" s="1">
        <v>1.1599999999999999E-2</v>
      </c>
      <c r="E178" s="1">
        <v>-5.8999999999999999E-3</v>
      </c>
      <c r="F178" s="1">
        <v>1.8800000000000001E-2</v>
      </c>
      <c r="G178" s="1">
        <v>5.3E-3</v>
      </c>
    </row>
    <row r="179" spans="1:7" x14ac:dyDescent="0.2">
      <c r="A179" s="5">
        <v>197804</v>
      </c>
      <c r="B179" s="1">
        <v>7.8799999999999995E-2</v>
      </c>
      <c r="C179" s="1">
        <v>-2.7000000000000001E-3</v>
      </c>
      <c r="D179" s="1">
        <v>-3.5700000000000003E-2</v>
      </c>
      <c r="E179" s="1">
        <v>2.8299999999999999E-2</v>
      </c>
      <c r="F179" s="1">
        <v>-1.29E-2</v>
      </c>
      <c r="G179" s="1">
        <v>5.4000000000000003E-3</v>
      </c>
    </row>
    <row r="180" spans="1:7" x14ac:dyDescent="0.2">
      <c r="A180" s="5">
        <v>197805</v>
      </c>
      <c r="B180" s="1">
        <v>1.7600000000000001E-2</v>
      </c>
      <c r="C180" s="1">
        <v>4.58E-2</v>
      </c>
      <c r="D180" s="1">
        <v>-5.3E-3</v>
      </c>
      <c r="E180" s="1">
        <v>2.3999999999999998E-3</v>
      </c>
      <c r="F180" s="1">
        <v>3.7000000000000002E-3</v>
      </c>
      <c r="G180" s="1">
        <v>5.1000000000000004E-3</v>
      </c>
    </row>
    <row r="181" spans="1:7" x14ac:dyDescent="0.2">
      <c r="A181" s="5">
        <v>197806</v>
      </c>
      <c r="B181" s="1">
        <v>-1.6899999999999998E-2</v>
      </c>
      <c r="C181" s="1">
        <v>1.5599999999999999E-2</v>
      </c>
      <c r="D181" s="1">
        <v>5.7000000000000002E-3</v>
      </c>
      <c r="E181" s="1">
        <v>-1.41E-2</v>
      </c>
      <c r="F181" s="1">
        <v>-2.9999999999999997E-4</v>
      </c>
      <c r="G181" s="1">
        <v>5.4000000000000003E-3</v>
      </c>
    </row>
    <row r="182" spans="1:7" x14ac:dyDescent="0.2">
      <c r="A182" s="5">
        <v>197807</v>
      </c>
      <c r="B182" s="1">
        <v>5.11E-2</v>
      </c>
      <c r="C182" s="1">
        <v>1.2999999999999999E-3</v>
      </c>
      <c r="D182" s="1">
        <v>-1.11E-2</v>
      </c>
      <c r="E182" s="1">
        <v>1.55E-2</v>
      </c>
      <c r="F182" s="1">
        <v>-7.9000000000000008E-3</v>
      </c>
      <c r="G182" s="1">
        <v>5.5999999999999999E-3</v>
      </c>
    </row>
    <row r="183" spans="1:7" x14ac:dyDescent="0.2">
      <c r="A183" s="5">
        <v>197808</v>
      </c>
      <c r="B183" s="1">
        <v>3.7499999999999999E-2</v>
      </c>
      <c r="C183" s="1">
        <v>4.9500000000000002E-2</v>
      </c>
      <c r="D183" s="1">
        <v>-5.7000000000000002E-3</v>
      </c>
      <c r="E183" s="1">
        <v>1.41E-2</v>
      </c>
      <c r="F183" s="1">
        <v>4.4000000000000003E-3</v>
      </c>
      <c r="G183" s="1">
        <v>5.5999999999999999E-3</v>
      </c>
    </row>
    <row r="184" spans="1:7" x14ac:dyDescent="0.2">
      <c r="A184" s="5">
        <v>197809</v>
      </c>
      <c r="B184" s="1">
        <v>-1.43E-2</v>
      </c>
      <c r="C184" s="1">
        <v>-3.0999999999999999E-3</v>
      </c>
      <c r="D184" s="1">
        <v>1.8599999999999998E-2</v>
      </c>
      <c r="E184" s="1">
        <v>-6.4999999999999997E-3</v>
      </c>
      <c r="F184" s="1">
        <v>1.7999999999999999E-2</v>
      </c>
      <c r="G184" s="1">
        <v>6.1999999999999998E-3</v>
      </c>
    </row>
    <row r="185" spans="1:7" x14ac:dyDescent="0.2">
      <c r="A185" s="5">
        <v>197810</v>
      </c>
      <c r="B185" s="1">
        <v>-0.1191</v>
      </c>
      <c r="C185" s="1">
        <v>-0.1007</v>
      </c>
      <c r="D185" s="1">
        <v>1.3899999999999999E-2</v>
      </c>
      <c r="E185" s="1">
        <v>1.8E-3</v>
      </c>
      <c r="F185" s="1">
        <v>9.9000000000000008E-3</v>
      </c>
      <c r="G185" s="1">
        <v>6.7999999999999996E-3</v>
      </c>
    </row>
    <row r="186" spans="1:7" x14ac:dyDescent="0.2">
      <c r="A186" s="5">
        <v>197811</v>
      </c>
      <c r="B186" s="1">
        <v>2.7099999999999999E-2</v>
      </c>
      <c r="C186" s="1">
        <v>2.8500000000000001E-2</v>
      </c>
      <c r="D186" s="1">
        <v>-2.1399999999999999E-2</v>
      </c>
      <c r="E186" s="1">
        <v>1.11E-2</v>
      </c>
      <c r="F186" s="1">
        <v>-1.1900000000000001E-2</v>
      </c>
      <c r="G186" s="1">
        <v>7.0000000000000001E-3</v>
      </c>
    </row>
    <row r="187" spans="1:7" x14ac:dyDescent="0.2">
      <c r="A187" s="5">
        <v>197812</v>
      </c>
      <c r="B187" s="1">
        <v>8.8000000000000005E-3</v>
      </c>
      <c r="C187" s="1">
        <v>1.12E-2</v>
      </c>
      <c r="D187" s="1">
        <v>-2.1299999999999999E-2</v>
      </c>
      <c r="E187" s="1">
        <v>1.95E-2</v>
      </c>
      <c r="F187" s="1">
        <v>-1.38E-2</v>
      </c>
      <c r="G187" s="1">
        <v>7.7999999999999996E-3</v>
      </c>
    </row>
    <row r="188" spans="1:7" x14ac:dyDescent="0.2">
      <c r="A188" s="5">
        <v>197901</v>
      </c>
      <c r="B188" s="1">
        <v>4.2299999999999997E-2</v>
      </c>
      <c r="C188" s="1">
        <v>3.7900000000000003E-2</v>
      </c>
      <c r="D188" s="1">
        <v>2.1999999999999999E-2</v>
      </c>
      <c r="E188" s="1">
        <v>-2.4899999999999999E-2</v>
      </c>
      <c r="F188" s="1">
        <v>1.5100000000000001E-2</v>
      </c>
      <c r="G188" s="1">
        <v>7.7000000000000002E-3</v>
      </c>
    </row>
    <row r="189" spans="1:7" x14ac:dyDescent="0.2">
      <c r="A189" s="5">
        <v>197902</v>
      </c>
      <c r="B189" s="1">
        <v>-3.56E-2</v>
      </c>
      <c r="C189" s="1">
        <v>5.4000000000000003E-3</v>
      </c>
      <c r="D189" s="1">
        <v>1.14E-2</v>
      </c>
      <c r="E189" s="1">
        <v>-1.11E-2</v>
      </c>
      <c r="F189" s="1">
        <v>9.5999999999999992E-3</v>
      </c>
      <c r="G189" s="1">
        <v>7.3000000000000001E-3</v>
      </c>
    </row>
    <row r="190" spans="1:7" x14ac:dyDescent="0.2">
      <c r="A190" s="5">
        <v>197903</v>
      </c>
      <c r="B190" s="1">
        <v>5.6800000000000003E-2</v>
      </c>
      <c r="C190" s="1">
        <v>3.2000000000000001E-2</v>
      </c>
      <c r="D190" s="1">
        <v>-7.3000000000000001E-3</v>
      </c>
      <c r="E190" s="1">
        <v>5.1000000000000004E-3</v>
      </c>
      <c r="F190" s="1">
        <v>2.8E-3</v>
      </c>
      <c r="G190" s="1">
        <v>8.0999999999999996E-3</v>
      </c>
    </row>
    <row r="191" spans="1:7" x14ac:dyDescent="0.2">
      <c r="A191" s="5">
        <v>197904</v>
      </c>
      <c r="B191" s="1">
        <v>-5.9999999999999995E-4</v>
      </c>
      <c r="C191" s="1">
        <v>2.4E-2</v>
      </c>
      <c r="D191" s="1">
        <v>1.0800000000000001E-2</v>
      </c>
      <c r="E191" s="1">
        <v>1.11E-2</v>
      </c>
      <c r="F191" s="1">
        <v>2.0999999999999999E-3</v>
      </c>
      <c r="G191" s="1">
        <v>8.0000000000000002E-3</v>
      </c>
    </row>
    <row r="192" spans="1:7" x14ac:dyDescent="0.2">
      <c r="A192" s="5">
        <v>197905</v>
      </c>
      <c r="B192" s="1">
        <v>-2.2100000000000002E-2</v>
      </c>
      <c r="C192" s="1">
        <v>1.6999999999999999E-3</v>
      </c>
      <c r="D192" s="1">
        <v>1.32E-2</v>
      </c>
      <c r="E192" s="1">
        <v>-1.55E-2</v>
      </c>
      <c r="F192" s="1">
        <v>-2.7000000000000001E-3</v>
      </c>
      <c r="G192" s="1">
        <v>8.2000000000000007E-3</v>
      </c>
    </row>
    <row r="193" spans="1:7" x14ac:dyDescent="0.2">
      <c r="A193" s="5">
        <v>197906</v>
      </c>
      <c r="B193" s="1">
        <v>3.85E-2</v>
      </c>
      <c r="C193" s="1">
        <v>9.9000000000000008E-3</v>
      </c>
      <c r="D193" s="1">
        <v>1.3899999999999999E-2</v>
      </c>
      <c r="E193" s="1">
        <v>-1.5900000000000001E-2</v>
      </c>
      <c r="F193" s="1">
        <v>-4.7000000000000002E-3</v>
      </c>
      <c r="G193" s="1">
        <v>8.0999999999999996E-3</v>
      </c>
    </row>
    <row r="194" spans="1:7" x14ac:dyDescent="0.2">
      <c r="A194" s="5">
        <v>197907</v>
      </c>
      <c r="B194" s="1">
        <v>8.2000000000000007E-3</v>
      </c>
      <c r="C194" s="1">
        <v>1.2699999999999999E-2</v>
      </c>
      <c r="D194" s="1">
        <v>1.8599999999999998E-2</v>
      </c>
      <c r="E194" s="1">
        <v>-2.8E-3</v>
      </c>
      <c r="F194" s="1">
        <v>7.1000000000000004E-3</v>
      </c>
      <c r="G194" s="1">
        <v>7.7000000000000002E-3</v>
      </c>
    </row>
    <row r="195" spans="1:7" x14ac:dyDescent="0.2">
      <c r="A195" s="5">
        <v>197908</v>
      </c>
      <c r="B195" s="1">
        <v>5.5300000000000002E-2</v>
      </c>
      <c r="C195" s="1">
        <v>1.9199999999999998E-2</v>
      </c>
      <c r="D195" s="1">
        <v>-1.5800000000000002E-2</v>
      </c>
      <c r="E195" s="1">
        <v>1.6E-2</v>
      </c>
      <c r="F195" s="1">
        <v>-1.47E-2</v>
      </c>
      <c r="G195" s="1">
        <v>7.7000000000000002E-3</v>
      </c>
    </row>
    <row r="196" spans="1:7" x14ac:dyDescent="0.2">
      <c r="A196" s="5">
        <v>197909</v>
      </c>
      <c r="B196" s="1">
        <v>-8.2000000000000007E-3</v>
      </c>
      <c r="C196" s="1">
        <v>-3.3E-3</v>
      </c>
      <c r="D196" s="1">
        <v>-8.9999999999999993E-3</v>
      </c>
      <c r="E196" s="1">
        <v>0.01</v>
      </c>
      <c r="F196" s="1">
        <v>3.2000000000000002E-3</v>
      </c>
      <c r="G196" s="1">
        <v>8.3000000000000001E-3</v>
      </c>
    </row>
    <row r="197" spans="1:7" x14ac:dyDescent="0.2">
      <c r="A197" s="5">
        <v>197910</v>
      </c>
      <c r="B197" s="1">
        <v>-8.1000000000000003E-2</v>
      </c>
      <c r="C197" s="1">
        <v>-3.5099999999999999E-2</v>
      </c>
      <c r="D197" s="1">
        <v>-1.8599999999999998E-2</v>
      </c>
      <c r="E197" s="1">
        <v>0.01</v>
      </c>
      <c r="F197" s="1">
        <v>1E-3</v>
      </c>
      <c r="G197" s="1">
        <v>8.6999999999999994E-3</v>
      </c>
    </row>
    <row r="198" spans="1:7" x14ac:dyDescent="0.2">
      <c r="A198" s="5">
        <v>197911</v>
      </c>
      <c r="B198" s="1">
        <v>5.21E-2</v>
      </c>
      <c r="C198" s="1">
        <v>2.53E-2</v>
      </c>
      <c r="D198" s="1">
        <v>-3.2800000000000003E-2</v>
      </c>
      <c r="E198" s="1">
        <v>2.0000000000000001E-4</v>
      </c>
      <c r="F198" s="1">
        <v>-2.12E-2</v>
      </c>
      <c r="G198" s="1">
        <v>9.9000000000000008E-3</v>
      </c>
    </row>
    <row r="199" spans="1:7" x14ac:dyDescent="0.2">
      <c r="A199" s="5">
        <v>197912</v>
      </c>
      <c r="B199" s="1">
        <v>1.7899999999999999E-2</v>
      </c>
      <c r="C199" s="1">
        <v>4.3200000000000002E-2</v>
      </c>
      <c r="D199" s="1">
        <v>-2.1000000000000001E-2</v>
      </c>
      <c r="E199" s="1">
        <v>-7.1999999999999998E-3</v>
      </c>
      <c r="F199" s="1">
        <v>-8.9999999999999993E-3</v>
      </c>
      <c r="G199" s="1">
        <v>9.4999999999999998E-3</v>
      </c>
    </row>
    <row r="200" spans="1:7" x14ac:dyDescent="0.2">
      <c r="A200" s="5">
        <v>198001</v>
      </c>
      <c r="B200" s="1">
        <v>5.5100000000000003E-2</v>
      </c>
      <c r="C200" s="1">
        <v>1.8200000000000001E-2</v>
      </c>
      <c r="D200" s="1">
        <v>1.7500000000000002E-2</v>
      </c>
      <c r="E200" s="1">
        <v>-1.6899999999999998E-2</v>
      </c>
      <c r="F200" s="1">
        <v>1.7100000000000001E-2</v>
      </c>
      <c r="G200" s="1">
        <v>8.0000000000000002E-3</v>
      </c>
    </row>
    <row r="201" spans="1:7" x14ac:dyDescent="0.2">
      <c r="A201" s="5">
        <v>198002</v>
      </c>
      <c r="B201" s="1">
        <v>-1.2200000000000001E-2</v>
      </c>
      <c r="C201" s="1">
        <v>-1.5800000000000002E-2</v>
      </c>
      <c r="D201" s="1">
        <v>6.1000000000000004E-3</v>
      </c>
      <c r="E201" s="1">
        <v>6.9999999999999999E-4</v>
      </c>
      <c r="F201" s="1">
        <v>2.7E-2</v>
      </c>
      <c r="G201" s="1">
        <v>8.8999999999999999E-3</v>
      </c>
    </row>
    <row r="202" spans="1:7" x14ac:dyDescent="0.2">
      <c r="A202" s="5">
        <v>198003</v>
      </c>
      <c r="B202" s="1">
        <v>-0.129</v>
      </c>
      <c r="C202" s="1">
        <v>-6.9199999999999998E-2</v>
      </c>
      <c r="D202" s="1">
        <v>-1.01E-2</v>
      </c>
      <c r="E202" s="1">
        <v>1.4500000000000001E-2</v>
      </c>
      <c r="F202" s="1">
        <v>-1.1599999999999999E-2</v>
      </c>
      <c r="G202" s="1">
        <v>1.21E-2</v>
      </c>
    </row>
    <row r="203" spans="1:7" x14ac:dyDescent="0.2">
      <c r="A203" s="5">
        <v>198004</v>
      </c>
      <c r="B203" s="1">
        <v>3.9699999999999999E-2</v>
      </c>
      <c r="C203" s="1">
        <v>1.0500000000000001E-2</v>
      </c>
      <c r="D203" s="1">
        <v>1.0800000000000001E-2</v>
      </c>
      <c r="E203" s="1">
        <v>-2.06E-2</v>
      </c>
      <c r="F203" s="1">
        <v>2.7000000000000001E-3</v>
      </c>
      <c r="G203" s="1">
        <v>1.26E-2</v>
      </c>
    </row>
    <row r="204" spans="1:7" x14ac:dyDescent="0.2">
      <c r="A204" s="5">
        <v>198005</v>
      </c>
      <c r="B204" s="1">
        <v>5.2600000000000001E-2</v>
      </c>
      <c r="C204" s="1">
        <v>2.1000000000000001E-2</v>
      </c>
      <c r="D204" s="1">
        <v>3.8E-3</v>
      </c>
      <c r="E204" s="1">
        <v>3.2000000000000002E-3</v>
      </c>
      <c r="F204" s="1">
        <v>-3.2000000000000002E-3</v>
      </c>
      <c r="G204" s="1">
        <v>8.0999999999999996E-3</v>
      </c>
    </row>
    <row r="205" spans="1:7" x14ac:dyDescent="0.2">
      <c r="A205" s="5">
        <v>198006</v>
      </c>
      <c r="B205" s="1">
        <v>3.0599999999999999E-2</v>
      </c>
      <c r="C205" s="1">
        <v>1.4200000000000001E-2</v>
      </c>
      <c r="D205" s="1">
        <v>-7.6E-3</v>
      </c>
      <c r="E205" s="1">
        <v>-1.6000000000000001E-3</v>
      </c>
      <c r="F205" s="1">
        <v>-1.2800000000000001E-2</v>
      </c>
      <c r="G205" s="1">
        <v>6.1000000000000004E-3</v>
      </c>
    </row>
    <row r="206" spans="1:7" x14ac:dyDescent="0.2">
      <c r="A206" s="5">
        <v>198007</v>
      </c>
      <c r="B206" s="1">
        <v>6.4899999999999999E-2</v>
      </c>
      <c r="C206" s="1">
        <v>3.8199999999999998E-2</v>
      </c>
      <c r="D206" s="1">
        <v>-6.4100000000000004E-2</v>
      </c>
      <c r="E206" s="1">
        <v>4.0500000000000001E-2</v>
      </c>
      <c r="F206" s="1">
        <v>-2.3800000000000002E-2</v>
      </c>
      <c r="G206" s="1">
        <v>5.3E-3</v>
      </c>
    </row>
    <row r="207" spans="1:7" x14ac:dyDescent="0.2">
      <c r="A207" s="5">
        <v>198008</v>
      </c>
      <c r="B207" s="1">
        <v>1.7999999999999999E-2</v>
      </c>
      <c r="C207" s="1">
        <v>4.2599999999999999E-2</v>
      </c>
      <c r="D207" s="1">
        <v>-2.6100000000000002E-2</v>
      </c>
      <c r="E207" s="1">
        <v>2.07E-2</v>
      </c>
      <c r="F207" s="1">
        <v>-8.6999999999999994E-3</v>
      </c>
      <c r="G207" s="1">
        <v>6.4000000000000003E-3</v>
      </c>
    </row>
    <row r="208" spans="1:7" x14ac:dyDescent="0.2">
      <c r="A208" s="5">
        <v>198009</v>
      </c>
      <c r="B208" s="1">
        <v>2.1899999999999999E-2</v>
      </c>
      <c r="C208" s="1">
        <v>6.6E-3</v>
      </c>
      <c r="D208" s="1">
        <v>-4.58E-2</v>
      </c>
      <c r="E208" s="1">
        <v>1.9E-2</v>
      </c>
      <c r="F208" s="1">
        <v>-2.7699999999999999E-2</v>
      </c>
      <c r="G208" s="1">
        <v>7.4999999999999997E-3</v>
      </c>
    </row>
    <row r="209" spans="1:7" x14ac:dyDescent="0.2">
      <c r="A209" s="5">
        <v>198010</v>
      </c>
      <c r="B209" s="1">
        <v>1.06E-2</v>
      </c>
      <c r="C209" s="1">
        <v>2.3599999999999999E-2</v>
      </c>
      <c r="D209" s="1">
        <v>-2.7900000000000001E-2</v>
      </c>
      <c r="E209" s="1">
        <v>1.6899999999999998E-2</v>
      </c>
      <c r="F209" s="1">
        <v>-1.18E-2</v>
      </c>
      <c r="G209" s="1">
        <v>9.4999999999999998E-3</v>
      </c>
    </row>
    <row r="210" spans="1:7" x14ac:dyDescent="0.2">
      <c r="A210" s="5">
        <v>198011</v>
      </c>
      <c r="B210" s="1">
        <v>9.5899999999999999E-2</v>
      </c>
      <c r="C210" s="1">
        <v>-3.3099999999999997E-2</v>
      </c>
      <c r="D210" s="1">
        <v>-8.3299999999999999E-2</v>
      </c>
      <c r="E210" s="1">
        <v>4.5100000000000001E-2</v>
      </c>
      <c r="F210" s="1">
        <v>-5.7099999999999998E-2</v>
      </c>
      <c r="G210" s="1">
        <v>9.5999999999999992E-3</v>
      </c>
    </row>
    <row r="211" spans="1:7" x14ac:dyDescent="0.2">
      <c r="A211" s="5">
        <v>198012</v>
      </c>
      <c r="B211" s="1">
        <v>-4.5199999999999997E-2</v>
      </c>
      <c r="C211" s="1">
        <v>-2.8999999999999998E-3</v>
      </c>
      <c r="D211" s="1">
        <v>2.7900000000000001E-2</v>
      </c>
      <c r="E211" s="1">
        <v>-1.29E-2</v>
      </c>
      <c r="F211" s="1">
        <v>1.23E-2</v>
      </c>
      <c r="G211" s="1">
        <v>1.3100000000000001E-2</v>
      </c>
    </row>
    <row r="212" spans="1:7" x14ac:dyDescent="0.2">
      <c r="A212" s="5">
        <v>198101</v>
      </c>
      <c r="B212" s="1">
        <v>-5.04E-2</v>
      </c>
      <c r="C212" s="1">
        <v>3.2899999999999999E-2</v>
      </c>
      <c r="D212" s="1">
        <v>6.7199999999999996E-2</v>
      </c>
      <c r="E212" s="1">
        <v>-3.5299999999999998E-2</v>
      </c>
      <c r="F212" s="1">
        <v>4.3499999999999997E-2</v>
      </c>
      <c r="G212" s="1">
        <v>1.04E-2</v>
      </c>
    </row>
    <row r="213" spans="1:7" x14ac:dyDescent="0.2">
      <c r="A213" s="5">
        <v>198102</v>
      </c>
      <c r="B213" s="1">
        <v>5.7000000000000002E-3</v>
      </c>
      <c r="C213" s="1">
        <v>-5.1000000000000004E-3</v>
      </c>
      <c r="D213" s="1">
        <v>1.0200000000000001E-2</v>
      </c>
      <c r="E213" s="1">
        <v>2.0999999999999999E-3</v>
      </c>
      <c r="F213" s="1">
        <v>2.2700000000000001E-2</v>
      </c>
      <c r="G213" s="1">
        <v>1.0699999999999999E-2</v>
      </c>
    </row>
    <row r="214" spans="1:7" x14ac:dyDescent="0.2">
      <c r="A214" s="5">
        <v>198103</v>
      </c>
      <c r="B214" s="1">
        <v>3.56E-2</v>
      </c>
      <c r="C214" s="1">
        <v>3.0300000000000001E-2</v>
      </c>
      <c r="D214" s="1">
        <v>6.4000000000000003E-3</v>
      </c>
      <c r="E214" s="1">
        <v>-2.2599999999999999E-2</v>
      </c>
      <c r="F214" s="1">
        <v>-5.1999999999999998E-3</v>
      </c>
      <c r="G214" s="1">
        <v>1.21E-2</v>
      </c>
    </row>
    <row r="215" spans="1:7" x14ac:dyDescent="0.2">
      <c r="A215" s="5">
        <v>198104</v>
      </c>
      <c r="B215" s="1">
        <v>-2.1100000000000001E-2</v>
      </c>
      <c r="C215" s="1">
        <v>4.5900000000000003E-2</v>
      </c>
      <c r="D215" s="1">
        <v>2.2800000000000001E-2</v>
      </c>
      <c r="E215" s="1">
        <v>8.3000000000000001E-3</v>
      </c>
      <c r="F215" s="1">
        <v>1.2200000000000001E-2</v>
      </c>
      <c r="G215" s="1">
        <v>1.0800000000000001E-2</v>
      </c>
    </row>
    <row r="216" spans="1:7" x14ac:dyDescent="0.2">
      <c r="A216" s="5">
        <v>198105</v>
      </c>
      <c r="B216" s="1">
        <v>1.1000000000000001E-3</v>
      </c>
      <c r="C216" s="1">
        <v>2.4500000000000001E-2</v>
      </c>
      <c r="D216" s="1">
        <v>-4.1999999999999997E-3</v>
      </c>
      <c r="E216" s="1">
        <v>3.0000000000000001E-3</v>
      </c>
      <c r="F216" s="1">
        <v>-1.54E-2</v>
      </c>
      <c r="G216" s="1">
        <v>1.15E-2</v>
      </c>
    </row>
    <row r="217" spans="1:7" x14ac:dyDescent="0.2">
      <c r="A217" s="5">
        <v>198106</v>
      </c>
      <c r="B217" s="1">
        <v>-2.3599999999999999E-2</v>
      </c>
      <c r="C217" s="1">
        <v>-9.4999999999999998E-3</v>
      </c>
      <c r="D217" s="1">
        <v>5.1299999999999998E-2</v>
      </c>
      <c r="E217" s="1">
        <v>-1.37E-2</v>
      </c>
      <c r="F217" s="1">
        <v>2.69E-2</v>
      </c>
      <c r="G217" s="1">
        <v>1.35E-2</v>
      </c>
    </row>
    <row r="218" spans="1:7" x14ac:dyDescent="0.2">
      <c r="A218" s="5">
        <v>198107</v>
      </c>
      <c r="B218" s="1">
        <v>-1.54E-2</v>
      </c>
      <c r="C218" s="1">
        <v>-2.0500000000000001E-2</v>
      </c>
      <c r="D218" s="1">
        <v>-4.8999999999999998E-3</v>
      </c>
      <c r="E218" s="1">
        <v>1.26E-2</v>
      </c>
      <c r="F218" s="1">
        <v>-2.5499999999999998E-2</v>
      </c>
      <c r="G218" s="1">
        <v>1.24E-2</v>
      </c>
    </row>
    <row r="219" spans="1:7" x14ac:dyDescent="0.2">
      <c r="A219" s="5">
        <v>198108</v>
      </c>
      <c r="B219" s="1">
        <v>-7.0400000000000004E-2</v>
      </c>
      <c r="C219" s="1">
        <v>-1.8100000000000002E-2</v>
      </c>
      <c r="D219" s="1">
        <v>4.7899999999999998E-2</v>
      </c>
      <c r="E219" s="1">
        <v>-3.0999999999999999E-3</v>
      </c>
      <c r="F219" s="1">
        <v>1.41E-2</v>
      </c>
      <c r="G219" s="1">
        <v>1.2800000000000001E-2</v>
      </c>
    </row>
    <row r="220" spans="1:7" x14ac:dyDescent="0.2">
      <c r="A220" s="5">
        <v>198109</v>
      </c>
      <c r="B220" s="1">
        <v>-7.17E-2</v>
      </c>
      <c r="C220" s="1">
        <v>-2.4400000000000002E-2</v>
      </c>
      <c r="D220" s="1">
        <v>5.1700000000000003E-2</v>
      </c>
      <c r="E220" s="1">
        <v>1.1999999999999999E-3</v>
      </c>
      <c r="F220" s="1">
        <v>2.6100000000000002E-2</v>
      </c>
      <c r="G220" s="1">
        <v>1.24E-2</v>
      </c>
    </row>
    <row r="221" spans="1:7" x14ac:dyDescent="0.2">
      <c r="A221" s="5">
        <v>198110</v>
      </c>
      <c r="B221" s="1">
        <v>4.9200000000000001E-2</v>
      </c>
      <c r="C221" s="1">
        <v>2.3599999999999999E-2</v>
      </c>
      <c r="D221" s="1">
        <v>-4.2099999999999999E-2</v>
      </c>
      <c r="E221" s="1">
        <v>3.1399999999999997E-2</v>
      </c>
      <c r="F221" s="1">
        <v>-3.0099999999999998E-2</v>
      </c>
      <c r="G221" s="1">
        <v>1.21E-2</v>
      </c>
    </row>
    <row r="222" spans="1:7" x14ac:dyDescent="0.2">
      <c r="A222" s="5">
        <v>198111</v>
      </c>
      <c r="B222" s="1">
        <v>3.3599999999999998E-2</v>
      </c>
      <c r="C222" s="1">
        <v>-1.5100000000000001E-2</v>
      </c>
      <c r="D222" s="1">
        <v>1.8499999999999999E-2</v>
      </c>
      <c r="E222" s="1">
        <v>6.9999999999999999E-4</v>
      </c>
      <c r="F222" s="1">
        <v>9.5999999999999992E-3</v>
      </c>
      <c r="G222" s="1">
        <v>1.0699999999999999E-2</v>
      </c>
    </row>
    <row r="223" spans="1:7" x14ac:dyDescent="0.2">
      <c r="A223" s="5">
        <v>198112</v>
      </c>
      <c r="B223" s="1">
        <v>-3.6499999999999998E-2</v>
      </c>
      <c r="C223" s="1">
        <v>1.2E-2</v>
      </c>
      <c r="D223" s="1">
        <v>8.2000000000000007E-3</v>
      </c>
      <c r="E223" s="1">
        <v>2.2000000000000001E-3</v>
      </c>
      <c r="F223" s="1">
        <v>2.5000000000000001E-2</v>
      </c>
      <c r="G223" s="1">
        <v>8.6999999999999994E-3</v>
      </c>
    </row>
    <row r="224" spans="1:7" x14ac:dyDescent="0.2">
      <c r="A224" s="5">
        <v>198201</v>
      </c>
      <c r="B224" s="1">
        <v>-3.2399999999999998E-2</v>
      </c>
      <c r="C224" s="1">
        <v>-1.1299999999999999E-2</v>
      </c>
      <c r="D224" s="1">
        <v>3.1899999999999998E-2</v>
      </c>
      <c r="E224" s="1">
        <v>-1.49E-2</v>
      </c>
      <c r="F224" s="1">
        <v>1.9199999999999998E-2</v>
      </c>
      <c r="G224" s="1">
        <v>8.0000000000000002E-3</v>
      </c>
    </row>
    <row r="225" spans="1:7" x14ac:dyDescent="0.2">
      <c r="A225" s="5">
        <v>198202</v>
      </c>
      <c r="B225" s="1">
        <v>-5.8599999999999999E-2</v>
      </c>
      <c r="C225" s="1">
        <v>3.5000000000000001E-3</v>
      </c>
      <c r="D225" s="1">
        <v>6.0499999999999998E-2</v>
      </c>
      <c r="E225" s="1">
        <v>-3.4299999999999997E-2</v>
      </c>
      <c r="F225" s="1">
        <v>4.5600000000000002E-2</v>
      </c>
      <c r="G225" s="1">
        <v>9.1999999999999998E-3</v>
      </c>
    </row>
    <row r="226" spans="1:7" x14ac:dyDescent="0.2">
      <c r="A226" s="5">
        <v>198203</v>
      </c>
      <c r="B226" s="1">
        <v>-1.8700000000000001E-2</v>
      </c>
      <c r="C226" s="1">
        <v>-4.0000000000000002E-4</v>
      </c>
      <c r="D226" s="1">
        <v>3.8300000000000001E-2</v>
      </c>
      <c r="E226" s="1">
        <v>-1.3899999999999999E-2</v>
      </c>
      <c r="F226" s="1">
        <v>2.4899999999999999E-2</v>
      </c>
      <c r="G226" s="1">
        <v>9.7999999999999997E-3</v>
      </c>
    </row>
    <row r="227" spans="1:7" x14ac:dyDescent="0.2">
      <c r="A227" s="5">
        <v>198204</v>
      </c>
      <c r="B227" s="1">
        <v>3.27E-2</v>
      </c>
      <c r="C227" s="1">
        <v>1.09E-2</v>
      </c>
      <c r="D227" s="1">
        <v>-2.7E-2</v>
      </c>
      <c r="E227" s="1">
        <v>1.5599999999999999E-2</v>
      </c>
      <c r="F227" s="1">
        <v>-2.0000000000000001E-4</v>
      </c>
      <c r="G227" s="1">
        <v>1.1299999999999999E-2</v>
      </c>
    </row>
    <row r="228" spans="1:7" x14ac:dyDescent="0.2">
      <c r="A228" s="5">
        <v>198205</v>
      </c>
      <c r="B228" s="1">
        <v>-3.9899999999999998E-2</v>
      </c>
      <c r="C228" s="1">
        <v>6.4000000000000003E-3</v>
      </c>
      <c r="D228" s="1">
        <v>1.7600000000000001E-2</v>
      </c>
      <c r="E228" s="1">
        <v>8.8000000000000005E-3</v>
      </c>
      <c r="F228" s="1">
        <v>-3.0999999999999999E-3</v>
      </c>
      <c r="G228" s="1">
        <v>1.06E-2</v>
      </c>
    </row>
    <row r="229" spans="1:7" x14ac:dyDescent="0.2">
      <c r="A229" s="5">
        <v>198206</v>
      </c>
      <c r="B229" s="1">
        <v>-3.09E-2</v>
      </c>
      <c r="C229" s="1">
        <v>-5.1999999999999998E-3</v>
      </c>
      <c r="D229" s="1">
        <v>1.55E-2</v>
      </c>
      <c r="E229" s="1">
        <v>1E-4</v>
      </c>
      <c r="F229" s="1">
        <v>2.7E-2</v>
      </c>
      <c r="G229" s="1">
        <v>9.5999999999999992E-3</v>
      </c>
    </row>
    <row r="230" spans="1:7" x14ac:dyDescent="0.2">
      <c r="A230" s="5">
        <v>198207</v>
      </c>
      <c r="B230" s="1">
        <v>-3.1899999999999998E-2</v>
      </c>
      <c r="C230" s="1">
        <v>9.4999999999999998E-3</v>
      </c>
      <c r="D230" s="1">
        <v>8.9999999999999998E-4</v>
      </c>
      <c r="E230" s="1">
        <v>1.04E-2</v>
      </c>
      <c r="F230" s="1">
        <v>1.54E-2</v>
      </c>
      <c r="G230" s="1">
        <v>1.0500000000000001E-2</v>
      </c>
    </row>
    <row r="231" spans="1:7" x14ac:dyDescent="0.2">
      <c r="A231" s="5">
        <v>198208</v>
      </c>
      <c r="B231" s="1">
        <v>0.1114</v>
      </c>
      <c r="C231" s="1">
        <v>-4.3299999999999998E-2</v>
      </c>
      <c r="D231" s="1">
        <v>9.2999999999999992E-3</v>
      </c>
      <c r="E231" s="1">
        <v>-1.89E-2</v>
      </c>
      <c r="F231" s="1">
        <v>1.1000000000000001E-3</v>
      </c>
      <c r="G231" s="1">
        <v>7.6E-3</v>
      </c>
    </row>
    <row r="232" spans="1:7" x14ac:dyDescent="0.2">
      <c r="A232" s="5">
        <v>198209</v>
      </c>
      <c r="B232" s="1">
        <v>1.29E-2</v>
      </c>
      <c r="C232" s="1">
        <v>2.6200000000000001E-2</v>
      </c>
      <c r="D232" s="1">
        <v>2.7000000000000001E-3</v>
      </c>
      <c r="E232" s="1">
        <v>2.1399999999999999E-2</v>
      </c>
      <c r="F232" s="1">
        <v>-4.0000000000000002E-4</v>
      </c>
      <c r="G232" s="1">
        <v>5.1000000000000004E-3</v>
      </c>
    </row>
    <row r="233" spans="1:7" x14ac:dyDescent="0.2">
      <c r="A233" s="5">
        <v>198210</v>
      </c>
      <c r="B233" s="1">
        <v>0.113</v>
      </c>
      <c r="C233" s="1">
        <v>1.9400000000000001E-2</v>
      </c>
      <c r="D233" s="1">
        <v>-3.6700000000000003E-2</v>
      </c>
      <c r="E233" s="1">
        <v>2.8999999999999998E-3</v>
      </c>
      <c r="F233" s="1">
        <v>-3.3999999999999998E-3</v>
      </c>
      <c r="G233" s="1">
        <v>5.8999999999999999E-3</v>
      </c>
    </row>
    <row r="234" spans="1:7" x14ac:dyDescent="0.2">
      <c r="A234" s="5">
        <v>198211</v>
      </c>
      <c r="B234" s="1">
        <v>4.6699999999999998E-2</v>
      </c>
      <c r="C234" s="1">
        <v>4.4200000000000003E-2</v>
      </c>
      <c r="D234" s="1">
        <v>-1.8499999999999999E-2</v>
      </c>
      <c r="E234" s="1">
        <v>-9.7000000000000003E-3</v>
      </c>
      <c r="F234" s="1">
        <v>2.8999999999999998E-3</v>
      </c>
      <c r="G234" s="1">
        <v>6.3E-3</v>
      </c>
    </row>
    <row r="235" spans="1:7" x14ac:dyDescent="0.2">
      <c r="A235" s="5">
        <v>198212</v>
      </c>
      <c r="B235" s="1">
        <v>5.4999999999999997E-3</v>
      </c>
      <c r="C235" s="1">
        <v>-6.9999999999999999E-4</v>
      </c>
      <c r="D235" s="1">
        <v>1E-4</v>
      </c>
      <c r="E235" s="1">
        <v>-1E-4</v>
      </c>
      <c r="F235" s="1">
        <v>1.0500000000000001E-2</v>
      </c>
      <c r="G235" s="1">
        <v>6.7000000000000002E-3</v>
      </c>
    </row>
    <row r="236" spans="1:7" x14ac:dyDescent="0.2">
      <c r="A236" s="5">
        <v>198301</v>
      </c>
      <c r="B236" s="1">
        <v>3.5999999999999997E-2</v>
      </c>
      <c r="C236" s="1">
        <v>3.3300000000000003E-2</v>
      </c>
      <c r="D236" s="1">
        <v>-7.1000000000000004E-3</v>
      </c>
      <c r="E236" s="1">
        <v>-1.55E-2</v>
      </c>
      <c r="F236" s="1">
        <v>-5.4999999999999997E-3</v>
      </c>
      <c r="G236" s="1">
        <v>6.8999999999999999E-3</v>
      </c>
    </row>
    <row r="237" spans="1:7" x14ac:dyDescent="0.2">
      <c r="A237" s="5">
        <v>198302</v>
      </c>
      <c r="B237" s="1">
        <v>2.5899999999999999E-2</v>
      </c>
      <c r="C237" s="1">
        <v>2.93E-2</v>
      </c>
      <c r="D237" s="1">
        <v>7.0000000000000001E-3</v>
      </c>
      <c r="E237" s="1">
        <v>-5.1999999999999998E-3</v>
      </c>
      <c r="F237" s="1">
        <v>1.0500000000000001E-2</v>
      </c>
      <c r="G237" s="1">
        <v>6.1999999999999998E-3</v>
      </c>
    </row>
    <row r="238" spans="1:7" x14ac:dyDescent="0.2">
      <c r="A238" s="5">
        <v>198303</v>
      </c>
      <c r="B238" s="1">
        <v>2.8199999999999999E-2</v>
      </c>
      <c r="C238" s="1">
        <v>1.38E-2</v>
      </c>
      <c r="D238" s="1">
        <v>2.01E-2</v>
      </c>
      <c r="E238" s="1">
        <v>-1.6999999999999999E-3</v>
      </c>
      <c r="F238" s="1">
        <v>2.7400000000000001E-2</v>
      </c>
      <c r="G238" s="1">
        <v>6.3E-3</v>
      </c>
    </row>
    <row r="239" spans="1:7" x14ac:dyDescent="0.2">
      <c r="A239" s="5">
        <v>198304</v>
      </c>
      <c r="B239" s="1">
        <v>6.6699999999999995E-2</v>
      </c>
      <c r="C239" s="1">
        <v>4.7000000000000002E-3</v>
      </c>
      <c r="D239" s="1">
        <v>5.1000000000000004E-3</v>
      </c>
      <c r="E239" s="1">
        <v>-1.1000000000000001E-3</v>
      </c>
      <c r="F239" s="1">
        <v>1.47E-2</v>
      </c>
      <c r="G239" s="1">
        <v>7.1000000000000004E-3</v>
      </c>
    </row>
    <row r="240" spans="1:7" x14ac:dyDescent="0.2">
      <c r="A240" s="5">
        <v>198305</v>
      </c>
      <c r="B240" s="1">
        <v>5.1999999999999998E-3</v>
      </c>
      <c r="C240" s="1">
        <v>6.3299999999999995E-2</v>
      </c>
      <c r="D240" s="1">
        <v>-1.4200000000000001E-2</v>
      </c>
      <c r="E240" s="1">
        <v>-1.84E-2</v>
      </c>
      <c r="F240" s="1">
        <v>-1.54E-2</v>
      </c>
      <c r="G240" s="1">
        <v>6.8999999999999999E-3</v>
      </c>
    </row>
    <row r="241" spans="1:7" x14ac:dyDescent="0.2">
      <c r="A241" s="5">
        <v>198306</v>
      </c>
      <c r="B241" s="1">
        <v>3.0700000000000002E-2</v>
      </c>
      <c r="C241" s="1">
        <v>1.1900000000000001E-2</v>
      </c>
      <c r="D241" s="1">
        <v>-3.9100000000000003E-2</v>
      </c>
      <c r="E241" s="1">
        <v>2.5999999999999999E-2</v>
      </c>
      <c r="F241" s="1">
        <v>-8.6999999999999994E-3</v>
      </c>
      <c r="G241" s="1">
        <v>6.7000000000000002E-3</v>
      </c>
    </row>
    <row r="242" spans="1:7" x14ac:dyDescent="0.2">
      <c r="A242" s="5">
        <v>198307</v>
      </c>
      <c r="B242" s="1">
        <v>-4.07E-2</v>
      </c>
      <c r="C242" s="1">
        <v>1.01E-2</v>
      </c>
      <c r="D242" s="1">
        <v>5.62E-2</v>
      </c>
      <c r="E242" s="1">
        <v>-1.1000000000000001E-3</v>
      </c>
      <c r="F242" s="1">
        <v>2.81E-2</v>
      </c>
      <c r="G242" s="1">
        <v>7.4000000000000003E-3</v>
      </c>
    </row>
    <row r="243" spans="1:7" x14ac:dyDescent="0.2">
      <c r="A243" s="5">
        <v>198308</v>
      </c>
      <c r="B243" s="1">
        <v>-5.0000000000000001E-3</v>
      </c>
      <c r="C243" s="1">
        <v>-4.3200000000000002E-2</v>
      </c>
      <c r="D243" s="1">
        <v>5.5399999999999998E-2</v>
      </c>
      <c r="E243" s="1">
        <v>5.3E-3</v>
      </c>
      <c r="F243" s="1">
        <v>1.9E-2</v>
      </c>
      <c r="G243" s="1">
        <v>7.6E-3</v>
      </c>
    </row>
    <row r="244" spans="1:7" x14ac:dyDescent="0.2">
      <c r="A244" s="5">
        <v>198309</v>
      </c>
      <c r="B244" s="1">
        <v>9.1000000000000004E-3</v>
      </c>
      <c r="C244" s="1">
        <v>3.0999999999999999E-3</v>
      </c>
      <c r="D244" s="1">
        <v>1.01E-2</v>
      </c>
      <c r="E244" s="1">
        <v>1.2500000000000001E-2</v>
      </c>
      <c r="F244" s="1">
        <v>5.0000000000000001E-3</v>
      </c>
      <c r="G244" s="1">
        <v>7.6E-3</v>
      </c>
    </row>
    <row r="245" spans="1:7" x14ac:dyDescent="0.2">
      <c r="A245" s="5">
        <v>198310</v>
      </c>
      <c r="B245" s="1">
        <v>-3.44E-2</v>
      </c>
      <c r="C245" s="1">
        <v>-3.78E-2</v>
      </c>
      <c r="D245" s="1">
        <v>4.9700000000000001E-2</v>
      </c>
      <c r="E245" s="1">
        <v>-8.0000000000000002E-3</v>
      </c>
      <c r="F245" s="1">
        <v>2.9700000000000001E-2</v>
      </c>
      <c r="G245" s="1">
        <v>7.6E-3</v>
      </c>
    </row>
    <row r="246" spans="1:7" x14ac:dyDescent="0.2">
      <c r="A246" s="5">
        <v>198311</v>
      </c>
      <c r="B246" s="1">
        <v>2.1600000000000001E-2</v>
      </c>
      <c r="C246" s="1">
        <v>1.89E-2</v>
      </c>
      <c r="D246" s="1">
        <v>-7.3000000000000001E-3</v>
      </c>
      <c r="E246" s="1">
        <v>-7.4999999999999997E-3</v>
      </c>
      <c r="F246" s="1">
        <v>6.6E-3</v>
      </c>
      <c r="G246" s="1">
        <v>7.0000000000000001E-3</v>
      </c>
    </row>
    <row r="247" spans="1:7" x14ac:dyDescent="0.2">
      <c r="A247" s="5">
        <v>198312</v>
      </c>
      <c r="B247" s="1">
        <v>-1.78E-2</v>
      </c>
      <c r="C247" s="1">
        <v>-4.4999999999999997E-3</v>
      </c>
      <c r="D247" s="1">
        <v>1.7000000000000001E-2</v>
      </c>
      <c r="E247" s="1">
        <v>1.6E-2</v>
      </c>
      <c r="F247" s="1">
        <v>1.2699999999999999E-2</v>
      </c>
      <c r="G247" s="1">
        <v>7.3000000000000001E-3</v>
      </c>
    </row>
    <row r="248" spans="1:7" x14ac:dyDescent="0.2">
      <c r="A248" s="5">
        <v>198401</v>
      </c>
      <c r="B248" s="1">
        <v>-1.9199999999999998E-2</v>
      </c>
      <c r="C248" s="1">
        <v>-2.9999999999999997E-4</v>
      </c>
      <c r="D248" s="1">
        <v>7.5700000000000003E-2</v>
      </c>
      <c r="E248" s="1">
        <v>-8.2000000000000007E-3</v>
      </c>
      <c r="F248" s="1">
        <v>2.92E-2</v>
      </c>
      <c r="G248" s="1">
        <v>7.6E-3</v>
      </c>
    </row>
    <row r="249" spans="1:7" x14ac:dyDescent="0.2">
      <c r="A249" s="5">
        <v>198402</v>
      </c>
      <c r="B249" s="1">
        <v>-4.82E-2</v>
      </c>
      <c r="C249" s="1">
        <v>-1.6E-2</v>
      </c>
      <c r="D249" s="1">
        <v>3.3399999999999999E-2</v>
      </c>
      <c r="E249" s="1">
        <v>9.1000000000000004E-3</v>
      </c>
      <c r="F249" s="1">
        <v>1.5800000000000002E-2</v>
      </c>
      <c r="G249" s="1">
        <v>7.1000000000000004E-3</v>
      </c>
    </row>
    <row r="250" spans="1:7" x14ac:dyDescent="0.2">
      <c r="A250" s="5">
        <v>198403</v>
      </c>
      <c r="B250" s="1">
        <v>6.3E-3</v>
      </c>
      <c r="C250" s="1">
        <v>-2.8999999999999998E-3</v>
      </c>
      <c r="D250" s="1">
        <v>4.7000000000000002E-3</v>
      </c>
      <c r="E250" s="1">
        <v>-8.5000000000000006E-3</v>
      </c>
      <c r="F250" s="1">
        <v>1.17E-2</v>
      </c>
      <c r="G250" s="1">
        <v>7.3000000000000001E-3</v>
      </c>
    </row>
    <row r="251" spans="1:7" x14ac:dyDescent="0.2">
      <c r="A251" s="5">
        <v>198404</v>
      </c>
      <c r="B251" s="1">
        <v>-5.1000000000000004E-3</v>
      </c>
      <c r="C251" s="1">
        <v>-9.5999999999999992E-3</v>
      </c>
      <c r="D251" s="1">
        <v>1.1900000000000001E-2</v>
      </c>
      <c r="E251" s="1">
        <v>3.3799999999999997E-2</v>
      </c>
      <c r="F251" s="1">
        <v>7.6E-3</v>
      </c>
      <c r="G251" s="1">
        <v>8.0999999999999996E-3</v>
      </c>
    </row>
    <row r="252" spans="1:7" x14ac:dyDescent="0.2">
      <c r="A252" s="5">
        <v>198405</v>
      </c>
      <c r="B252" s="1">
        <v>-5.9700000000000003E-2</v>
      </c>
      <c r="C252" s="1">
        <v>1.4E-3</v>
      </c>
      <c r="D252" s="1">
        <v>2.8999999999999998E-3</v>
      </c>
      <c r="E252" s="1">
        <v>2.1999999999999999E-2</v>
      </c>
      <c r="F252" s="1">
        <v>-4.5999999999999999E-3</v>
      </c>
      <c r="G252" s="1">
        <v>7.7999999999999996E-3</v>
      </c>
    </row>
    <row r="253" spans="1:7" x14ac:dyDescent="0.2">
      <c r="A253" s="5">
        <v>198406</v>
      </c>
      <c r="B253" s="1">
        <v>1.8200000000000001E-2</v>
      </c>
      <c r="C253" s="1">
        <v>1E-3</v>
      </c>
      <c r="D253" s="1">
        <v>-2.6599999999999999E-2</v>
      </c>
      <c r="E253" s="1">
        <v>3.1300000000000001E-2</v>
      </c>
      <c r="F253" s="1">
        <v>-1.5599999999999999E-2</v>
      </c>
      <c r="G253" s="1">
        <v>7.4999999999999997E-3</v>
      </c>
    </row>
    <row r="254" spans="1:7" x14ac:dyDescent="0.2">
      <c r="A254" s="5">
        <v>198407</v>
      </c>
      <c r="B254" s="1">
        <v>-2.7400000000000001E-2</v>
      </c>
      <c r="C254" s="1">
        <v>-2.2200000000000001E-2</v>
      </c>
      <c r="D254" s="1">
        <v>3.3E-3</v>
      </c>
      <c r="E254" s="1">
        <v>3.5499999999999997E-2</v>
      </c>
      <c r="F254" s="1">
        <v>-2.1499999999999998E-2</v>
      </c>
      <c r="G254" s="1">
        <v>8.2000000000000007E-3</v>
      </c>
    </row>
    <row r="255" spans="1:7" x14ac:dyDescent="0.2">
      <c r="A255" s="5">
        <v>198408</v>
      </c>
      <c r="B255" s="1">
        <v>0.1028</v>
      </c>
      <c r="C255" s="1">
        <v>-2.5999999999999999E-3</v>
      </c>
      <c r="D255" s="1">
        <v>-1.7999999999999999E-2</v>
      </c>
      <c r="E255" s="1">
        <v>-6.7999999999999996E-3</v>
      </c>
      <c r="F255" s="1">
        <v>-9.1999999999999998E-3</v>
      </c>
      <c r="G255" s="1">
        <v>8.3000000000000001E-3</v>
      </c>
    </row>
    <row r="256" spans="1:7" x14ac:dyDescent="0.2">
      <c r="A256" s="5">
        <v>198409</v>
      </c>
      <c r="B256" s="1">
        <v>-8.0000000000000002E-3</v>
      </c>
      <c r="C256" s="1">
        <v>-2.9999999999999997E-4</v>
      </c>
      <c r="D256" s="1">
        <v>5.2299999999999999E-2</v>
      </c>
      <c r="E256" s="1">
        <v>1.37E-2</v>
      </c>
      <c r="F256" s="1">
        <v>2.41E-2</v>
      </c>
      <c r="G256" s="1">
        <v>8.6E-3</v>
      </c>
    </row>
    <row r="257" spans="1:7" x14ac:dyDescent="0.2">
      <c r="A257" s="5">
        <v>198410</v>
      </c>
      <c r="B257" s="1">
        <v>-8.3999999999999995E-3</v>
      </c>
      <c r="C257" s="1">
        <v>-1.44E-2</v>
      </c>
      <c r="D257" s="1">
        <v>4.7000000000000002E-3</v>
      </c>
      <c r="E257" s="1">
        <v>1.18E-2</v>
      </c>
      <c r="F257" s="1">
        <v>-1.09E-2</v>
      </c>
      <c r="G257" s="1">
        <v>0.01</v>
      </c>
    </row>
    <row r="258" spans="1:7" x14ac:dyDescent="0.2">
      <c r="A258" s="5">
        <v>198411</v>
      </c>
      <c r="B258" s="1">
        <v>-1.7600000000000001E-2</v>
      </c>
      <c r="C258" s="1">
        <v>-1.01E-2</v>
      </c>
      <c r="D258" s="1">
        <v>4.0399999999999998E-2</v>
      </c>
      <c r="E258" s="1">
        <v>7.1999999999999998E-3</v>
      </c>
      <c r="F258" s="1">
        <v>2.06E-2</v>
      </c>
      <c r="G258" s="1">
        <v>7.3000000000000001E-3</v>
      </c>
    </row>
    <row r="259" spans="1:7" x14ac:dyDescent="0.2">
      <c r="A259" s="5">
        <v>198412</v>
      </c>
      <c r="B259" s="1">
        <v>1.84E-2</v>
      </c>
      <c r="C259" s="1">
        <v>-6.4999999999999997E-3</v>
      </c>
      <c r="D259" s="1">
        <v>-2.5000000000000001E-3</v>
      </c>
      <c r="E259" s="1">
        <v>1.3100000000000001E-2</v>
      </c>
      <c r="F259" s="1">
        <v>-1.3599999999999999E-2</v>
      </c>
      <c r="G259" s="1">
        <v>6.4000000000000003E-3</v>
      </c>
    </row>
    <row r="260" spans="1:7" x14ac:dyDescent="0.2">
      <c r="A260" s="5">
        <v>198501</v>
      </c>
      <c r="B260" s="1">
        <v>7.9899999999999999E-2</v>
      </c>
      <c r="C260" s="1">
        <v>3.5000000000000003E-2</v>
      </c>
      <c r="D260" s="1">
        <v>-5.33E-2</v>
      </c>
      <c r="E260" s="1">
        <v>-8.8999999999999999E-3</v>
      </c>
      <c r="F260" s="1">
        <v>-3.4099999999999998E-2</v>
      </c>
      <c r="G260" s="1">
        <v>6.4999999999999997E-3</v>
      </c>
    </row>
    <row r="261" spans="1:7" x14ac:dyDescent="0.2">
      <c r="A261" s="5">
        <v>198502</v>
      </c>
      <c r="B261" s="1">
        <v>1.2200000000000001E-2</v>
      </c>
      <c r="C261" s="1">
        <v>1.04E-2</v>
      </c>
      <c r="D261" s="1">
        <v>-1E-3</v>
      </c>
      <c r="E261" s="1">
        <v>1.29E-2</v>
      </c>
      <c r="F261" s="1">
        <v>1.06E-2</v>
      </c>
      <c r="G261" s="1">
        <v>5.7999999999999996E-3</v>
      </c>
    </row>
    <row r="262" spans="1:7" x14ac:dyDescent="0.2">
      <c r="A262" s="5">
        <v>198503</v>
      </c>
      <c r="B262" s="1">
        <v>-8.3999999999999995E-3</v>
      </c>
      <c r="C262" s="1">
        <v>-1.3899999999999999E-2</v>
      </c>
      <c r="D262" s="1">
        <v>4.07E-2</v>
      </c>
      <c r="E262" s="1">
        <v>1.23E-2</v>
      </c>
      <c r="F262" s="1">
        <v>2.8799999999999999E-2</v>
      </c>
      <c r="G262" s="1">
        <v>6.1999999999999998E-3</v>
      </c>
    </row>
    <row r="263" spans="1:7" x14ac:dyDescent="0.2">
      <c r="A263" s="5">
        <v>198504</v>
      </c>
      <c r="B263" s="1">
        <v>-9.5999999999999992E-3</v>
      </c>
      <c r="C263" s="1">
        <v>-1E-3</v>
      </c>
      <c r="D263" s="1">
        <v>3.7199999999999997E-2</v>
      </c>
      <c r="E263" s="1">
        <v>1.55E-2</v>
      </c>
      <c r="F263" s="1">
        <v>7.1000000000000004E-3</v>
      </c>
      <c r="G263" s="1">
        <v>7.1999999999999998E-3</v>
      </c>
    </row>
    <row r="264" spans="1:7" x14ac:dyDescent="0.2">
      <c r="A264" s="5">
        <v>198505</v>
      </c>
      <c r="B264" s="1">
        <v>5.0900000000000001E-2</v>
      </c>
      <c r="C264" s="1">
        <v>-2.3099999999999999E-2</v>
      </c>
      <c r="D264" s="1">
        <v>-9.4000000000000004E-3</v>
      </c>
      <c r="E264" s="1">
        <v>1.3299999999999999E-2</v>
      </c>
      <c r="F264" s="1">
        <v>-1.49E-2</v>
      </c>
      <c r="G264" s="1">
        <v>6.6E-3</v>
      </c>
    </row>
    <row r="265" spans="1:7" x14ac:dyDescent="0.2">
      <c r="A265" s="5">
        <v>198506</v>
      </c>
      <c r="B265" s="1">
        <v>1.2699999999999999E-2</v>
      </c>
      <c r="C265" s="1">
        <v>3.5000000000000001E-3</v>
      </c>
      <c r="D265" s="1">
        <v>4.1000000000000003E-3</v>
      </c>
      <c r="E265" s="1">
        <v>1.7600000000000001E-2</v>
      </c>
      <c r="F265" s="1">
        <v>-7.7000000000000002E-3</v>
      </c>
      <c r="G265" s="1">
        <v>5.4999999999999997E-3</v>
      </c>
    </row>
    <row r="266" spans="1:7" x14ac:dyDescent="0.2">
      <c r="A266" s="5">
        <v>198507</v>
      </c>
      <c r="B266" s="1">
        <v>-7.4000000000000003E-3</v>
      </c>
      <c r="C266" s="1">
        <v>2.87E-2</v>
      </c>
      <c r="D266" s="1">
        <v>-1.6E-2</v>
      </c>
      <c r="E266" s="1">
        <v>-4.4000000000000003E-3</v>
      </c>
      <c r="F266" s="1">
        <v>-3.8E-3</v>
      </c>
      <c r="G266" s="1">
        <v>6.1999999999999998E-3</v>
      </c>
    </row>
    <row r="267" spans="1:7" x14ac:dyDescent="0.2">
      <c r="A267" s="5">
        <v>198508</v>
      </c>
      <c r="B267" s="1">
        <v>-1.0200000000000001E-2</v>
      </c>
      <c r="C267" s="1">
        <v>-2.8999999999999998E-3</v>
      </c>
      <c r="D267" s="1">
        <v>2.2800000000000001E-2</v>
      </c>
      <c r="E267" s="1">
        <v>-6.9999999999999999E-4</v>
      </c>
      <c r="F267" s="1">
        <v>1.84E-2</v>
      </c>
      <c r="G267" s="1">
        <v>5.4999999999999997E-3</v>
      </c>
    </row>
    <row r="268" spans="1:7" x14ac:dyDescent="0.2">
      <c r="A268" s="5">
        <v>198509</v>
      </c>
      <c r="B268" s="1">
        <v>-4.5400000000000003E-2</v>
      </c>
      <c r="C268" s="1">
        <v>-1.7999999999999999E-2</v>
      </c>
      <c r="D268" s="1">
        <v>1.29E-2</v>
      </c>
      <c r="E268" s="1">
        <v>1.09E-2</v>
      </c>
      <c r="F268" s="1">
        <v>1.6199999999999999E-2</v>
      </c>
      <c r="G268" s="1">
        <v>6.0000000000000001E-3</v>
      </c>
    </row>
    <row r="269" spans="1:7" x14ac:dyDescent="0.2">
      <c r="A269" s="5">
        <v>198510</v>
      </c>
      <c r="B269" s="1">
        <v>4.02E-2</v>
      </c>
      <c r="C269" s="1">
        <v>-1.49E-2</v>
      </c>
      <c r="D269" s="1">
        <v>7.4999999999999997E-3</v>
      </c>
      <c r="E269" s="1">
        <v>9.1000000000000004E-3</v>
      </c>
      <c r="F269" s="1">
        <v>-1.0800000000000001E-2</v>
      </c>
      <c r="G269" s="1">
        <v>6.4999999999999997E-3</v>
      </c>
    </row>
    <row r="270" spans="1:7" x14ac:dyDescent="0.2">
      <c r="A270" s="5">
        <v>198511</v>
      </c>
      <c r="B270" s="1">
        <v>6.4799999999999996E-2</v>
      </c>
      <c r="C270" s="1">
        <v>2.0000000000000001E-4</v>
      </c>
      <c r="D270" s="1">
        <v>-2.8400000000000002E-2</v>
      </c>
      <c r="E270" s="1">
        <v>3.2000000000000002E-3</v>
      </c>
      <c r="F270" s="1">
        <v>-2.29E-2</v>
      </c>
      <c r="G270" s="1">
        <v>6.1000000000000004E-3</v>
      </c>
    </row>
    <row r="271" spans="1:7" x14ac:dyDescent="0.2">
      <c r="A271" s="5">
        <v>198512</v>
      </c>
      <c r="B271" s="1">
        <v>3.8800000000000001E-2</v>
      </c>
      <c r="C271" s="1">
        <v>-4.0000000000000001E-3</v>
      </c>
      <c r="D271" s="1">
        <v>-1.54E-2</v>
      </c>
      <c r="E271" s="1">
        <v>1.01E-2</v>
      </c>
      <c r="F271" s="1">
        <v>-1.8200000000000001E-2</v>
      </c>
      <c r="G271" s="1">
        <v>6.4999999999999997E-3</v>
      </c>
    </row>
    <row r="272" spans="1:7" x14ac:dyDescent="0.2">
      <c r="A272" s="5">
        <v>198601</v>
      </c>
      <c r="B272" s="1">
        <v>6.4999999999999997E-3</v>
      </c>
      <c r="C272" s="1">
        <v>0.01</v>
      </c>
      <c r="D272" s="1">
        <v>4.4000000000000003E-3</v>
      </c>
      <c r="E272" s="1">
        <v>-0.02</v>
      </c>
      <c r="F272" s="1">
        <v>-0.02</v>
      </c>
      <c r="G272" s="1">
        <v>5.5999999999999999E-3</v>
      </c>
    </row>
    <row r="273" spans="1:7" x14ac:dyDescent="0.2">
      <c r="A273" s="5">
        <v>198602</v>
      </c>
      <c r="B273" s="1">
        <v>7.1300000000000002E-2</v>
      </c>
      <c r="C273" s="1">
        <v>-7.1000000000000004E-3</v>
      </c>
      <c r="D273" s="1">
        <v>-7.7000000000000002E-3</v>
      </c>
      <c r="E273" s="1">
        <v>1.09E-2</v>
      </c>
      <c r="F273" s="1">
        <v>-1.24E-2</v>
      </c>
      <c r="G273" s="1">
        <v>5.3E-3</v>
      </c>
    </row>
    <row r="274" spans="1:7" x14ac:dyDescent="0.2">
      <c r="A274" s="5">
        <v>198603</v>
      </c>
      <c r="B274" s="1">
        <v>4.8800000000000003E-2</v>
      </c>
      <c r="C274" s="1">
        <v>-6.4999999999999997E-3</v>
      </c>
      <c r="D274" s="1">
        <v>-3.7000000000000002E-3</v>
      </c>
      <c r="E274" s="1">
        <v>1.18E-2</v>
      </c>
      <c r="F274" s="1">
        <v>8.9999999999999993E-3</v>
      </c>
      <c r="G274" s="1">
        <v>6.0000000000000001E-3</v>
      </c>
    </row>
    <row r="275" spans="1:7" x14ac:dyDescent="0.2">
      <c r="A275" s="5">
        <v>198604</v>
      </c>
      <c r="B275" s="1">
        <v>-1.3100000000000001E-2</v>
      </c>
      <c r="C275" s="1">
        <v>2.86E-2</v>
      </c>
      <c r="D275" s="1">
        <v>-2.86E-2</v>
      </c>
      <c r="E275" s="1">
        <v>2.8899999999999999E-2</v>
      </c>
      <c r="F275" s="1">
        <v>-5.9999999999999995E-4</v>
      </c>
      <c r="G275" s="1">
        <v>5.1999999999999998E-3</v>
      </c>
    </row>
    <row r="276" spans="1:7" x14ac:dyDescent="0.2">
      <c r="A276" s="5">
        <v>198605</v>
      </c>
      <c r="B276" s="1">
        <v>4.6199999999999998E-2</v>
      </c>
      <c r="C276" s="1">
        <v>-1.29E-2</v>
      </c>
      <c r="D276" s="1">
        <v>-2.0999999999999999E-3</v>
      </c>
      <c r="E276" s="1">
        <v>2.1499999999999998E-2</v>
      </c>
      <c r="F276" s="1">
        <v>1.0800000000000001E-2</v>
      </c>
      <c r="G276" s="1">
        <v>4.8999999999999998E-3</v>
      </c>
    </row>
    <row r="277" spans="1:7" x14ac:dyDescent="0.2">
      <c r="A277" s="5">
        <v>198606</v>
      </c>
      <c r="B277" s="1">
        <v>1.03E-2</v>
      </c>
      <c r="C277" s="1">
        <v>-8.8000000000000005E-3</v>
      </c>
      <c r="D277" s="1">
        <v>1.2999999999999999E-2</v>
      </c>
      <c r="E277" s="1">
        <v>1.83E-2</v>
      </c>
      <c r="F277" s="1">
        <v>8.2000000000000007E-3</v>
      </c>
      <c r="G277" s="1">
        <v>5.1999999999999998E-3</v>
      </c>
    </row>
    <row r="278" spans="1:7" x14ac:dyDescent="0.2">
      <c r="A278" s="5">
        <v>198607</v>
      </c>
      <c r="B278" s="1">
        <v>-6.4500000000000002E-2</v>
      </c>
      <c r="C278" s="1">
        <v>-3.4500000000000003E-2</v>
      </c>
      <c r="D278" s="1">
        <v>4.7E-2</v>
      </c>
      <c r="E278" s="1">
        <v>-4.4999999999999997E-3</v>
      </c>
      <c r="F278" s="1">
        <v>8.3999999999999995E-3</v>
      </c>
      <c r="G278" s="1">
        <v>5.1999999999999998E-3</v>
      </c>
    </row>
    <row r="279" spans="1:7" x14ac:dyDescent="0.2">
      <c r="A279" s="5">
        <v>198608</v>
      </c>
      <c r="B279" s="1">
        <v>6.0699999999999997E-2</v>
      </c>
      <c r="C279" s="1">
        <v>-4.3499999999999997E-2</v>
      </c>
      <c r="D279" s="1">
        <v>3.5099999999999999E-2</v>
      </c>
      <c r="E279" s="1">
        <v>-1.6299999999999999E-2</v>
      </c>
      <c r="F279" s="1">
        <v>3.1899999999999998E-2</v>
      </c>
      <c r="G279" s="1">
        <v>4.5999999999999999E-3</v>
      </c>
    </row>
    <row r="280" spans="1:7" x14ac:dyDescent="0.2">
      <c r="A280" s="5">
        <v>198609</v>
      </c>
      <c r="B280" s="1">
        <v>-8.5999999999999993E-2</v>
      </c>
      <c r="C280" s="1">
        <v>2.0500000000000001E-2</v>
      </c>
      <c r="D280" s="1">
        <v>3.2199999999999999E-2</v>
      </c>
      <c r="E280" s="1">
        <v>-1E-3</v>
      </c>
      <c r="F280" s="1">
        <v>3.7199999999999997E-2</v>
      </c>
      <c r="G280" s="1">
        <v>4.4999999999999997E-3</v>
      </c>
    </row>
    <row r="281" spans="1:7" x14ac:dyDescent="0.2">
      <c r="A281" s="5">
        <v>198610</v>
      </c>
      <c r="B281" s="1">
        <v>4.6600000000000003E-2</v>
      </c>
      <c r="C281" s="1">
        <v>-2.3300000000000001E-2</v>
      </c>
      <c r="D281" s="1">
        <v>-1.4200000000000001E-2</v>
      </c>
      <c r="E281" s="1">
        <v>-5.0000000000000001E-4</v>
      </c>
      <c r="F281" s="1">
        <v>0.01</v>
      </c>
      <c r="G281" s="1">
        <v>4.5999999999999999E-3</v>
      </c>
    </row>
    <row r="282" spans="1:7" x14ac:dyDescent="0.2">
      <c r="A282" s="5">
        <v>198611</v>
      </c>
      <c r="B282" s="1">
        <v>1.17E-2</v>
      </c>
      <c r="C282" s="1">
        <v>-1.89E-2</v>
      </c>
      <c r="D282" s="1">
        <v>-6.9999999999999999E-4</v>
      </c>
      <c r="E282" s="1">
        <v>1.03E-2</v>
      </c>
      <c r="F282" s="1">
        <v>6.6E-3</v>
      </c>
      <c r="G282" s="1">
        <v>3.8999999999999998E-3</v>
      </c>
    </row>
    <row r="283" spans="1:7" x14ac:dyDescent="0.2">
      <c r="A283" s="5">
        <v>198612</v>
      </c>
      <c r="B283" s="1">
        <v>-3.27E-2</v>
      </c>
      <c r="C283" s="1">
        <v>1.1999999999999999E-3</v>
      </c>
      <c r="D283" s="1">
        <v>3.5999999999999999E-3</v>
      </c>
      <c r="E283" s="1">
        <v>8.0999999999999996E-3</v>
      </c>
      <c r="F283" s="1">
        <v>8.9999999999999998E-4</v>
      </c>
      <c r="G283" s="1">
        <v>4.8999999999999998E-3</v>
      </c>
    </row>
    <row r="284" spans="1:7" x14ac:dyDescent="0.2">
      <c r="A284" s="5">
        <v>198701</v>
      </c>
      <c r="B284" s="1">
        <v>0.12470000000000001</v>
      </c>
      <c r="C284" s="1">
        <v>-1.54E-2</v>
      </c>
      <c r="D284" s="1">
        <v>-3.1600000000000003E-2</v>
      </c>
      <c r="E284" s="1">
        <v>1.6000000000000001E-3</v>
      </c>
      <c r="F284" s="1">
        <v>-9.7999999999999997E-3</v>
      </c>
      <c r="G284" s="1">
        <v>4.1999999999999997E-3</v>
      </c>
    </row>
    <row r="285" spans="1:7" x14ac:dyDescent="0.2">
      <c r="A285" s="5">
        <v>198702</v>
      </c>
      <c r="B285" s="1">
        <v>4.3900000000000002E-2</v>
      </c>
      <c r="C285" s="1">
        <v>3.4000000000000002E-2</v>
      </c>
      <c r="D285" s="1">
        <v>-5.91E-2</v>
      </c>
      <c r="E285" s="1">
        <v>-8.3999999999999995E-3</v>
      </c>
      <c r="F285" s="1">
        <v>-2.63E-2</v>
      </c>
      <c r="G285" s="1">
        <v>4.3E-3</v>
      </c>
    </row>
    <row r="286" spans="1:7" x14ac:dyDescent="0.2">
      <c r="A286" s="5">
        <v>198703</v>
      </c>
      <c r="B286" s="1">
        <v>1.6400000000000001E-2</v>
      </c>
      <c r="C286" s="1">
        <v>2.7000000000000001E-3</v>
      </c>
      <c r="D286" s="1">
        <v>1.61E-2</v>
      </c>
      <c r="E286" s="1">
        <v>1.35E-2</v>
      </c>
      <c r="F286" s="1">
        <v>4.1200000000000001E-2</v>
      </c>
      <c r="G286" s="1">
        <v>4.7000000000000002E-3</v>
      </c>
    </row>
    <row r="287" spans="1:7" x14ac:dyDescent="0.2">
      <c r="A287" s="5">
        <v>198704</v>
      </c>
      <c r="B287" s="1">
        <v>-2.1100000000000001E-2</v>
      </c>
      <c r="C287" s="1">
        <v>-1.54E-2</v>
      </c>
      <c r="D287" s="1">
        <v>-3.8999999999999998E-3</v>
      </c>
      <c r="E287" s="1">
        <v>-5.0000000000000001E-3</v>
      </c>
      <c r="F287" s="1">
        <v>1.03E-2</v>
      </c>
      <c r="G287" s="1">
        <v>4.4000000000000003E-3</v>
      </c>
    </row>
    <row r="288" spans="1:7" x14ac:dyDescent="0.2">
      <c r="A288" s="5">
        <v>198705</v>
      </c>
      <c r="B288" s="1">
        <v>1.1000000000000001E-3</v>
      </c>
      <c r="C288" s="1">
        <v>-5.5999999999999999E-3</v>
      </c>
      <c r="D288" s="1">
        <v>2.3E-3</v>
      </c>
      <c r="E288" s="1">
        <v>5.1000000000000004E-3</v>
      </c>
      <c r="F288" s="1">
        <v>1.15E-2</v>
      </c>
      <c r="G288" s="1">
        <v>3.8E-3</v>
      </c>
    </row>
    <row r="289" spans="1:7" x14ac:dyDescent="0.2">
      <c r="A289" s="5">
        <v>198706</v>
      </c>
      <c r="B289" s="1">
        <v>3.9399999999999998E-2</v>
      </c>
      <c r="C289" s="1">
        <v>-2.2100000000000002E-2</v>
      </c>
      <c r="D289" s="1">
        <v>1.04E-2</v>
      </c>
      <c r="E289" s="1">
        <v>1.6899999999999998E-2</v>
      </c>
      <c r="F289" s="1">
        <v>8.3999999999999995E-3</v>
      </c>
      <c r="G289" s="1">
        <v>4.7999999999999996E-3</v>
      </c>
    </row>
    <row r="290" spans="1:7" x14ac:dyDescent="0.2">
      <c r="A290" s="5">
        <v>198707</v>
      </c>
      <c r="B290" s="1">
        <v>3.85E-2</v>
      </c>
      <c r="C290" s="1">
        <v>-1.12E-2</v>
      </c>
      <c r="D290" s="1">
        <v>7.3000000000000001E-3</v>
      </c>
      <c r="E290" s="1">
        <v>-6.1000000000000004E-3</v>
      </c>
      <c r="F290" s="1">
        <v>1.6400000000000001E-2</v>
      </c>
      <c r="G290" s="1">
        <v>4.5999999999999999E-3</v>
      </c>
    </row>
    <row r="291" spans="1:7" x14ac:dyDescent="0.2">
      <c r="A291" s="5">
        <v>198708</v>
      </c>
      <c r="B291" s="1">
        <v>3.5200000000000002E-2</v>
      </c>
      <c r="C291" s="1">
        <v>-9.4999999999999998E-3</v>
      </c>
      <c r="D291" s="1">
        <v>-9.4999999999999998E-3</v>
      </c>
      <c r="E291" s="1">
        <v>2.0400000000000001E-2</v>
      </c>
      <c r="F291" s="1">
        <v>-1.61E-2</v>
      </c>
      <c r="G291" s="1">
        <v>4.7000000000000002E-3</v>
      </c>
    </row>
    <row r="292" spans="1:7" x14ac:dyDescent="0.2">
      <c r="A292" s="5">
        <v>198709</v>
      </c>
      <c r="B292" s="1">
        <v>-2.5899999999999999E-2</v>
      </c>
      <c r="C292" s="1">
        <v>4.0000000000000001E-3</v>
      </c>
      <c r="D292" s="1">
        <v>3.0000000000000001E-3</v>
      </c>
      <c r="E292" s="1">
        <v>-9.7000000000000003E-3</v>
      </c>
      <c r="F292" s="1">
        <v>1.9E-2</v>
      </c>
      <c r="G292" s="1">
        <v>4.4999999999999997E-3</v>
      </c>
    </row>
    <row r="293" spans="1:7" x14ac:dyDescent="0.2">
      <c r="A293" s="5">
        <v>198710</v>
      </c>
      <c r="B293" s="1">
        <v>-0.2324</v>
      </c>
      <c r="C293" s="1">
        <v>-8.0500000000000002E-2</v>
      </c>
      <c r="D293" s="1">
        <v>4.2299999999999997E-2</v>
      </c>
      <c r="E293" s="1">
        <v>2.06E-2</v>
      </c>
      <c r="F293" s="1">
        <v>2.2599999999999999E-2</v>
      </c>
      <c r="G293" s="1">
        <v>6.0000000000000001E-3</v>
      </c>
    </row>
    <row r="294" spans="1:7" x14ac:dyDescent="0.2">
      <c r="A294" s="5">
        <v>198711</v>
      </c>
      <c r="B294" s="1">
        <v>-7.7700000000000005E-2</v>
      </c>
      <c r="C294" s="1">
        <v>2.87E-2</v>
      </c>
      <c r="D294" s="1">
        <v>2.9600000000000001E-2</v>
      </c>
      <c r="E294" s="1">
        <v>-1.8800000000000001E-2</v>
      </c>
      <c r="F294" s="1">
        <v>6.7999999999999996E-3</v>
      </c>
      <c r="G294" s="1">
        <v>3.5000000000000001E-3</v>
      </c>
    </row>
    <row r="295" spans="1:7" x14ac:dyDescent="0.2">
      <c r="A295" s="5">
        <v>198712</v>
      </c>
      <c r="B295" s="1">
        <v>6.8099999999999994E-2</v>
      </c>
      <c r="C295" s="1">
        <v>5.9999999999999995E-4</v>
      </c>
      <c r="D295" s="1">
        <v>-4.3900000000000002E-2</v>
      </c>
      <c r="E295" s="1">
        <v>2.9499999999999998E-2</v>
      </c>
      <c r="F295" s="1">
        <v>-2.46E-2</v>
      </c>
      <c r="G295" s="1">
        <v>3.8999999999999998E-3</v>
      </c>
    </row>
    <row r="296" spans="1:7" x14ac:dyDescent="0.2">
      <c r="A296" s="5">
        <v>198801</v>
      </c>
      <c r="B296" s="1">
        <v>4.2099999999999999E-2</v>
      </c>
      <c r="C296" s="1">
        <v>-5.3E-3</v>
      </c>
      <c r="D296" s="1">
        <v>4.9500000000000002E-2</v>
      </c>
      <c r="E296" s="1">
        <v>-1.1299999999999999E-2</v>
      </c>
      <c r="F296" s="1">
        <v>2.1999999999999999E-2</v>
      </c>
      <c r="G296" s="1">
        <v>2.8999999999999998E-3</v>
      </c>
    </row>
    <row r="297" spans="1:7" x14ac:dyDescent="0.2">
      <c r="A297" s="5">
        <v>198802</v>
      </c>
      <c r="B297" s="1">
        <v>4.7500000000000001E-2</v>
      </c>
      <c r="C297" s="1">
        <v>3.3099999999999997E-2</v>
      </c>
      <c r="D297" s="1">
        <v>-1.6899999999999998E-2</v>
      </c>
      <c r="E297" s="1">
        <v>1.55E-2</v>
      </c>
      <c r="F297" s="1">
        <v>0</v>
      </c>
      <c r="G297" s="1">
        <v>4.5999999999999999E-3</v>
      </c>
    </row>
    <row r="298" spans="1:7" x14ac:dyDescent="0.2">
      <c r="A298" s="5">
        <v>198803</v>
      </c>
      <c r="B298" s="1">
        <v>-2.2700000000000001E-2</v>
      </c>
      <c r="C298" s="1">
        <v>6.2399999999999997E-2</v>
      </c>
      <c r="D298" s="1">
        <v>7.4000000000000003E-3</v>
      </c>
      <c r="E298" s="1">
        <v>-2.5999999999999999E-3</v>
      </c>
      <c r="F298" s="1">
        <v>1.8200000000000001E-2</v>
      </c>
      <c r="G298" s="1">
        <v>4.4000000000000003E-3</v>
      </c>
    </row>
    <row r="299" spans="1:7" x14ac:dyDescent="0.2">
      <c r="A299" s="5">
        <v>198804</v>
      </c>
      <c r="B299" s="1">
        <v>5.5999999999999999E-3</v>
      </c>
      <c r="C299" s="1">
        <v>1.15E-2</v>
      </c>
      <c r="D299" s="1">
        <v>1.6299999999999999E-2</v>
      </c>
      <c r="E299" s="1">
        <v>-2E-3</v>
      </c>
      <c r="F299" s="1">
        <v>1.9400000000000001E-2</v>
      </c>
      <c r="G299" s="1">
        <v>4.5999999999999999E-3</v>
      </c>
    </row>
    <row r="300" spans="1:7" x14ac:dyDescent="0.2">
      <c r="A300" s="5">
        <v>198805</v>
      </c>
      <c r="B300" s="1">
        <v>-2.8999999999999998E-3</v>
      </c>
      <c r="C300" s="1">
        <v>-2.5700000000000001E-2</v>
      </c>
      <c r="D300" s="1">
        <v>2.4199999999999999E-2</v>
      </c>
      <c r="E300" s="1">
        <v>-7.4000000000000003E-3</v>
      </c>
      <c r="F300" s="1">
        <v>3.3E-3</v>
      </c>
      <c r="G300" s="1">
        <v>5.1000000000000004E-3</v>
      </c>
    </row>
    <row r="301" spans="1:7" x14ac:dyDescent="0.2">
      <c r="A301" s="5">
        <v>198806</v>
      </c>
      <c r="B301" s="1">
        <v>4.7899999999999998E-2</v>
      </c>
      <c r="C301" s="1">
        <v>2.1399999999999999E-2</v>
      </c>
      <c r="D301" s="1">
        <v>-1.2200000000000001E-2</v>
      </c>
      <c r="E301" s="1">
        <v>1.46E-2</v>
      </c>
      <c r="F301" s="1">
        <v>-3.44E-2</v>
      </c>
      <c r="G301" s="1">
        <v>4.8999999999999998E-3</v>
      </c>
    </row>
    <row r="302" spans="1:7" x14ac:dyDescent="0.2">
      <c r="A302" s="5">
        <v>198807</v>
      </c>
      <c r="B302" s="1">
        <v>-1.2500000000000001E-2</v>
      </c>
      <c r="C302" s="1">
        <v>-2.0999999999999999E-3</v>
      </c>
      <c r="D302" s="1">
        <v>2.1700000000000001E-2</v>
      </c>
      <c r="E302" s="1">
        <v>-5.7999999999999996E-3</v>
      </c>
      <c r="F302" s="1">
        <v>1.49E-2</v>
      </c>
      <c r="G302" s="1">
        <v>5.1000000000000004E-3</v>
      </c>
    </row>
    <row r="303" spans="1:7" x14ac:dyDescent="0.2">
      <c r="A303" s="5">
        <v>198808</v>
      </c>
      <c r="B303" s="1">
        <v>-3.3099999999999997E-2</v>
      </c>
      <c r="C303" s="1">
        <v>-2.9999999999999997E-4</v>
      </c>
      <c r="D303" s="1">
        <v>2.1000000000000001E-2</v>
      </c>
      <c r="E303" s="1">
        <v>-8.0999999999999996E-3</v>
      </c>
      <c r="F303" s="1">
        <v>1.7600000000000001E-2</v>
      </c>
      <c r="G303" s="1">
        <v>5.8999999999999999E-3</v>
      </c>
    </row>
    <row r="304" spans="1:7" x14ac:dyDescent="0.2">
      <c r="A304" s="5">
        <v>198809</v>
      </c>
      <c r="B304" s="1">
        <v>3.3000000000000002E-2</v>
      </c>
      <c r="C304" s="1">
        <v>-1.35E-2</v>
      </c>
      <c r="D304" s="1">
        <v>-7.4999999999999997E-3</v>
      </c>
      <c r="E304" s="1">
        <v>1.7500000000000002E-2</v>
      </c>
      <c r="F304" s="1">
        <v>-6.0000000000000001E-3</v>
      </c>
      <c r="G304" s="1">
        <v>6.1999999999999998E-3</v>
      </c>
    </row>
    <row r="305" spans="1:7" x14ac:dyDescent="0.2">
      <c r="A305" s="5">
        <v>198810</v>
      </c>
      <c r="B305" s="1">
        <v>1.15E-2</v>
      </c>
      <c r="C305" s="1">
        <v>-2.9499999999999998E-2</v>
      </c>
      <c r="D305" s="1">
        <v>1.6899999999999998E-2</v>
      </c>
      <c r="E305" s="1">
        <v>1.29E-2</v>
      </c>
      <c r="F305" s="1">
        <v>1.03E-2</v>
      </c>
      <c r="G305" s="1">
        <v>6.1000000000000004E-3</v>
      </c>
    </row>
    <row r="306" spans="1:7" x14ac:dyDescent="0.2">
      <c r="A306" s="5">
        <v>198811</v>
      </c>
      <c r="B306" s="1">
        <v>-2.29E-2</v>
      </c>
      <c r="C306" s="1">
        <v>-1.6500000000000001E-2</v>
      </c>
      <c r="D306" s="1">
        <v>1.2999999999999999E-2</v>
      </c>
      <c r="E306" s="1">
        <v>-2.8E-3</v>
      </c>
      <c r="F306" s="1">
        <v>1.6299999999999999E-2</v>
      </c>
      <c r="G306" s="1">
        <v>5.7000000000000002E-3</v>
      </c>
    </row>
    <row r="307" spans="1:7" x14ac:dyDescent="0.2">
      <c r="A307" s="5">
        <v>198812</v>
      </c>
      <c r="B307" s="1">
        <v>1.49E-2</v>
      </c>
      <c r="C307" s="1">
        <v>2.0199999999999999E-2</v>
      </c>
      <c r="D307" s="1">
        <v>-1.61E-2</v>
      </c>
      <c r="E307" s="1">
        <v>6.8999999999999999E-3</v>
      </c>
      <c r="F307" s="1">
        <v>-3.8E-3</v>
      </c>
      <c r="G307" s="1">
        <v>6.3E-3</v>
      </c>
    </row>
    <row r="308" spans="1:7" x14ac:dyDescent="0.2">
      <c r="A308" s="5">
        <v>198901</v>
      </c>
      <c r="B308" s="1">
        <v>6.0999999999999999E-2</v>
      </c>
      <c r="C308" s="1">
        <v>-2.3099999999999999E-2</v>
      </c>
      <c r="D308" s="1">
        <v>6.1999999999999998E-3</v>
      </c>
      <c r="E308" s="1">
        <v>-9.4999999999999998E-3</v>
      </c>
      <c r="F308" s="1">
        <v>1.4E-3</v>
      </c>
      <c r="G308" s="1">
        <v>5.4999999999999997E-3</v>
      </c>
    </row>
    <row r="309" spans="1:7" x14ac:dyDescent="0.2">
      <c r="A309" s="5">
        <v>198902</v>
      </c>
      <c r="B309" s="1">
        <v>-2.2499999999999999E-2</v>
      </c>
      <c r="C309" s="1">
        <v>2.7099999999999999E-2</v>
      </c>
      <c r="D309" s="1">
        <v>9.2999999999999992E-3</v>
      </c>
      <c r="E309" s="1">
        <v>-8.6999999999999994E-3</v>
      </c>
      <c r="F309" s="1">
        <v>1.8100000000000002E-2</v>
      </c>
      <c r="G309" s="1">
        <v>6.1000000000000004E-3</v>
      </c>
    </row>
    <row r="310" spans="1:7" x14ac:dyDescent="0.2">
      <c r="A310" s="5">
        <v>198903</v>
      </c>
      <c r="B310" s="1">
        <v>1.5699999999999999E-2</v>
      </c>
      <c r="C310" s="1">
        <v>6.7999999999999996E-3</v>
      </c>
      <c r="D310" s="1">
        <v>5.4000000000000003E-3</v>
      </c>
      <c r="E310" s="1">
        <v>5.0000000000000001E-4</v>
      </c>
      <c r="F310" s="1">
        <v>7.3000000000000001E-3</v>
      </c>
      <c r="G310" s="1">
        <v>6.7000000000000002E-3</v>
      </c>
    </row>
    <row r="311" spans="1:7" x14ac:dyDescent="0.2">
      <c r="A311" s="5">
        <v>198904</v>
      </c>
      <c r="B311" s="1">
        <v>4.3299999999999998E-2</v>
      </c>
      <c r="C311" s="1">
        <v>-7.7999999999999996E-3</v>
      </c>
      <c r="D311" s="1">
        <v>-1.4E-2</v>
      </c>
      <c r="E311" s="1">
        <v>7.1000000000000004E-3</v>
      </c>
      <c r="F311" s="1">
        <v>-5.7000000000000002E-3</v>
      </c>
      <c r="G311" s="1">
        <v>6.7000000000000002E-3</v>
      </c>
    </row>
    <row r="312" spans="1:7" x14ac:dyDescent="0.2">
      <c r="A312" s="5">
        <v>198905</v>
      </c>
      <c r="B312" s="1">
        <v>3.3500000000000002E-2</v>
      </c>
      <c r="C312" s="1">
        <v>0</v>
      </c>
      <c r="D312" s="1">
        <v>-8.6999999999999994E-3</v>
      </c>
      <c r="E312" s="1">
        <v>4.8999999999999998E-3</v>
      </c>
      <c r="F312" s="1">
        <v>-8.0000000000000004E-4</v>
      </c>
      <c r="G312" s="1">
        <v>7.9000000000000008E-3</v>
      </c>
    </row>
    <row r="313" spans="1:7" x14ac:dyDescent="0.2">
      <c r="A313" s="5">
        <v>198906</v>
      </c>
      <c r="B313" s="1">
        <v>-1.35E-2</v>
      </c>
      <c r="C313" s="1">
        <v>-1.09E-2</v>
      </c>
      <c r="D313" s="1">
        <v>2.23E-2</v>
      </c>
      <c r="E313" s="1">
        <v>2.7000000000000001E-3</v>
      </c>
      <c r="F313" s="1">
        <v>1.55E-2</v>
      </c>
      <c r="G313" s="1">
        <v>7.1000000000000004E-3</v>
      </c>
    </row>
    <row r="314" spans="1:7" x14ac:dyDescent="0.2">
      <c r="A314" s="5">
        <v>198907</v>
      </c>
      <c r="B314" s="1">
        <v>7.1999999999999995E-2</v>
      </c>
      <c r="C314" s="1">
        <v>-4.1700000000000001E-2</v>
      </c>
      <c r="D314" s="1">
        <v>-2.7900000000000001E-2</v>
      </c>
      <c r="E314" s="1">
        <v>1.95E-2</v>
      </c>
      <c r="F314" s="1">
        <v>-5.5999999999999999E-3</v>
      </c>
      <c r="G314" s="1">
        <v>7.0000000000000001E-3</v>
      </c>
    </row>
    <row r="315" spans="1:7" x14ac:dyDescent="0.2">
      <c r="A315" s="5">
        <v>198908</v>
      </c>
      <c r="B315" s="1">
        <v>1.44E-2</v>
      </c>
      <c r="C315" s="1">
        <v>4.7999999999999996E-3</v>
      </c>
      <c r="D315" s="1">
        <v>6.0000000000000001E-3</v>
      </c>
      <c r="E315" s="1">
        <v>3.8999999999999998E-3</v>
      </c>
      <c r="F315" s="1">
        <v>-5.7000000000000002E-3</v>
      </c>
      <c r="G315" s="1">
        <v>7.4000000000000003E-3</v>
      </c>
    </row>
    <row r="316" spans="1:7" x14ac:dyDescent="0.2">
      <c r="A316" s="5">
        <v>198909</v>
      </c>
      <c r="B316" s="1">
        <v>-7.6E-3</v>
      </c>
      <c r="C316" s="1">
        <v>4.8999999999999998E-3</v>
      </c>
      <c r="D316" s="1">
        <v>-1.2699999999999999E-2</v>
      </c>
      <c r="E316" s="1">
        <v>1.4E-2</v>
      </c>
      <c r="F316" s="1">
        <v>5.1000000000000004E-3</v>
      </c>
      <c r="G316" s="1">
        <v>6.4999999999999997E-3</v>
      </c>
    </row>
    <row r="317" spans="1:7" x14ac:dyDescent="0.2">
      <c r="A317" s="5">
        <v>198910</v>
      </c>
      <c r="B317" s="1">
        <v>-3.6700000000000003E-2</v>
      </c>
      <c r="C317" s="1">
        <v>-3.32E-2</v>
      </c>
      <c r="D317" s="1">
        <v>-1.11E-2</v>
      </c>
      <c r="E317" s="1">
        <v>1E-3</v>
      </c>
      <c r="F317" s="1">
        <v>-2.9999999999999997E-4</v>
      </c>
      <c r="G317" s="1">
        <v>6.7999999999999996E-3</v>
      </c>
    </row>
    <row r="318" spans="1:7" x14ac:dyDescent="0.2">
      <c r="A318" s="5">
        <v>198911</v>
      </c>
      <c r="B318" s="1">
        <v>1.03E-2</v>
      </c>
      <c r="C318" s="1">
        <v>-1.29E-2</v>
      </c>
      <c r="D318" s="1">
        <v>-1.09E-2</v>
      </c>
      <c r="E318" s="1">
        <v>-8.6E-3</v>
      </c>
      <c r="F318" s="1">
        <v>1.37E-2</v>
      </c>
      <c r="G318" s="1">
        <v>6.8999999999999999E-3</v>
      </c>
    </row>
    <row r="319" spans="1:7" x14ac:dyDescent="0.2">
      <c r="A319" s="5">
        <v>198912</v>
      </c>
      <c r="B319" s="1">
        <v>1.1599999999999999E-2</v>
      </c>
      <c r="C319" s="1">
        <v>-2.2800000000000001E-2</v>
      </c>
      <c r="D319" s="1">
        <v>1.6000000000000001E-3</v>
      </c>
      <c r="E319" s="1">
        <v>-6.9999999999999999E-4</v>
      </c>
      <c r="F319" s="1">
        <v>1.4500000000000001E-2</v>
      </c>
      <c r="G319" s="1">
        <v>6.1000000000000004E-3</v>
      </c>
    </row>
    <row r="320" spans="1:7" x14ac:dyDescent="0.2">
      <c r="A320" s="5">
        <v>199001</v>
      </c>
      <c r="B320" s="1">
        <v>-7.85E-2</v>
      </c>
      <c r="C320" s="1">
        <v>-1.32E-2</v>
      </c>
      <c r="D320" s="1">
        <v>8.5000000000000006E-3</v>
      </c>
      <c r="E320" s="1">
        <v>-1.18E-2</v>
      </c>
      <c r="F320" s="1">
        <v>1.37E-2</v>
      </c>
      <c r="G320" s="1">
        <v>5.7000000000000002E-3</v>
      </c>
    </row>
    <row r="321" spans="1:7" x14ac:dyDescent="0.2">
      <c r="A321" s="5">
        <v>199002</v>
      </c>
      <c r="B321" s="1">
        <v>1.11E-2</v>
      </c>
      <c r="C321" s="1">
        <v>1.15E-2</v>
      </c>
      <c r="D321" s="1">
        <v>6.4000000000000003E-3</v>
      </c>
      <c r="E321" s="1">
        <v>-6.9999999999999999E-4</v>
      </c>
      <c r="F321" s="1">
        <v>-6.1000000000000004E-3</v>
      </c>
      <c r="G321" s="1">
        <v>5.7000000000000002E-3</v>
      </c>
    </row>
    <row r="322" spans="1:7" x14ac:dyDescent="0.2">
      <c r="A322" s="5">
        <v>199003</v>
      </c>
      <c r="B322" s="1">
        <v>1.83E-2</v>
      </c>
      <c r="C322" s="1">
        <v>1.5800000000000002E-2</v>
      </c>
      <c r="D322" s="1">
        <v>-2.92E-2</v>
      </c>
      <c r="E322" s="1">
        <v>2.0199999999999999E-2</v>
      </c>
      <c r="F322" s="1">
        <v>-9.4999999999999998E-3</v>
      </c>
      <c r="G322" s="1">
        <v>6.4000000000000003E-3</v>
      </c>
    </row>
    <row r="323" spans="1:7" x14ac:dyDescent="0.2">
      <c r="A323" s="5">
        <v>199004</v>
      </c>
      <c r="B323" s="1">
        <v>-3.3599999999999998E-2</v>
      </c>
      <c r="C323" s="1">
        <v>-3.2000000000000002E-3</v>
      </c>
      <c r="D323" s="1">
        <v>-2.5899999999999999E-2</v>
      </c>
      <c r="E323" s="1">
        <v>1.8100000000000002E-2</v>
      </c>
      <c r="F323" s="1">
        <v>-0.01</v>
      </c>
      <c r="G323" s="1">
        <v>6.8999999999999999E-3</v>
      </c>
    </row>
    <row r="324" spans="1:7" x14ac:dyDescent="0.2">
      <c r="A324" s="5">
        <v>199005</v>
      </c>
      <c r="B324" s="1">
        <v>8.4199999999999997E-2</v>
      </c>
      <c r="C324" s="1">
        <v>-2.3699999999999999E-2</v>
      </c>
      <c r="D324" s="1">
        <v>-3.8300000000000001E-2</v>
      </c>
      <c r="E324" s="1">
        <v>1.54E-2</v>
      </c>
      <c r="F324" s="1">
        <v>-1.5800000000000002E-2</v>
      </c>
      <c r="G324" s="1">
        <v>6.7999999999999996E-3</v>
      </c>
    </row>
    <row r="325" spans="1:7" x14ac:dyDescent="0.2">
      <c r="A325" s="5">
        <v>199006</v>
      </c>
      <c r="B325" s="1">
        <v>-1.09E-2</v>
      </c>
      <c r="C325" s="1">
        <v>1.3100000000000001E-2</v>
      </c>
      <c r="D325" s="1">
        <v>-1.9300000000000001E-2</v>
      </c>
      <c r="E325" s="1">
        <v>-1.0999999999999999E-2</v>
      </c>
      <c r="F325" s="1">
        <v>-3.5999999999999999E-3</v>
      </c>
      <c r="G325" s="1">
        <v>6.3E-3</v>
      </c>
    </row>
    <row r="326" spans="1:7" x14ac:dyDescent="0.2">
      <c r="A326" s="5">
        <v>199007</v>
      </c>
      <c r="B326" s="1">
        <v>-1.9E-2</v>
      </c>
      <c r="C326" s="1">
        <v>-3.1399999999999997E-2</v>
      </c>
      <c r="D326" s="1">
        <v>-4.0000000000000002E-4</v>
      </c>
      <c r="E326" s="1">
        <v>-1.1000000000000001E-3</v>
      </c>
      <c r="F326" s="1">
        <v>3.2300000000000002E-2</v>
      </c>
      <c r="G326" s="1">
        <v>6.7999999999999996E-3</v>
      </c>
    </row>
    <row r="327" spans="1:7" x14ac:dyDescent="0.2">
      <c r="A327" s="5">
        <v>199008</v>
      </c>
      <c r="B327" s="1">
        <v>-0.10150000000000001</v>
      </c>
      <c r="C327" s="1">
        <v>-3.8600000000000002E-2</v>
      </c>
      <c r="D327" s="1">
        <v>1.6E-2</v>
      </c>
      <c r="E327" s="1">
        <v>-3.5000000000000001E-3</v>
      </c>
      <c r="F327" s="1">
        <v>2.9899999999999999E-2</v>
      </c>
      <c r="G327" s="1">
        <v>6.6E-3</v>
      </c>
    </row>
    <row r="328" spans="1:7" x14ac:dyDescent="0.2">
      <c r="A328" s="5">
        <v>199009</v>
      </c>
      <c r="B328" s="1">
        <v>-6.1199999999999997E-2</v>
      </c>
      <c r="C328" s="1">
        <v>-3.7400000000000003E-2</v>
      </c>
      <c r="D328" s="1">
        <v>6.1000000000000004E-3</v>
      </c>
      <c r="E328" s="1">
        <v>5.9999999999999995E-4</v>
      </c>
      <c r="F328" s="1">
        <v>3.61E-2</v>
      </c>
      <c r="G328" s="1">
        <v>6.0000000000000001E-3</v>
      </c>
    </row>
    <row r="329" spans="1:7" x14ac:dyDescent="0.2">
      <c r="A329" s="5">
        <v>199010</v>
      </c>
      <c r="B329" s="1">
        <v>-1.9199999999999998E-2</v>
      </c>
      <c r="C329" s="1">
        <v>-5.0700000000000002E-2</v>
      </c>
      <c r="D329" s="1">
        <v>0</v>
      </c>
      <c r="E329" s="1">
        <v>3.1300000000000001E-2</v>
      </c>
      <c r="F329" s="1">
        <v>-3.2000000000000002E-3</v>
      </c>
      <c r="G329" s="1">
        <v>6.7999999999999996E-3</v>
      </c>
    </row>
    <row r="330" spans="1:7" x14ac:dyDescent="0.2">
      <c r="A330" s="5">
        <v>199011</v>
      </c>
      <c r="B330" s="1">
        <v>6.3500000000000001E-2</v>
      </c>
      <c r="C330" s="1">
        <v>4.0000000000000002E-4</v>
      </c>
      <c r="D330" s="1">
        <v>-2.9700000000000001E-2</v>
      </c>
      <c r="E330" s="1">
        <v>5.0000000000000001E-3</v>
      </c>
      <c r="F330" s="1">
        <v>-4.6899999999999997E-2</v>
      </c>
      <c r="G330" s="1">
        <v>5.7000000000000002E-3</v>
      </c>
    </row>
    <row r="331" spans="1:7" x14ac:dyDescent="0.2">
      <c r="A331" s="5">
        <v>199012</v>
      </c>
      <c r="B331" s="1">
        <v>2.46E-2</v>
      </c>
      <c r="C331" s="1">
        <v>6.4000000000000003E-3</v>
      </c>
      <c r="D331" s="1">
        <v>-1.6299999999999999E-2</v>
      </c>
      <c r="E331" s="1">
        <v>2.64E-2</v>
      </c>
      <c r="F331" s="1">
        <v>-1.8100000000000002E-2</v>
      </c>
      <c r="G331" s="1">
        <v>6.0000000000000001E-3</v>
      </c>
    </row>
    <row r="332" spans="1:7" x14ac:dyDescent="0.2">
      <c r="A332" s="5">
        <v>199101</v>
      </c>
      <c r="B332" s="1">
        <v>4.6899999999999997E-2</v>
      </c>
      <c r="C332" s="1">
        <v>3.8899999999999997E-2</v>
      </c>
      <c r="D332" s="1">
        <v>-1.5699999999999999E-2</v>
      </c>
      <c r="E332" s="1">
        <v>1.26E-2</v>
      </c>
      <c r="F332" s="1">
        <v>-3.85E-2</v>
      </c>
      <c r="G332" s="1">
        <v>5.1999999999999998E-3</v>
      </c>
    </row>
    <row r="333" spans="1:7" x14ac:dyDescent="0.2">
      <c r="A333" s="5">
        <v>199102</v>
      </c>
      <c r="B333" s="1">
        <v>7.1900000000000006E-2</v>
      </c>
      <c r="C333" s="1">
        <v>4.0099999999999997E-2</v>
      </c>
      <c r="D333" s="1">
        <v>-6.3E-3</v>
      </c>
      <c r="E333" s="1">
        <v>-4.0000000000000002E-4</v>
      </c>
      <c r="F333" s="1">
        <v>-4.3E-3</v>
      </c>
      <c r="G333" s="1">
        <v>4.7999999999999996E-3</v>
      </c>
    </row>
    <row r="334" spans="1:7" x14ac:dyDescent="0.2">
      <c r="A334" s="5">
        <v>199103</v>
      </c>
      <c r="B334" s="1">
        <v>2.6499999999999999E-2</v>
      </c>
      <c r="C334" s="1">
        <v>3.8199999999999998E-2</v>
      </c>
      <c r="D334" s="1">
        <v>-1.2999999999999999E-2</v>
      </c>
      <c r="E334" s="1">
        <v>-5.0000000000000001E-3</v>
      </c>
      <c r="F334" s="1">
        <v>-1.11E-2</v>
      </c>
      <c r="G334" s="1">
        <v>4.4000000000000003E-3</v>
      </c>
    </row>
    <row r="335" spans="1:7" x14ac:dyDescent="0.2">
      <c r="A335" s="5">
        <v>199104</v>
      </c>
      <c r="B335" s="1">
        <v>-2.8E-3</v>
      </c>
      <c r="C335" s="1">
        <v>3.2000000000000002E-3</v>
      </c>
      <c r="D335" s="1">
        <v>1.4500000000000001E-2</v>
      </c>
      <c r="E335" s="1">
        <v>6.4000000000000003E-3</v>
      </c>
      <c r="F335" s="1">
        <v>8.0000000000000002E-3</v>
      </c>
      <c r="G335" s="1">
        <v>5.3E-3</v>
      </c>
    </row>
    <row r="336" spans="1:7" x14ac:dyDescent="0.2">
      <c r="A336" s="5">
        <v>199105</v>
      </c>
      <c r="B336" s="1">
        <v>3.6499999999999998E-2</v>
      </c>
      <c r="C336" s="1">
        <v>1.1999999999999999E-3</v>
      </c>
      <c r="D336" s="1">
        <v>-4.8999999999999998E-3</v>
      </c>
      <c r="E336" s="1">
        <v>2.0500000000000001E-2</v>
      </c>
      <c r="F336" s="1">
        <v>-2.35E-2</v>
      </c>
      <c r="G336" s="1">
        <v>4.7000000000000002E-3</v>
      </c>
    </row>
    <row r="337" spans="1:7" x14ac:dyDescent="0.2">
      <c r="A337" s="5">
        <v>199106</v>
      </c>
      <c r="B337" s="1">
        <v>-4.9399999999999999E-2</v>
      </c>
      <c r="C337" s="1">
        <v>2.5999999999999999E-3</v>
      </c>
      <c r="D337" s="1">
        <v>1.0699999999999999E-2</v>
      </c>
      <c r="E337" s="1">
        <v>1.77E-2</v>
      </c>
      <c r="F337" s="1">
        <v>6.4000000000000003E-3</v>
      </c>
      <c r="G337" s="1">
        <v>4.1999999999999997E-3</v>
      </c>
    </row>
    <row r="338" spans="1:7" x14ac:dyDescent="0.2">
      <c r="A338" s="5">
        <v>199107</v>
      </c>
      <c r="B338" s="1">
        <v>4.24E-2</v>
      </c>
      <c r="C338" s="1">
        <v>-9.4999999999999998E-3</v>
      </c>
      <c r="D338" s="1">
        <v>-1.32E-2</v>
      </c>
      <c r="E338" s="1">
        <v>1.61E-2</v>
      </c>
      <c r="F338" s="1">
        <v>-1.38E-2</v>
      </c>
      <c r="G338" s="1">
        <v>4.8999999999999998E-3</v>
      </c>
    </row>
    <row r="339" spans="1:7" x14ac:dyDescent="0.2">
      <c r="A339" s="5">
        <v>199108</v>
      </c>
      <c r="B339" s="1">
        <v>2.3199999999999998E-2</v>
      </c>
      <c r="C339" s="1">
        <v>1.41E-2</v>
      </c>
      <c r="D339" s="1">
        <v>-7.7999999999999996E-3</v>
      </c>
      <c r="E339" s="1">
        <v>8.5000000000000006E-3</v>
      </c>
      <c r="F339" s="1">
        <v>-3.3999999999999998E-3</v>
      </c>
      <c r="G339" s="1">
        <v>4.5999999999999999E-3</v>
      </c>
    </row>
    <row r="340" spans="1:7" x14ac:dyDescent="0.2">
      <c r="A340" s="5">
        <v>199109</v>
      </c>
      <c r="B340" s="1">
        <v>-1.5900000000000001E-2</v>
      </c>
      <c r="C340" s="1">
        <v>1.5599999999999999E-2</v>
      </c>
      <c r="D340" s="1">
        <v>-1.0699999999999999E-2</v>
      </c>
      <c r="E340" s="1">
        <v>-1.7999999999999999E-2</v>
      </c>
      <c r="F340" s="1">
        <v>8.0000000000000004E-4</v>
      </c>
      <c r="G340" s="1">
        <v>4.5999999999999999E-3</v>
      </c>
    </row>
    <row r="341" spans="1:7" x14ac:dyDescent="0.2">
      <c r="A341" s="5">
        <v>199110</v>
      </c>
      <c r="B341" s="1">
        <v>1.29E-2</v>
      </c>
      <c r="C341" s="1">
        <v>8.9999999999999993E-3</v>
      </c>
      <c r="D341" s="1">
        <v>-4.5999999999999999E-3</v>
      </c>
      <c r="E341" s="1">
        <v>-1.7299999999999999E-2</v>
      </c>
      <c r="F341" s="1">
        <v>-2.3E-3</v>
      </c>
      <c r="G341" s="1">
        <v>4.1999999999999997E-3</v>
      </c>
    </row>
    <row r="342" spans="1:7" x14ac:dyDescent="0.2">
      <c r="A342" s="5">
        <v>199111</v>
      </c>
      <c r="B342" s="1">
        <v>-4.19E-2</v>
      </c>
      <c r="C342" s="1">
        <v>-8.3999999999999995E-3</v>
      </c>
      <c r="D342" s="1">
        <v>-1.8800000000000001E-2</v>
      </c>
      <c r="E342" s="1">
        <v>1.06E-2</v>
      </c>
      <c r="F342" s="1">
        <v>1E-4</v>
      </c>
      <c r="G342" s="1">
        <v>3.8999999999999998E-3</v>
      </c>
    </row>
    <row r="343" spans="1:7" x14ac:dyDescent="0.2">
      <c r="A343" s="5">
        <v>199112</v>
      </c>
      <c r="B343" s="1">
        <v>0.1084</v>
      </c>
      <c r="C343" s="1">
        <v>-2.4E-2</v>
      </c>
      <c r="D343" s="1">
        <v>-4.1799999999999997E-2</v>
      </c>
      <c r="E343" s="1">
        <v>3.56E-2</v>
      </c>
      <c r="F343" s="1">
        <v>-3.1199999999999999E-2</v>
      </c>
      <c r="G343" s="1">
        <v>3.8E-3</v>
      </c>
    </row>
    <row r="344" spans="1:7" x14ac:dyDescent="0.2">
      <c r="A344" s="5">
        <v>199201</v>
      </c>
      <c r="B344" s="1">
        <v>-5.8999999999999999E-3</v>
      </c>
      <c r="C344" s="1">
        <v>9.1899999999999996E-2</v>
      </c>
      <c r="D344" s="1">
        <v>4.7E-2</v>
      </c>
      <c r="E344" s="1">
        <v>-1.29E-2</v>
      </c>
      <c r="F344" s="1">
        <v>3.2000000000000001E-2</v>
      </c>
      <c r="G344" s="1">
        <v>3.3999999999999998E-3</v>
      </c>
    </row>
    <row r="345" spans="1:7" x14ac:dyDescent="0.2">
      <c r="A345" s="5">
        <v>199202</v>
      </c>
      <c r="B345" s="1">
        <v>1.09E-2</v>
      </c>
      <c r="C345" s="1">
        <v>1.34E-2</v>
      </c>
      <c r="D345" s="1">
        <v>6.4699999999999994E-2</v>
      </c>
      <c r="E345" s="1">
        <v>1E-3</v>
      </c>
      <c r="F345" s="1">
        <v>2.1899999999999999E-2</v>
      </c>
      <c r="G345" s="1">
        <v>2.8E-3</v>
      </c>
    </row>
    <row r="346" spans="1:7" x14ac:dyDescent="0.2">
      <c r="A346" s="5">
        <v>199203</v>
      </c>
      <c r="B346" s="1">
        <v>-2.6599999999999999E-2</v>
      </c>
      <c r="C346" s="1">
        <v>-9.2999999999999992E-3</v>
      </c>
      <c r="D346" s="1">
        <v>3.5499999999999997E-2</v>
      </c>
      <c r="E346" s="1">
        <v>-1E-4</v>
      </c>
      <c r="F346" s="1">
        <v>1.95E-2</v>
      </c>
      <c r="G346" s="1">
        <v>3.3999999999999998E-3</v>
      </c>
    </row>
    <row r="347" spans="1:7" x14ac:dyDescent="0.2">
      <c r="A347" s="5">
        <v>199204</v>
      </c>
      <c r="B347" s="1">
        <v>1.0699999999999999E-2</v>
      </c>
      <c r="C347" s="1">
        <v>-5.7000000000000002E-2</v>
      </c>
      <c r="D347" s="1">
        <v>4.3200000000000002E-2</v>
      </c>
      <c r="E347" s="1">
        <v>1.6899999999999998E-2</v>
      </c>
      <c r="F347" s="1">
        <v>2.23E-2</v>
      </c>
      <c r="G347" s="1">
        <v>3.2000000000000002E-3</v>
      </c>
    </row>
    <row r="348" spans="1:7" x14ac:dyDescent="0.2">
      <c r="A348" s="5">
        <v>199205</v>
      </c>
      <c r="B348" s="1">
        <v>3.0000000000000001E-3</v>
      </c>
      <c r="C348" s="1">
        <v>2.0999999999999999E-3</v>
      </c>
      <c r="D348" s="1">
        <v>1.1900000000000001E-2</v>
      </c>
      <c r="E348" s="1">
        <v>-9.5999999999999992E-3</v>
      </c>
      <c r="F348" s="1">
        <v>4.7999999999999996E-3</v>
      </c>
      <c r="G348" s="1">
        <v>2.8E-3</v>
      </c>
    </row>
    <row r="349" spans="1:7" x14ac:dyDescent="0.2">
      <c r="A349" s="5">
        <v>199206</v>
      </c>
      <c r="B349" s="1">
        <v>-2.3400000000000001E-2</v>
      </c>
      <c r="C349" s="1">
        <v>-2.7400000000000001E-2</v>
      </c>
      <c r="D349" s="1">
        <v>3.2500000000000001E-2</v>
      </c>
      <c r="E349" s="1">
        <v>-8.9999999999999998E-4</v>
      </c>
      <c r="F349" s="1">
        <v>1.01E-2</v>
      </c>
      <c r="G349" s="1">
        <v>3.2000000000000002E-3</v>
      </c>
    </row>
    <row r="350" spans="1:7" x14ac:dyDescent="0.2">
      <c r="A350" s="5">
        <v>199207</v>
      </c>
      <c r="B350" s="1">
        <v>3.7699999999999997E-2</v>
      </c>
      <c r="C350" s="1">
        <v>-6.6E-3</v>
      </c>
      <c r="D350" s="1">
        <v>-5.4999999999999997E-3</v>
      </c>
      <c r="E350" s="1">
        <v>1.24E-2</v>
      </c>
      <c r="F350" s="1">
        <v>-8.8999999999999999E-3</v>
      </c>
      <c r="G350" s="1">
        <v>3.0999999999999999E-3</v>
      </c>
    </row>
    <row r="351" spans="1:7" x14ac:dyDescent="0.2">
      <c r="A351" s="5">
        <v>199208</v>
      </c>
      <c r="B351" s="1">
        <v>-2.3800000000000002E-2</v>
      </c>
      <c r="C351" s="1">
        <v>-4.4000000000000003E-3</v>
      </c>
      <c r="D351" s="1">
        <v>-1.0800000000000001E-2</v>
      </c>
      <c r="E351" s="1">
        <v>3.6799999999999999E-2</v>
      </c>
      <c r="F351" s="1">
        <v>-1.6E-2</v>
      </c>
      <c r="G351" s="1">
        <v>2.5999999999999999E-3</v>
      </c>
    </row>
    <row r="352" spans="1:7" x14ac:dyDescent="0.2">
      <c r="A352" s="5">
        <v>199209</v>
      </c>
      <c r="B352" s="1">
        <v>1.1900000000000001E-2</v>
      </c>
      <c r="C352" s="1">
        <v>4.4000000000000003E-3</v>
      </c>
      <c r="D352" s="1">
        <v>-2.3E-3</v>
      </c>
      <c r="E352" s="1">
        <v>1.5800000000000002E-2</v>
      </c>
      <c r="F352" s="1">
        <v>-6.3E-3</v>
      </c>
      <c r="G352" s="1">
        <v>2.5999999999999999E-3</v>
      </c>
    </row>
    <row r="353" spans="1:7" x14ac:dyDescent="0.2">
      <c r="A353" s="5">
        <v>199210</v>
      </c>
      <c r="B353" s="1">
        <v>1.0200000000000001E-2</v>
      </c>
      <c r="C353" s="1">
        <v>2.0899999999999998E-2</v>
      </c>
      <c r="D353" s="1">
        <v>-1.9800000000000002E-2</v>
      </c>
      <c r="E353" s="1">
        <v>1.26E-2</v>
      </c>
      <c r="F353" s="1">
        <v>-8.3999999999999995E-3</v>
      </c>
      <c r="G353" s="1">
        <v>2.3E-3</v>
      </c>
    </row>
    <row r="354" spans="1:7" x14ac:dyDescent="0.2">
      <c r="A354" s="5">
        <v>199211</v>
      </c>
      <c r="B354" s="1">
        <v>4.1300000000000003E-2</v>
      </c>
      <c r="C354" s="1">
        <v>3.9800000000000002E-2</v>
      </c>
      <c r="D354" s="1">
        <v>-1.4200000000000001E-2</v>
      </c>
      <c r="E354" s="1">
        <v>-6.1999999999999998E-3</v>
      </c>
      <c r="F354" s="1">
        <v>-1.6500000000000001E-2</v>
      </c>
      <c r="G354" s="1">
        <v>2.3E-3</v>
      </c>
    </row>
    <row r="355" spans="1:7" x14ac:dyDescent="0.2">
      <c r="A355" s="5">
        <v>199212</v>
      </c>
      <c r="B355" s="1">
        <v>1.5299999999999999E-2</v>
      </c>
      <c r="C355" s="1">
        <v>1.67E-2</v>
      </c>
      <c r="D355" s="1">
        <v>2.6499999999999999E-2</v>
      </c>
      <c r="E355" s="1">
        <v>-4.5999999999999999E-3</v>
      </c>
      <c r="F355" s="1">
        <v>8.3000000000000001E-3</v>
      </c>
      <c r="G355" s="1">
        <v>2.8E-3</v>
      </c>
    </row>
    <row r="356" spans="1:7" x14ac:dyDescent="0.2">
      <c r="A356" s="5">
        <v>199301</v>
      </c>
      <c r="B356" s="1">
        <v>9.2999999999999992E-3</v>
      </c>
      <c r="C356" s="1">
        <v>1.89E-2</v>
      </c>
      <c r="D356" s="1">
        <v>5.9499999999999997E-2</v>
      </c>
      <c r="E356" s="1">
        <v>-1.8499999999999999E-2</v>
      </c>
      <c r="F356" s="1">
        <v>2.9399999999999999E-2</v>
      </c>
      <c r="G356" s="1">
        <v>2.3E-3</v>
      </c>
    </row>
    <row r="357" spans="1:7" x14ac:dyDescent="0.2">
      <c r="A357" s="5">
        <v>199302</v>
      </c>
      <c r="B357" s="1">
        <v>1.1999999999999999E-3</v>
      </c>
      <c r="C357" s="1">
        <v>-3.4700000000000002E-2</v>
      </c>
      <c r="D357" s="1">
        <v>6.4399999999999999E-2</v>
      </c>
      <c r="E357" s="1">
        <v>-4.7999999999999996E-3</v>
      </c>
      <c r="F357" s="1">
        <v>4.2099999999999999E-2</v>
      </c>
      <c r="G357" s="1">
        <v>2.2000000000000001E-3</v>
      </c>
    </row>
    <row r="358" spans="1:7" x14ac:dyDescent="0.2">
      <c r="A358" s="5">
        <v>199303</v>
      </c>
      <c r="B358" s="1">
        <v>2.3E-2</v>
      </c>
      <c r="C358" s="1">
        <v>8.0000000000000004E-4</v>
      </c>
      <c r="D358" s="1">
        <v>1.1900000000000001E-2</v>
      </c>
      <c r="E358" s="1">
        <v>-1.6999999999999999E-3</v>
      </c>
      <c r="F358" s="1">
        <v>8.9999999999999993E-3</v>
      </c>
      <c r="G358" s="1">
        <v>2.5000000000000001E-3</v>
      </c>
    </row>
    <row r="359" spans="1:7" x14ac:dyDescent="0.2">
      <c r="A359" s="5">
        <v>199304</v>
      </c>
      <c r="B359" s="1">
        <v>-3.0499999999999999E-2</v>
      </c>
      <c r="C359" s="1">
        <v>-8.6E-3</v>
      </c>
      <c r="D359" s="1">
        <v>2.4799999999999999E-2</v>
      </c>
      <c r="E359" s="1">
        <v>-3.5999999999999997E-2</v>
      </c>
      <c r="F359" s="1">
        <v>1.44E-2</v>
      </c>
      <c r="G359" s="1">
        <v>2.3999999999999998E-3</v>
      </c>
    </row>
    <row r="360" spans="1:7" x14ac:dyDescent="0.2">
      <c r="A360" s="5">
        <v>199305</v>
      </c>
      <c r="B360" s="1">
        <v>2.8899999999999999E-2</v>
      </c>
      <c r="C360" s="1">
        <v>1.9300000000000001E-2</v>
      </c>
      <c r="D360" s="1">
        <v>-3.5000000000000003E-2</v>
      </c>
      <c r="E360" s="1">
        <v>-8.0000000000000004E-4</v>
      </c>
      <c r="F360" s="1">
        <v>-1.0500000000000001E-2</v>
      </c>
      <c r="G360" s="1">
        <v>2.2000000000000001E-3</v>
      </c>
    </row>
    <row r="361" spans="1:7" x14ac:dyDescent="0.2">
      <c r="A361" s="5">
        <v>199306</v>
      </c>
      <c r="B361" s="1">
        <v>3.0999999999999999E-3</v>
      </c>
      <c r="C361" s="1">
        <v>1.6000000000000001E-3</v>
      </c>
      <c r="D361" s="1">
        <v>2.7199999999999998E-2</v>
      </c>
      <c r="E361" s="1">
        <v>-9.1000000000000004E-3</v>
      </c>
      <c r="F361" s="1">
        <v>1.2E-2</v>
      </c>
      <c r="G361" s="1">
        <v>2.5000000000000001E-3</v>
      </c>
    </row>
    <row r="362" spans="1:7" x14ac:dyDescent="0.2">
      <c r="A362" s="5">
        <v>199307</v>
      </c>
      <c r="B362" s="1">
        <v>-3.3999999999999998E-3</v>
      </c>
      <c r="C362" s="1">
        <v>9.1999999999999998E-3</v>
      </c>
      <c r="D362" s="1">
        <v>2.8199999999999999E-2</v>
      </c>
      <c r="E362" s="1">
        <v>-1.8499999999999999E-2</v>
      </c>
      <c r="F362" s="1">
        <v>2.0500000000000001E-2</v>
      </c>
      <c r="G362" s="1">
        <v>2.3999999999999998E-3</v>
      </c>
    </row>
    <row r="363" spans="1:7" x14ac:dyDescent="0.2">
      <c r="A363" s="5">
        <v>199308</v>
      </c>
      <c r="B363" s="1">
        <v>3.7100000000000001E-2</v>
      </c>
      <c r="C363" s="1">
        <v>1.1000000000000001E-3</v>
      </c>
      <c r="D363" s="1">
        <v>1.4E-3</v>
      </c>
      <c r="E363" s="1">
        <v>-1.54E-2</v>
      </c>
      <c r="F363" s="1">
        <v>-2.9999999999999997E-4</v>
      </c>
      <c r="G363" s="1">
        <v>2.5000000000000001E-3</v>
      </c>
    </row>
    <row r="364" spans="1:7" x14ac:dyDescent="0.2">
      <c r="A364" s="5">
        <v>199309</v>
      </c>
      <c r="B364" s="1">
        <v>-1.1999999999999999E-3</v>
      </c>
      <c r="C364" s="1">
        <v>2.9399999999999999E-2</v>
      </c>
      <c r="D364" s="1">
        <v>-3.5000000000000001E-3</v>
      </c>
      <c r="E364" s="1">
        <v>2.5000000000000001E-3</v>
      </c>
      <c r="F364" s="1">
        <v>-1.6000000000000001E-3</v>
      </c>
      <c r="G364" s="1">
        <v>2.5999999999999999E-3</v>
      </c>
    </row>
    <row r="365" spans="1:7" x14ac:dyDescent="0.2">
      <c r="A365" s="5">
        <v>199310</v>
      </c>
      <c r="B365" s="1">
        <v>1.41E-2</v>
      </c>
      <c r="C365" s="1">
        <v>1.89E-2</v>
      </c>
      <c r="D365" s="1">
        <v>-2.7799999999999998E-2</v>
      </c>
      <c r="E365" s="1">
        <v>5.7999999999999996E-3</v>
      </c>
      <c r="F365" s="1">
        <v>6.0000000000000001E-3</v>
      </c>
      <c r="G365" s="1">
        <v>2.2000000000000001E-3</v>
      </c>
    </row>
    <row r="366" spans="1:7" x14ac:dyDescent="0.2">
      <c r="A366" s="5">
        <v>199311</v>
      </c>
      <c r="B366" s="1">
        <v>-1.89E-2</v>
      </c>
      <c r="C366" s="1">
        <v>-1.18E-2</v>
      </c>
      <c r="D366" s="1">
        <v>-6.6E-3</v>
      </c>
      <c r="E366" s="1">
        <v>2.1899999999999999E-2</v>
      </c>
      <c r="F366" s="1">
        <v>-9.4000000000000004E-3</v>
      </c>
      <c r="G366" s="1">
        <v>2.5000000000000001E-3</v>
      </c>
    </row>
    <row r="367" spans="1:7" x14ac:dyDescent="0.2">
      <c r="A367" s="5">
        <v>199312</v>
      </c>
      <c r="B367" s="1">
        <v>1.6500000000000001E-2</v>
      </c>
      <c r="C367" s="1">
        <v>1.38E-2</v>
      </c>
      <c r="D367" s="1">
        <v>2.7000000000000001E-3</v>
      </c>
      <c r="E367" s="1">
        <v>1.17E-2</v>
      </c>
      <c r="F367" s="1">
        <v>-3.3999999999999998E-3</v>
      </c>
      <c r="G367" s="1">
        <v>2.3E-3</v>
      </c>
    </row>
    <row r="368" spans="1:7" x14ac:dyDescent="0.2">
      <c r="A368" s="5">
        <v>199401</v>
      </c>
      <c r="B368" s="1">
        <v>2.87E-2</v>
      </c>
      <c r="C368" s="1">
        <v>8.0000000000000004E-4</v>
      </c>
      <c r="D368" s="1">
        <v>1.2800000000000001E-2</v>
      </c>
      <c r="E368" s="1">
        <v>-1.7500000000000002E-2</v>
      </c>
      <c r="F368" s="1">
        <v>1.43E-2</v>
      </c>
      <c r="G368" s="1">
        <v>2.5000000000000001E-3</v>
      </c>
    </row>
    <row r="369" spans="1:7" x14ac:dyDescent="0.2">
      <c r="A369" s="5">
        <v>199402</v>
      </c>
      <c r="B369" s="1">
        <v>-2.5499999999999998E-2</v>
      </c>
      <c r="C369" s="1">
        <v>2.6700000000000002E-2</v>
      </c>
      <c r="D369" s="1">
        <v>-1.5599999999999999E-2</v>
      </c>
      <c r="E369" s="1">
        <v>2.1499999999999998E-2</v>
      </c>
      <c r="F369" s="1">
        <v>-0.01</v>
      </c>
      <c r="G369" s="1">
        <v>2.0999999999999999E-3</v>
      </c>
    </row>
    <row r="370" spans="1:7" x14ac:dyDescent="0.2">
      <c r="A370" s="5">
        <v>199403</v>
      </c>
      <c r="B370" s="1">
        <v>-4.7800000000000002E-2</v>
      </c>
      <c r="C370" s="1">
        <v>-1.09E-2</v>
      </c>
      <c r="D370" s="1">
        <v>1.55E-2</v>
      </c>
      <c r="E370" s="1">
        <v>7.1000000000000004E-3</v>
      </c>
      <c r="F370" s="1">
        <v>1.2800000000000001E-2</v>
      </c>
      <c r="G370" s="1">
        <v>2.7000000000000001E-3</v>
      </c>
    </row>
    <row r="371" spans="1:7" x14ac:dyDescent="0.2">
      <c r="A371" s="5">
        <v>199404</v>
      </c>
      <c r="B371" s="1">
        <v>6.7999999999999996E-3</v>
      </c>
      <c r="C371" s="1">
        <v>-0.01</v>
      </c>
      <c r="D371" s="1">
        <v>1.66E-2</v>
      </c>
      <c r="E371" s="1">
        <v>1.06E-2</v>
      </c>
      <c r="F371" s="1">
        <v>1.11E-2</v>
      </c>
      <c r="G371" s="1">
        <v>2.7000000000000001E-3</v>
      </c>
    </row>
    <row r="372" spans="1:7" x14ac:dyDescent="0.2">
      <c r="A372" s="5">
        <v>199405</v>
      </c>
      <c r="B372" s="1">
        <v>5.7999999999999996E-3</v>
      </c>
      <c r="C372" s="1">
        <v>-2.53E-2</v>
      </c>
      <c r="D372" s="1">
        <v>7.0000000000000001E-3</v>
      </c>
      <c r="E372" s="1">
        <v>6.0000000000000001E-3</v>
      </c>
      <c r="F372" s="1">
        <v>6.7999999999999996E-3</v>
      </c>
      <c r="G372" s="1">
        <v>3.0999999999999999E-3</v>
      </c>
    </row>
    <row r="373" spans="1:7" x14ac:dyDescent="0.2">
      <c r="A373" s="5">
        <v>199406</v>
      </c>
      <c r="B373" s="1">
        <v>-3.0300000000000001E-2</v>
      </c>
      <c r="C373" s="1">
        <v>-4.7999999999999996E-3</v>
      </c>
      <c r="D373" s="1">
        <v>1.67E-2</v>
      </c>
      <c r="E373" s="1">
        <v>1.21E-2</v>
      </c>
      <c r="F373" s="1">
        <v>1.47E-2</v>
      </c>
      <c r="G373" s="1">
        <v>3.0999999999999999E-3</v>
      </c>
    </row>
    <row r="374" spans="1:7" x14ac:dyDescent="0.2">
      <c r="A374" s="5">
        <v>199407</v>
      </c>
      <c r="B374" s="1">
        <v>2.8199999999999999E-2</v>
      </c>
      <c r="C374" s="1">
        <v>-1.7899999999999999E-2</v>
      </c>
      <c r="D374" s="1">
        <v>5.7000000000000002E-3</v>
      </c>
      <c r="E374" s="1">
        <v>-6.0000000000000001E-3</v>
      </c>
      <c r="F374" s="1">
        <v>1.1000000000000001E-3</v>
      </c>
      <c r="G374" s="1">
        <v>2.8E-3</v>
      </c>
    </row>
    <row r="375" spans="1:7" x14ac:dyDescent="0.2">
      <c r="A375" s="5">
        <v>199408</v>
      </c>
      <c r="B375" s="1">
        <v>4.0099999999999997E-2</v>
      </c>
      <c r="C375" s="1">
        <v>1.38E-2</v>
      </c>
      <c r="D375" s="1">
        <v>-2.5000000000000001E-2</v>
      </c>
      <c r="E375" s="1">
        <v>9.5999999999999992E-3</v>
      </c>
      <c r="F375" s="1">
        <v>-1.47E-2</v>
      </c>
      <c r="G375" s="1">
        <v>3.7000000000000002E-3</v>
      </c>
    </row>
    <row r="376" spans="1:7" x14ac:dyDescent="0.2">
      <c r="A376" s="5">
        <v>199409</v>
      </c>
      <c r="B376" s="1">
        <v>-2.3099999999999999E-2</v>
      </c>
      <c r="C376" s="1">
        <v>2.76E-2</v>
      </c>
      <c r="D376" s="1">
        <v>-1.84E-2</v>
      </c>
      <c r="E376" s="1">
        <v>5.3E-3</v>
      </c>
      <c r="F376" s="1">
        <v>8.9999999999999993E-3</v>
      </c>
      <c r="G376" s="1">
        <v>3.7000000000000002E-3</v>
      </c>
    </row>
    <row r="377" spans="1:7" x14ac:dyDescent="0.2">
      <c r="A377" s="5">
        <v>199410</v>
      </c>
      <c r="B377" s="1">
        <v>1.34E-2</v>
      </c>
      <c r="C377" s="1">
        <v>-2.3099999999999999E-2</v>
      </c>
      <c r="D377" s="1">
        <v>-1.6299999999999999E-2</v>
      </c>
      <c r="E377" s="1">
        <v>2.3999999999999998E-3</v>
      </c>
      <c r="F377" s="1">
        <v>-6.8999999999999999E-3</v>
      </c>
      <c r="G377" s="1">
        <v>3.8E-3</v>
      </c>
    </row>
    <row r="378" spans="1:7" x14ac:dyDescent="0.2">
      <c r="A378" s="5">
        <v>199411</v>
      </c>
      <c r="B378" s="1">
        <v>-4.0399999999999998E-2</v>
      </c>
      <c r="C378" s="1">
        <v>1.2999999999999999E-3</v>
      </c>
      <c r="D378" s="1">
        <v>-7.3000000000000001E-3</v>
      </c>
      <c r="E378" s="1">
        <v>4.0000000000000001E-3</v>
      </c>
      <c r="F378" s="1">
        <v>-3.8999999999999998E-3</v>
      </c>
      <c r="G378" s="1">
        <v>3.7000000000000002E-3</v>
      </c>
    </row>
    <row r="379" spans="1:7" x14ac:dyDescent="0.2">
      <c r="A379" s="5">
        <v>199412</v>
      </c>
      <c r="B379" s="1">
        <v>8.6E-3</v>
      </c>
      <c r="C379" s="1">
        <v>-4.0000000000000002E-4</v>
      </c>
      <c r="D379" s="1">
        <v>-8.9999999999999998E-4</v>
      </c>
      <c r="E379" s="1">
        <v>3.8999999999999998E-3</v>
      </c>
      <c r="F379" s="1">
        <v>3.0000000000000001E-3</v>
      </c>
      <c r="G379" s="1">
        <v>4.4000000000000003E-3</v>
      </c>
    </row>
    <row r="380" spans="1:7" x14ac:dyDescent="0.2">
      <c r="A380" s="5">
        <v>199501</v>
      </c>
      <c r="B380" s="1">
        <v>1.7999999999999999E-2</v>
      </c>
      <c r="C380" s="1">
        <v>-3.0200000000000001E-2</v>
      </c>
      <c r="D380" s="1">
        <v>2.5100000000000001E-2</v>
      </c>
      <c r="E380" s="1">
        <v>2E-3</v>
      </c>
      <c r="F380" s="1">
        <v>-7.6E-3</v>
      </c>
      <c r="G380" s="1">
        <v>4.1999999999999997E-3</v>
      </c>
    </row>
    <row r="381" spans="1:7" x14ac:dyDescent="0.2">
      <c r="A381" s="5">
        <v>199502</v>
      </c>
      <c r="B381" s="1">
        <v>3.6299999999999999E-2</v>
      </c>
      <c r="C381" s="1">
        <v>-5.4000000000000003E-3</v>
      </c>
      <c r="D381" s="1">
        <v>1.09E-2</v>
      </c>
      <c r="E381" s="1">
        <v>5.5999999999999999E-3</v>
      </c>
      <c r="F381" s="1">
        <v>-2.8E-3</v>
      </c>
      <c r="G381" s="1">
        <v>4.0000000000000001E-3</v>
      </c>
    </row>
    <row r="382" spans="1:7" x14ac:dyDescent="0.2">
      <c r="A382" s="5">
        <v>199503</v>
      </c>
      <c r="B382" s="1">
        <v>2.1899999999999999E-2</v>
      </c>
      <c r="C382" s="1">
        <v>-5.3E-3</v>
      </c>
      <c r="D382" s="1">
        <v>-2.0799999999999999E-2</v>
      </c>
      <c r="E382" s="1">
        <v>-1.2999999999999999E-3</v>
      </c>
      <c r="F382" s="1">
        <v>2.3999999999999998E-3</v>
      </c>
      <c r="G382" s="1">
        <v>4.5999999999999999E-3</v>
      </c>
    </row>
    <row r="383" spans="1:7" x14ac:dyDescent="0.2">
      <c r="A383" s="5">
        <v>199504</v>
      </c>
      <c r="B383" s="1">
        <v>2.1100000000000001E-2</v>
      </c>
      <c r="C383" s="1">
        <v>-2.2000000000000001E-3</v>
      </c>
      <c r="D383" s="1">
        <v>1.7000000000000001E-2</v>
      </c>
      <c r="E383" s="1">
        <v>4.0000000000000001E-3</v>
      </c>
      <c r="F383" s="1">
        <v>8.8999999999999999E-3</v>
      </c>
      <c r="G383" s="1">
        <v>4.4000000000000003E-3</v>
      </c>
    </row>
    <row r="384" spans="1:7" x14ac:dyDescent="0.2">
      <c r="A384" s="5">
        <v>199505</v>
      </c>
      <c r="B384" s="1">
        <v>2.9000000000000001E-2</v>
      </c>
      <c r="C384" s="1">
        <v>-2.18E-2</v>
      </c>
      <c r="D384" s="1">
        <v>2.2700000000000001E-2</v>
      </c>
      <c r="E384" s="1">
        <v>3.5999999999999999E-3</v>
      </c>
      <c r="F384" s="1">
        <v>1E-3</v>
      </c>
      <c r="G384" s="1">
        <v>5.4000000000000003E-3</v>
      </c>
    </row>
    <row r="385" spans="1:7" x14ac:dyDescent="0.2">
      <c r="A385" s="5">
        <v>199506</v>
      </c>
      <c r="B385" s="1">
        <v>2.7199999999999998E-2</v>
      </c>
      <c r="C385" s="1">
        <v>3.0300000000000001E-2</v>
      </c>
      <c r="D385" s="1">
        <v>-2.5399999999999999E-2</v>
      </c>
      <c r="E385" s="1">
        <v>-3.5000000000000001E-3</v>
      </c>
      <c r="F385" s="1">
        <v>-2.4799999999999999E-2</v>
      </c>
      <c r="G385" s="1">
        <v>4.7000000000000002E-3</v>
      </c>
    </row>
    <row r="386" spans="1:7" x14ac:dyDescent="0.2">
      <c r="A386" s="5">
        <v>199507</v>
      </c>
      <c r="B386" s="1">
        <v>3.7199999999999997E-2</v>
      </c>
      <c r="C386" s="1">
        <v>2.0799999999999999E-2</v>
      </c>
      <c r="D386" s="1">
        <v>-1.5900000000000001E-2</v>
      </c>
      <c r="E386" s="1">
        <v>2.8E-3</v>
      </c>
      <c r="F386" s="1">
        <v>-1.6400000000000001E-2</v>
      </c>
      <c r="G386" s="1">
        <v>4.4999999999999997E-3</v>
      </c>
    </row>
    <row r="387" spans="1:7" x14ac:dyDescent="0.2">
      <c r="A387" s="5">
        <v>199508</v>
      </c>
      <c r="B387" s="1">
        <v>5.4999999999999997E-3</v>
      </c>
      <c r="C387" s="1">
        <v>1.7600000000000001E-2</v>
      </c>
      <c r="D387" s="1">
        <v>2.81E-2</v>
      </c>
      <c r="E387" s="1">
        <v>-1.2200000000000001E-2</v>
      </c>
      <c r="F387" s="1">
        <v>1.61E-2</v>
      </c>
      <c r="G387" s="1">
        <v>4.7000000000000002E-3</v>
      </c>
    </row>
    <row r="388" spans="1:7" x14ac:dyDescent="0.2">
      <c r="A388" s="5">
        <v>199509</v>
      </c>
      <c r="B388" s="1">
        <v>3.3500000000000002E-2</v>
      </c>
      <c r="C388" s="1">
        <v>-1.9E-2</v>
      </c>
      <c r="D388" s="1">
        <v>-5.0000000000000001E-4</v>
      </c>
      <c r="E388" s="1">
        <v>1.0200000000000001E-2</v>
      </c>
      <c r="F388" s="1">
        <v>3.8E-3</v>
      </c>
      <c r="G388" s="1">
        <v>4.3E-3</v>
      </c>
    </row>
    <row r="389" spans="1:7" x14ac:dyDescent="0.2">
      <c r="A389" s="5">
        <v>199510</v>
      </c>
      <c r="B389" s="1">
        <v>-1.52E-2</v>
      </c>
      <c r="C389" s="1">
        <v>-4.07E-2</v>
      </c>
      <c r="D389" s="1">
        <v>-5.1000000000000004E-3</v>
      </c>
      <c r="E389" s="1">
        <v>1.8599999999999998E-2</v>
      </c>
      <c r="F389" s="1">
        <v>-4.0000000000000002E-4</v>
      </c>
      <c r="G389" s="1">
        <v>4.7000000000000002E-3</v>
      </c>
    </row>
    <row r="390" spans="1:7" x14ac:dyDescent="0.2">
      <c r="A390" s="5">
        <v>199511</v>
      </c>
      <c r="B390" s="1">
        <v>3.9600000000000003E-2</v>
      </c>
      <c r="C390" s="1">
        <v>-1.0699999999999999E-2</v>
      </c>
      <c r="D390" s="1">
        <v>5.7999999999999996E-3</v>
      </c>
      <c r="E390" s="1">
        <v>-5.5999999999999999E-3</v>
      </c>
      <c r="F390" s="1">
        <v>1.1299999999999999E-2</v>
      </c>
      <c r="G390" s="1">
        <v>4.1999999999999997E-3</v>
      </c>
    </row>
    <row r="391" spans="1:7" x14ac:dyDescent="0.2">
      <c r="A391" s="5">
        <v>199512</v>
      </c>
      <c r="B391" s="1">
        <v>1.03E-2</v>
      </c>
      <c r="C391" s="1">
        <v>7.3000000000000001E-3</v>
      </c>
      <c r="D391" s="1">
        <v>1.8E-3</v>
      </c>
      <c r="E391" s="1">
        <v>-1.38E-2</v>
      </c>
      <c r="F391" s="1">
        <v>3.0800000000000001E-2</v>
      </c>
      <c r="G391" s="1">
        <v>4.8999999999999998E-3</v>
      </c>
    </row>
    <row r="392" spans="1:7" x14ac:dyDescent="0.2">
      <c r="A392" s="5">
        <v>199601</v>
      </c>
      <c r="B392" s="1">
        <v>2.2599999999999999E-2</v>
      </c>
      <c r="C392" s="1">
        <v>-2.5600000000000001E-2</v>
      </c>
      <c r="D392" s="1">
        <v>4.0000000000000001E-3</v>
      </c>
      <c r="E392" s="1">
        <v>1.9E-3</v>
      </c>
      <c r="F392" s="1">
        <v>2.3099999999999999E-2</v>
      </c>
      <c r="G392" s="1">
        <v>4.3E-3</v>
      </c>
    </row>
    <row r="393" spans="1:7" x14ac:dyDescent="0.2">
      <c r="A393" s="5">
        <v>199602</v>
      </c>
      <c r="B393" s="1">
        <v>1.3299999999999999E-2</v>
      </c>
      <c r="C393" s="1">
        <v>1.7600000000000001E-2</v>
      </c>
      <c r="D393" s="1">
        <v>-1.0699999999999999E-2</v>
      </c>
      <c r="E393" s="1">
        <v>2.3999999999999998E-3</v>
      </c>
      <c r="F393" s="1">
        <v>-1.89E-2</v>
      </c>
      <c r="G393" s="1">
        <v>3.8999999999999998E-3</v>
      </c>
    </row>
    <row r="394" spans="1:7" x14ac:dyDescent="0.2">
      <c r="A394" s="5">
        <v>199603</v>
      </c>
      <c r="B394" s="1">
        <v>7.3000000000000001E-3</v>
      </c>
      <c r="C394" s="1">
        <v>1.6400000000000001E-2</v>
      </c>
      <c r="D394" s="1">
        <v>3.5999999999999999E-3</v>
      </c>
      <c r="E394" s="1">
        <v>1.4800000000000001E-2</v>
      </c>
      <c r="F394" s="1">
        <v>-9.5999999999999992E-3</v>
      </c>
      <c r="G394" s="1">
        <v>3.8999999999999998E-3</v>
      </c>
    </row>
    <row r="395" spans="1:7" x14ac:dyDescent="0.2">
      <c r="A395" s="5">
        <v>199604</v>
      </c>
      <c r="B395" s="1">
        <v>2.06E-2</v>
      </c>
      <c r="C395" s="1">
        <v>4.7E-2</v>
      </c>
      <c r="D395" s="1">
        <v>-4.0500000000000001E-2</v>
      </c>
      <c r="E395" s="1">
        <v>-1.6000000000000001E-3</v>
      </c>
      <c r="F395" s="1">
        <v>-2.1100000000000001E-2</v>
      </c>
      <c r="G395" s="1">
        <v>4.5999999999999999E-3</v>
      </c>
    </row>
    <row r="396" spans="1:7" x14ac:dyDescent="0.2">
      <c r="A396" s="5">
        <v>199605</v>
      </c>
      <c r="B396" s="1">
        <v>2.3599999999999999E-2</v>
      </c>
      <c r="C396" s="1">
        <v>3.2199999999999999E-2</v>
      </c>
      <c r="D396" s="1">
        <v>-8.8999999999999999E-3</v>
      </c>
      <c r="E396" s="1">
        <v>1.6000000000000001E-3</v>
      </c>
      <c r="F396" s="1">
        <v>-3.0000000000000001E-3</v>
      </c>
      <c r="G396" s="1">
        <v>4.1999999999999997E-3</v>
      </c>
    </row>
    <row r="397" spans="1:7" x14ac:dyDescent="0.2">
      <c r="A397" s="5">
        <v>199606</v>
      </c>
      <c r="B397" s="1">
        <v>-1.14E-2</v>
      </c>
      <c r="C397" s="1">
        <v>-3.6400000000000002E-2</v>
      </c>
      <c r="D397" s="1">
        <v>2.3800000000000002E-2</v>
      </c>
      <c r="E397" s="1">
        <v>3.4799999999999998E-2</v>
      </c>
      <c r="F397" s="1">
        <v>1.2E-2</v>
      </c>
      <c r="G397" s="1">
        <v>4.0000000000000001E-3</v>
      </c>
    </row>
    <row r="398" spans="1:7" x14ac:dyDescent="0.2">
      <c r="A398" s="5">
        <v>199607</v>
      </c>
      <c r="B398" s="1">
        <v>-5.9700000000000003E-2</v>
      </c>
      <c r="C398" s="1">
        <v>-3.7999999999999999E-2</v>
      </c>
      <c r="D398" s="1">
        <v>5.1400000000000001E-2</v>
      </c>
      <c r="E398" s="1">
        <v>2.9700000000000001E-2</v>
      </c>
      <c r="F398" s="1">
        <v>2.5600000000000001E-2</v>
      </c>
      <c r="G398" s="1">
        <v>4.4999999999999997E-3</v>
      </c>
    </row>
    <row r="399" spans="1:7" x14ac:dyDescent="0.2">
      <c r="A399" s="5">
        <v>199608</v>
      </c>
      <c r="B399" s="1">
        <v>2.7699999999999999E-2</v>
      </c>
      <c r="C399" s="1">
        <v>2.58E-2</v>
      </c>
      <c r="D399" s="1">
        <v>-7.4000000000000003E-3</v>
      </c>
      <c r="E399" s="1">
        <v>-4.1000000000000003E-3</v>
      </c>
      <c r="F399" s="1">
        <v>-2.4E-2</v>
      </c>
      <c r="G399" s="1">
        <v>4.1000000000000003E-3</v>
      </c>
    </row>
    <row r="400" spans="1:7" x14ac:dyDescent="0.2">
      <c r="A400" s="5">
        <v>199609</v>
      </c>
      <c r="B400" s="1">
        <v>5.0099999999999999E-2</v>
      </c>
      <c r="C400" s="1">
        <v>-1.3899999999999999E-2</v>
      </c>
      <c r="D400" s="1">
        <v>-2.7E-2</v>
      </c>
      <c r="E400" s="1">
        <v>1.23E-2</v>
      </c>
      <c r="F400" s="1">
        <v>-2.2200000000000001E-2</v>
      </c>
      <c r="G400" s="1">
        <v>4.4000000000000003E-3</v>
      </c>
    </row>
    <row r="401" spans="1:7" x14ac:dyDescent="0.2">
      <c r="A401" s="5">
        <v>199610</v>
      </c>
      <c r="B401" s="1">
        <v>8.6E-3</v>
      </c>
      <c r="C401" s="1">
        <v>-3.7600000000000001E-2</v>
      </c>
      <c r="D401" s="1">
        <v>4.9399999999999999E-2</v>
      </c>
      <c r="E401" s="1">
        <v>1.38E-2</v>
      </c>
      <c r="F401" s="1">
        <v>3.2599999999999997E-2</v>
      </c>
      <c r="G401" s="1">
        <v>4.1999999999999997E-3</v>
      </c>
    </row>
    <row r="402" spans="1:7" x14ac:dyDescent="0.2">
      <c r="A402" s="5">
        <v>199611</v>
      </c>
      <c r="B402" s="1">
        <v>6.25E-2</v>
      </c>
      <c r="C402" s="1">
        <v>-3.8199999999999998E-2</v>
      </c>
      <c r="D402" s="1">
        <v>1.3899999999999999E-2</v>
      </c>
      <c r="E402" s="1">
        <v>2.1000000000000001E-2</v>
      </c>
      <c r="F402" s="1">
        <v>-7.7999999999999996E-3</v>
      </c>
      <c r="G402" s="1">
        <v>4.1000000000000003E-3</v>
      </c>
    </row>
    <row r="403" spans="1:7" x14ac:dyDescent="0.2">
      <c r="A403" s="5">
        <v>199612</v>
      </c>
      <c r="B403" s="1">
        <v>-1.7000000000000001E-2</v>
      </c>
      <c r="C403" s="1">
        <v>3.2599999999999997E-2</v>
      </c>
      <c r="D403" s="1">
        <v>1.32E-2</v>
      </c>
      <c r="E403" s="1">
        <v>3.8E-3</v>
      </c>
      <c r="F403" s="1">
        <v>1.47E-2</v>
      </c>
      <c r="G403" s="1">
        <v>4.5999999999999999E-3</v>
      </c>
    </row>
    <row r="404" spans="1:7" x14ac:dyDescent="0.2">
      <c r="A404" s="5">
        <v>199701</v>
      </c>
      <c r="B404" s="1">
        <v>4.9799999999999997E-2</v>
      </c>
      <c r="C404" s="1">
        <v>-1.8200000000000001E-2</v>
      </c>
      <c r="D404" s="1">
        <v>-1.46E-2</v>
      </c>
      <c r="E404" s="1">
        <v>1.2200000000000001E-2</v>
      </c>
      <c r="F404" s="1">
        <v>-1.2999999999999999E-3</v>
      </c>
      <c r="G404" s="1">
        <v>4.4999999999999997E-3</v>
      </c>
    </row>
    <row r="405" spans="1:7" x14ac:dyDescent="0.2">
      <c r="A405" s="5">
        <v>199702</v>
      </c>
      <c r="B405" s="1">
        <v>-4.8999999999999998E-3</v>
      </c>
      <c r="C405" s="1">
        <v>-2.5600000000000001E-2</v>
      </c>
      <c r="D405" s="1">
        <v>5.6899999999999999E-2</v>
      </c>
      <c r="E405" s="1">
        <v>6.4999999999999997E-3</v>
      </c>
      <c r="F405" s="1">
        <v>3.4799999999999998E-2</v>
      </c>
      <c r="G405" s="1">
        <v>3.8999999999999998E-3</v>
      </c>
    </row>
    <row r="406" spans="1:7" x14ac:dyDescent="0.2">
      <c r="A406" s="5">
        <v>199703</v>
      </c>
      <c r="B406" s="1">
        <v>-5.0200000000000002E-2</v>
      </c>
      <c r="C406" s="1">
        <v>-4.3E-3</v>
      </c>
      <c r="D406" s="1">
        <v>3.4000000000000002E-2</v>
      </c>
      <c r="E406" s="1">
        <v>4.4999999999999997E-3</v>
      </c>
      <c r="F406" s="1">
        <v>1.7100000000000001E-2</v>
      </c>
      <c r="G406" s="1">
        <v>4.3E-3</v>
      </c>
    </row>
    <row r="407" spans="1:7" x14ac:dyDescent="0.2">
      <c r="A407" s="5">
        <v>199704</v>
      </c>
      <c r="B407" s="1">
        <v>4.0399999999999998E-2</v>
      </c>
      <c r="C407" s="1">
        <v>-5.7099999999999998E-2</v>
      </c>
      <c r="D407" s="1">
        <v>6.9999999999999999E-4</v>
      </c>
      <c r="E407" s="1">
        <v>3.2399999999999998E-2</v>
      </c>
      <c r="F407" s="1">
        <v>-7.1000000000000004E-3</v>
      </c>
      <c r="G407" s="1">
        <v>4.3E-3</v>
      </c>
    </row>
    <row r="408" spans="1:7" x14ac:dyDescent="0.2">
      <c r="A408" s="5">
        <v>199705</v>
      </c>
      <c r="B408" s="1">
        <v>6.7400000000000002E-2</v>
      </c>
      <c r="C408" s="1">
        <v>4.7500000000000001E-2</v>
      </c>
      <c r="D408" s="1">
        <v>-4.1200000000000001E-2</v>
      </c>
      <c r="E408" s="1">
        <v>-1.0200000000000001E-2</v>
      </c>
      <c r="F408" s="1">
        <v>-2.9499999999999998E-2</v>
      </c>
      <c r="G408" s="1">
        <v>4.8999999999999998E-3</v>
      </c>
    </row>
    <row r="409" spans="1:7" x14ac:dyDescent="0.2">
      <c r="A409" s="5">
        <v>199706</v>
      </c>
      <c r="B409" s="1">
        <v>4.1000000000000002E-2</v>
      </c>
      <c r="C409" s="1">
        <v>1.21E-2</v>
      </c>
      <c r="D409" s="1">
        <v>1.5900000000000001E-2</v>
      </c>
      <c r="E409" s="1">
        <v>5.5999999999999999E-3</v>
      </c>
      <c r="F409" s="1">
        <v>6.3E-3</v>
      </c>
      <c r="G409" s="1">
        <v>3.7000000000000002E-3</v>
      </c>
    </row>
    <row r="410" spans="1:7" x14ac:dyDescent="0.2">
      <c r="A410" s="5">
        <v>199707</v>
      </c>
      <c r="B410" s="1">
        <v>7.3300000000000004E-2</v>
      </c>
      <c r="C410" s="1">
        <v>-2.7699999999999999E-2</v>
      </c>
      <c r="D410" s="1">
        <v>2.8999999999999998E-3</v>
      </c>
      <c r="E410" s="1">
        <v>6.9999999999999999E-4</v>
      </c>
      <c r="F410" s="1">
        <v>-2.5499999999999998E-2</v>
      </c>
      <c r="G410" s="1">
        <v>4.3E-3</v>
      </c>
    </row>
    <row r="411" spans="1:7" x14ac:dyDescent="0.2">
      <c r="A411" s="5">
        <v>199708</v>
      </c>
      <c r="B411" s="1">
        <v>-4.1500000000000002E-2</v>
      </c>
      <c r="C411" s="1">
        <v>7.6300000000000007E-2</v>
      </c>
      <c r="D411" s="1">
        <v>1.2E-2</v>
      </c>
      <c r="E411" s="1">
        <v>-1.09E-2</v>
      </c>
      <c r="F411" s="1">
        <v>8.9999999999999998E-4</v>
      </c>
      <c r="G411" s="1">
        <v>4.1000000000000003E-3</v>
      </c>
    </row>
    <row r="412" spans="1:7" x14ac:dyDescent="0.2">
      <c r="A412" s="5">
        <v>199709</v>
      </c>
      <c r="B412" s="1">
        <v>5.3499999999999999E-2</v>
      </c>
      <c r="C412" s="1">
        <v>2.4899999999999999E-2</v>
      </c>
      <c r="D412" s="1">
        <v>3.8E-3</v>
      </c>
      <c r="E412" s="1">
        <v>-1.6199999999999999E-2</v>
      </c>
      <c r="F412" s="1">
        <v>-8.5000000000000006E-3</v>
      </c>
      <c r="G412" s="1">
        <v>4.4000000000000003E-3</v>
      </c>
    </row>
    <row r="413" spans="1:7" x14ac:dyDescent="0.2">
      <c r="A413" s="5">
        <v>199710</v>
      </c>
      <c r="B413" s="1">
        <v>-3.7999999999999999E-2</v>
      </c>
      <c r="C413" s="1">
        <v>-5.4999999999999997E-3</v>
      </c>
      <c r="D413" s="1">
        <v>2.2499999999999999E-2</v>
      </c>
      <c r="E413" s="1">
        <v>1.04E-2</v>
      </c>
      <c r="F413" s="1">
        <v>1.8800000000000001E-2</v>
      </c>
      <c r="G413" s="1">
        <v>4.1999999999999997E-3</v>
      </c>
    </row>
    <row r="414" spans="1:7" x14ac:dyDescent="0.2">
      <c r="A414" s="5">
        <v>199711</v>
      </c>
      <c r="B414" s="1">
        <v>2.98E-2</v>
      </c>
      <c r="C414" s="1">
        <v>-5.0999999999999997E-2</v>
      </c>
      <c r="D414" s="1">
        <v>1.1900000000000001E-2</v>
      </c>
      <c r="E414" s="1">
        <v>2.81E-2</v>
      </c>
      <c r="F414" s="1">
        <v>1.67E-2</v>
      </c>
      <c r="G414" s="1">
        <v>3.8999999999999998E-3</v>
      </c>
    </row>
    <row r="415" spans="1:7" x14ac:dyDescent="0.2">
      <c r="A415" s="5">
        <v>199712</v>
      </c>
      <c r="B415" s="1">
        <v>1.32E-2</v>
      </c>
      <c r="C415" s="1">
        <v>-2.0199999999999999E-2</v>
      </c>
      <c r="D415" s="1">
        <v>3.8600000000000002E-2</v>
      </c>
      <c r="E415" s="1">
        <v>8.0000000000000002E-3</v>
      </c>
      <c r="F415" s="1">
        <v>1.9900000000000001E-2</v>
      </c>
      <c r="G415" s="1">
        <v>4.7999999999999996E-3</v>
      </c>
    </row>
    <row r="416" spans="1:7" x14ac:dyDescent="0.2">
      <c r="A416" s="5">
        <v>199801</v>
      </c>
      <c r="B416" s="1">
        <v>1.5E-3</v>
      </c>
      <c r="C416" s="1">
        <v>-1.3599999999999999E-2</v>
      </c>
      <c r="D416" s="1">
        <v>-1.5900000000000001E-2</v>
      </c>
      <c r="E416" s="1">
        <v>8.6999999999999994E-3</v>
      </c>
      <c r="F416" s="1">
        <v>-8.3999999999999995E-3</v>
      </c>
      <c r="G416" s="1">
        <v>4.3E-3</v>
      </c>
    </row>
    <row r="417" spans="1:7" x14ac:dyDescent="0.2">
      <c r="A417" s="5">
        <v>199802</v>
      </c>
      <c r="B417" s="1">
        <v>7.0400000000000004E-2</v>
      </c>
      <c r="C417" s="1">
        <v>2E-3</v>
      </c>
      <c r="D417" s="1">
        <v>-8.5000000000000006E-3</v>
      </c>
      <c r="E417" s="1">
        <v>-3.3999999999999998E-3</v>
      </c>
      <c r="F417" s="1">
        <v>-2.3199999999999998E-2</v>
      </c>
      <c r="G417" s="1">
        <v>3.8999999999999998E-3</v>
      </c>
    </row>
    <row r="418" spans="1:7" x14ac:dyDescent="0.2">
      <c r="A418" s="5">
        <v>199803</v>
      </c>
      <c r="B418" s="1">
        <v>4.7600000000000003E-2</v>
      </c>
      <c r="C418" s="1">
        <v>-6.3E-3</v>
      </c>
      <c r="D418" s="1">
        <v>1.41E-2</v>
      </c>
      <c r="E418" s="1">
        <v>-2.8999999999999998E-3</v>
      </c>
      <c r="F418" s="1">
        <v>-4.1000000000000003E-3</v>
      </c>
      <c r="G418" s="1">
        <v>3.8999999999999998E-3</v>
      </c>
    </row>
    <row r="419" spans="1:7" x14ac:dyDescent="0.2">
      <c r="A419" s="5">
        <v>199804</v>
      </c>
      <c r="B419" s="1">
        <v>7.3000000000000001E-3</v>
      </c>
      <c r="C419" s="1">
        <v>-5.0000000000000001E-4</v>
      </c>
      <c r="D419" s="1">
        <v>8.9999999999999993E-3</v>
      </c>
      <c r="E419" s="1">
        <v>-1.67E-2</v>
      </c>
      <c r="F419" s="1">
        <v>-4.4000000000000003E-3</v>
      </c>
      <c r="G419" s="1">
        <v>4.3E-3</v>
      </c>
    </row>
    <row r="420" spans="1:7" x14ac:dyDescent="0.2">
      <c r="A420" s="5">
        <v>199805</v>
      </c>
      <c r="B420" s="1">
        <v>-3.0700000000000002E-2</v>
      </c>
      <c r="C420" s="1">
        <v>-2.92E-2</v>
      </c>
      <c r="D420" s="1">
        <v>3.4000000000000002E-2</v>
      </c>
      <c r="E420" s="1">
        <v>1.0800000000000001E-2</v>
      </c>
      <c r="F420" s="1">
        <v>2.7400000000000001E-2</v>
      </c>
      <c r="G420" s="1">
        <v>4.0000000000000001E-3</v>
      </c>
    </row>
    <row r="421" spans="1:7" x14ac:dyDescent="0.2">
      <c r="A421" s="5">
        <v>199806</v>
      </c>
      <c r="B421" s="1">
        <v>3.1800000000000002E-2</v>
      </c>
      <c r="C421" s="1">
        <v>-3.6700000000000003E-2</v>
      </c>
      <c r="D421" s="1">
        <v>-1.9599999999999999E-2</v>
      </c>
      <c r="E421" s="1">
        <v>-2.5999999999999999E-3</v>
      </c>
      <c r="F421" s="1">
        <v>-3.1300000000000001E-2</v>
      </c>
      <c r="G421" s="1">
        <v>4.1000000000000003E-3</v>
      </c>
    </row>
    <row r="422" spans="1:7" x14ac:dyDescent="0.2">
      <c r="A422" s="5">
        <v>199807</v>
      </c>
      <c r="B422" s="1">
        <v>-2.46E-2</v>
      </c>
      <c r="C422" s="1">
        <v>-5.2699999999999997E-2</v>
      </c>
      <c r="D422" s="1">
        <v>-1.7600000000000001E-2</v>
      </c>
      <c r="E422" s="1">
        <v>1.72E-2</v>
      </c>
      <c r="F422" s="1">
        <v>4.4999999999999997E-3</v>
      </c>
      <c r="G422" s="1">
        <v>4.0000000000000001E-3</v>
      </c>
    </row>
    <row r="423" spans="1:7" x14ac:dyDescent="0.2">
      <c r="A423" s="5">
        <v>199808</v>
      </c>
      <c r="B423" s="1">
        <v>-0.1608</v>
      </c>
      <c r="C423" s="1">
        <v>-5.1700000000000003E-2</v>
      </c>
      <c r="D423" s="1">
        <v>3.5999999999999997E-2</v>
      </c>
      <c r="E423" s="1">
        <v>3.44E-2</v>
      </c>
      <c r="F423" s="1">
        <v>5.8900000000000001E-2</v>
      </c>
      <c r="G423" s="1">
        <v>4.3E-3</v>
      </c>
    </row>
    <row r="424" spans="1:7" x14ac:dyDescent="0.2">
      <c r="A424" s="5">
        <v>199809</v>
      </c>
      <c r="B424" s="1">
        <v>6.1499999999999999E-2</v>
      </c>
      <c r="C424" s="1">
        <v>-7.7000000000000002E-3</v>
      </c>
      <c r="D424" s="1">
        <v>-3.3700000000000001E-2</v>
      </c>
      <c r="E424" s="1">
        <v>-1.9E-2</v>
      </c>
      <c r="F424" s="1">
        <v>-2.9700000000000001E-2</v>
      </c>
      <c r="G424" s="1">
        <v>4.5999999999999999E-3</v>
      </c>
    </row>
    <row r="425" spans="1:7" x14ac:dyDescent="0.2">
      <c r="A425" s="5">
        <v>199810</v>
      </c>
      <c r="B425" s="1">
        <v>7.1300000000000002E-2</v>
      </c>
      <c r="C425" s="1">
        <v>-3.4200000000000001E-2</v>
      </c>
      <c r="D425" s="1">
        <v>-2.29E-2</v>
      </c>
      <c r="E425" s="1">
        <v>9.4000000000000004E-3</v>
      </c>
      <c r="F425" s="1">
        <v>3.2000000000000002E-3</v>
      </c>
      <c r="G425" s="1">
        <v>3.2000000000000002E-3</v>
      </c>
    </row>
    <row r="426" spans="1:7" x14ac:dyDescent="0.2">
      <c r="A426" s="5">
        <v>199811</v>
      </c>
      <c r="B426" s="1">
        <v>6.0999999999999999E-2</v>
      </c>
      <c r="C426" s="1">
        <v>7.1000000000000004E-3</v>
      </c>
      <c r="D426" s="1">
        <v>-3.2300000000000002E-2</v>
      </c>
      <c r="E426" s="1">
        <v>-9.1000000000000004E-3</v>
      </c>
      <c r="F426" s="1">
        <v>-1.14E-2</v>
      </c>
      <c r="G426" s="1">
        <v>3.0999999999999999E-3</v>
      </c>
    </row>
    <row r="427" spans="1:7" x14ac:dyDescent="0.2">
      <c r="A427" s="5">
        <v>199812</v>
      </c>
      <c r="B427" s="1">
        <v>6.1600000000000002E-2</v>
      </c>
      <c r="C427" s="1">
        <v>-1.5699999999999999E-2</v>
      </c>
      <c r="D427" s="1">
        <v>-4.1799999999999997E-2</v>
      </c>
      <c r="E427" s="1">
        <v>-7.6E-3</v>
      </c>
      <c r="F427" s="1">
        <v>-3.4099999999999998E-2</v>
      </c>
      <c r="G427" s="1">
        <v>3.8E-3</v>
      </c>
    </row>
    <row r="428" spans="1:7" x14ac:dyDescent="0.2">
      <c r="A428" s="5">
        <v>199901</v>
      </c>
      <c r="B428" s="1">
        <v>3.5000000000000003E-2</v>
      </c>
      <c r="C428" s="1">
        <v>-7.3000000000000001E-3</v>
      </c>
      <c r="D428" s="1">
        <v>-4.6199999999999998E-2</v>
      </c>
      <c r="E428" s="1">
        <v>-2.7900000000000001E-2</v>
      </c>
      <c r="F428" s="1">
        <v>-6.7799999999999999E-2</v>
      </c>
      <c r="G428" s="1">
        <v>3.5000000000000001E-3</v>
      </c>
    </row>
    <row r="429" spans="1:7" x14ac:dyDescent="0.2">
      <c r="A429" s="5">
        <v>199902</v>
      </c>
      <c r="B429" s="1">
        <v>-4.0800000000000003E-2</v>
      </c>
      <c r="C429" s="1">
        <v>-5.1999999999999998E-2</v>
      </c>
      <c r="D429" s="1">
        <v>1.8800000000000001E-2</v>
      </c>
      <c r="E429" s="1">
        <v>-1.17E-2</v>
      </c>
      <c r="F429" s="1">
        <v>4.0599999999999997E-2</v>
      </c>
      <c r="G429" s="1">
        <v>3.5000000000000001E-3</v>
      </c>
    </row>
    <row r="430" spans="1:7" x14ac:dyDescent="0.2">
      <c r="A430" s="5">
        <v>199903</v>
      </c>
      <c r="B430" s="1">
        <v>3.4500000000000003E-2</v>
      </c>
      <c r="C430" s="1">
        <v>-4.2299999999999997E-2</v>
      </c>
      <c r="D430" s="1">
        <v>-2.7699999999999999E-2</v>
      </c>
      <c r="E430" s="1">
        <v>-4.1000000000000002E-2</v>
      </c>
      <c r="F430" s="1">
        <v>-1.41E-2</v>
      </c>
      <c r="G430" s="1">
        <v>4.3E-3</v>
      </c>
    </row>
    <row r="431" spans="1:7" x14ac:dyDescent="0.2">
      <c r="A431" s="5">
        <v>199904</v>
      </c>
      <c r="B431" s="1">
        <v>4.3299999999999998E-2</v>
      </c>
      <c r="C431" s="1">
        <v>4.53E-2</v>
      </c>
      <c r="D431" s="1">
        <v>2.41E-2</v>
      </c>
      <c r="E431" s="1">
        <v>-2.5499999999999998E-2</v>
      </c>
      <c r="F431" s="1">
        <v>9.2999999999999992E-3</v>
      </c>
      <c r="G431" s="1">
        <v>3.7000000000000002E-3</v>
      </c>
    </row>
    <row r="432" spans="1:7" x14ac:dyDescent="0.2">
      <c r="A432" s="5">
        <v>199905</v>
      </c>
      <c r="B432" s="1">
        <v>-2.46E-2</v>
      </c>
      <c r="C432" s="1">
        <v>3.7400000000000003E-2</v>
      </c>
      <c r="D432" s="1">
        <v>2.3E-2</v>
      </c>
      <c r="E432" s="1">
        <v>0.01</v>
      </c>
      <c r="F432" s="1">
        <v>3.32E-2</v>
      </c>
      <c r="G432" s="1">
        <v>3.3999999999999998E-3</v>
      </c>
    </row>
    <row r="433" spans="1:7" x14ac:dyDescent="0.2">
      <c r="A433" s="5">
        <v>199906</v>
      </c>
      <c r="B433" s="1">
        <v>4.7699999999999999E-2</v>
      </c>
      <c r="C433" s="1">
        <v>2.3E-2</v>
      </c>
      <c r="D433" s="1">
        <v>-3.27E-2</v>
      </c>
      <c r="E433" s="1">
        <v>1.12E-2</v>
      </c>
      <c r="F433" s="1">
        <v>-3.2399999999999998E-2</v>
      </c>
      <c r="G433" s="1">
        <v>4.0000000000000001E-3</v>
      </c>
    </row>
    <row r="434" spans="1:7" x14ac:dyDescent="0.2">
      <c r="A434" s="5">
        <v>199907</v>
      </c>
      <c r="B434" s="1">
        <v>-3.49E-2</v>
      </c>
      <c r="C434" s="1">
        <v>2.5700000000000001E-2</v>
      </c>
      <c r="D434" s="1">
        <v>-4.1999999999999997E-3</v>
      </c>
      <c r="E434" s="1">
        <v>3.8E-3</v>
      </c>
      <c r="F434" s="1">
        <v>3.1899999999999998E-2</v>
      </c>
      <c r="G434" s="1">
        <v>3.8E-3</v>
      </c>
    </row>
    <row r="435" spans="1:7" x14ac:dyDescent="0.2">
      <c r="A435" s="5">
        <v>199908</v>
      </c>
      <c r="B435" s="1">
        <v>-1.38E-2</v>
      </c>
      <c r="C435" s="1">
        <v>-1.72E-2</v>
      </c>
      <c r="D435" s="1">
        <v>-1.84E-2</v>
      </c>
      <c r="E435" s="1">
        <v>-2.0999999999999999E-3</v>
      </c>
      <c r="F435" s="1">
        <v>6.3E-3</v>
      </c>
      <c r="G435" s="1">
        <v>3.8999999999999998E-3</v>
      </c>
    </row>
    <row r="436" spans="1:7" x14ac:dyDescent="0.2">
      <c r="A436" s="5">
        <v>199909</v>
      </c>
      <c r="B436" s="1">
        <v>-2.7900000000000001E-2</v>
      </c>
      <c r="C436" s="1">
        <v>2.6200000000000001E-2</v>
      </c>
      <c r="D436" s="1">
        <v>-3.4799999999999998E-2</v>
      </c>
      <c r="E436" s="1">
        <v>-7.4000000000000003E-3</v>
      </c>
      <c r="F436" s="1">
        <v>-1.17E-2</v>
      </c>
      <c r="G436" s="1">
        <v>3.8999999999999998E-3</v>
      </c>
    </row>
    <row r="437" spans="1:7" x14ac:dyDescent="0.2">
      <c r="A437" s="5">
        <v>199910</v>
      </c>
      <c r="B437" s="1">
        <v>6.1199999999999997E-2</v>
      </c>
      <c r="C437" s="1">
        <v>-6.8900000000000003E-2</v>
      </c>
      <c r="D437" s="1">
        <v>-3.3700000000000001E-2</v>
      </c>
      <c r="E437" s="1">
        <v>-1.72E-2</v>
      </c>
      <c r="F437" s="1">
        <v>-1.2200000000000001E-2</v>
      </c>
      <c r="G437" s="1">
        <v>3.8999999999999998E-3</v>
      </c>
    </row>
    <row r="438" spans="1:7" x14ac:dyDescent="0.2">
      <c r="A438" s="5">
        <v>199911</v>
      </c>
      <c r="B438" s="1">
        <v>3.3700000000000001E-2</v>
      </c>
      <c r="C438" s="1">
        <v>5.8000000000000003E-2</v>
      </c>
      <c r="D438" s="1">
        <v>-6.1600000000000002E-2</v>
      </c>
      <c r="E438" s="1">
        <v>-4.2900000000000001E-2</v>
      </c>
      <c r="F438" s="1">
        <v>-1.78E-2</v>
      </c>
      <c r="G438" s="1">
        <v>3.5999999999999999E-3</v>
      </c>
    </row>
    <row r="439" spans="1:7" x14ac:dyDescent="0.2">
      <c r="A439" s="5">
        <v>199912</v>
      </c>
      <c r="B439" s="1">
        <v>7.7200000000000005E-2</v>
      </c>
      <c r="C439" s="1">
        <v>5.3400000000000003E-2</v>
      </c>
      <c r="D439" s="1">
        <v>-8.3199999999999996E-2</v>
      </c>
      <c r="E439" s="1">
        <v>-7.5999999999999998E-2</v>
      </c>
      <c r="F439" s="1">
        <v>-5.6099999999999997E-2</v>
      </c>
      <c r="G439" s="1">
        <v>4.4000000000000003E-3</v>
      </c>
    </row>
    <row r="440" spans="1:7" x14ac:dyDescent="0.2">
      <c r="A440" s="5">
        <v>200001</v>
      </c>
      <c r="B440" s="1">
        <v>-4.7399999999999998E-2</v>
      </c>
      <c r="C440" s="1">
        <v>4.4499999999999998E-2</v>
      </c>
      <c r="D440" s="1">
        <v>-1.89E-2</v>
      </c>
      <c r="E440" s="1">
        <v>-6.2899999999999998E-2</v>
      </c>
      <c r="F440" s="1">
        <v>4.7399999999999998E-2</v>
      </c>
      <c r="G440" s="1">
        <v>4.1000000000000003E-3</v>
      </c>
    </row>
    <row r="441" spans="1:7" x14ac:dyDescent="0.2">
      <c r="A441" s="5">
        <v>200002</v>
      </c>
      <c r="B441" s="1">
        <v>2.4500000000000001E-2</v>
      </c>
      <c r="C441" s="1">
        <v>0.18379999999999999</v>
      </c>
      <c r="D441" s="1">
        <v>-9.8100000000000007E-2</v>
      </c>
      <c r="E441" s="1">
        <v>-0.18759999999999999</v>
      </c>
      <c r="F441" s="1">
        <v>-3.5000000000000001E-3</v>
      </c>
      <c r="G441" s="1">
        <v>4.3E-3</v>
      </c>
    </row>
    <row r="442" spans="1:7" x14ac:dyDescent="0.2">
      <c r="A442" s="5">
        <v>200003</v>
      </c>
      <c r="B442" s="1">
        <v>5.1999999999999998E-2</v>
      </c>
      <c r="C442" s="1">
        <v>-0.15390000000000001</v>
      </c>
      <c r="D442" s="1">
        <v>8.2299999999999998E-2</v>
      </c>
      <c r="E442" s="1">
        <v>0.1182</v>
      </c>
      <c r="F442" s="1">
        <v>-1.61E-2</v>
      </c>
      <c r="G442" s="1">
        <v>4.7000000000000002E-3</v>
      </c>
    </row>
    <row r="443" spans="1:7" x14ac:dyDescent="0.2">
      <c r="A443" s="5">
        <v>200004</v>
      </c>
      <c r="B443" s="1">
        <v>-6.4000000000000001E-2</v>
      </c>
      <c r="C443" s="1">
        <v>-4.9599999999999998E-2</v>
      </c>
      <c r="D443" s="1">
        <v>7.2499999999999995E-2</v>
      </c>
      <c r="E443" s="1">
        <v>7.6700000000000004E-2</v>
      </c>
      <c r="F443" s="1">
        <v>5.62E-2</v>
      </c>
      <c r="G443" s="1">
        <v>4.5999999999999999E-3</v>
      </c>
    </row>
    <row r="444" spans="1:7" x14ac:dyDescent="0.2">
      <c r="A444" s="5">
        <v>200005</v>
      </c>
      <c r="B444" s="1">
        <v>-4.4200000000000003E-2</v>
      </c>
      <c r="C444" s="1">
        <v>-3.8699999999999998E-2</v>
      </c>
      <c r="D444" s="1">
        <v>4.8300000000000003E-2</v>
      </c>
      <c r="E444" s="1">
        <v>4.1799999999999997E-2</v>
      </c>
      <c r="F444" s="1">
        <v>1.32E-2</v>
      </c>
      <c r="G444" s="1">
        <v>5.0000000000000001E-3</v>
      </c>
    </row>
    <row r="445" spans="1:7" x14ac:dyDescent="0.2">
      <c r="A445" s="5">
        <v>200006</v>
      </c>
      <c r="B445" s="1">
        <v>4.6399999999999997E-2</v>
      </c>
      <c r="C445" s="1">
        <v>9.8699999999999996E-2</v>
      </c>
      <c r="D445" s="1">
        <v>-8.4099999999999994E-2</v>
      </c>
      <c r="E445" s="1">
        <v>-8.2600000000000007E-2</v>
      </c>
      <c r="F445" s="1">
        <v>-2.9100000000000001E-2</v>
      </c>
      <c r="G445" s="1">
        <v>4.0000000000000001E-3</v>
      </c>
    </row>
    <row r="446" spans="1:7" x14ac:dyDescent="0.2">
      <c r="A446" s="5">
        <v>200007</v>
      </c>
      <c r="B446" s="1">
        <v>-2.5100000000000001E-2</v>
      </c>
      <c r="C446" s="1">
        <v>-1.0200000000000001E-2</v>
      </c>
      <c r="D446" s="1">
        <v>8.3299999999999999E-2</v>
      </c>
      <c r="E446" s="1">
        <v>6.0900000000000003E-2</v>
      </c>
      <c r="F446" s="1">
        <v>2.9600000000000001E-2</v>
      </c>
      <c r="G446" s="1">
        <v>4.7999999999999996E-3</v>
      </c>
    </row>
    <row r="447" spans="1:7" x14ac:dyDescent="0.2">
      <c r="A447" s="5">
        <v>200008</v>
      </c>
      <c r="B447" s="1">
        <v>7.0300000000000001E-2</v>
      </c>
      <c r="C447" s="1">
        <v>-1.01E-2</v>
      </c>
      <c r="D447" s="1">
        <v>-1.37E-2</v>
      </c>
      <c r="E447" s="1">
        <v>-3.0099999999999998E-2</v>
      </c>
      <c r="F447" s="1">
        <v>1.06E-2</v>
      </c>
      <c r="G447" s="1">
        <v>5.0000000000000001E-3</v>
      </c>
    </row>
    <row r="448" spans="1:7" x14ac:dyDescent="0.2">
      <c r="A448" s="5">
        <v>200009</v>
      </c>
      <c r="B448" s="1">
        <v>-5.45E-2</v>
      </c>
      <c r="C448" s="1">
        <v>2.5999999999999999E-3</v>
      </c>
      <c r="D448" s="1">
        <v>7.17E-2</v>
      </c>
      <c r="E448" s="1">
        <v>2.8899999999999999E-2</v>
      </c>
      <c r="F448" s="1">
        <v>5.5599999999999997E-2</v>
      </c>
      <c r="G448" s="1">
        <v>5.1000000000000004E-3</v>
      </c>
    </row>
    <row r="449" spans="1:7" x14ac:dyDescent="0.2">
      <c r="A449" s="5">
        <v>200010</v>
      </c>
      <c r="B449" s="1">
        <v>-2.76E-2</v>
      </c>
      <c r="C449" s="1">
        <v>-2.7199999999999998E-2</v>
      </c>
      <c r="D449" s="1">
        <v>5.6399999999999999E-2</v>
      </c>
      <c r="E449" s="1">
        <v>9.2799999999999994E-2</v>
      </c>
      <c r="F449" s="1">
        <v>3.8399999999999997E-2</v>
      </c>
      <c r="G449" s="1">
        <v>5.5999999999999999E-3</v>
      </c>
    </row>
    <row r="450" spans="1:7" x14ac:dyDescent="0.2">
      <c r="A450" s="5">
        <v>200011</v>
      </c>
      <c r="B450" s="1">
        <v>-0.1072</v>
      </c>
      <c r="C450" s="1">
        <v>-5.7999999999999996E-3</v>
      </c>
      <c r="D450" s="1">
        <v>0.1234</v>
      </c>
      <c r="E450" s="1">
        <v>0.1338</v>
      </c>
      <c r="F450" s="1">
        <v>8.4199999999999997E-2</v>
      </c>
      <c r="G450" s="1">
        <v>5.1000000000000004E-3</v>
      </c>
    </row>
    <row r="451" spans="1:7" x14ac:dyDescent="0.2">
      <c r="A451" s="5">
        <v>200012</v>
      </c>
      <c r="B451" s="1">
        <v>1.1900000000000001E-2</v>
      </c>
      <c r="C451" s="1">
        <v>3.3000000000000002E-2</v>
      </c>
      <c r="D451" s="1">
        <v>7.5999999999999998E-2</v>
      </c>
      <c r="E451" s="1">
        <v>2.4400000000000002E-2</v>
      </c>
      <c r="F451" s="1">
        <v>4.7899999999999998E-2</v>
      </c>
      <c r="G451" s="1">
        <v>5.0000000000000001E-3</v>
      </c>
    </row>
    <row r="452" spans="1:7" x14ac:dyDescent="0.2">
      <c r="A452" s="5">
        <v>200101</v>
      </c>
      <c r="B452" s="1">
        <v>3.1300000000000001E-2</v>
      </c>
      <c r="C452" s="1">
        <v>5.45E-2</v>
      </c>
      <c r="D452" s="1">
        <v>-5.11E-2</v>
      </c>
      <c r="E452" s="1">
        <v>-5.4600000000000003E-2</v>
      </c>
      <c r="F452" s="1">
        <v>-5.0500000000000003E-2</v>
      </c>
      <c r="G452" s="1">
        <v>5.4000000000000003E-3</v>
      </c>
    </row>
    <row r="453" spans="1:7" x14ac:dyDescent="0.2">
      <c r="A453" s="5">
        <v>200102</v>
      </c>
      <c r="B453" s="1">
        <v>-0.10050000000000001</v>
      </c>
      <c r="C453" s="1">
        <v>2.7900000000000001E-2</v>
      </c>
      <c r="D453" s="1">
        <v>0.12479999999999999</v>
      </c>
      <c r="E453" s="1">
        <v>9.1200000000000003E-2</v>
      </c>
      <c r="F453" s="1">
        <v>9.06E-2</v>
      </c>
      <c r="G453" s="1">
        <v>3.8E-3</v>
      </c>
    </row>
    <row r="454" spans="1:7" x14ac:dyDescent="0.2">
      <c r="A454" s="5">
        <v>200103</v>
      </c>
      <c r="B454" s="1">
        <v>-7.2599999999999998E-2</v>
      </c>
      <c r="C454" s="1">
        <v>2.3599999999999999E-2</v>
      </c>
      <c r="D454" s="1">
        <v>6.4299999999999996E-2</v>
      </c>
      <c r="E454" s="1">
        <v>3.39E-2</v>
      </c>
      <c r="F454" s="1">
        <v>3.9E-2</v>
      </c>
      <c r="G454" s="1">
        <v>4.1999999999999997E-3</v>
      </c>
    </row>
    <row r="455" spans="1:7" x14ac:dyDescent="0.2">
      <c r="A455" s="5">
        <v>200104</v>
      </c>
      <c r="B455" s="1">
        <v>7.9399999999999998E-2</v>
      </c>
      <c r="C455" s="1">
        <v>-8.8000000000000005E-3</v>
      </c>
      <c r="D455" s="1">
        <v>-4.6899999999999997E-2</v>
      </c>
      <c r="E455" s="1">
        <v>-3.4799999999999998E-2</v>
      </c>
      <c r="F455" s="1">
        <v>-3.1800000000000002E-2</v>
      </c>
      <c r="G455" s="1">
        <v>3.8999999999999998E-3</v>
      </c>
    </row>
    <row r="456" spans="1:7" x14ac:dyDescent="0.2">
      <c r="A456" s="5">
        <v>200105</v>
      </c>
      <c r="B456" s="1">
        <v>7.1999999999999998E-3</v>
      </c>
      <c r="C456" s="1">
        <v>3.5900000000000001E-2</v>
      </c>
      <c r="D456" s="1">
        <v>3.3599999999999998E-2</v>
      </c>
      <c r="E456" s="1">
        <v>2.5000000000000001E-3</v>
      </c>
      <c r="F456" s="1">
        <v>1.9099999999999999E-2</v>
      </c>
      <c r="G456" s="1">
        <v>3.2000000000000002E-3</v>
      </c>
    </row>
    <row r="457" spans="1:7" x14ac:dyDescent="0.2">
      <c r="A457" s="5">
        <v>200106</v>
      </c>
      <c r="B457" s="1">
        <v>-1.9400000000000001E-2</v>
      </c>
      <c r="C457" s="1">
        <v>6.5699999999999995E-2</v>
      </c>
      <c r="D457" s="1">
        <v>-1.1299999999999999E-2</v>
      </c>
      <c r="E457" s="1">
        <v>1.2699999999999999E-2</v>
      </c>
      <c r="F457" s="1">
        <v>-1.5100000000000001E-2</v>
      </c>
      <c r="G457" s="1">
        <v>2.8E-3</v>
      </c>
    </row>
    <row r="458" spans="1:7" x14ac:dyDescent="0.2">
      <c r="A458" s="5">
        <v>200107</v>
      </c>
      <c r="B458" s="1">
        <v>-2.1299999999999999E-2</v>
      </c>
      <c r="C458" s="1">
        <v>-2.8299999999999999E-2</v>
      </c>
      <c r="D458" s="1">
        <v>5.21E-2</v>
      </c>
      <c r="E458" s="1">
        <v>7.4200000000000002E-2</v>
      </c>
      <c r="F458" s="1">
        <v>3.04E-2</v>
      </c>
      <c r="G458" s="1">
        <v>3.0000000000000001E-3</v>
      </c>
    </row>
    <row r="459" spans="1:7" x14ac:dyDescent="0.2">
      <c r="A459" s="5">
        <v>200108</v>
      </c>
      <c r="B459" s="1">
        <v>-6.4600000000000005E-2</v>
      </c>
      <c r="C459" s="1">
        <v>2.7099999999999999E-2</v>
      </c>
      <c r="D459" s="1">
        <v>2.3E-2</v>
      </c>
      <c r="E459" s="1">
        <v>4.0599999999999997E-2</v>
      </c>
      <c r="F459" s="1">
        <v>6.5600000000000006E-2</v>
      </c>
      <c r="G459" s="1">
        <v>3.0999999999999999E-3</v>
      </c>
    </row>
    <row r="460" spans="1:7" x14ac:dyDescent="0.2">
      <c r="A460" s="5">
        <v>200109</v>
      </c>
      <c r="B460" s="1">
        <v>-9.2499999999999999E-2</v>
      </c>
      <c r="C460" s="1">
        <v>-5.7299999999999997E-2</v>
      </c>
      <c r="D460" s="1">
        <v>1.46E-2</v>
      </c>
      <c r="E460" s="1">
        <v>5.0299999999999997E-2</v>
      </c>
      <c r="F460" s="1">
        <v>3.2199999999999999E-2</v>
      </c>
      <c r="G460" s="1">
        <v>2.8E-3</v>
      </c>
    </row>
    <row r="461" spans="1:7" x14ac:dyDescent="0.2">
      <c r="A461" s="5">
        <v>200110</v>
      </c>
      <c r="B461" s="1">
        <v>2.46E-2</v>
      </c>
      <c r="C461" s="1">
        <v>5.28E-2</v>
      </c>
      <c r="D461" s="1">
        <v>-7.6600000000000001E-2</v>
      </c>
      <c r="E461" s="1">
        <v>-3.0099999999999998E-2</v>
      </c>
      <c r="F461" s="1">
        <v>-4.5499999999999999E-2</v>
      </c>
      <c r="G461" s="1">
        <v>2.2000000000000001E-3</v>
      </c>
    </row>
    <row r="462" spans="1:7" x14ac:dyDescent="0.2">
      <c r="A462" s="5">
        <v>200111</v>
      </c>
      <c r="B462" s="1">
        <v>7.5399999999999995E-2</v>
      </c>
      <c r="C462" s="1">
        <v>-3.0999999999999999E-3</v>
      </c>
      <c r="D462" s="1">
        <v>2.2200000000000001E-2</v>
      </c>
      <c r="E462" s="1">
        <v>-3.7400000000000003E-2</v>
      </c>
      <c r="F462" s="1">
        <v>-1.66E-2</v>
      </c>
      <c r="G462" s="1">
        <v>1.6999999999999999E-3</v>
      </c>
    </row>
    <row r="463" spans="1:7" x14ac:dyDescent="0.2">
      <c r="A463" s="5">
        <v>200112</v>
      </c>
      <c r="B463" s="1">
        <v>1.6E-2</v>
      </c>
      <c r="C463" s="1">
        <v>5.16E-2</v>
      </c>
      <c r="D463" s="1">
        <v>8.5000000000000006E-3</v>
      </c>
      <c r="E463" s="1">
        <v>3.5000000000000001E-3</v>
      </c>
      <c r="F463" s="1">
        <v>-2.8E-3</v>
      </c>
      <c r="G463" s="1">
        <v>1.5E-3</v>
      </c>
    </row>
    <row r="464" spans="1:7" x14ac:dyDescent="0.2">
      <c r="A464" s="5">
        <v>200201</v>
      </c>
      <c r="B464" s="1">
        <v>-1.44E-2</v>
      </c>
      <c r="C464" s="1">
        <v>1.2500000000000001E-2</v>
      </c>
      <c r="D464" s="1">
        <v>3.44E-2</v>
      </c>
      <c r="E464" s="1">
        <v>4.6899999999999997E-2</v>
      </c>
      <c r="F464" s="1">
        <v>2.8500000000000001E-2</v>
      </c>
      <c r="G464" s="1">
        <v>1.4E-3</v>
      </c>
    </row>
    <row r="465" spans="1:7" x14ac:dyDescent="0.2">
      <c r="A465" s="5">
        <v>200202</v>
      </c>
      <c r="B465" s="1">
        <v>-2.29E-2</v>
      </c>
      <c r="C465" s="1">
        <v>-3.5999999999999999E-3</v>
      </c>
      <c r="D465" s="1">
        <v>2.1600000000000001E-2</v>
      </c>
      <c r="E465" s="1">
        <v>8.0600000000000005E-2</v>
      </c>
      <c r="F465" s="1">
        <v>5.0999999999999997E-2</v>
      </c>
      <c r="G465" s="1">
        <v>1.2999999999999999E-3</v>
      </c>
    </row>
    <row r="466" spans="1:7" x14ac:dyDescent="0.2">
      <c r="A466" s="5">
        <v>200203</v>
      </c>
      <c r="B466" s="1">
        <v>4.24E-2</v>
      </c>
      <c r="C466" s="1">
        <v>4.24E-2</v>
      </c>
      <c r="D466" s="1">
        <v>1.0699999999999999E-2</v>
      </c>
      <c r="E466" s="1">
        <v>-1.78E-2</v>
      </c>
      <c r="F466" s="1">
        <v>5.8999999999999999E-3</v>
      </c>
      <c r="G466" s="1">
        <v>1.2999999999999999E-3</v>
      </c>
    </row>
    <row r="467" spans="1:7" x14ac:dyDescent="0.2">
      <c r="A467" s="5">
        <v>200204</v>
      </c>
      <c r="B467" s="1">
        <v>-5.1999999999999998E-2</v>
      </c>
      <c r="C467" s="1">
        <v>6.7299999999999999E-2</v>
      </c>
      <c r="D467" s="1">
        <v>3.8800000000000001E-2</v>
      </c>
      <c r="E467" s="1">
        <v>4.5900000000000003E-2</v>
      </c>
      <c r="F467" s="1">
        <v>5.3699999999999998E-2</v>
      </c>
      <c r="G467" s="1">
        <v>1.5E-3</v>
      </c>
    </row>
    <row r="468" spans="1:7" x14ac:dyDescent="0.2">
      <c r="A468" s="5">
        <v>200205</v>
      </c>
      <c r="B468" s="1">
        <v>-1.38E-2</v>
      </c>
      <c r="C468" s="1">
        <v>-3.0200000000000001E-2</v>
      </c>
      <c r="D468" s="1">
        <v>1.5299999999999999E-2</v>
      </c>
      <c r="E468" s="1">
        <v>2.35E-2</v>
      </c>
      <c r="F468" s="1">
        <v>2.4199999999999999E-2</v>
      </c>
      <c r="G468" s="1">
        <v>1.4E-3</v>
      </c>
    </row>
    <row r="469" spans="1:7" x14ac:dyDescent="0.2">
      <c r="A469" s="5">
        <v>200206</v>
      </c>
      <c r="B469" s="1">
        <v>-7.2099999999999997E-2</v>
      </c>
      <c r="C469" s="1">
        <v>3.8800000000000001E-2</v>
      </c>
      <c r="D469" s="1">
        <v>-2.9999999999999997E-4</v>
      </c>
      <c r="E469" s="1">
        <v>3.9300000000000002E-2</v>
      </c>
      <c r="F469" s="1">
        <v>2.5100000000000001E-2</v>
      </c>
      <c r="G469" s="1">
        <v>1.2999999999999999E-3</v>
      </c>
    </row>
    <row r="470" spans="1:7" x14ac:dyDescent="0.2">
      <c r="A470" s="5">
        <v>200207</v>
      </c>
      <c r="B470" s="1">
        <v>-8.1799999999999998E-2</v>
      </c>
      <c r="C470" s="1">
        <v>-6.4199999999999993E-2</v>
      </c>
      <c r="D470" s="1">
        <v>-3.8699999999999998E-2</v>
      </c>
      <c r="E470" s="1">
        <v>3.7600000000000001E-2</v>
      </c>
      <c r="F470" s="1">
        <v>-1.0200000000000001E-2</v>
      </c>
      <c r="G470" s="1">
        <v>1.5E-3</v>
      </c>
    </row>
    <row r="471" spans="1:7" x14ac:dyDescent="0.2">
      <c r="A471" s="5">
        <v>200208</v>
      </c>
      <c r="B471" s="1">
        <v>5.0000000000000001E-3</v>
      </c>
      <c r="C471" s="1">
        <v>-1.32E-2</v>
      </c>
      <c r="D471" s="1">
        <v>3.3099999999999997E-2</v>
      </c>
      <c r="E471" s="1">
        <v>1.34E-2</v>
      </c>
      <c r="F471" s="1">
        <v>-1.4200000000000001E-2</v>
      </c>
      <c r="G471" s="1">
        <v>1.4E-3</v>
      </c>
    </row>
    <row r="472" spans="1:7" x14ac:dyDescent="0.2">
      <c r="A472" s="5">
        <v>200209</v>
      </c>
      <c r="B472" s="1">
        <v>-0.10349999999999999</v>
      </c>
      <c r="C472" s="1">
        <v>3.1E-2</v>
      </c>
      <c r="D472" s="1">
        <v>1.44E-2</v>
      </c>
      <c r="E472" s="1">
        <v>3.2599999999999997E-2</v>
      </c>
      <c r="F472" s="1">
        <v>-2.2200000000000001E-2</v>
      </c>
      <c r="G472" s="1">
        <v>1.4E-3</v>
      </c>
    </row>
    <row r="473" spans="1:7" x14ac:dyDescent="0.2">
      <c r="A473" s="5">
        <v>200210</v>
      </c>
      <c r="B473" s="1">
        <v>7.8399999999999997E-2</v>
      </c>
      <c r="C473" s="1">
        <v>-4.2999999999999997E-2</v>
      </c>
      <c r="D473" s="1">
        <v>-3.95E-2</v>
      </c>
      <c r="E473" s="1">
        <v>-3.3599999999999998E-2</v>
      </c>
      <c r="F473" s="1">
        <v>7.7999999999999996E-3</v>
      </c>
      <c r="G473" s="1">
        <v>1.4E-3</v>
      </c>
    </row>
    <row r="474" spans="1:7" x14ac:dyDescent="0.2">
      <c r="A474" s="5">
        <v>200211</v>
      </c>
      <c r="B474" s="1">
        <v>5.96E-2</v>
      </c>
      <c r="C474" s="1">
        <v>2.9499999999999998E-2</v>
      </c>
      <c r="D474" s="1">
        <v>-1.2699999999999999E-2</v>
      </c>
      <c r="E474" s="1">
        <v>-9.1899999999999996E-2</v>
      </c>
      <c r="F474" s="1">
        <v>5.1499999999999997E-2</v>
      </c>
      <c r="G474" s="1">
        <v>1.1999999999999999E-3</v>
      </c>
    </row>
    <row r="475" spans="1:7" x14ac:dyDescent="0.2">
      <c r="A475" s="5">
        <v>200212</v>
      </c>
      <c r="B475" s="1">
        <v>-5.7599999999999998E-2</v>
      </c>
      <c r="C475" s="1">
        <v>6.4000000000000003E-3</v>
      </c>
      <c r="D475" s="1">
        <v>2.1299999999999999E-2</v>
      </c>
      <c r="E475" s="1">
        <v>6.2700000000000006E-2</v>
      </c>
      <c r="F475" s="1">
        <v>-1.6899999999999998E-2</v>
      </c>
      <c r="G475" s="1">
        <v>1.1000000000000001E-3</v>
      </c>
    </row>
    <row r="476" spans="1:7" x14ac:dyDescent="0.2">
      <c r="A476" s="5">
        <v>200301</v>
      </c>
      <c r="B476" s="1">
        <v>-2.5700000000000001E-2</v>
      </c>
      <c r="C476" s="1">
        <v>6.7000000000000002E-3</v>
      </c>
      <c r="D476" s="1">
        <v>-7.3000000000000001E-3</v>
      </c>
      <c r="E476" s="1">
        <v>-1.03E-2</v>
      </c>
      <c r="F476" s="1">
        <v>7.6E-3</v>
      </c>
      <c r="G476" s="1">
        <v>1E-3</v>
      </c>
    </row>
    <row r="477" spans="1:7" x14ac:dyDescent="0.2">
      <c r="A477" s="5">
        <v>200302</v>
      </c>
      <c r="B477" s="1">
        <v>-1.8800000000000001E-2</v>
      </c>
      <c r="C477" s="1">
        <v>-9.2999999999999992E-3</v>
      </c>
      <c r="D477" s="1">
        <v>-1.38E-2</v>
      </c>
      <c r="E477" s="1">
        <v>8.6999999999999994E-3</v>
      </c>
      <c r="F477" s="1">
        <v>-6.1000000000000004E-3</v>
      </c>
      <c r="G477" s="1">
        <v>8.9999999999999998E-4</v>
      </c>
    </row>
    <row r="478" spans="1:7" x14ac:dyDescent="0.2">
      <c r="A478" s="5">
        <v>200303</v>
      </c>
      <c r="B478" s="1">
        <v>1.09E-2</v>
      </c>
      <c r="C478" s="1">
        <v>6.7999999999999996E-3</v>
      </c>
      <c r="D478" s="1">
        <v>-1.9300000000000001E-2</v>
      </c>
      <c r="E478" s="1">
        <v>1.8700000000000001E-2</v>
      </c>
      <c r="F478" s="1">
        <v>-7.6E-3</v>
      </c>
      <c r="G478" s="1">
        <v>1E-3</v>
      </c>
    </row>
    <row r="479" spans="1:7" x14ac:dyDescent="0.2">
      <c r="A479" s="5">
        <v>200304</v>
      </c>
      <c r="B479" s="1">
        <v>8.2199999999999995E-2</v>
      </c>
      <c r="C479" s="1">
        <v>1.0500000000000001E-2</v>
      </c>
      <c r="D479" s="1">
        <v>1.17E-2</v>
      </c>
      <c r="E479" s="1">
        <v>-4.6699999999999998E-2</v>
      </c>
      <c r="F479" s="1">
        <v>1.0800000000000001E-2</v>
      </c>
      <c r="G479" s="1">
        <v>1E-3</v>
      </c>
    </row>
    <row r="480" spans="1:7" x14ac:dyDescent="0.2">
      <c r="A480" s="5">
        <v>200305</v>
      </c>
      <c r="B480" s="1">
        <v>6.0499999999999998E-2</v>
      </c>
      <c r="C480" s="1">
        <v>4.8500000000000001E-2</v>
      </c>
      <c r="D480" s="1">
        <v>5.3E-3</v>
      </c>
      <c r="E480" s="1">
        <v>-7.0199999999999999E-2</v>
      </c>
      <c r="F480" s="1">
        <v>3.0200000000000001E-2</v>
      </c>
      <c r="G480" s="1">
        <v>8.9999999999999998E-4</v>
      </c>
    </row>
    <row r="481" spans="1:7" x14ac:dyDescent="0.2">
      <c r="A481" s="5">
        <v>200306</v>
      </c>
      <c r="B481" s="1">
        <v>1.4200000000000001E-2</v>
      </c>
      <c r="C481" s="1">
        <v>1.66E-2</v>
      </c>
      <c r="D481" s="1">
        <v>1.9E-3</v>
      </c>
      <c r="E481" s="1">
        <v>4.4000000000000003E-3</v>
      </c>
      <c r="F481" s="1">
        <v>-3.3999999999999998E-3</v>
      </c>
      <c r="G481" s="1">
        <v>1E-3</v>
      </c>
    </row>
    <row r="482" spans="1:7" x14ac:dyDescent="0.2">
      <c r="A482" s="5">
        <v>200307</v>
      </c>
      <c r="B482" s="1">
        <v>2.35E-2</v>
      </c>
      <c r="C482" s="1">
        <v>4.58E-2</v>
      </c>
      <c r="D482" s="1">
        <v>-1.1900000000000001E-2</v>
      </c>
      <c r="E482" s="1">
        <v>-4.2299999999999997E-2</v>
      </c>
      <c r="F482" s="1">
        <v>1.8499999999999999E-2</v>
      </c>
      <c r="G482" s="1">
        <v>6.9999999999999999E-4</v>
      </c>
    </row>
    <row r="483" spans="1:7" x14ac:dyDescent="0.2">
      <c r="A483" s="5">
        <v>200308</v>
      </c>
      <c r="B483" s="1">
        <v>2.3400000000000001E-2</v>
      </c>
      <c r="C483" s="1">
        <v>2.52E-2</v>
      </c>
      <c r="D483" s="1">
        <v>1.54E-2</v>
      </c>
      <c r="E483" s="1">
        <v>-2.2100000000000002E-2</v>
      </c>
      <c r="F483" s="1">
        <v>2.1299999999999999E-2</v>
      </c>
      <c r="G483" s="1">
        <v>6.9999999999999999E-4</v>
      </c>
    </row>
    <row r="484" spans="1:7" x14ac:dyDescent="0.2">
      <c r="A484" s="5">
        <v>200309</v>
      </c>
      <c r="B484" s="1">
        <v>-1.24E-2</v>
      </c>
      <c r="C484" s="1">
        <v>5.4999999999999997E-3</v>
      </c>
      <c r="D484" s="1">
        <v>1E-3</v>
      </c>
      <c r="E484" s="1">
        <v>1.06E-2</v>
      </c>
      <c r="F484" s="1">
        <v>3.3999999999999998E-3</v>
      </c>
      <c r="G484" s="1">
        <v>8.0000000000000004E-4</v>
      </c>
    </row>
    <row r="485" spans="1:7" x14ac:dyDescent="0.2">
      <c r="A485" s="5">
        <v>200310</v>
      </c>
      <c r="B485" s="1">
        <v>6.08E-2</v>
      </c>
      <c r="C485" s="1">
        <v>2.6700000000000002E-2</v>
      </c>
      <c r="D485" s="1">
        <v>1.9199999999999998E-2</v>
      </c>
      <c r="E485" s="1">
        <v>-1.2999999999999999E-2</v>
      </c>
      <c r="F485" s="1">
        <v>1.4800000000000001E-2</v>
      </c>
      <c r="G485" s="1">
        <v>6.9999999999999999E-4</v>
      </c>
    </row>
    <row r="486" spans="1:7" x14ac:dyDescent="0.2">
      <c r="A486" s="5">
        <v>200311</v>
      </c>
      <c r="B486" s="1">
        <v>1.35E-2</v>
      </c>
      <c r="C486" s="1">
        <v>2.2499999999999999E-2</v>
      </c>
      <c r="D486" s="1">
        <v>1.8100000000000002E-2</v>
      </c>
      <c r="E486" s="1">
        <v>1.1999999999999999E-3</v>
      </c>
      <c r="F486" s="1">
        <v>1.8100000000000002E-2</v>
      </c>
      <c r="G486" s="1">
        <v>6.9999999999999999E-4</v>
      </c>
    </row>
    <row r="487" spans="1:7" x14ac:dyDescent="0.2">
      <c r="A487" s="5">
        <v>200312</v>
      </c>
      <c r="B487" s="1">
        <v>4.2900000000000001E-2</v>
      </c>
      <c r="C487" s="1">
        <v>-2.53E-2</v>
      </c>
      <c r="D487" s="1">
        <v>1.6E-2</v>
      </c>
      <c r="E487" s="1">
        <v>5.1000000000000004E-3</v>
      </c>
      <c r="F487" s="1">
        <v>9.4999999999999998E-3</v>
      </c>
      <c r="G487" s="1">
        <v>8.0000000000000004E-4</v>
      </c>
    </row>
    <row r="488" spans="1:7" x14ac:dyDescent="0.2">
      <c r="A488" s="5">
        <v>200401</v>
      </c>
      <c r="B488" s="1">
        <v>2.1499999999999998E-2</v>
      </c>
      <c r="C488" s="1">
        <v>2.4400000000000002E-2</v>
      </c>
      <c r="D488" s="1">
        <v>2.46E-2</v>
      </c>
      <c r="E488" s="1">
        <v>-3.6600000000000001E-2</v>
      </c>
      <c r="F488" s="1">
        <v>3.39E-2</v>
      </c>
      <c r="G488" s="1">
        <v>6.9999999999999999E-4</v>
      </c>
    </row>
    <row r="489" spans="1:7" x14ac:dyDescent="0.2">
      <c r="A489" s="5">
        <v>200402</v>
      </c>
      <c r="B489" s="1">
        <v>1.4E-2</v>
      </c>
      <c r="C489" s="1">
        <v>-8.8000000000000005E-3</v>
      </c>
      <c r="D489" s="1">
        <v>8.6999999999999994E-3</v>
      </c>
      <c r="E489" s="1">
        <v>2.1499999999999998E-2</v>
      </c>
      <c r="F489" s="1">
        <v>-1.2200000000000001E-2</v>
      </c>
      <c r="G489" s="1">
        <v>5.9999999999999995E-4</v>
      </c>
    </row>
    <row r="490" spans="1:7" x14ac:dyDescent="0.2">
      <c r="A490" s="5">
        <v>200403</v>
      </c>
      <c r="B490" s="1">
        <v>-1.32E-2</v>
      </c>
      <c r="C490" s="1">
        <v>2.12E-2</v>
      </c>
      <c r="D490" s="1">
        <v>2.3E-3</v>
      </c>
      <c r="E490" s="1">
        <v>1.61E-2</v>
      </c>
      <c r="F490" s="1">
        <v>-9.9000000000000008E-3</v>
      </c>
      <c r="G490" s="1">
        <v>8.9999999999999998E-4</v>
      </c>
    </row>
    <row r="491" spans="1:7" x14ac:dyDescent="0.2">
      <c r="A491" s="5">
        <v>200404</v>
      </c>
      <c r="B491" s="1">
        <v>-1.83E-2</v>
      </c>
      <c r="C491" s="1">
        <v>-2.07E-2</v>
      </c>
      <c r="D491" s="1">
        <v>-3.0200000000000001E-2</v>
      </c>
      <c r="E491" s="1">
        <v>3.4200000000000001E-2</v>
      </c>
      <c r="F491" s="1">
        <v>-2.76E-2</v>
      </c>
      <c r="G491" s="1">
        <v>8.0000000000000004E-4</v>
      </c>
    </row>
    <row r="492" spans="1:7" x14ac:dyDescent="0.2">
      <c r="A492" s="5">
        <v>200405</v>
      </c>
      <c r="B492" s="1">
        <v>1.17E-2</v>
      </c>
      <c r="C492" s="1">
        <v>-4.1999999999999997E-3</v>
      </c>
      <c r="D492" s="1">
        <v>-2.3E-3</v>
      </c>
      <c r="E492" s="1">
        <v>-1.15E-2</v>
      </c>
      <c r="F492" s="1">
        <v>0</v>
      </c>
      <c r="G492" s="1">
        <v>5.9999999999999995E-4</v>
      </c>
    </row>
    <row r="493" spans="1:7" x14ac:dyDescent="0.2">
      <c r="A493" s="5">
        <v>200406</v>
      </c>
      <c r="B493" s="1">
        <v>1.8599999999999998E-2</v>
      </c>
      <c r="C493" s="1">
        <v>2.5700000000000001E-2</v>
      </c>
      <c r="D493" s="1">
        <v>1.23E-2</v>
      </c>
      <c r="E493" s="1">
        <v>1.1900000000000001E-2</v>
      </c>
      <c r="F493" s="1">
        <v>-3.8E-3</v>
      </c>
      <c r="G493" s="1">
        <v>8.0000000000000004E-4</v>
      </c>
    </row>
    <row r="494" spans="1:7" x14ac:dyDescent="0.2">
      <c r="A494" s="5">
        <v>200407</v>
      </c>
      <c r="B494" s="1">
        <v>-4.0599999999999997E-2</v>
      </c>
      <c r="C494" s="1">
        <v>-2.9499999999999998E-2</v>
      </c>
      <c r="D494" s="1">
        <v>3.2199999999999999E-2</v>
      </c>
      <c r="E494" s="1">
        <v>5.3100000000000001E-2</v>
      </c>
      <c r="F494" s="1">
        <v>-1.66E-2</v>
      </c>
      <c r="G494" s="1">
        <v>1E-3</v>
      </c>
    </row>
    <row r="495" spans="1:7" x14ac:dyDescent="0.2">
      <c r="A495" s="5">
        <v>200408</v>
      </c>
      <c r="B495" s="1">
        <v>8.0000000000000004E-4</v>
      </c>
      <c r="C495" s="1">
        <v>-1.15E-2</v>
      </c>
      <c r="D495" s="1">
        <v>0.01</v>
      </c>
      <c r="E495" s="1">
        <v>1.24E-2</v>
      </c>
      <c r="F495" s="1">
        <v>-1.44E-2</v>
      </c>
      <c r="G495" s="1">
        <v>1.1000000000000001E-3</v>
      </c>
    </row>
    <row r="496" spans="1:7" x14ac:dyDescent="0.2">
      <c r="A496" s="5">
        <v>200409</v>
      </c>
      <c r="B496" s="1">
        <v>1.6E-2</v>
      </c>
      <c r="C496" s="1">
        <v>3.27E-2</v>
      </c>
      <c r="D496" s="1">
        <v>-2.0000000000000001E-4</v>
      </c>
      <c r="E496" s="1">
        <v>-1.44E-2</v>
      </c>
      <c r="F496" s="1">
        <v>-1.89E-2</v>
      </c>
      <c r="G496" s="1">
        <v>1.1000000000000001E-3</v>
      </c>
    </row>
    <row r="497" spans="1:7" x14ac:dyDescent="0.2">
      <c r="A497" s="5">
        <v>200410</v>
      </c>
      <c r="B497" s="1">
        <v>1.43E-2</v>
      </c>
      <c r="C497" s="1">
        <v>1.9E-3</v>
      </c>
      <c r="D497" s="1">
        <v>-2.5000000000000001E-3</v>
      </c>
      <c r="E497" s="1">
        <v>-4.8999999999999998E-3</v>
      </c>
      <c r="F497" s="1">
        <v>4.8999999999999998E-3</v>
      </c>
      <c r="G497" s="1">
        <v>1.1000000000000001E-3</v>
      </c>
    </row>
    <row r="498" spans="1:7" x14ac:dyDescent="0.2">
      <c r="A498" s="5">
        <v>200411</v>
      </c>
      <c r="B498" s="1">
        <v>4.5400000000000003E-2</v>
      </c>
      <c r="C498" s="1">
        <v>4.1099999999999998E-2</v>
      </c>
      <c r="D498" s="1">
        <v>1.4500000000000001E-2</v>
      </c>
      <c r="E498" s="1">
        <v>-5.8999999999999999E-3</v>
      </c>
      <c r="F498" s="1">
        <v>-2.0999999999999999E-3</v>
      </c>
      <c r="G498" s="1">
        <v>1.5E-3</v>
      </c>
    </row>
    <row r="499" spans="1:7" x14ac:dyDescent="0.2">
      <c r="A499" s="5">
        <v>200412</v>
      </c>
      <c r="B499" s="1">
        <v>3.4299999999999997E-2</v>
      </c>
      <c r="C499" s="1">
        <v>-5.0000000000000001E-4</v>
      </c>
      <c r="D499" s="1">
        <v>-2.0999999999999999E-3</v>
      </c>
      <c r="E499" s="1">
        <v>-1.17E-2</v>
      </c>
      <c r="F499" s="1">
        <v>4.5999999999999999E-3</v>
      </c>
      <c r="G499" s="1">
        <v>1.6000000000000001E-3</v>
      </c>
    </row>
    <row r="500" spans="1:7" x14ac:dyDescent="0.2">
      <c r="A500" s="5">
        <v>200501</v>
      </c>
      <c r="B500" s="1">
        <v>-2.76E-2</v>
      </c>
      <c r="C500" s="1">
        <v>-1.18E-2</v>
      </c>
      <c r="D500" s="1">
        <v>2.07E-2</v>
      </c>
      <c r="E500" s="1">
        <v>2.7199999999999998E-2</v>
      </c>
      <c r="F500" s="1">
        <v>-1.46E-2</v>
      </c>
      <c r="G500" s="1">
        <v>1.6000000000000001E-3</v>
      </c>
    </row>
    <row r="501" spans="1:7" x14ac:dyDescent="0.2">
      <c r="A501" s="5">
        <v>200502</v>
      </c>
      <c r="B501" s="1">
        <v>1.89E-2</v>
      </c>
      <c r="C501" s="1">
        <v>-3.0000000000000001E-3</v>
      </c>
      <c r="D501" s="1">
        <v>1.54E-2</v>
      </c>
      <c r="E501" s="1">
        <v>1.4200000000000001E-2</v>
      </c>
      <c r="F501" s="1">
        <v>-5.0000000000000001E-4</v>
      </c>
      <c r="G501" s="1">
        <v>1.6000000000000001E-3</v>
      </c>
    </row>
    <row r="502" spans="1:7" x14ac:dyDescent="0.2">
      <c r="A502" s="5">
        <v>200503</v>
      </c>
      <c r="B502" s="1">
        <v>-1.9699999999999999E-2</v>
      </c>
      <c r="C502" s="1">
        <v>-1.4200000000000001E-2</v>
      </c>
      <c r="D502" s="1">
        <v>2.0500000000000001E-2</v>
      </c>
      <c r="E502" s="1">
        <v>4.4999999999999997E-3</v>
      </c>
      <c r="F502" s="1">
        <v>1.29E-2</v>
      </c>
      <c r="G502" s="1">
        <v>2.0999999999999999E-3</v>
      </c>
    </row>
    <row r="503" spans="1:7" x14ac:dyDescent="0.2">
      <c r="A503" s="5">
        <v>200504</v>
      </c>
      <c r="B503" s="1">
        <v>-2.6100000000000002E-2</v>
      </c>
      <c r="C503" s="1">
        <v>-3.9800000000000002E-2</v>
      </c>
      <c r="D503" s="1">
        <v>5.0000000000000001E-4</v>
      </c>
      <c r="E503" s="1">
        <v>9.4000000000000004E-3</v>
      </c>
      <c r="F503" s="1">
        <v>-9.4999999999999998E-3</v>
      </c>
      <c r="G503" s="1">
        <v>2.0999999999999999E-3</v>
      </c>
    </row>
    <row r="504" spans="1:7" x14ac:dyDescent="0.2">
      <c r="A504" s="5">
        <v>200505</v>
      </c>
      <c r="B504" s="1">
        <v>3.6499999999999998E-2</v>
      </c>
      <c r="C504" s="1">
        <v>2.7900000000000001E-2</v>
      </c>
      <c r="D504" s="1">
        <v>-5.8999999999999999E-3</v>
      </c>
      <c r="E504" s="1">
        <v>-9.4999999999999998E-3</v>
      </c>
      <c r="F504" s="1">
        <v>2.8999999999999998E-3</v>
      </c>
      <c r="G504" s="1">
        <v>2.3999999999999998E-3</v>
      </c>
    </row>
    <row r="505" spans="1:7" x14ac:dyDescent="0.2">
      <c r="A505" s="5">
        <v>200506</v>
      </c>
      <c r="B505" s="1">
        <v>5.7000000000000002E-3</v>
      </c>
      <c r="C505" s="1">
        <v>3.2800000000000003E-2</v>
      </c>
      <c r="D505" s="1">
        <v>2.81E-2</v>
      </c>
      <c r="E505" s="1">
        <v>9.5999999999999992E-3</v>
      </c>
      <c r="F505" s="1">
        <v>-5.1999999999999998E-3</v>
      </c>
      <c r="G505" s="1">
        <v>2.3E-3</v>
      </c>
    </row>
    <row r="506" spans="1:7" x14ac:dyDescent="0.2">
      <c r="A506" s="5">
        <v>200507</v>
      </c>
      <c r="B506" s="1">
        <v>3.9199999999999999E-2</v>
      </c>
      <c r="C506" s="1">
        <v>2.7900000000000001E-2</v>
      </c>
      <c r="D506" s="1">
        <v>-7.7999999999999996E-3</v>
      </c>
      <c r="E506" s="1">
        <v>-1.23E-2</v>
      </c>
      <c r="F506" s="1">
        <v>-8.0999999999999996E-3</v>
      </c>
      <c r="G506" s="1">
        <v>2.3999999999999998E-3</v>
      </c>
    </row>
    <row r="507" spans="1:7" x14ac:dyDescent="0.2">
      <c r="A507" s="5">
        <v>200508</v>
      </c>
      <c r="B507" s="1">
        <v>-1.2200000000000001E-2</v>
      </c>
      <c r="C507" s="1">
        <v>-8.9999999999999993E-3</v>
      </c>
      <c r="D507" s="1">
        <v>1.34E-2</v>
      </c>
      <c r="E507" s="1">
        <v>-2.1100000000000001E-2</v>
      </c>
      <c r="F507" s="1">
        <v>3.5999999999999999E-3</v>
      </c>
      <c r="G507" s="1">
        <v>3.0000000000000001E-3</v>
      </c>
    </row>
    <row r="508" spans="1:7" x14ac:dyDescent="0.2">
      <c r="A508" s="5">
        <v>200509</v>
      </c>
      <c r="B508" s="1">
        <v>4.8999999999999998E-3</v>
      </c>
      <c r="C508" s="1">
        <v>-3.5999999999999999E-3</v>
      </c>
      <c r="D508" s="1">
        <v>6.8999999999999999E-3</v>
      </c>
      <c r="E508" s="1">
        <v>2.7000000000000001E-3</v>
      </c>
      <c r="F508" s="1">
        <v>-6.0000000000000001E-3</v>
      </c>
      <c r="G508" s="1">
        <v>2.8999999999999998E-3</v>
      </c>
    </row>
    <row r="509" spans="1:7" x14ac:dyDescent="0.2">
      <c r="A509" s="5">
        <v>200510</v>
      </c>
      <c r="B509" s="1">
        <v>-2.0199999999999999E-2</v>
      </c>
      <c r="C509" s="1">
        <v>-1.43E-2</v>
      </c>
      <c r="D509" s="1">
        <v>4.1000000000000003E-3</v>
      </c>
      <c r="E509" s="1">
        <v>-9.4000000000000004E-3</v>
      </c>
      <c r="F509" s="1">
        <v>-1.29E-2</v>
      </c>
      <c r="G509" s="1">
        <v>2.7000000000000001E-3</v>
      </c>
    </row>
    <row r="510" spans="1:7" x14ac:dyDescent="0.2">
      <c r="A510" s="5">
        <v>200511</v>
      </c>
      <c r="B510" s="1">
        <v>3.61E-2</v>
      </c>
      <c r="C510" s="1">
        <v>8.3999999999999995E-3</v>
      </c>
      <c r="D510" s="1">
        <v>-1.2E-2</v>
      </c>
      <c r="E510" s="1">
        <v>-7.4000000000000003E-3</v>
      </c>
      <c r="F510" s="1">
        <v>-1.14E-2</v>
      </c>
      <c r="G510" s="1">
        <v>3.0999999999999999E-3</v>
      </c>
    </row>
    <row r="511" spans="1:7" x14ac:dyDescent="0.2">
      <c r="A511" s="5">
        <v>200512</v>
      </c>
      <c r="B511" s="1">
        <v>-2.5000000000000001E-3</v>
      </c>
      <c r="C511" s="1">
        <v>-2E-3</v>
      </c>
      <c r="D511" s="1">
        <v>2.2000000000000001E-3</v>
      </c>
      <c r="E511" s="1">
        <v>2.0999999999999999E-3</v>
      </c>
      <c r="F511" s="1">
        <v>2.3E-3</v>
      </c>
      <c r="G511" s="1">
        <v>3.2000000000000002E-3</v>
      </c>
    </row>
    <row r="512" spans="1:7" x14ac:dyDescent="0.2">
      <c r="A512" s="5">
        <v>200601</v>
      </c>
      <c r="B512" s="1">
        <v>3.04E-2</v>
      </c>
      <c r="C512" s="1">
        <v>5.7700000000000001E-2</v>
      </c>
      <c r="D512" s="1">
        <v>1.09E-2</v>
      </c>
      <c r="E512" s="1">
        <v>-6.6E-3</v>
      </c>
      <c r="F512" s="1">
        <v>-4.3E-3</v>
      </c>
      <c r="G512" s="1">
        <v>3.5000000000000001E-3</v>
      </c>
    </row>
    <row r="513" spans="1:7" x14ac:dyDescent="0.2">
      <c r="A513" s="5">
        <v>200602</v>
      </c>
      <c r="B513" s="1">
        <v>-3.0000000000000001E-3</v>
      </c>
      <c r="C513" s="1">
        <v>-4.3E-3</v>
      </c>
      <c r="D513" s="1">
        <v>-3.7000000000000002E-3</v>
      </c>
      <c r="E513" s="1">
        <v>-5.0000000000000001E-3</v>
      </c>
      <c r="F513" s="1">
        <v>1.9E-2</v>
      </c>
      <c r="G513" s="1">
        <v>3.3999999999999998E-3</v>
      </c>
    </row>
    <row r="514" spans="1:7" x14ac:dyDescent="0.2">
      <c r="A514" s="5">
        <v>200603</v>
      </c>
      <c r="B514" s="1">
        <v>1.46E-2</v>
      </c>
      <c r="C514" s="1">
        <v>3.4000000000000002E-2</v>
      </c>
      <c r="D514" s="1">
        <v>5.4999999999999997E-3</v>
      </c>
      <c r="E514" s="1">
        <v>1E-3</v>
      </c>
      <c r="F514" s="1">
        <v>-4.0000000000000001E-3</v>
      </c>
      <c r="G514" s="1">
        <v>3.7000000000000002E-3</v>
      </c>
    </row>
    <row r="515" spans="1:7" x14ac:dyDescent="0.2">
      <c r="A515" s="5">
        <v>200604</v>
      </c>
      <c r="B515" s="1">
        <v>7.3000000000000001E-3</v>
      </c>
      <c r="C515" s="1">
        <v>-8.5000000000000006E-3</v>
      </c>
      <c r="D515" s="1">
        <v>2.3400000000000001E-2</v>
      </c>
      <c r="E515" s="1">
        <v>1.7899999999999999E-2</v>
      </c>
      <c r="F515" s="1">
        <v>-1E-4</v>
      </c>
      <c r="G515" s="1">
        <v>3.5999999999999999E-3</v>
      </c>
    </row>
    <row r="516" spans="1:7" x14ac:dyDescent="0.2">
      <c r="A516" s="5">
        <v>200605</v>
      </c>
      <c r="B516" s="1">
        <v>-3.5700000000000003E-2</v>
      </c>
      <c r="C516" s="1">
        <v>-2.86E-2</v>
      </c>
      <c r="D516" s="1">
        <v>2.3900000000000001E-2</v>
      </c>
      <c r="E516" s="1">
        <v>1.15E-2</v>
      </c>
      <c r="F516" s="1">
        <v>1.46E-2</v>
      </c>
      <c r="G516" s="1">
        <v>4.3E-3</v>
      </c>
    </row>
    <row r="517" spans="1:7" x14ac:dyDescent="0.2">
      <c r="A517" s="5">
        <v>200606</v>
      </c>
      <c r="B517" s="1">
        <v>-3.5000000000000001E-3</v>
      </c>
      <c r="C517" s="1">
        <v>-2.2000000000000001E-3</v>
      </c>
      <c r="D517" s="1">
        <v>8.0000000000000002E-3</v>
      </c>
      <c r="E517" s="1">
        <v>1.3299999999999999E-2</v>
      </c>
      <c r="F517" s="1">
        <v>-8.0000000000000004E-4</v>
      </c>
      <c r="G517" s="1">
        <v>4.0000000000000001E-3</v>
      </c>
    </row>
    <row r="518" spans="1:7" x14ac:dyDescent="0.2">
      <c r="A518" s="5">
        <v>200607</v>
      </c>
      <c r="B518" s="1">
        <v>-7.7999999999999996E-3</v>
      </c>
      <c r="C518" s="1">
        <v>-3.6400000000000002E-2</v>
      </c>
      <c r="D518" s="1">
        <v>2.6200000000000001E-2</v>
      </c>
      <c r="E518" s="1">
        <v>1.6400000000000001E-2</v>
      </c>
      <c r="F518" s="1">
        <v>8.9999999999999993E-3</v>
      </c>
      <c r="G518" s="1">
        <v>4.0000000000000001E-3</v>
      </c>
    </row>
    <row r="519" spans="1:7" x14ac:dyDescent="0.2">
      <c r="A519" s="5">
        <v>200608</v>
      </c>
      <c r="B519" s="1">
        <v>2.0299999999999999E-2</v>
      </c>
      <c r="C519" s="1">
        <v>4.1999999999999997E-3</v>
      </c>
      <c r="D519" s="1">
        <v>-2.0400000000000001E-2</v>
      </c>
      <c r="E519" s="1">
        <v>-1.9E-2</v>
      </c>
      <c r="F519" s="1">
        <v>2.1499999999999998E-2</v>
      </c>
      <c r="G519" s="1">
        <v>4.1999999999999997E-3</v>
      </c>
    </row>
    <row r="520" spans="1:7" x14ac:dyDescent="0.2">
      <c r="A520" s="5">
        <v>200609</v>
      </c>
      <c r="B520" s="1">
        <v>1.84E-2</v>
      </c>
      <c r="C520" s="1">
        <v>-1.43E-2</v>
      </c>
      <c r="D520" s="1">
        <v>5.9999999999999995E-4</v>
      </c>
      <c r="E520" s="1">
        <v>8.6E-3</v>
      </c>
      <c r="F520" s="1">
        <v>5.7000000000000002E-3</v>
      </c>
      <c r="G520" s="1">
        <v>4.1000000000000003E-3</v>
      </c>
    </row>
    <row r="521" spans="1:7" x14ac:dyDescent="0.2">
      <c r="A521" s="5">
        <v>200610</v>
      </c>
      <c r="B521" s="1">
        <v>3.2300000000000002E-2</v>
      </c>
      <c r="C521" s="1">
        <v>1.95E-2</v>
      </c>
      <c r="D521" s="1">
        <v>-2.5999999999999999E-3</v>
      </c>
      <c r="E521" s="1">
        <v>-1.6000000000000001E-3</v>
      </c>
      <c r="F521" s="1">
        <v>2.8E-3</v>
      </c>
      <c r="G521" s="1">
        <v>4.1000000000000003E-3</v>
      </c>
    </row>
    <row r="522" spans="1:7" x14ac:dyDescent="0.2">
      <c r="A522" s="5">
        <v>200611</v>
      </c>
      <c r="B522" s="1">
        <v>1.7100000000000001E-2</v>
      </c>
      <c r="C522" s="1">
        <v>7.3000000000000001E-3</v>
      </c>
      <c r="D522" s="1">
        <v>1.1000000000000001E-3</v>
      </c>
      <c r="E522" s="1">
        <v>1.8E-3</v>
      </c>
      <c r="F522" s="1">
        <v>-8.3000000000000001E-3</v>
      </c>
      <c r="G522" s="1">
        <v>4.1999999999999997E-3</v>
      </c>
    </row>
    <row r="523" spans="1:7" x14ac:dyDescent="0.2">
      <c r="A523" s="5">
        <v>200612</v>
      </c>
      <c r="B523" s="1">
        <v>8.6999999999999994E-3</v>
      </c>
      <c r="C523" s="1">
        <v>-8.0000000000000002E-3</v>
      </c>
      <c r="D523" s="1">
        <v>2.7099999999999999E-2</v>
      </c>
      <c r="E523" s="1">
        <v>-7.1000000000000004E-3</v>
      </c>
      <c r="F523" s="1">
        <v>2.0500000000000001E-2</v>
      </c>
      <c r="G523" s="1">
        <v>4.0000000000000001E-3</v>
      </c>
    </row>
    <row r="524" spans="1:7" x14ac:dyDescent="0.2">
      <c r="A524" s="5">
        <v>200701</v>
      </c>
      <c r="B524" s="1">
        <v>1.4E-2</v>
      </c>
      <c r="C524" s="1">
        <v>8.9999999999999998E-4</v>
      </c>
      <c r="D524" s="1">
        <v>-7.0000000000000001E-3</v>
      </c>
      <c r="E524" s="1">
        <v>2.7000000000000001E-3</v>
      </c>
      <c r="F524" s="1">
        <v>3.5999999999999999E-3</v>
      </c>
      <c r="G524" s="1">
        <v>4.4000000000000003E-3</v>
      </c>
    </row>
    <row r="525" spans="1:7" x14ac:dyDescent="0.2">
      <c r="A525" s="5">
        <v>200702</v>
      </c>
      <c r="B525" s="1">
        <v>-1.9599999999999999E-2</v>
      </c>
      <c r="C525" s="1">
        <v>1.2800000000000001E-2</v>
      </c>
      <c r="D525" s="1">
        <v>-1.1999999999999999E-3</v>
      </c>
      <c r="E525" s="1">
        <v>-5.0000000000000001E-3</v>
      </c>
      <c r="F525" s="1">
        <v>-7.1999999999999998E-3</v>
      </c>
      <c r="G525" s="1">
        <v>3.8E-3</v>
      </c>
    </row>
    <row r="526" spans="1:7" x14ac:dyDescent="0.2">
      <c r="A526" s="5">
        <v>200703</v>
      </c>
      <c r="B526" s="1">
        <v>6.7999999999999996E-3</v>
      </c>
      <c r="C526" s="1">
        <v>1.8E-3</v>
      </c>
      <c r="D526" s="1">
        <v>-9.4000000000000004E-3</v>
      </c>
      <c r="E526" s="1">
        <v>6.1000000000000004E-3</v>
      </c>
      <c r="F526" s="1">
        <v>-6.6E-3</v>
      </c>
      <c r="G526" s="1">
        <v>4.3E-3</v>
      </c>
    </row>
    <row r="527" spans="1:7" x14ac:dyDescent="0.2">
      <c r="A527" s="5">
        <v>200704</v>
      </c>
      <c r="B527" s="1">
        <v>3.49E-2</v>
      </c>
      <c r="C527" s="1">
        <v>-2.06E-2</v>
      </c>
      <c r="D527" s="1">
        <v>-1.43E-2</v>
      </c>
      <c r="E527" s="1">
        <v>1.0999999999999999E-2</v>
      </c>
      <c r="F527" s="1">
        <v>1.0500000000000001E-2</v>
      </c>
      <c r="G527" s="1">
        <v>4.4000000000000003E-3</v>
      </c>
    </row>
    <row r="528" spans="1:7" x14ac:dyDescent="0.2">
      <c r="A528" s="5">
        <v>200705</v>
      </c>
      <c r="B528" s="1">
        <v>3.2399999999999998E-2</v>
      </c>
      <c r="C528" s="1">
        <v>3.8E-3</v>
      </c>
      <c r="D528" s="1">
        <v>-6.1999999999999998E-3</v>
      </c>
      <c r="E528" s="1">
        <v>1.55E-2</v>
      </c>
      <c r="F528" s="1">
        <v>-1.3599999999999999E-2</v>
      </c>
      <c r="G528" s="1">
        <v>4.1000000000000003E-3</v>
      </c>
    </row>
    <row r="529" spans="1:7" x14ac:dyDescent="0.2">
      <c r="A529" s="5">
        <v>200706</v>
      </c>
      <c r="B529" s="1">
        <v>-1.9599999999999999E-2</v>
      </c>
      <c r="C529" s="1">
        <v>7.4999999999999997E-3</v>
      </c>
      <c r="D529" s="1">
        <v>-1.0699999999999999E-2</v>
      </c>
      <c r="E529" s="1">
        <v>5.3E-3</v>
      </c>
      <c r="F529" s="1">
        <v>8.0000000000000004E-4</v>
      </c>
      <c r="G529" s="1">
        <v>4.0000000000000001E-3</v>
      </c>
    </row>
    <row r="530" spans="1:7" x14ac:dyDescent="0.2">
      <c r="A530" s="5">
        <v>200707</v>
      </c>
      <c r="B530" s="1">
        <v>-3.73E-2</v>
      </c>
      <c r="C530" s="1">
        <v>-2.98E-2</v>
      </c>
      <c r="D530" s="1">
        <v>-3.73E-2</v>
      </c>
      <c r="E530" s="1">
        <v>1.9E-3</v>
      </c>
      <c r="F530" s="1">
        <v>-1.11E-2</v>
      </c>
      <c r="G530" s="1">
        <v>4.0000000000000001E-3</v>
      </c>
    </row>
    <row r="531" spans="1:7" x14ac:dyDescent="0.2">
      <c r="A531" s="5">
        <v>200708</v>
      </c>
      <c r="B531" s="1">
        <v>9.1999999999999998E-3</v>
      </c>
      <c r="C531" s="1">
        <v>-3.8E-3</v>
      </c>
      <c r="D531" s="1">
        <v>-1.89E-2</v>
      </c>
      <c r="E531" s="1">
        <v>-1.23E-2</v>
      </c>
      <c r="F531" s="1">
        <v>-5.4000000000000003E-3</v>
      </c>
      <c r="G531" s="1">
        <v>4.1999999999999997E-3</v>
      </c>
    </row>
    <row r="532" spans="1:7" x14ac:dyDescent="0.2">
      <c r="A532" s="5">
        <v>200709</v>
      </c>
      <c r="B532" s="1">
        <v>3.2199999999999999E-2</v>
      </c>
      <c r="C532" s="1">
        <v>-2.4199999999999999E-2</v>
      </c>
      <c r="D532" s="1">
        <v>-2.23E-2</v>
      </c>
      <c r="E532" s="1">
        <v>-5.5999999999999999E-3</v>
      </c>
      <c r="F532" s="1">
        <v>-3.0200000000000001E-2</v>
      </c>
      <c r="G532" s="1">
        <v>3.2000000000000002E-3</v>
      </c>
    </row>
    <row r="533" spans="1:7" x14ac:dyDescent="0.2">
      <c r="A533" s="5">
        <v>200710</v>
      </c>
      <c r="B533" s="1">
        <v>1.7999999999999999E-2</v>
      </c>
      <c r="C533" s="1">
        <v>-4.0000000000000002E-4</v>
      </c>
      <c r="D533" s="1">
        <v>-3.1099999999999999E-2</v>
      </c>
      <c r="E533" s="1">
        <v>-3.0999999999999999E-3</v>
      </c>
      <c r="F533" s="1">
        <v>-1.1999999999999999E-3</v>
      </c>
      <c r="G533" s="1">
        <v>3.2000000000000002E-3</v>
      </c>
    </row>
    <row r="534" spans="1:7" x14ac:dyDescent="0.2">
      <c r="A534" s="5">
        <v>200711</v>
      </c>
      <c r="B534" s="1">
        <v>-4.8300000000000003E-2</v>
      </c>
      <c r="C534" s="1">
        <v>-3.0200000000000001E-2</v>
      </c>
      <c r="D534" s="1">
        <v>-9.4000000000000004E-3</v>
      </c>
      <c r="E534" s="1">
        <v>1.8800000000000001E-2</v>
      </c>
      <c r="F534" s="1">
        <v>-2.7000000000000001E-3</v>
      </c>
      <c r="G534" s="1">
        <v>3.3999999999999998E-3</v>
      </c>
    </row>
    <row r="535" spans="1:7" x14ac:dyDescent="0.2">
      <c r="A535" s="5">
        <v>200712</v>
      </c>
      <c r="B535" s="1">
        <v>-8.6999999999999994E-3</v>
      </c>
      <c r="C535" s="1">
        <v>1.8E-3</v>
      </c>
      <c r="D535" s="1">
        <v>-5.1999999999999998E-3</v>
      </c>
      <c r="E535" s="1">
        <v>8.2000000000000007E-3</v>
      </c>
      <c r="F535" s="1">
        <v>-1.06E-2</v>
      </c>
      <c r="G535" s="1">
        <v>2.7000000000000001E-3</v>
      </c>
    </row>
    <row r="536" spans="1:7" x14ac:dyDescent="0.2">
      <c r="A536" s="5">
        <v>200801</v>
      </c>
      <c r="B536" s="1">
        <v>-6.3600000000000004E-2</v>
      </c>
      <c r="C536" s="1">
        <v>-6.1000000000000004E-3</v>
      </c>
      <c r="D536" s="1">
        <v>4.0099999999999997E-2</v>
      </c>
      <c r="E536" s="1">
        <v>2.2100000000000002E-2</v>
      </c>
      <c r="F536" s="1">
        <v>2.1299999999999999E-2</v>
      </c>
      <c r="G536" s="1">
        <v>2.0999999999999999E-3</v>
      </c>
    </row>
    <row r="537" spans="1:7" x14ac:dyDescent="0.2">
      <c r="A537" s="5">
        <v>200802</v>
      </c>
      <c r="B537" s="1">
        <v>-3.09E-2</v>
      </c>
      <c r="C537" s="1">
        <v>-6.4000000000000003E-3</v>
      </c>
      <c r="D537" s="1">
        <v>-8.3999999999999995E-3</v>
      </c>
      <c r="E537" s="1">
        <v>8.3000000000000001E-3</v>
      </c>
      <c r="F537" s="1">
        <v>-9.2999999999999992E-3</v>
      </c>
      <c r="G537" s="1">
        <v>1.2999999999999999E-3</v>
      </c>
    </row>
    <row r="538" spans="1:7" x14ac:dyDescent="0.2">
      <c r="A538" s="5">
        <v>200803</v>
      </c>
      <c r="B538" s="1">
        <v>-9.2999999999999992E-3</v>
      </c>
      <c r="C538" s="1">
        <v>6.1000000000000004E-3</v>
      </c>
      <c r="D538" s="1">
        <v>3.5000000000000001E-3</v>
      </c>
      <c r="E538" s="1">
        <v>8.0000000000000002E-3</v>
      </c>
      <c r="F538" s="1">
        <v>5.1000000000000004E-3</v>
      </c>
      <c r="G538" s="1">
        <v>1.6999999999999999E-3</v>
      </c>
    </row>
    <row r="539" spans="1:7" x14ac:dyDescent="0.2">
      <c r="A539" s="5">
        <v>200804</v>
      </c>
      <c r="B539" s="1">
        <v>4.5999999999999999E-2</v>
      </c>
      <c r="C539" s="1">
        <v>-1.1900000000000001E-2</v>
      </c>
      <c r="D539" s="1">
        <v>-1.09E-2</v>
      </c>
      <c r="E539" s="1">
        <v>1.6799999999999999E-2</v>
      </c>
      <c r="F539" s="1">
        <v>-2.46E-2</v>
      </c>
      <c r="G539" s="1">
        <v>1.8E-3</v>
      </c>
    </row>
    <row r="540" spans="1:7" x14ac:dyDescent="0.2">
      <c r="A540" s="5">
        <v>200805</v>
      </c>
      <c r="B540" s="1">
        <v>1.8599999999999998E-2</v>
      </c>
      <c r="C540" s="1">
        <v>3.0200000000000001E-2</v>
      </c>
      <c r="D540" s="1">
        <v>-1.5299999999999999E-2</v>
      </c>
      <c r="E540" s="1">
        <v>9.1000000000000004E-3</v>
      </c>
      <c r="F540" s="1">
        <v>-5.9999999999999995E-4</v>
      </c>
      <c r="G540" s="1">
        <v>1.8E-3</v>
      </c>
    </row>
    <row r="541" spans="1:7" x14ac:dyDescent="0.2">
      <c r="A541" s="5">
        <v>200806</v>
      </c>
      <c r="B541" s="1">
        <v>-8.4400000000000003E-2</v>
      </c>
      <c r="C541" s="1">
        <v>1.1900000000000001E-2</v>
      </c>
      <c r="D541" s="1">
        <v>-2.7E-2</v>
      </c>
      <c r="E541" s="1">
        <v>4.9399999999999999E-2</v>
      </c>
      <c r="F541" s="1">
        <v>-5.5999999999999999E-3</v>
      </c>
      <c r="G541" s="1">
        <v>1.6999999999999999E-3</v>
      </c>
    </row>
    <row r="542" spans="1:7" x14ac:dyDescent="0.2">
      <c r="A542" s="5">
        <v>200807</v>
      </c>
      <c r="B542" s="1">
        <v>-7.7000000000000002E-3</v>
      </c>
      <c r="C542" s="1">
        <v>3.6999999999999998E-2</v>
      </c>
      <c r="D542" s="1">
        <v>5.2699999999999997E-2</v>
      </c>
      <c r="E542" s="1">
        <v>-1.35E-2</v>
      </c>
      <c r="F542" s="1">
        <v>1.03E-2</v>
      </c>
      <c r="G542" s="1">
        <v>1.5E-3</v>
      </c>
    </row>
    <row r="543" spans="1:7" x14ac:dyDescent="0.2">
      <c r="A543" s="5">
        <v>200808</v>
      </c>
      <c r="B543" s="1">
        <v>1.5299999999999999E-2</v>
      </c>
      <c r="C543" s="1">
        <v>3.4000000000000002E-2</v>
      </c>
      <c r="D543" s="1">
        <v>1.4800000000000001E-2</v>
      </c>
      <c r="E543" s="1">
        <v>1.8800000000000001E-2</v>
      </c>
      <c r="F543" s="1">
        <v>8.5000000000000006E-3</v>
      </c>
      <c r="G543" s="1">
        <v>1.2999999999999999E-3</v>
      </c>
    </row>
    <row r="544" spans="1:7" x14ac:dyDescent="0.2">
      <c r="A544" s="5">
        <v>200809</v>
      </c>
      <c r="B544" s="1">
        <v>-9.2399999999999996E-2</v>
      </c>
      <c r="C544" s="1">
        <v>2.5000000000000001E-3</v>
      </c>
      <c r="D544" s="1">
        <v>5.8999999999999997E-2</v>
      </c>
      <c r="E544" s="1">
        <v>2.41E-2</v>
      </c>
      <c r="F544" s="1">
        <v>1.7999999999999999E-2</v>
      </c>
      <c r="G544" s="1">
        <v>1.5E-3</v>
      </c>
    </row>
    <row r="545" spans="1:7" x14ac:dyDescent="0.2">
      <c r="A545" s="5">
        <v>200810</v>
      </c>
      <c r="B545" s="1">
        <v>-0.17230000000000001</v>
      </c>
      <c r="C545" s="1">
        <v>-3.2800000000000003E-2</v>
      </c>
      <c r="D545" s="1">
        <v>-2.2200000000000001E-2</v>
      </c>
      <c r="E545" s="1">
        <v>2.9899999999999999E-2</v>
      </c>
      <c r="F545" s="1">
        <v>2.0400000000000001E-2</v>
      </c>
      <c r="G545" s="1">
        <v>8.0000000000000004E-4</v>
      </c>
    </row>
    <row r="546" spans="1:7" x14ac:dyDescent="0.2">
      <c r="A546" s="5">
        <v>200811</v>
      </c>
      <c r="B546" s="1">
        <v>-7.8600000000000003E-2</v>
      </c>
      <c r="C546" s="1">
        <v>-3.9199999999999999E-2</v>
      </c>
      <c r="D546" s="1">
        <v>-6.3E-2</v>
      </c>
      <c r="E546" s="1">
        <v>4.5199999999999997E-2</v>
      </c>
      <c r="F546" s="1">
        <v>2.7400000000000001E-2</v>
      </c>
      <c r="G546" s="1">
        <v>2.9999999999999997E-4</v>
      </c>
    </row>
    <row r="547" spans="1:7" x14ac:dyDescent="0.2">
      <c r="A547" s="5">
        <v>200812</v>
      </c>
      <c r="B547" s="1">
        <v>1.7399999999999999E-2</v>
      </c>
      <c r="C547" s="1">
        <v>3.3099999999999997E-2</v>
      </c>
      <c r="D547" s="1">
        <v>6.9999999999999999E-4</v>
      </c>
      <c r="E547" s="1">
        <v>1.2999999999999999E-3</v>
      </c>
      <c r="F547" s="1">
        <v>-1.5100000000000001E-2</v>
      </c>
      <c r="G547" s="1">
        <v>0</v>
      </c>
    </row>
    <row r="548" spans="1:7" x14ac:dyDescent="0.2">
      <c r="A548" s="5">
        <v>200901</v>
      </c>
      <c r="B548" s="1">
        <v>-8.1199999999999994E-2</v>
      </c>
      <c r="C548" s="1">
        <v>-2.0799999999999999E-2</v>
      </c>
      <c r="D548" s="1">
        <v>-0.1111</v>
      </c>
      <c r="E548" s="1">
        <v>1.1000000000000001E-3</v>
      </c>
      <c r="F548" s="1">
        <v>-1.1900000000000001E-2</v>
      </c>
      <c r="G548" s="1">
        <v>0</v>
      </c>
    </row>
    <row r="549" spans="1:7" x14ac:dyDescent="0.2">
      <c r="A549" s="5">
        <v>200902</v>
      </c>
      <c r="B549" s="1">
        <v>-0.10100000000000001</v>
      </c>
      <c r="C549" s="1">
        <v>-1.2999999999999999E-2</v>
      </c>
      <c r="D549" s="1">
        <v>-6.9099999999999995E-2</v>
      </c>
      <c r="E549" s="1">
        <v>1.11E-2</v>
      </c>
      <c r="F549" s="1">
        <v>-1.0500000000000001E-2</v>
      </c>
      <c r="G549" s="1">
        <v>1E-4</v>
      </c>
    </row>
    <row r="550" spans="1:7" x14ac:dyDescent="0.2">
      <c r="A550" s="5">
        <v>200903</v>
      </c>
      <c r="B550" s="1">
        <v>8.9499999999999996E-2</v>
      </c>
      <c r="C550" s="1">
        <v>6.6E-3</v>
      </c>
      <c r="D550" s="1">
        <v>3.3399999999999999E-2</v>
      </c>
      <c r="E550" s="1">
        <v>-2.52E-2</v>
      </c>
      <c r="F550" s="1">
        <v>-2.1899999999999999E-2</v>
      </c>
      <c r="G550" s="1">
        <v>2.0000000000000001E-4</v>
      </c>
    </row>
    <row r="551" spans="1:7" x14ac:dyDescent="0.2">
      <c r="A551" s="5">
        <v>200904</v>
      </c>
      <c r="B551" s="1">
        <v>0.1018</v>
      </c>
      <c r="C551" s="1">
        <v>7.0400000000000004E-2</v>
      </c>
      <c r="D551" s="1">
        <v>5.2600000000000001E-2</v>
      </c>
      <c r="E551" s="1">
        <v>1.2800000000000001E-2</v>
      </c>
      <c r="F551" s="1">
        <v>1.1000000000000001E-3</v>
      </c>
      <c r="G551" s="1">
        <v>1E-4</v>
      </c>
    </row>
    <row r="552" spans="1:7" x14ac:dyDescent="0.2">
      <c r="A552" s="5">
        <v>200905</v>
      </c>
      <c r="B552" s="1">
        <v>5.21E-2</v>
      </c>
      <c r="C552" s="1">
        <v>-2.3099999999999999E-2</v>
      </c>
      <c r="D552" s="1">
        <v>3.7000000000000002E-3</v>
      </c>
      <c r="E552" s="1">
        <v>-7.4000000000000003E-3</v>
      </c>
      <c r="F552" s="1">
        <v>-2.1999999999999999E-2</v>
      </c>
      <c r="G552" s="1">
        <v>0</v>
      </c>
    </row>
    <row r="553" spans="1:7" x14ac:dyDescent="0.2">
      <c r="A553" s="5">
        <v>200906</v>
      </c>
      <c r="B553" s="1">
        <v>4.3E-3</v>
      </c>
      <c r="C553" s="1">
        <v>2.3099999999999999E-2</v>
      </c>
      <c r="D553" s="1">
        <v>-2.7199999999999998E-2</v>
      </c>
      <c r="E553" s="1">
        <v>-1.34E-2</v>
      </c>
      <c r="F553" s="1">
        <v>-3.0999999999999999E-3</v>
      </c>
      <c r="G553" s="1">
        <v>1E-4</v>
      </c>
    </row>
    <row r="554" spans="1:7" x14ac:dyDescent="0.2">
      <c r="A554" s="5">
        <v>200907</v>
      </c>
      <c r="B554" s="1">
        <v>7.7200000000000005E-2</v>
      </c>
      <c r="C554" s="1">
        <v>2.4E-2</v>
      </c>
      <c r="D554" s="1">
        <v>4.8399999999999999E-2</v>
      </c>
      <c r="E554" s="1">
        <v>-3.5999999999999999E-3</v>
      </c>
      <c r="F554" s="1">
        <v>3.15E-2</v>
      </c>
      <c r="G554" s="1">
        <v>1E-4</v>
      </c>
    </row>
    <row r="555" spans="1:7" x14ac:dyDescent="0.2">
      <c r="A555" s="5">
        <v>200908</v>
      </c>
      <c r="B555" s="1">
        <v>3.3300000000000003E-2</v>
      </c>
      <c r="C555" s="1">
        <v>-8.0000000000000004E-4</v>
      </c>
      <c r="D555" s="1">
        <v>7.6300000000000007E-2</v>
      </c>
      <c r="E555" s="1">
        <v>-2.92E-2</v>
      </c>
      <c r="F555" s="1">
        <v>3.3000000000000002E-2</v>
      </c>
      <c r="G555" s="1">
        <v>1E-4</v>
      </c>
    </row>
    <row r="556" spans="1:7" x14ac:dyDescent="0.2">
      <c r="A556" s="5">
        <v>200909</v>
      </c>
      <c r="B556" s="1">
        <v>4.0800000000000003E-2</v>
      </c>
      <c r="C556" s="1">
        <v>2.7199999999999998E-2</v>
      </c>
      <c r="D556" s="1">
        <v>1.04E-2</v>
      </c>
      <c r="E556" s="1">
        <v>1.2500000000000001E-2</v>
      </c>
      <c r="F556" s="1">
        <v>3.5000000000000001E-3</v>
      </c>
      <c r="G556" s="1">
        <v>1E-4</v>
      </c>
    </row>
    <row r="557" spans="1:7" x14ac:dyDescent="0.2">
      <c r="A557" s="5">
        <v>200910</v>
      </c>
      <c r="B557" s="1">
        <v>-2.5899999999999999E-2</v>
      </c>
      <c r="C557" s="1">
        <v>-4.9200000000000001E-2</v>
      </c>
      <c r="D557" s="1">
        <v>-4.2000000000000003E-2</v>
      </c>
      <c r="E557" s="1">
        <v>4.1700000000000001E-2</v>
      </c>
      <c r="F557" s="1">
        <v>-1.46E-2</v>
      </c>
      <c r="G557" s="1">
        <v>0</v>
      </c>
    </row>
    <row r="558" spans="1:7" x14ac:dyDescent="0.2">
      <c r="A558" s="5">
        <v>200911</v>
      </c>
      <c r="B558" s="1">
        <v>5.5599999999999997E-2</v>
      </c>
      <c r="C558" s="1">
        <v>-2.6800000000000001E-2</v>
      </c>
      <c r="D558" s="1">
        <v>-3.3E-3</v>
      </c>
      <c r="E558" s="1">
        <v>9.7999999999999997E-3</v>
      </c>
      <c r="F558" s="1">
        <v>1.1000000000000001E-3</v>
      </c>
      <c r="G558" s="1">
        <v>0</v>
      </c>
    </row>
    <row r="559" spans="1:7" x14ac:dyDescent="0.2">
      <c r="A559" s="5">
        <v>200912</v>
      </c>
      <c r="B559" s="1">
        <v>2.75E-2</v>
      </c>
      <c r="C559" s="1">
        <v>6.2399999999999997E-2</v>
      </c>
      <c r="D559" s="1">
        <v>-1.6999999999999999E-3</v>
      </c>
      <c r="E559" s="1">
        <v>1.0500000000000001E-2</v>
      </c>
      <c r="F559" s="1">
        <v>-1E-3</v>
      </c>
      <c r="G559" s="1">
        <v>1E-4</v>
      </c>
    </row>
    <row r="560" spans="1:7" x14ac:dyDescent="0.2">
      <c r="A560" s="5">
        <v>201001</v>
      </c>
      <c r="B560" s="1">
        <v>-3.3599999999999998E-2</v>
      </c>
      <c r="C560" s="1">
        <v>3.5000000000000001E-3</v>
      </c>
      <c r="D560" s="1">
        <v>4.3E-3</v>
      </c>
      <c r="E560" s="1">
        <v>-1.23E-2</v>
      </c>
      <c r="F560" s="1">
        <v>4.4000000000000003E-3</v>
      </c>
      <c r="G560" s="1">
        <v>0</v>
      </c>
    </row>
    <row r="561" spans="1:7" x14ac:dyDescent="0.2">
      <c r="A561" s="5">
        <v>201002</v>
      </c>
      <c r="B561" s="1">
        <v>3.4000000000000002E-2</v>
      </c>
      <c r="C561" s="1">
        <v>1.5100000000000001E-2</v>
      </c>
      <c r="D561" s="1">
        <v>3.2199999999999999E-2</v>
      </c>
      <c r="E561" s="1">
        <v>-2.8E-3</v>
      </c>
      <c r="F561" s="1">
        <v>1.4E-2</v>
      </c>
      <c r="G561" s="1">
        <v>0</v>
      </c>
    </row>
    <row r="562" spans="1:7" x14ac:dyDescent="0.2">
      <c r="A562" s="5">
        <v>201003</v>
      </c>
      <c r="B562" s="1">
        <v>6.3100000000000003E-2</v>
      </c>
      <c r="C562" s="1">
        <v>1.8499999999999999E-2</v>
      </c>
      <c r="D562" s="1">
        <v>2.2100000000000002E-2</v>
      </c>
      <c r="E562" s="1">
        <v>-6.3E-3</v>
      </c>
      <c r="F562" s="1">
        <v>1.67E-2</v>
      </c>
      <c r="G562" s="1">
        <v>1E-4</v>
      </c>
    </row>
    <row r="563" spans="1:7" x14ac:dyDescent="0.2">
      <c r="A563" s="5">
        <v>201004</v>
      </c>
      <c r="B563" s="1">
        <v>0.02</v>
      </c>
      <c r="C563" s="1">
        <v>4.9799999999999997E-2</v>
      </c>
      <c r="D563" s="1">
        <v>2.8899999999999999E-2</v>
      </c>
      <c r="E563" s="1">
        <v>7.0000000000000001E-3</v>
      </c>
      <c r="F563" s="1">
        <v>1.7399999999999999E-2</v>
      </c>
      <c r="G563" s="1">
        <v>1E-4</v>
      </c>
    </row>
    <row r="564" spans="1:7" x14ac:dyDescent="0.2">
      <c r="A564" s="5">
        <v>201005</v>
      </c>
      <c r="B564" s="1">
        <v>-7.8899999999999998E-2</v>
      </c>
      <c r="C564" s="1">
        <v>4.0000000000000002E-4</v>
      </c>
      <c r="D564" s="1">
        <v>-2.4400000000000002E-2</v>
      </c>
      <c r="E564" s="1">
        <v>1.2699999999999999E-2</v>
      </c>
      <c r="F564" s="1">
        <v>-2.3E-3</v>
      </c>
      <c r="G564" s="1">
        <v>1E-4</v>
      </c>
    </row>
    <row r="565" spans="1:7" x14ac:dyDescent="0.2">
      <c r="A565" s="5">
        <v>201006</v>
      </c>
      <c r="B565" s="1">
        <v>-5.57E-2</v>
      </c>
      <c r="C565" s="1">
        <v>-2.47E-2</v>
      </c>
      <c r="D565" s="1">
        <v>-4.7E-2</v>
      </c>
      <c r="E565" s="1">
        <v>-1.8E-3</v>
      </c>
      <c r="F565" s="1">
        <v>-1.55E-2</v>
      </c>
      <c r="G565" s="1">
        <v>1E-4</v>
      </c>
    </row>
    <row r="566" spans="1:7" x14ac:dyDescent="0.2">
      <c r="A566" s="5">
        <v>201007</v>
      </c>
      <c r="B566" s="1">
        <v>6.93E-2</v>
      </c>
      <c r="C566" s="1">
        <v>1.6000000000000001E-3</v>
      </c>
      <c r="D566" s="1">
        <v>-3.0000000000000001E-3</v>
      </c>
      <c r="E566" s="1">
        <v>2.5999999999999999E-3</v>
      </c>
      <c r="F566" s="1">
        <v>1.9900000000000001E-2</v>
      </c>
      <c r="G566" s="1">
        <v>1E-4</v>
      </c>
    </row>
    <row r="567" spans="1:7" x14ac:dyDescent="0.2">
      <c r="A567" s="5">
        <v>201008</v>
      </c>
      <c r="B567" s="1">
        <v>-4.7699999999999999E-2</v>
      </c>
      <c r="C567" s="1">
        <v>-3.1099999999999999E-2</v>
      </c>
      <c r="D567" s="1">
        <v>-1.9599999999999999E-2</v>
      </c>
      <c r="E567" s="1">
        <v>5.7999999999999996E-3</v>
      </c>
      <c r="F567" s="1">
        <v>-1.66E-2</v>
      </c>
      <c r="G567" s="1">
        <v>1E-4</v>
      </c>
    </row>
    <row r="568" spans="1:7" x14ac:dyDescent="0.2">
      <c r="A568" s="5">
        <v>201009</v>
      </c>
      <c r="B568" s="1">
        <v>9.5399999999999999E-2</v>
      </c>
      <c r="C568" s="1">
        <v>3.7600000000000001E-2</v>
      </c>
      <c r="D568" s="1">
        <v>-3.1699999999999999E-2</v>
      </c>
      <c r="E568" s="1">
        <v>-1.9E-3</v>
      </c>
      <c r="F568" s="1">
        <v>3.7000000000000002E-3</v>
      </c>
      <c r="G568" s="1">
        <v>1E-4</v>
      </c>
    </row>
    <row r="569" spans="1:7" x14ac:dyDescent="0.2">
      <c r="A569" s="5">
        <v>201010</v>
      </c>
      <c r="B569" s="1">
        <v>3.8800000000000001E-2</v>
      </c>
      <c r="C569" s="1">
        <v>8.6E-3</v>
      </c>
      <c r="D569" s="1">
        <v>-2.4899999999999999E-2</v>
      </c>
      <c r="E569" s="1">
        <v>1.2699999999999999E-2</v>
      </c>
      <c r="F569" s="1">
        <v>-3.0999999999999999E-3</v>
      </c>
      <c r="G569" s="1">
        <v>1E-4</v>
      </c>
    </row>
    <row r="570" spans="1:7" x14ac:dyDescent="0.2">
      <c r="A570" s="5">
        <v>201011</v>
      </c>
      <c r="B570" s="1">
        <v>6.0000000000000001E-3</v>
      </c>
      <c r="C570" s="1">
        <v>3.6600000000000001E-2</v>
      </c>
      <c r="D570" s="1">
        <v>-8.8000000000000005E-3</v>
      </c>
      <c r="E570" s="1">
        <v>4.0000000000000001E-3</v>
      </c>
      <c r="F570" s="1">
        <v>1.5100000000000001E-2</v>
      </c>
      <c r="G570" s="1">
        <v>1E-4</v>
      </c>
    </row>
    <row r="571" spans="1:7" x14ac:dyDescent="0.2">
      <c r="A571" s="5">
        <v>201012</v>
      </c>
      <c r="B571" s="1">
        <v>6.8199999999999997E-2</v>
      </c>
      <c r="C571" s="1">
        <v>9.7999999999999997E-3</v>
      </c>
      <c r="D571" s="1">
        <v>3.78E-2</v>
      </c>
      <c r="E571" s="1">
        <v>-3.5299999999999998E-2</v>
      </c>
      <c r="F571" s="1">
        <v>3.1600000000000003E-2</v>
      </c>
      <c r="G571" s="1">
        <v>1E-4</v>
      </c>
    </row>
    <row r="572" spans="1:7" x14ac:dyDescent="0.2">
      <c r="A572" s="5">
        <v>201101</v>
      </c>
      <c r="B572" s="1">
        <v>1.9900000000000001E-2</v>
      </c>
      <c r="C572" s="1">
        <v>-2.3699999999999999E-2</v>
      </c>
      <c r="D572" s="1">
        <v>7.7000000000000002E-3</v>
      </c>
      <c r="E572" s="1">
        <v>-6.4999999999999997E-3</v>
      </c>
      <c r="F572" s="1">
        <v>8.3000000000000001E-3</v>
      </c>
      <c r="G572" s="1">
        <v>1E-4</v>
      </c>
    </row>
    <row r="573" spans="1:7" x14ac:dyDescent="0.2">
      <c r="A573" s="5">
        <v>201102</v>
      </c>
      <c r="B573" s="1">
        <v>3.49E-2</v>
      </c>
      <c r="C573" s="1">
        <v>1.61E-2</v>
      </c>
      <c r="D573" s="1">
        <v>1.24E-2</v>
      </c>
      <c r="E573" s="1">
        <v>-1.9300000000000001E-2</v>
      </c>
      <c r="F573" s="1">
        <v>8.6999999999999994E-3</v>
      </c>
      <c r="G573" s="1">
        <v>1E-4</v>
      </c>
    </row>
    <row r="574" spans="1:7" x14ac:dyDescent="0.2">
      <c r="A574" s="5">
        <v>201103</v>
      </c>
      <c r="B574" s="1">
        <v>4.5999999999999999E-3</v>
      </c>
      <c r="C574" s="1">
        <v>2.64E-2</v>
      </c>
      <c r="D574" s="1">
        <v>-1.8800000000000001E-2</v>
      </c>
      <c r="E574" s="1">
        <v>1.7899999999999999E-2</v>
      </c>
      <c r="F574" s="1">
        <v>0</v>
      </c>
      <c r="G574" s="1">
        <v>1E-4</v>
      </c>
    </row>
    <row r="575" spans="1:7" x14ac:dyDescent="0.2">
      <c r="A575" s="5">
        <v>201104</v>
      </c>
      <c r="B575" s="1">
        <v>2.9000000000000001E-2</v>
      </c>
      <c r="C575" s="1">
        <v>-5.0000000000000001E-3</v>
      </c>
      <c r="D575" s="1">
        <v>-2.4799999999999999E-2</v>
      </c>
      <c r="E575" s="1">
        <v>1.0800000000000001E-2</v>
      </c>
      <c r="F575" s="1">
        <v>-8.5000000000000006E-3</v>
      </c>
      <c r="G575" s="1">
        <v>0</v>
      </c>
    </row>
    <row r="576" spans="1:7" x14ac:dyDescent="0.2">
      <c r="A576" s="5">
        <v>201105</v>
      </c>
      <c r="B576" s="1">
        <v>-1.2699999999999999E-2</v>
      </c>
      <c r="C576" s="1">
        <v>-7.1000000000000004E-3</v>
      </c>
      <c r="D576" s="1">
        <v>-0.02</v>
      </c>
      <c r="E576" s="1">
        <v>1.8800000000000001E-2</v>
      </c>
      <c r="F576" s="1">
        <v>-1.46E-2</v>
      </c>
      <c r="G576" s="1">
        <v>0</v>
      </c>
    </row>
    <row r="577" spans="1:7" x14ac:dyDescent="0.2">
      <c r="A577" s="5">
        <v>201106</v>
      </c>
      <c r="B577" s="1">
        <v>-1.7500000000000002E-2</v>
      </c>
      <c r="C577" s="1">
        <v>1.2999999999999999E-3</v>
      </c>
      <c r="D577" s="1">
        <v>-3.8E-3</v>
      </c>
      <c r="E577" s="1">
        <v>2.4400000000000002E-2</v>
      </c>
      <c r="F577" s="1">
        <v>-1.4800000000000001E-2</v>
      </c>
      <c r="G577" s="1">
        <v>0</v>
      </c>
    </row>
    <row r="578" spans="1:7" x14ac:dyDescent="0.2">
      <c r="A578" s="5">
        <v>201107</v>
      </c>
      <c r="B578" s="1">
        <v>-2.35E-2</v>
      </c>
      <c r="C578" s="1">
        <v>-1.2200000000000001E-2</v>
      </c>
      <c r="D578" s="1">
        <v>-9.1000000000000004E-3</v>
      </c>
      <c r="E578" s="1">
        <v>2.7300000000000001E-2</v>
      </c>
      <c r="F578" s="1">
        <v>-1.78E-2</v>
      </c>
      <c r="G578" s="1">
        <v>0</v>
      </c>
    </row>
    <row r="579" spans="1:7" x14ac:dyDescent="0.2">
      <c r="A579" s="5">
        <v>201108</v>
      </c>
      <c r="B579" s="1">
        <v>-5.9900000000000002E-2</v>
      </c>
      <c r="C579" s="1">
        <v>-3.2199999999999999E-2</v>
      </c>
      <c r="D579" s="1">
        <v>-2.4E-2</v>
      </c>
      <c r="E579" s="1">
        <v>3.3000000000000002E-2</v>
      </c>
      <c r="F579" s="1">
        <v>-3.0999999999999999E-3</v>
      </c>
      <c r="G579" s="1">
        <v>1E-4</v>
      </c>
    </row>
    <row r="580" spans="1:7" x14ac:dyDescent="0.2">
      <c r="A580" s="5">
        <v>201109</v>
      </c>
      <c r="B580" s="1">
        <v>-7.5899999999999995E-2</v>
      </c>
      <c r="C580" s="1">
        <v>-3.6700000000000003E-2</v>
      </c>
      <c r="D580" s="1">
        <v>-1.7500000000000002E-2</v>
      </c>
      <c r="E580" s="1">
        <v>2.0299999999999999E-2</v>
      </c>
      <c r="F580" s="1">
        <v>2.0999999999999999E-3</v>
      </c>
      <c r="G580" s="1">
        <v>0</v>
      </c>
    </row>
    <row r="581" spans="1:7" x14ac:dyDescent="0.2">
      <c r="A581" s="5">
        <v>201110</v>
      </c>
      <c r="B581" s="1">
        <v>0.1135</v>
      </c>
      <c r="C581" s="1">
        <v>3.4799999999999998E-2</v>
      </c>
      <c r="D581" s="1">
        <v>1.1999999999999999E-3</v>
      </c>
      <c r="E581" s="1">
        <v>-2.1399999999999999E-2</v>
      </c>
      <c r="F581" s="1">
        <v>-8.6999999999999994E-3</v>
      </c>
      <c r="G581" s="1">
        <v>0</v>
      </c>
    </row>
    <row r="582" spans="1:7" x14ac:dyDescent="0.2">
      <c r="A582" s="5">
        <v>201111</v>
      </c>
      <c r="B582" s="1">
        <v>-2.8E-3</v>
      </c>
      <c r="C582" s="1">
        <v>-2.8E-3</v>
      </c>
      <c r="D582" s="1">
        <v>-4.5999999999999999E-3</v>
      </c>
      <c r="E582" s="1">
        <v>1.83E-2</v>
      </c>
      <c r="F582" s="1">
        <v>1.5100000000000001E-2</v>
      </c>
      <c r="G582" s="1">
        <v>0</v>
      </c>
    </row>
    <row r="583" spans="1:7" x14ac:dyDescent="0.2">
      <c r="A583" s="5">
        <v>201112</v>
      </c>
      <c r="B583" s="1">
        <v>7.4000000000000003E-3</v>
      </c>
      <c r="C583" s="1">
        <v>-3.3E-3</v>
      </c>
      <c r="D583" s="1">
        <v>1.61E-2</v>
      </c>
      <c r="E583" s="1">
        <v>1.01E-2</v>
      </c>
      <c r="F583" s="1">
        <v>2.4899999999999999E-2</v>
      </c>
      <c r="G583" s="1">
        <v>0</v>
      </c>
    </row>
    <row r="584" spans="1:7" x14ac:dyDescent="0.2">
      <c r="A584" s="5">
        <v>201201</v>
      </c>
      <c r="B584" s="1">
        <v>5.0500000000000003E-2</v>
      </c>
      <c r="C584" s="1">
        <v>2.07E-2</v>
      </c>
      <c r="D584" s="1">
        <v>-9.4000000000000004E-3</v>
      </c>
      <c r="E584" s="1">
        <v>-2.01E-2</v>
      </c>
      <c r="F584" s="1">
        <v>-1.46E-2</v>
      </c>
      <c r="G584" s="1">
        <v>0</v>
      </c>
    </row>
    <row r="585" spans="1:7" x14ac:dyDescent="0.2">
      <c r="A585" s="5">
        <v>201202</v>
      </c>
      <c r="B585" s="1">
        <v>4.4200000000000003E-2</v>
      </c>
      <c r="C585" s="1">
        <v>-1.7100000000000001E-2</v>
      </c>
      <c r="D585" s="1">
        <v>4.3E-3</v>
      </c>
      <c r="E585" s="1">
        <v>-4.7000000000000002E-3</v>
      </c>
      <c r="F585" s="1">
        <v>-4.0000000000000002E-4</v>
      </c>
      <c r="G585" s="1">
        <v>0</v>
      </c>
    </row>
    <row r="586" spans="1:7" x14ac:dyDescent="0.2">
      <c r="A586" s="5">
        <v>201203</v>
      </c>
      <c r="B586" s="1">
        <v>3.1099999999999999E-2</v>
      </c>
      <c r="C586" s="1">
        <v>-4.8999999999999998E-3</v>
      </c>
      <c r="D586" s="1">
        <v>1.12E-2</v>
      </c>
      <c r="E586" s="1">
        <v>-5.4999999999999997E-3</v>
      </c>
      <c r="F586" s="1">
        <v>6.8999999999999999E-3</v>
      </c>
      <c r="G586" s="1">
        <v>0</v>
      </c>
    </row>
    <row r="587" spans="1:7" x14ac:dyDescent="0.2">
      <c r="A587" s="5">
        <v>201204</v>
      </c>
      <c r="B587" s="1">
        <v>-8.5000000000000006E-3</v>
      </c>
      <c r="C587" s="1">
        <v>-5.4000000000000003E-3</v>
      </c>
      <c r="D587" s="1">
        <v>-7.7000000000000002E-3</v>
      </c>
      <c r="E587" s="1">
        <v>1.3100000000000001E-2</v>
      </c>
      <c r="F587" s="1">
        <v>6.8999999999999999E-3</v>
      </c>
      <c r="G587" s="1">
        <v>0</v>
      </c>
    </row>
    <row r="588" spans="1:7" x14ac:dyDescent="0.2">
      <c r="A588" s="5">
        <v>201205</v>
      </c>
      <c r="B588" s="1">
        <v>-6.1899999999999997E-2</v>
      </c>
      <c r="C588" s="1">
        <v>-1E-3</v>
      </c>
      <c r="D588" s="1">
        <v>-1.06E-2</v>
      </c>
      <c r="E588" s="1">
        <v>2.1000000000000001E-2</v>
      </c>
      <c r="F588" s="1">
        <v>2.3400000000000001E-2</v>
      </c>
      <c r="G588" s="1">
        <v>1E-4</v>
      </c>
    </row>
    <row r="589" spans="1:7" x14ac:dyDescent="0.2">
      <c r="A589" s="5">
        <v>201206</v>
      </c>
      <c r="B589" s="1">
        <v>3.8899999999999997E-2</v>
      </c>
      <c r="C589" s="1">
        <v>8.0999999999999996E-3</v>
      </c>
      <c r="D589" s="1">
        <v>5.8999999999999999E-3</v>
      </c>
      <c r="E589" s="1">
        <v>-1.0699999999999999E-2</v>
      </c>
      <c r="F589" s="1">
        <v>4.4000000000000003E-3</v>
      </c>
      <c r="G589" s="1">
        <v>0</v>
      </c>
    </row>
    <row r="590" spans="1:7" x14ac:dyDescent="0.2">
      <c r="A590" s="5">
        <v>201207</v>
      </c>
      <c r="B590" s="1">
        <v>7.9000000000000008E-3</v>
      </c>
      <c r="C590" s="1">
        <v>-2.76E-2</v>
      </c>
      <c r="D590" s="1">
        <v>-1.1999999999999999E-3</v>
      </c>
      <c r="E590" s="1">
        <v>1.1299999999999999E-2</v>
      </c>
      <c r="F590" s="1">
        <v>2.9999999999999997E-4</v>
      </c>
      <c r="G590" s="1">
        <v>0</v>
      </c>
    </row>
    <row r="591" spans="1:7" x14ac:dyDescent="0.2">
      <c r="A591" s="5">
        <v>201208</v>
      </c>
      <c r="B591" s="1">
        <v>2.5499999999999998E-2</v>
      </c>
      <c r="C591" s="1">
        <v>4.4999999999999997E-3</v>
      </c>
      <c r="D591" s="1">
        <v>1.2999999999999999E-2</v>
      </c>
      <c r="E591" s="1">
        <v>-1.3299999999999999E-2</v>
      </c>
      <c r="F591" s="1">
        <v>-8.8000000000000005E-3</v>
      </c>
      <c r="G591" s="1">
        <v>1E-4</v>
      </c>
    </row>
    <row r="592" spans="1:7" x14ac:dyDescent="0.2">
      <c r="A592" s="5">
        <v>201209</v>
      </c>
      <c r="B592" s="1">
        <v>2.7300000000000001E-2</v>
      </c>
      <c r="C592" s="1">
        <v>6.4000000000000003E-3</v>
      </c>
      <c r="D592" s="1">
        <v>1.5800000000000002E-2</v>
      </c>
      <c r="E592" s="1">
        <v>-1.5100000000000001E-2</v>
      </c>
      <c r="F592" s="1">
        <v>1.5100000000000001E-2</v>
      </c>
      <c r="G592" s="1">
        <v>1E-4</v>
      </c>
    </row>
    <row r="593" spans="1:7" x14ac:dyDescent="0.2">
      <c r="A593" s="5">
        <v>201210</v>
      </c>
      <c r="B593" s="1">
        <v>-1.7600000000000001E-2</v>
      </c>
      <c r="C593" s="1">
        <v>-9.1000000000000004E-3</v>
      </c>
      <c r="D593" s="1">
        <v>3.56E-2</v>
      </c>
      <c r="E593" s="1">
        <v>-1.34E-2</v>
      </c>
      <c r="F593" s="1">
        <v>2.5499999999999998E-2</v>
      </c>
      <c r="G593" s="1">
        <v>1E-4</v>
      </c>
    </row>
    <row r="594" spans="1:7" x14ac:dyDescent="0.2">
      <c r="A594" s="5">
        <v>201211</v>
      </c>
      <c r="B594" s="1">
        <v>7.7999999999999996E-3</v>
      </c>
      <c r="C594" s="1">
        <v>4.4000000000000003E-3</v>
      </c>
      <c r="D594" s="1">
        <v>-8.3000000000000001E-3</v>
      </c>
      <c r="E594" s="1">
        <v>6.4999999999999997E-3</v>
      </c>
      <c r="F594" s="1">
        <v>8.6E-3</v>
      </c>
      <c r="G594" s="1">
        <v>1E-4</v>
      </c>
    </row>
    <row r="595" spans="1:7" x14ac:dyDescent="0.2">
      <c r="A595" s="5">
        <v>201212</v>
      </c>
      <c r="B595" s="1">
        <v>1.18E-2</v>
      </c>
      <c r="C595" s="1">
        <v>1.9199999999999998E-2</v>
      </c>
      <c r="D595" s="1">
        <v>3.5299999999999998E-2</v>
      </c>
      <c r="E595" s="1">
        <v>-1.8599999999999998E-2</v>
      </c>
      <c r="F595" s="1">
        <v>8.6E-3</v>
      </c>
      <c r="G595" s="1">
        <v>1E-4</v>
      </c>
    </row>
    <row r="596" spans="1:7" x14ac:dyDescent="0.2">
      <c r="A596" s="5">
        <v>201301</v>
      </c>
      <c r="B596" s="1">
        <v>5.57E-2</v>
      </c>
      <c r="C596" s="1">
        <v>4.5999999999999999E-3</v>
      </c>
      <c r="D596" s="1">
        <v>9.4999999999999998E-3</v>
      </c>
      <c r="E596" s="1">
        <v>-1.9300000000000001E-2</v>
      </c>
      <c r="F596" s="1">
        <v>1.43E-2</v>
      </c>
      <c r="G596" s="1">
        <v>0</v>
      </c>
    </row>
    <row r="597" spans="1:7" x14ac:dyDescent="0.2">
      <c r="A597" s="5">
        <v>201302</v>
      </c>
      <c r="B597" s="1">
        <v>1.29E-2</v>
      </c>
      <c r="C597" s="1">
        <v>-2.8999999999999998E-3</v>
      </c>
      <c r="D597" s="1">
        <v>1E-3</v>
      </c>
      <c r="E597" s="1">
        <v>-6.6E-3</v>
      </c>
      <c r="F597" s="1">
        <v>5.7000000000000002E-3</v>
      </c>
      <c r="G597" s="1">
        <v>0</v>
      </c>
    </row>
    <row r="598" spans="1:7" x14ac:dyDescent="0.2">
      <c r="A598" s="5">
        <v>201303</v>
      </c>
      <c r="B598" s="1">
        <v>4.0300000000000002E-2</v>
      </c>
      <c r="C598" s="1">
        <v>8.6999999999999994E-3</v>
      </c>
      <c r="D598" s="1">
        <v>-2.3E-3</v>
      </c>
      <c r="E598" s="1">
        <v>1.2999999999999999E-3</v>
      </c>
      <c r="F598" s="1">
        <v>1.37E-2</v>
      </c>
      <c r="G598" s="1">
        <v>0</v>
      </c>
    </row>
    <row r="599" spans="1:7" x14ac:dyDescent="0.2">
      <c r="A599" s="5">
        <v>201304</v>
      </c>
      <c r="B599" s="1">
        <v>1.55E-2</v>
      </c>
      <c r="C599" s="1">
        <v>-2.24E-2</v>
      </c>
      <c r="D599" s="1">
        <v>5.0000000000000001E-3</v>
      </c>
      <c r="E599" s="1">
        <v>2.7000000000000001E-3</v>
      </c>
      <c r="F599" s="1">
        <v>3.8999999999999998E-3</v>
      </c>
      <c r="G599" s="1">
        <v>0</v>
      </c>
    </row>
    <row r="600" spans="1:7" x14ac:dyDescent="0.2">
      <c r="A600" s="5">
        <v>201305</v>
      </c>
      <c r="B600" s="1">
        <v>2.8000000000000001E-2</v>
      </c>
      <c r="C600" s="1">
        <v>2.0799999999999999E-2</v>
      </c>
      <c r="D600" s="1">
        <v>2.6700000000000002E-2</v>
      </c>
      <c r="E600" s="1">
        <v>-1.9900000000000001E-2</v>
      </c>
      <c r="F600" s="1">
        <v>-9.2999999999999992E-3</v>
      </c>
      <c r="G600" s="1">
        <v>0</v>
      </c>
    </row>
    <row r="601" spans="1:7" x14ac:dyDescent="0.2">
      <c r="A601" s="5">
        <v>201306</v>
      </c>
      <c r="B601" s="1">
        <v>-1.2E-2</v>
      </c>
      <c r="C601" s="1">
        <v>1.5599999999999999E-2</v>
      </c>
      <c r="D601" s="1">
        <v>5.0000000000000001E-4</v>
      </c>
      <c r="E601" s="1">
        <v>-3.8999999999999998E-3</v>
      </c>
      <c r="F601" s="1">
        <v>1E-4</v>
      </c>
      <c r="G601" s="1">
        <v>0</v>
      </c>
    </row>
    <row r="602" spans="1:7" x14ac:dyDescent="0.2">
      <c r="A602" s="5">
        <v>201307</v>
      </c>
      <c r="B602" s="1">
        <v>5.6500000000000002E-2</v>
      </c>
      <c r="C602" s="1">
        <v>1.8100000000000002E-2</v>
      </c>
      <c r="D602" s="1">
        <v>5.7000000000000002E-3</v>
      </c>
      <c r="E602" s="1">
        <v>-1.35E-2</v>
      </c>
      <c r="F602" s="1">
        <v>5.3E-3</v>
      </c>
      <c r="G602" s="1">
        <v>0</v>
      </c>
    </row>
    <row r="603" spans="1:7" x14ac:dyDescent="0.2">
      <c r="A603" s="5">
        <v>201308</v>
      </c>
      <c r="B603" s="1">
        <v>-2.7099999999999999E-2</v>
      </c>
      <c r="C603" s="1">
        <v>-6.9999999999999999E-4</v>
      </c>
      <c r="D603" s="1">
        <v>-2.6800000000000001E-2</v>
      </c>
      <c r="E603" s="1">
        <v>6.7000000000000002E-3</v>
      </c>
      <c r="F603" s="1">
        <v>-2.1600000000000001E-2</v>
      </c>
      <c r="G603" s="1">
        <v>0</v>
      </c>
    </row>
    <row r="604" spans="1:7" x14ac:dyDescent="0.2">
      <c r="A604" s="5">
        <v>201309</v>
      </c>
      <c r="B604" s="1">
        <v>3.7699999999999997E-2</v>
      </c>
      <c r="C604" s="1">
        <v>2.6499999999999999E-2</v>
      </c>
      <c r="D604" s="1">
        <v>-1.23E-2</v>
      </c>
      <c r="E604" s="1">
        <v>-5.5999999999999999E-3</v>
      </c>
      <c r="F604" s="1">
        <v>-1.4E-2</v>
      </c>
      <c r="G604" s="1">
        <v>0</v>
      </c>
    </row>
    <row r="605" spans="1:7" x14ac:dyDescent="0.2">
      <c r="A605" s="5">
        <v>201310</v>
      </c>
      <c r="B605" s="1">
        <v>4.1799999999999997E-2</v>
      </c>
      <c r="C605" s="1">
        <v>-1.4999999999999999E-2</v>
      </c>
      <c r="D605" s="1">
        <v>1.26E-2</v>
      </c>
      <c r="E605" s="1">
        <v>2.76E-2</v>
      </c>
      <c r="F605" s="1">
        <v>9.1999999999999998E-3</v>
      </c>
      <c r="G605" s="1">
        <v>0</v>
      </c>
    </row>
    <row r="606" spans="1:7" x14ac:dyDescent="0.2">
      <c r="A606" s="5">
        <v>201311</v>
      </c>
      <c r="B606" s="1">
        <v>3.1300000000000001E-2</v>
      </c>
      <c r="C606" s="1">
        <v>1.4E-2</v>
      </c>
      <c r="D606" s="1">
        <v>2.8E-3</v>
      </c>
      <c r="E606" s="1">
        <v>1.6000000000000001E-3</v>
      </c>
      <c r="F606" s="1">
        <v>4.0000000000000002E-4</v>
      </c>
      <c r="G606" s="1">
        <v>0</v>
      </c>
    </row>
    <row r="607" spans="1:7" x14ac:dyDescent="0.2">
      <c r="A607" s="5">
        <v>201312</v>
      </c>
      <c r="B607" s="1">
        <v>2.81E-2</v>
      </c>
      <c r="C607" s="1">
        <v>-4.4000000000000003E-3</v>
      </c>
      <c r="D607" s="1">
        <v>-1E-4</v>
      </c>
      <c r="E607" s="1">
        <v>-4.5999999999999999E-3</v>
      </c>
      <c r="F607" s="1">
        <v>8.0000000000000004E-4</v>
      </c>
      <c r="G607" s="1">
        <v>0</v>
      </c>
    </row>
    <row r="608" spans="1:7" x14ac:dyDescent="0.2">
      <c r="A608" s="5">
        <v>201401</v>
      </c>
      <c r="B608" s="1">
        <v>-3.32E-2</v>
      </c>
      <c r="C608" s="1">
        <v>5.8999999999999999E-3</v>
      </c>
      <c r="D608" s="1">
        <v>-2.0199999999999999E-2</v>
      </c>
      <c r="E608" s="1">
        <v>-3.8800000000000001E-2</v>
      </c>
      <c r="F608" s="1">
        <v>-1.43E-2</v>
      </c>
      <c r="G608" s="1">
        <v>0</v>
      </c>
    </row>
    <row r="609" spans="1:7" x14ac:dyDescent="0.2">
      <c r="A609" s="5">
        <v>201402</v>
      </c>
      <c r="B609" s="1">
        <v>4.65E-2</v>
      </c>
      <c r="C609" s="1">
        <v>1.6000000000000001E-3</v>
      </c>
      <c r="D609" s="1">
        <v>-3.0999999999999999E-3</v>
      </c>
      <c r="E609" s="1">
        <v>-2.3E-3</v>
      </c>
      <c r="F609" s="1">
        <v>-4.7999999999999996E-3</v>
      </c>
      <c r="G609" s="1">
        <v>0</v>
      </c>
    </row>
    <row r="610" spans="1:7" x14ac:dyDescent="0.2">
      <c r="A610" s="5">
        <v>201403</v>
      </c>
      <c r="B610" s="1">
        <v>4.3E-3</v>
      </c>
      <c r="C610" s="1">
        <v>-1.1299999999999999E-2</v>
      </c>
      <c r="D610" s="1">
        <v>4.9200000000000001E-2</v>
      </c>
      <c r="E610" s="1">
        <v>2.1100000000000001E-2</v>
      </c>
      <c r="F610" s="1">
        <v>1.9800000000000002E-2</v>
      </c>
      <c r="G610" s="1">
        <v>0</v>
      </c>
    </row>
    <row r="611" spans="1:7" x14ac:dyDescent="0.2">
      <c r="A611" s="5">
        <v>201404</v>
      </c>
      <c r="B611" s="1">
        <v>-1.9E-3</v>
      </c>
      <c r="C611" s="1">
        <v>-4.1300000000000003E-2</v>
      </c>
      <c r="D611" s="1">
        <v>1.14E-2</v>
      </c>
      <c r="E611" s="1">
        <v>3.4500000000000003E-2</v>
      </c>
      <c r="F611" s="1">
        <v>1.03E-2</v>
      </c>
      <c r="G611" s="1">
        <v>0</v>
      </c>
    </row>
    <row r="612" spans="1:7" x14ac:dyDescent="0.2">
      <c r="A612" s="5">
        <v>201405</v>
      </c>
      <c r="B612" s="1">
        <v>2.06E-2</v>
      </c>
      <c r="C612" s="1">
        <v>-1.89E-2</v>
      </c>
      <c r="D612" s="1">
        <v>-1.2999999999999999E-3</v>
      </c>
      <c r="E612" s="1">
        <v>5.0000000000000001E-4</v>
      </c>
      <c r="F612" s="1">
        <v>-1.01E-2</v>
      </c>
      <c r="G612" s="1">
        <v>0</v>
      </c>
    </row>
    <row r="613" spans="1:7" x14ac:dyDescent="0.2">
      <c r="A613" s="5">
        <v>201406</v>
      </c>
      <c r="B613" s="1">
        <v>2.6100000000000002E-2</v>
      </c>
      <c r="C613" s="1">
        <v>3.1E-2</v>
      </c>
      <c r="D613" s="1">
        <v>-6.8999999999999999E-3</v>
      </c>
      <c r="E613" s="1">
        <v>-1.8800000000000001E-2</v>
      </c>
      <c r="F613" s="1">
        <v>-1.9900000000000001E-2</v>
      </c>
      <c r="G613" s="1">
        <v>0</v>
      </c>
    </row>
    <row r="614" spans="1:7" x14ac:dyDescent="0.2">
      <c r="A614" s="5">
        <v>201407</v>
      </c>
      <c r="B614" s="1">
        <v>-2.0400000000000001E-2</v>
      </c>
      <c r="C614" s="1">
        <v>-4.2799999999999998E-2</v>
      </c>
      <c r="D614" s="1">
        <v>2.0000000000000001E-4</v>
      </c>
      <c r="E614" s="1">
        <v>8.8999999999999999E-3</v>
      </c>
      <c r="F614" s="1">
        <v>4.8999999999999998E-3</v>
      </c>
      <c r="G614" s="1">
        <v>0</v>
      </c>
    </row>
    <row r="615" spans="1:7" x14ac:dyDescent="0.2">
      <c r="A615" s="5">
        <v>201408</v>
      </c>
      <c r="B615" s="1">
        <v>4.24E-2</v>
      </c>
      <c r="C615" s="1">
        <v>3.0000000000000001E-3</v>
      </c>
      <c r="D615" s="1">
        <v>-4.3E-3</v>
      </c>
      <c r="E615" s="1">
        <v>-6.1999999999999998E-3</v>
      </c>
      <c r="F615" s="1">
        <v>-6.7999999999999996E-3</v>
      </c>
      <c r="G615" s="1">
        <v>0</v>
      </c>
    </row>
    <row r="616" spans="1:7" x14ac:dyDescent="0.2">
      <c r="A616" s="5">
        <v>201409</v>
      </c>
      <c r="B616" s="1">
        <v>-1.9699999999999999E-2</v>
      </c>
      <c r="C616" s="1">
        <v>-3.73E-2</v>
      </c>
      <c r="D616" s="1">
        <v>-1.35E-2</v>
      </c>
      <c r="E616" s="1">
        <v>1.3100000000000001E-2</v>
      </c>
      <c r="F616" s="1">
        <v>-5.0000000000000001E-3</v>
      </c>
      <c r="G616" s="1">
        <v>0</v>
      </c>
    </row>
    <row r="617" spans="1:7" x14ac:dyDescent="0.2">
      <c r="A617" s="5">
        <v>201410</v>
      </c>
      <c r="B617" s="1">
        <v>2.52E-2</v>
      </c>
      <c r="C617" s="1">
        <v>3.7499999999999999E-2</v>
      </c>
      <c r="D617" s="1">
        <v>-1.83E-2</v>
      </c>
      <c r="E617" s="1">
        <v>-4.7999999999999996E-3</v>
      </c>
      <c r="F617" s="1">
        <v>-1.1999999999999999E-3</v>
      </c>
      <c r="G617" s="1">
        <v>0</v>
      </c>
    </row>
    <row r="618" spans="1:7" x14ac:dyDescent="0.2">
      <c r="A618" s="5">
        <v>201411</v>
      </c>
      <c r="B618" s="1">
        <v>2.5499999999999998E-2</v>
      </c>
      <c r="C618" s="1">
        <v>-2.2599999999999999E-2</v>
      </c>
      <c r="D618" s="1">
        <v>-3.09E-2</v>
      </c>
      <c r="E618" s="1">
        <v>1.54E-2</v>
      </c>
      <c r="F618" s="1">
        <v>2.5000000000000001E-3</v>
      </c>
      <c r="G618" s="1">
        <v>0</v>
      </c>
    </row>
    <row r="619" spans="1:7" x14ac:dyDescent="0.2">
      <c r="A619" s="5">
        <v>201412</v>
      </c>
      <c r="B619" s="1">
        <v>-5.9999999999999995E-4</v>
      </c>
      <c r="C619" s="1">
        <v>2.87E-2</v>
      </c>
      <c r="D619" s="1">
        <v>2.2700000000000001E-2</v>
      </c>
      <c r="E619" s="1">
        <v>-1.2200000000000001E-2</v>
      </c>
      <c r="F619" s="1">
        <v>9.4999999999999998E-3</v>
      </c>
      <c r="G619" s="1">
        <v>0</v>
      </c>
    </row>
    <row r="620" spans="1:7" x14ac:dyDescent="0.2">
      <c r="A620" s="5">
        <v>201501</v>
      </c>
      <c r="B620" s="1">
        <v>-3.1099999999999999E-2</v>
      </c>
      <c r="C620" s="1">
        <v>-8.9999999999999993E-3</v>
      </c>
      <c r="D620" s="1">
        <v>-3.61E-2</v>
      </c>
      <c r="E620" s="1">
        <v>1.6400000000000001E-2</v>
      </c>
      <c r="F620" s="1">
        <v>-1.6799999999999999E-2</v>
      </c>
      <c r="G620" s="1">
        <v>0</v>
      </c>
    </row>
    <row r="621" spans="1:7" x14ac:dyDescent="0.2">
      <c r="A621" s="5">
        <v>201502</v>
      </c>
      <c r="B621" s="1">
        <v>6.13E-2</v>
      </c>
      <c r="C621" s="1">
        <v>3.0000000000000001E-3</v>
      </c>
      <c r="D621" s="1">
        <v>-1.8599999999999998E-2</v>
      </c>
      <c r="E621" s="1">
        <v>-1.12E-2</v>
      </c>
      <c r="F621" s="1">
        <v>-1.7899999999999999E-2</v>
      </c>
      <c r="G621" s="1">
        <v>0</v>
      </c>
    </row>
    <row r="622" spans="1:7" x14ac:dyDescent="0.2">
      <c r="A622" s="5">
        <v>201503</v>
      </c>
      <c r="B622" s="1">
        <v>-1.12E-2</v>
      </c>
      <c r="C622" s="1">
        <v>3.1E-2</v>
      </c>
      <c r="D622" s="1">
        <v>-4.1000000000000003E-3</v>
      </c>
      <c r="E622" s="1">
        <v>1.5E-3</v>
      </c>
      <c r="F622" s="1">
        <v>-5.4000000000000003E-3</v>
      </c>
      <c r="G622" s="1">
        <v>0</v>
      </c>
    </row>
    <row r="623" spans="1:7" x14ac:dyDescent="0.2">
      <c r="A623" s="5">
        <v>201504</v>
      </c>
      <c r="B623" s="1">
        <v>5.8999999999999999E-3</v>
      </c>
      <c r="C623" s="1">
        <v>-3.0700000000000002E-2</v>
      </c>
      <c r="D623" s="1">
        <v>1.83E-2</v>
      </c>
      <c r="E623" s="1">
        <v>1E-4</v>
      </c>
      <c r="F623" s="1">
        <v>-6.4000000000000003E-3</v>
      </c>
      <c r="G623" s="1">
        <v>0</v>
      </c>
    </row>
    <row r="624" spans="1:7" x14ac:dyDescent="0.2">
      <c r="A624" s="5">
        <v>201505</v>
      </c>
      <c r="B624" s="1">
        <v>1.3599999999999999E-2</v>
      </c>
      <c r="C624" s="1">
        <v>8.2000000000000007E-3</v>
      </c>
      <c r="D624" s="1">
        <v>-1.12E-2</v>
      </c>
      <c r="E624" s="1">
        <v>-1.77E-2</v>
      </c>
      <c r="F624" s="1">
        <v>-7.1999999999999998E-3</v>
      </c>
      <c r="G624" s="1">
        <v>0</v>
      </c>
    </row>
    <row r="625" spans="1:7" x14ac:dyDescent="0.2">
      <c r="A625" s="5">
        <v>201506</v>
      </c>
      <c r="B625" s="1">
        <v>-1.5299999999999999E-2</v>
      </c>
      <c r="C625" s="1">
        <v>2.8899999999999999E-2</v>
      </c>
      <c r="D625" s="1">
        <v>-7.7999999999999996E-3</v>
      </c>
      <c r="E625" s="1">
        <v>4.3E-3</v>
      </c>
      <c r="F625" s="1">
        <v>-1.5599999999999999E-2</v>
      </c>
      <c r="G625" s="1">
        <v>0</v>
      </c>
    </row>
    <row r="626" spans="1:7" x14ac:dyDescent="0.2">
      <c r="A626" s="5">
        <v>201507</v>
      </c>
      <c r="B626" s="1">
        <v>1.54E-2</v>
      </c>
      <c r="C626" s="1">
        <v>-4.58E-2</v>
      </c>
      <c r="D626" s="1">
        <v>-4.07E-2</v>
      </c>
      <c r="E626" s="1">
        <v>3.3999999999999998E-3</v>
      </c>
      <c r="F626" s="1">
        <v>-2.47E-2</v>
      </c>
      <c r="G626" s="1">
        <v>0</v>
      </c>
    </row>
    <row r="627" spans="1:7" x14ac:dyDescent="0.2">
      <c r="A627" s="5">
        <v>201508</v>
      </c>
      <c r="B627" s="1">
        <v>-6.0400000000000002E-2</v>
      </c>
      <c r="C627" s="1">
        <v>2.7000000000000001E-3</v>
      </c>
      <c r="D627" s="1">
        <v>2.8000000000000001E-2</v>
      </c>
      <c r="E627" s="1">
        <v>6.4000000000000003E-3</v>
      </c>
      <c r="F627" s="1">
        <v>1.2699999999999999E-2</v>
      </c>
      <c r="G627" s="1">
        <v>0</v>
      </c>
    </row>
    <row r="628" spans="1:7" x14ac:dyDescent="0.2">
      <c r="A628" s="5">
        <v>201509</v>
      </c>
      <c r="B628" s="1">
        <v>-3.0700000000000002E-2</v>
      </c>
      <c r="C628" s="1">
        <v>-2.7799999999999998E-2</v>
      </c>
      <c r="D628" s="1">
        <v>5.7999999999999996E-3</v>
      </c>
      <c r="E628" s="1">
        <v>1.83E-2</v>
      </c>
      <c r="F628" s="1">
        <v>-5.7000000000000002E-3</v>
      </c>
      <c r="G628" s="1">
        <v>0</v>
      </c>
    </row>
    <row r="629" spans="1:7" x14ac:dyDescent="0.2">
      <c r="A629" s="5">
        <v>201510</v>
      </c>
      <c r="B629" s="1">
        <v>7.7499999999999999E-2</v>
      </c>
      <c r="C629" s="1">
        <v>-2.06E-2</v>
      </c>
      <c r="D629" s="1">
        <v>-4.4999999999999997E-3</v>
      </c>
      <c r="E629" s="1">
        <v>8.6E-3</v>
      </c>
      <c r="F629" s="1">
        <v>5.3E-3</v>
      </c>
      <c r="G629" s="1">
        <v>0</v>
      </c>
    </row>
    <row r="630" spans="1:7" x14ac:dyDescent="0.2">
      <c r="A630" s="5">
        <v>201511</v>
      </c>
      <c r="B630" s="1">
        <v>5.5999999999999999E-3</v>
      </c>
      <c r="C630" s="1">
        <v>3.3099999999999997E-2</v>
      </c>
      <c r="D630" s="1">
        <v>-3.8E-3</v>
      </c>
      <c r="E630" s="1">
        <v>-2.7199999999999998E-2</v>
      </c>
      <c r="F630" s="1">
        <v>-1.0200000000000001E-2</v>
      </c>
      <c r="G630" s="1">
        <v>0</v>
      </c>
    </row>
    <row r="631" spans="1:7" x14ac:dyDescent="0.2">
      <c r="A631" s="5">
        <v>201512</v>
      </c>
      <c r="B631" s="1">
        <v>-2.1700000000000001E-2</v>
      </c>
      <c r="C631" s="1">
        <v>-2.9700000000000001E-2</v>
      </c>
      <c r="D631" s="1">
        <v>-2.5899999999999999E-2</v>
      </c>
      <c r="E631" s="1">
        <v>4.7000000000000002E-3</v>
      </c>
      <c r="F631" s="1">
        <v>2.0000000000000001E-4</v>
      </c>
      <c r="G631" s="1">
        <v>1E-4</v>
      </c>
    </row>
    <row r="632" spans="1:7" x14ac:dyDescent="0.2">
      <c r="A632" s="5">
        <v>201601</v>
      </c>
      <c r="B632" s="1">
        <v>-5.7700000000000001E-2</v>
      </c>
      <c r="C632" s="1">
        <v>-3.4200000000000001E-2</v>
      </c>
      <c r="D632" s="1">
        <v>2.07E-2</v>
      </c>
      <c r="E632" s="1">
        <v>2.81E-2</v>
      </c>
      <c r="F632" s="1">
        <v>3.09E-2</v>
      </c>
      <c r="G632" s="1">
        <v>1E-4</v>
      </c>
    </row>
    <row r="633" spans="1:7" x14ac:dyDescent="0.2">
      <c r="A633" s="5">
        <v>201602</v>
      </c>
      <c r="B633" s="1">
        <v>-8.0000000000000004E-4</v>
      </c>
      <c r="C633" s="1">
        <v>9.2999999999999992E-3</v>
      </c>
      <c r="D633" s="1">
        <v>-5.7000000000000002E-3</v>
      </c>
      <c r="E633" s="1">
        <v>3.32E-2</v>
      </c>
      <c r="F633" s="1">
        <v>1.9599999999999999E-2</v>
      </c>
      <c r="G633" s="1">
        <v>2.0000000000000001E-4</v>
      </c>
    </row>
    <row r="634" spans="1:7" x14ac:dyDescent="0.2">
      <c r="A634" s="5">
        <v>201603</v>
      </c>
      <c r="B634" s="1">
        <v>6.9599999999999995E-2</v>
      </c>
      <c r="C634" s="1">
        <v>1.01E-2</v>
      </c>
      <c r="D634" s="1">
        <v>1.0999999999999999E-2</v>
      </c>
      <c r="E634" s="1">
        <v>7.3000000000000001E-3</v>
      </c>
      <c r="F634" s="1">
        <v>-2.0000000000000001E-4</v>
      </c>
      <c r="G634" s="1">
        <v>2.0000000000000001E-4</v>
      </c>
    </row>
    <row r="635" spans="1:7" x14ac:dyDescent="0.2">
      <c r="A635" s="5">
        <v>201604</v>
      </c>
      <c r="B635" s="1">
        <v>9.1999999999999998E-3</v>
      </c>
      <c r="C635" s="1">
        <v>1.15E-2</v>
      </c>
      <c r="D635" s="1">
        <v>3.2099999999999997E-2</v>
      </c>
      <c r="E635" s="1">
        <v>-2.92E-2</v>
      </c>
      <c r="F635" s="1">
        <v>1.89E-2</v>
      </c>
      <c r="G635" s="1">
        <v>1E-4</v>
      </c>
    </row>
    <row r="636" spans="1:7" x14ac:dyDescent="0.2">
      <c r="A636" s="5">
        <v>201605</v>
      </c>
      <c r="B636" s="1">
        <v>1.78E-2</v>
      </c>
      <c r="C636" s="1">
        <v>-6.4000000000000003E-3</v>
      </c>
      <c r="D636" s="1">
        <v>-1.6500000000000001E-2</v>
      </c>
      <c r="E636" s="1">
        <v>-1.09E-2</v>
      </c>
      <c r="F636" s="1">
        <v>-2.4899999999999999E-2</v>
      </c>
      <c r="G636" s="1">
        <v>1E-4</v>
      </c>
    </row>
    <row r="637" spans="1:7" x14ac:dyDescent="0.2">
      <c r="A637" s="5">
        <v>201606</v>
      </c>
      <c r="B637" s="1">
        <v>-5.0000000000000001E-4</v>
      </c>
      <c r="C637" s="1">
        <v>4.3E-3</v>
      </c>
      <c r="D637" s="1">
        <v>-1.4500000000000001E-2</v>
      </c>
      <c r="E637" s="1">
        <v>1.46E-2</v>
      </c>
      <c r="F637" s="1">
        <v>1.9400000000000001E-2</v>
      </c>
      <c r="G637" s="1">
        <v>2.0000000000000001E-4</v>
      </c>
    </row>
    <row r="638" spans="1:7" x14ac:dyDescent="0.2">
      <c r="A638" s="5">
        <v>201607</v>
      </c>
      <c r="B638" s="1">
        <v>3.95E-2</v>
      </c>
      <c r="C638" s="1">
        <v>2.4899999999999999E-2</v>
      </c>
      <c r="D638" s="1">
        <v>-1.29E-2</v>
      </c>
      <c r="E638" s="1">
        <v>1.2500000000000001E-2</v>
      </c>
      <c r="F638" s="1">
        <v>-1.17E-2</v>
      </c>
      <c r="G638" s="1">
        <v>2.0000000000000001E-4</v>
      </c>
    </row>
    <row r="639" spans="1:7" x14ac:dyDescent="0.2">
      <c r="A639" s="5">
        <v>201608</v>
      </c>
      <c r="B639" s="1">
        <v>5.0000000000000001E-3</v>
      </c>
      <c r="C639" s="1">
        <v>1.6899999999999998E-2</v>
      </c>
      <c r="D639" s="1">
        <v>3.1099999999999999E-2</v>
      </c>
      <c r="E639" s="1">
        <v>-1.89E-2</v>
      </c>
      <c r="F639" s="1">
        <v>-3.3999999999999998E-3</v>
      </c>
      <c r="G639" s="1">
        <v>2.0000000000000001E-4</v>
      </c>
    </row>
    <row r="640" spans="1:7" x14ac:dyDescent="0.2">
      <c r="A640" s="5"/>
      <c r="B640" s="5" t="s">
        <v>8</v>
      </c>
      <c r="C640" s="5" t="s">
        <v>9</v>
      </c>
      <c r="D640" s="5" t="s">
        <v>10</v>
      </c>
      <c r="E640" s="5" t="s">
        <v>11</v>
      </c>
      <c r="F640" s="5" t="s">
        <v>12</v>
      </c>
      <c r="G640" s="5" t="s">
        <v>13</v>
      </c>
    </row>
    <row r="641" spans="1:7" x14ac:dyDescent="0.2">
      <c r="A641" s="5">
        <v>201609</v>
      </c>
      <c r="B641" s="1">
        <v>2.5000000000000001E-3</v>
      </c>
      <c r="C641" s="1">
        <v>1.8700000000000001E-2</v>
      </c>
      <c r="D641" s="1">
        <v>-1.21E-2</v>
      </c>
      <c r="E641" s="1">
        <v>-2.23E-2</v>
      </c>
      <c r="F641" s="1">
        <v>2.0000000000000001E-4</v>
      </c>
      <c r="G641" s="1">
        <v>2.0000000000000001E-4</v>
      </c>
    </row>
    <row r="642" spans="1:7" x14ac:dyDescent="0.2">
      <c r="A642" s="5">
        <v>201610</v>
      </c>
      <c r="B642" s="1">
        <v>-2.0199999999999999E-2</v>
      </c>
      <c r="C642" s="1">
        <v>-4.0500000000000001E-2</v>
      </c>
      <c r="D642" s="1">
        <v>4.1200000000000001E-2</v>
      </c>
      <c r="E642" s="1">
        <v>9.5999999999999992E-3</v>
      </c>
      <c r="F642" s="1">
        <v>2.3E-3</v>
      </c>
      <c r="G642" s="1">
        <v>2.0000000000000001E-4</v>
      </c>
    </row>
    <row r="643" spans="1:7" x14ac:dyDescent="0.2">
      <c r="A643" s="5">
        <v>201611</v>
      </c>
      <c r="B643" s="1">
        <v>4.8599999999999997E-2</v>
      </c>
      <c r="C643" s="1">
        <v>7.0300000000000001E-2</v>
      </c>
      <c r="D643" s="1">
        <v>8.2100000000000006E-2</v>
      </c>
      <c r="E643" s="1">
        <v>-1.6999999999999999E-3</v>
      </c>
      <c r="F643" s="1">
        <v>3.6999999999999998E-2</v>
      </c>
      <c r="G643" s="1">
        <v>1E-4</v>
      </c>
    </row>
    <row r="644" spans="1:7" x14ac:dyDescent="0.2">
      <c r="A644" s="5">
        <v>201612</v>
      </c>
      <c r="B644" s="1">
        <v>1.8100000000000002E-2</v>
      </c>
      <c r="C644" s="1">
        <v>4.0000000000000001E-3</v>
      </c>
      <c r="D644" s="1">
        <v>3.5999999999999997E-2</v>
      </c>
      <c r="E644" s="1">
        <v>1.24E-2</v>
      </c>
      <c r="F644" s="1">
        <v>-2.3E-3</v>
      </c>
      <c r="G644" s="1">
        <v>2.9999999999999997E-4</v>
      </c>
    </row>
    <row r="645" spans="1:7" x14ac:dyDescent="0.2">
      <c r="A645" s="5">
        <v>201701</v>
      </c>
      <c r="B645" s="1">
        <v>1.9400000000000001E-2</v>
      </c>
      <c r="C645" s="1">
        <v>-1.4200000000000001E-2</v>
      </c>
      <c r="D645" s="1">
        <v>-2.7400000000000001E-2</v>
      </c>
      <c r="E645" s="1">
        <v>-5.0000000000000001E-3</v>
      </c>
      <c r="F645" s="1">
        <v>-9.7999999999999997E-3</v>
      </c>
      <c r="G645" s="1">
        <v>4.0000000000000002E-4</v>
      </c>
    </row>
    <row r="646" spans="1:7" x14ac:dyDescent="0.2">
      <c r="A646" s="5">
        <v>201702</v>
      </c>
      <c r="B646" s="1">
        <v>3.5700000000000003E-2</v>
      </c>
      <c r="C646" s="1">
        <v>-2.23E-2</v>
      </c>
      <c r="D646" s="1">
        <v>-1.67E-2</v>
      </c>
      <c r="E646" s="1">
        <v>4.3E-3</v>
      </c>
      <c r="F646" s="1">
        <v>-1.84E-2</v>
      </c>
      <c r="G646" s="1">
        <v>4.0000000000000002E-4</v>
      </c>
    </row>
    <row r="647" spans="1:7" x14ac:dyDescent="0.2">
      <c r="A647" s="5">
        <v>201703</v>
      </c>
      <c r="B647" s="1">
        <v>1.6999999999999999E-3</v>
      </c>
      <c r="C647" s="1">
        <v>7.4000000000000003E-3</v>
      </c>
      <c r="D647" s="1">
        <v>-3.3300000000000003E-2</v>
      </c>
      <c r="E647" s="1">
        <v>6.3E-3</v>
      </c>
      <c r="F647" s="1">
        <v>-9.4000000000000004E-3</v>
      </c>
      <c r="G647" s="1">
        <v>2.9999999999999997E-4</v>
      </c>
    </row>
    <row r="648" spans="1:7" x14ac:dyDescent="0.2">
      <c r="A648" s="5">
        <v>201704</v>
      </c>
      <c r="B648" s="1">
        <v>1.09E-2</v>
      </c>
      <c r="C648" s="1">
        <v>4.7000000000000002E-3</v>
      </c>
      <c r="D648" s="1">
        <v>-2.1299999999999999E-2</v>
      </c>
      <c r="E648" s="1">
        <v>1.9199999999999998E-2</v>
      </c>
      <c r="F648" s="1">
        <v>-1.6199999999999999E-2</v>
      </c>
      <c r="G648" s="1">
        <v>5.0000000000000001E-4</v>
      </c>
    </row>
    <row r="649" spans="1:7" x14ac:dyDescent="0.2">
      <c r="A649" s="5">
        <v>201705</v>
      </c>
      <c r="B649" s="1">
        <v>1.06E-2</v>
      </c>
      <c r="C649" s="1">
        <v>-3.0300000000000001E-2</v>
      </c>
      <c r="D649" s="1">
        <v>-3.7499999999999999E-2</v>
      </c>
      <c r="E649" s="1">
        <v>9.4999999999999998E-3</v>
      </c>
      <c r="F649" s="1">
        <v>-1.7999999999999999E-2</v>
      </c>
      <c r="G649" s="1">
        <v>5.9999999999999995E-4</v>
      </c>
    </row>
    <row r="650" spans="1:7" x14ac:dyDescent="0.2">
      <c r="A650" s="5">
        <v>201706</v>
      </c>
      <c r="B650" s="1">
        <v>7.7999999999999996E-3</v>
      </c>
      <c r="C650" s="1">
        <v>2.5700000000000001E-2</v>
      </c>
      <c r="D650" s="1">
        <v>1.49E-2</v>
      </c>
      <c r="E650" s="1">
        <v>-2.2599999999999999E-2</v>
      </c>
      <c r="F650" s="1">
        <v>0</v>
      </c>
      <c r="G650" s="1">
        <v>5.9999999999999995E-4</v>
      </c>
    </row>
    <row r="651" spans="1:7" x14ac:dyDescent="0.2">
      <c r="A651" s="5">
        <v>201707</v>
      </c>
      <c r="B651" s="1">
        <v>1.8700000000000001E-2</v>
      </c>
      <c r="C651" s="1">
        <v>-1.6199999999999999E-2</v>
      </c>
      <c r="D651" s="1">
        <v>-2.2000000000000001E-3</v>
      </c>
      <c r="E651" s="1">
        <v>-5.8999999999999999E-3</v>
      </c>
      <c r="F651" s="1">
        <v>-1.5E-3</v>
      </c>
      <c r="G651" s="1">
        <v>6.9999999999999999E-4</v>
      </c>
    </row>
    <row r="652" spans="1:7" x14ac:dyDescent="0.2">
      <c r="A652" s="5">
        <v>201708</v>
      </c>
      <c r="B652" s="1">
        <v>1.6000000000000001E-3</v>
      </c>
      <c r="C652" s="1">
        <v>-1.8200000000000001E-2</v>
      </c>
      <c r="D652" s="1">
        <v>-2.07E-2</v>
      </c>
      <c r="E652" s="1">
        <v>1.1999999999999999E-3</v>
      </c>
      <c r="F652" s="1">
        <v>-2.35E-2</v>
      </c>
      <c r="G652" s="1">
        <v>8.9999999999999998E-4</v>
      </c>
    </row>
    <row r="653" spans="1:7" x14ac:dyDescent="0.2">
      <c r="A653" s="5">
        <v>201709</v>
      </c>
      <c r="B653" s="1">
        <v>2.5100000000000001E-2</v>
      </c>
      <c r="C653" s="1">
        <v>4.7399999999999998E-2</v>
      </c>
      <c r="D653" s="1">
        <v>3.09E-2</v>
      </c>
      <c r="E653" s="1">
        <v>-1.4999999999999999E-2</v>
      </c>
      <c r="F653" s="1">
        <v>1.6299999999999999E-2</v>
      </c>
      <c r="G653" s="1">
        <v>8.9999999999999998E-4</v>
      </c>
    </row>
    <row r="654" spans="1:7" x14ac:dyDescent="0.2">
      <c r="A654" s="5">
        <v>201710</v>
      </c>
      <c r="B654" s="1">
        <v>2.2499999999999999E-2</v>
      </c>
      <c r="C654" s="1">
        <v>-1.95E-2</v>
      </c>
      <c r="D654" s="1">
        <v>2.2000000000000001E-3</v>
      </c>
      <c r="E654" s="1">
        <v>8.5000000000000006E-3</v>
      </c>
      <c r="F654" s="1">
        <v>-3.2300000000000002E-2</v>
      </c>
      <c r="G654" s="1">
        <v>8.9999999999999998E-4</v>
      </c>
    </row>
    <row r="655" spans="1:7" x14ac:dyDescent="0.2">
      <c r="A655" s="5">
        <v>201711</v>
      </c>
      <c r="B655" s="1">
        <v>3.1199999999999999E-2</v>
      </c>
      <c r="C655" s="1">
        <v>-3.5000000000000001E-3</v>
      </c>
      <c r="D655" s="1">
        <v>-5.0000000000000001E-4</v>
      </c>
      <c r="E655" s="1">
        <v>3.1699999999999999E-2</v>
      </c>
      <c r="F655" s="1">
        <v>-1E-3</v>
      </c>
      <c r="G655" s="1">
        <v>8.0000000000000004E-4</v>
      </c>
    </row>
    <row r="656" spans="1:7" x14ac:dyDescent="0.2">
      <c r="A656" s="5">
        <v>201712</v>
      </c>
      <c r="B656" s="1">
        <v>1.06E-2</v>
      </c>
      <c r="C656" s="1">
        <v>-1.0699999999999999E-2</v>
      </c>
      <c r="D656" s="1">
        <v>2.9999999999999997E-4</v>
      </c>
      <c r="E656" s="1">
        <v>7.4999999999999997E-3</v>
      </c>
      <c r="F656" s="1">
        <v>1.66E-2</v>
      </c>
      <c r="G656" s="1">
        <v>8.9999999999999998E-4</v>
      </c>
    </row>
    <row r="657" spans="1:7" x14ac:dyDescent="0.2">
      <c r="A657" s="5">
        <v>201801</v>
      </c>
      <c r="B657" s="1">
        <v>5.5800000000000002E-2</v>
      </c>
      <c r="C657" s="1">
        <v>-3.2500000000000001E-2</v>
      </c>
      <c r="D657" s="1">
        <v>-1.3599999999999999E-2</v>
      </c>
      <c r="E657" s="1">
        <v>-7.1999999999999998E-3</v>
      </c>
      <c r="F657" s="1">
        <v>-1.01E-2</v>
      </c>
      <c r="G657" s="1">
        <v>1.1000000000000001E-3</v>
      </c>
    </row>
    <row r="658" spans="1:7" x14ac:dyDescent="0.2">
      <c r="A658" s="5">
        <v>201802</v>
      </c>
      <c r="B658" s="1">
        <v>-3.6499999999999998E-2</v>
      </c>
      <c r="C658" s="1">
        <v>3.2000000000000002E-3</v>
      </c>
      <c r="D658" s="1">
        <v>-1.03E-2</v>
      </c>
      <c r="E658" s="1">
        <v>5.5999999999999999E-3</v>
      </c>
      <c r="F658" s="1">
        <v>-2.3199999999999998E-2</v>
      </c>
      <c r="G658" s="1">
        <v>1.1000000000000001E-3</v>
      </c>
    </row>
    <row r="659" spans="1:7" x14ac:dyDescent="0.2">
      <c r="A659" s="5">
        <v>201803</v>
      </c>
      <c r="B659" s="1">
        <v>-2.35E-2</v>
      </c>
      <c r="C659" s="1">
        <v>3.5900000000000001E-2</v>
      </c>
      <c r="D659" s="1">
        <v>-2.3E-3</v>
      </c>
      <c r="E659" s="1">
        <v>-4.7999999999999996E-3</v>
      </c>
      <c r="F659" s="1">
        <v>0</v>
      </c>
      <c r="G659" s="1">
        <v>1.1999999999999999E-3</v>
      </c>
    </row>
    <row r="660" spans="1:7" x14ac:dyDescent="0.2">
      <c r="A660" s="5">
        <v>201804</v>
      </c>
      <c r="B660" s="1">
        <v>2.8999999999999998E-3</v>
      </c>
      <c r="C660" s="1">
        <v>9.1000000000000004E-3</v>
      </c>
      <c r="D660" s="1">
        <v>4.7999999999999996E-3</v>
      </c>
      <c r="E660" s="1">
        <v>-2.41E-2</v>
      </c>
      <c r="F660" s="1">
        <v>1.26E-2</v>
      </c>
      <c r="G660" s="1">
        <v>1.4E-3</v>
      </c>
    </row>
    <row r="661" spans="1:7" x14ac:dyDescent="0.2">
      <c r="A661" s="5">
        <v>201805</v>
      </c>
      <c r="B661" s="1">
        <v>2.6499999999999999E-2</v>
      </c>
      <c r="C661" s="1">
        <v>4.7899999999999998E-2</v>
      </c>
      <c r="D661" s="1">
        <v>-3.1300000000000001E-2</v>
      </c>
      <c r="E661" s="1">
        <v>-2.0500000000000001E-2</v>
      </c>
      <c r="F661" s="1">
        <v>-1.4800000000000001E-2</v>
      </c>
      <c r="G661" s="1">
        <v>1.4E-3</v>
      </c>
    </row>
    <row r="662" spans="1:7" x14ac:dyDescent="0.2">
      <c r="A662" s="5">
        <v>201806</v>
      </c>
      <c r="B662" s="1">
        <v>4.7999999999999996E-3</v>
      </c>
      <c r="C662" s="1">
        <v>8.0999999999999996E-3</v>
      </c>
      <c r="D662" s="1">
        <v>-2.3300000000000001E-2</v>
      </c>
      <c r="E662" s="1">
        <v>8.2000000000000007E-3</v>
      </c>
      <c r="F662" s="1">
        <v>2.0999999999999999E-3</v>
      </c>
      <c r="G662" s="1">
        <v>1.4E-3</v>
      </c>
    </row>
    <row r="663" spans="1:7" x14ac:dyDescent="0.2">
      <c r="A663" s="5">
        <v>201807</v>
      </c>
      <c r="B663" s="1">
        <v>3.1899999999999998E-2</v>
      </c>
      <c r="C663" s="1">
        <v>-1.95E-2</v>
      </c>
      <c r="D663" s="1">
        <v>4.4999999999999997E-3</v>
      </c>
      <c r="E663" s="1">
        <v>1.5299999999999999E-2</v>
      </c>
      <c r="F663" s="1">
        <v>3.5999999999999999E-3</v>
      </c>
      <c r="G663" s="1">
        <v>1.6000000000000001E-3</v>
      </c>
    </row>
    <row r="664" spans="1:7" x14ac:dyDescent="0.2">
      <c r="A664" s="5">
        <v>201808</v>
      </c>
      <c r="B664" s="1">
        <v>3.44E-2</v>
      </c>
      <c r="C664" s="1">
        <v>6.3E-3</v>
      </c>
      <c r="D664" s="1">
        <v>-3.9800000000000002E-2</v>
      </c>
      <c r="E664" s="1">
        <v>-2.8999999999999998E-3</v>
      </c>
      <c r="F664" s="1">
        <v>-2.64E-2</v>
      </c>
      <c r="G664" s="1">
        <v>1.6000000000000001E-3</v>
      </c>
    </row>
    <row r="665" spans="1:7" x14ac:dyDescent="0.2">
      <c r="A665" s="5">
        <v>201809</v>
      </c>
      <c r="B665" s="1">
        <v>5.9999999999999995E-4</v>
      </c>
      <c r="C665" s="1">
        <v>-2.5000000000000001E-2</v>
      </c>
      <c r="D665" s="1">
        <v>-1.7000000000000001E-2</v>
      </c>
      <c r="E665" s="1">
        <v>6.7000000000000002E-3</v>
      </c>
      <c r="F665" s="1">
        <v>1.2800000000000001E-2</v>
      </c>
      <c r="G665" s="1">
        <v>1.5E-3</v>
      </c>
    </row>
    <row r="666" spans="1:7" x14ac:dyDescent="0.2">
      <c r="A666" s="5">
        <v>201810</v>
      </c>
      <c r="B666" s="1">
        <v>-7.6799999999999993E-2</v>
      </c>
      <c r="C666" s="1">
        <v>-4.4999999999999998E-2</v>
      </c>
      <c r="D666" s="1">
        <v>3.4299999999999997E-2</v>
      </c>
      <c r="E666" s="1">
        <v>0.01</v>
      </c>
      <c r="F666" s="1">
        <v>3.5400000000000001E-2</v>
      </c>
      <c r="G666" s="1">
        <v>1.9E-3</v>
      </c>
    </row>
    <row r="667" spans="1:7" x14ac:dyDescent="0.2">
      <c r="A667" s="5">
        <v>201811</v>
      </c>
      <c r="B667" s="1">
        <v>1.6899999999999998E-2</v>
      </c>
      <c r="C667" s="1">
        <v>-7.6E-3</v>
      </c>
      <c r="D667" s="1">
        <v>2.5999999999999999E-3</v>
      </c>
      <c r="E667" s="1">
        <v>-6.1999999999999998E-3</v>
      </c>
      <c r="F667" s="1">
        <v>4.0000000000000001E-3</v>
      </c>
      <c r="G667" s="1">
        <v>1.8E-3</v>
      </c>
    </row>
    <row r="668" spans="1:7" x14ac:dyDescent="0.2">
      <c r="A668" s="5">
        <v>201812</v>
      </c>
      <c r="B668" s="1">
        <v>-9.5500000000000002E-2</v>
      </c>
      <c r="C668" s="1">
        <v>-2.9100000000000001E-2</v>
      </c>
      <c r="D668" s="1">
        <v>-1.9E-2</v>
      </c>
      <c r="E668" s="1">
        <v>-2.9999999999999997E-4</v>
      </c>
      <c r="F668" s="1">
        <v>2E-3</v>
      </c>
      <c r="G668" s="1">
        <v>1.9E-3</v>
      </c>
    </row>
    <row r="669" spans="1:7" x14ac:dyDescent="0.2">
      <c r="A669" s="5">
        <v>201901</v>
      </c>
      <c r="B669" s="1">
        <v>8.4099999999999994E-2</v>
      </c>
      <c r="C669" s="1">
        <v>3.0099999999999998E-2</v>
      </c>
      <c r="D669" s="1">
        <v>-4.4000000000000003E-3</v>
      </c>
      <c r="E669" s="1">
        <v>-7.7999999999999996E-3</v>
      </c>
      <c r="F669" s="1">
        <v>-1.5299999999999999E-2</v>
      </c>
      <c r="G669" s="1">
        <v>2.0999999999999999E-3</v>
      </c>
    </row>
    <row r="670" spans="1:7" x14ac:dyDescent="0.2">
      <c r="A670" s="5">
        <v>201902</v>
      </c>
      <c r="B670" s="1">
        <v>3.4000000000000002E-2</v>
      </c>
      <c r="C670" s="1">
        <v>1.7299999999999999E-2</v>
      </c>
      <c r="D670" s="1">
        <v>-2.6800000000000001E-2</v>
      </c>
      <c r="E670" s="1">
        <v>2.0999999999999999E-3</v>
      </c>
      <c r="F670" s="1">
        <v>-1.61E-2</v>
      </c>
      <c r="G670" s="1">
        <v>1.8E-3</v>
      </c>
    </row>
    <row r="671" spans="1:7" x14ac:dyDescent="0.2">
      <c r="A671" s="5">
        <v>201903</v>
      </c>
      <c r="B671" s="1">
        <v>1.0999999999999999E-2</v>
      </c>
      <c r="C671" s="1">
        <v>-3.4599999999999999E-2</v>
      </c>
      <c r="D671" s="1">
        <v>-4.0500000000000001E-2</v>
      </c>
      <c r="E671" s="1">
        <v>7.7999999999999996E-3</v>
      </c>
      <c r="F671" s="1">
        <v>-9.9000000000000008E-3</v>
      </c>
      <c r="G671" s="1">
        <v>1.9E-3</v>
      </c>
    </row>
    <row r="672" spans="1:7" x14ac:dyDescent="0.2">
      <c r="A672" s="5">
        <v>201904</v>
      </c>
      <c r="B672" s="1">
        <v>3.9600000000000003E-2</v>
      </c>
      <c r="C672" s="1">
        <v>-1.17E-2</v>
      </c>
      <c r="D672" s="1">
        <v>2.1700000000000001E-2</v>
      </c>
      <c r="E672" s="1">
        <v>1.66E-2</v>
      </c>
      <c r="F672" s="1">
        <v>-2.24E-2</v>
      </c>
      <c r="G672" s="1">
        <v>2.0999999999999999E-3</v>
      </c>
    </row>
    <row r="673" spans="1:7" x14ac:dyDescent="0.2">
      <c r="A673" s="5">
        <v>201905</v>
      </c>
      <c r="B673" s="1">
        <v>-6.9400000000000003E-2</v>
      </c>
      <c r="C673" s="1">
        <v>-1.5900000000000001E-2</v>
      </c>
      <c r="D673" s="1">
        <v>-2.3699999999999999E-2</v>
      </c>
      <c r="E673" s="1">
        <v>-5.0000000000000001E-3</v>
      </c>
      <c r="F673" s="1">
        <v>1.7399999999999999E-2</v>
      </c>
      <c r="G673" s="1">
        <v>2.0999999999999999E-3</v>
      </c>
    </row>
    <row r="674" spans="1:7" x14ac:dyDescent="0.2">
      <c r="A674" s="5">
        <v>201906</v>
      </c>
      <c r="B674" s="1">
        <v>6.93E-2</v>
      </c>
      <c r="C674" s="1">
        <v>3.2000000000000002E-3</v>
      </c>
      <c r="D674" s="1">
        <v>-7.1000000000000004E-3</v>
      </c>
      <c r="E674" s="1">
        <v>8.8000000000000005E-3</v>
      </c>
      <c r="F674" s="1">
        <v>-4.7999999999999996E-3</v>
      </c>
      <c r="G674" s="1">
        <v>1.8E-3</v>
      </c>
    </row>
    <row r="675" spans="1:7" x14ac:dyDescent="0.2">
      <c r="A675" s="5">
        <v>201907</v>
      </c>
      <c r="B675" s="1">
        <v>1.1900000000000001E-2</v>
      </c>
      <c r="C675" s="1">
        <v>-1.78E-2</v>
      </c>
      <c r="D675" s="1">
        <v>4.1999999999999997E-3</v>
      </c>
      <c r="E675" s="1">
        <v>-6.9999999999999999E-4</v>
      </c>
      <c r="F675" s="1">
        <v>3.7000000000000002E-3</v>
      </c>
      <c r="G675" s="1">
        <v>1.9E-3</v>
      </c>
    </row>
    <row r="676" spans="1:7" x14ac:dyDescent="0.2">
      <c r="A676" s="5">
        <v>201908</v>
      </c>
      <c r="B676" s="1">
        <v>-2.58E-2</v>
      </c>
      <c r="C676" s="1">
        <v>-3.2099999999999997E-2</v>
      </c>
      <c r="D676" s="1">
        <v>-4.9500000000000002E-2</v>
      </c>
      <c r="E676" s="1">
        <v>5.4999999999999997E-3</v>
      </c>
      <c r="F676" s="1">
        <v>-6.8999999999999999E-3</v>
      </c>
      <c r="G676" s="1">
        <v>1.6000000000000001E-3</v>
      </c>
    </row>
    <row r="677" spans="1:7" x14ac:dyDescent="0.2">
      <c r="A677" s="5">
        <v>201909</v>
      </c>
      <c r="B677" s="1">
        <v>1.43E-2</v>
      </c>
      <c r="C677" s="1">
        <v>2.7000000000000001E-3</v>
      </c>
      <c r="D677" s="1">
        <v>6.83E-2</v>
      </c>
      <c r="E677" s="1">
        <v>1.84E-2</v>
      </c>
      <c r="F677" s="1">
        <v>3.3599999999999998E-2</v>
      </c>
      <c r="G677" s="1">
        <v>1.8E-3</v>
      </c>
    </row>
    <row r="678" spans="1:7" x14ac:dyDescent="0.2">
      <c r="A678" s="5">
        <v>201910</v>
      </c>
      <c r="B678" s="1">
        <v>2.06E-2</v>
      </c>
      <c r="C678" s="1">
        <v>2.5999999999999999E-3</v>
      </c>
      <c r="D678" s="1">
        <v>-1.9300000000000001E-2</v>
      </c>
      <c r="E678" s="1">
        <v>4.4000000000000003E-3</v>
      </c>
      <c r="F678" s="1">
        <v>-9.5999999999999992E-3</v>
      </c>
      <c r="G678" s="1">
        <v>1.5E-3</v>
      </c>
    </row>
    <row r="679" spans="1:7" x14ac:dyDescent="0.2">
      <c r="A679" s="5">
        <v>201911</v>
      </c>
      <c r="B679" s="1">
        <v>3.8699999999999998E-2</v>
      </c>
      <c r="C679" s="1">
        <v>4.4999999999999997E-3</v>
      </c>
      <c r="D679" s="1">
        <v>-2.0199999999999999E-2</v>
      </c>
      <c r="E679" s="1">
        <v>-1.5900000000000001E-2</v>
      </c>
      <c r="F679" s="1">
        <v>-1.2500000000000001E-2</v>
      </c>
      <c r="G679" s="1">
        <v>1.1999999999999999E-3</v>
      </c>
    </row>
    <row r="680" spans="1:7" x14ac:dyDescent="0.2">
      <c r="A680" s="5">
        <v>201912</v>
      </c>
      <c r="B680" s="1">
        <v>2.7699999999999999E-2</v>
      </c>
      <c r="C680" s="1">
        <v>9.7000000000000003E-3</v>
      </c>
      <c r="D680" s="1">
        <v>1.7899999999999999E-2</v>
      </c>
      <c r="E680" s="1">
        <v>0</v>
      </c>
      <c r="F680" s="1">
        <v>1.2200000000000001E-2</v>
      </c>
      <c r="G680" s="1">
        <v>1.4E-3</v>
      </c>
    </row>
    <row r="681" spans="1:7" x14ac:dyDescent="0.2">
      <c r="A681" s="5">
        <v>202001</v>
      </c>
      <c r="B681" s="1">
        <v>-1.1000000000000001E-3</v>
      </c>
      <c r="C681" s="1">
        <v>-4.3799999999999999E-2</v>
      </c>
      <c r="D681" s="1">
        <v>-6.2399999999999997E-2</v>
      </c>
      <c r="E681" s="1">
        <v>-1.18E-2</v>
      </c>
      <c r="F681" s="1">
        <v>-2.3199999999999998E-2</v>
      </c>
      <c r="G681" s="1">
        <v>1.2999999999999999E-3</v>
      </c>
    </row>
    <row r="682" spans="1:7" x14ac:dyDescent="0.2">
      <c r="A682" s="5">
        <v>202002</v>
      </c>
      <c r="B682" s="1">
        <v>-8.1299999999999997E-2</v>
      </c>
      <c r="C682" s="1">
        <v>2.0000000000000001E-4</v>
      </c>
      <c r="D682" s="1">
        <v>-3.7900000000000003E-2</v>
      </c>
      <c r="E682" s="1">
        <v>-1.47E-2</v>
      </c>
      <c r="F682" s="1">
        <v>-2.5100000000000001E-2</v>
      </c>
      <c r="G682" s="1">
        <v>1.1999999999999999E-3</v>
      </c>
    </row>
    <row r="683" spans="1:7" x14ac:dyDescent="0.2">
      <c r="A683" s="5">
        <v>202003</v>
      </c>
      <c r="B683" s="1">
        <v>-0.1338</v>
      </c>
      <c r="C683" s="1">
        <v>-8.3199999999999996E-2</v>
      </c>
      <c r="D683" s="1">
        <v>-0.14019999999999999</v>
      </c>
      <c r="E683" s="1">
        <v>-1.5100000000000001E-2</v>
      </c>
      <c r="F683" s="1">
        <v>1.26E-2</v>
      </c>
      <c r="G683" s="1">
        <v>1.1999999999999999E-3</v>
      </c>
    </row>
    <row r="684" spans="1:7" x14ac:dyDescent="0.2">
      <c r="A684" s="5">
        <v>202004</v>
      </c>
      <c r="B684" s="1">
        <v>0.13650000000000001</v>
      </c>
      <c r="C684" s="1">
        <v>2.58E-2</v>
      </c>
      <c r="D684" s="1">
        <v>-1.18E-2</v>
      </c>
      <c r="E684" s="1">
        <v>2.7E-2</v>
      </c>
      <c r="F684" s="1">
        <v>-1.01E-2</v>
      </c>
      <c r="G684" s="1">
        <v>0</v>
      </c>
    </row>
    <row r="685" spans="1:7" x14ac:dyDescent="0.2">
      <c r="A685" s="5">
        <v>202005</v>
      </c>
      <c r="B685" s="1">
        <v>5.5800000000000002E-2</v>
      </c>
      <c r="C685" s="1">
        <v>1.9699999999999999E-2</v>
      </c>
      <c r="D685" s="1">
        <v>-4.8000000000000001E-2</v>
      </c>
      <c r="E685" s="1">
        <v>9.5999999999999992E-3</v>
      </c>
      <c r="F685" s="1">
        <v>-3.2500000000000001E-2</v>
      </c>
      <c r="G685" s="1">
        <v>1E-4</v>
      </c>
    </row>
    <row r="686" spans="1:7" x14ac:dyDescent="0.2">
      <c r="A686" s="5">
        <v>202006</v>
      </c>
      <c r="B686" s="1">
        <v>2.46E-2</v>
      </c>
      <c r="C686" s="1">
        <v>1.9599999999999999E-2</v>
      </c>
      <c r="D686" s="1">
        <v>-2.0400000000000001E-2</v>
      </c>
      <c r="E686" s="1">
        <v>8.9999999999999998E-4</v>
      </c>
      <c r="F686" s="1">
        <v>5.3E-3</v>
      </c>
      <c r="G686" s="1">
        <v>1E-4</v>
      </c>
    </row>
    <row r="687" spans="1:7" x14ac:dyDescent="0.2">
      <c r="A687" s="5">
        <v>202007</v>
      </c>
      <c r="B687" s="1">
        <v>5.7700000000000001E-2</v>
      </c>
      <c r="C687" s="1">
        <v>-3.15E-2</v>
      </c>
      <c r="D687" s="1">
        <v>-1.46E-2</v>
      </c>
      <c r="E687" s="1">
        <v>3.8999999999999998E-3</v>
      </c>
      <c r="F687" s="1">
        <v>8.8999999999999999E-3</v>
      </c>
      <c r="G687" s="1">
        <v>1E-4</v>
      </c>
    </row>
    <row r="688" spans="1:7" x14ac:dyDescent="0.2">
      <c r="A688" s="5">
        <v>202008</v>
      </c>
      <c r="B688" s="1">
        <v>7.6300000000000007E-2</v>
      </c>
      <c r="C688" s="1">
        <v>-8.6999999999999994E-3</v>
      </c>
      <c r="D688" s="1">
        <v>-2.93E-2</v>
      </c>
      <c r="E688" s="1">
        <v>4.2700000000000002E-2</v>
      </c>
      <c r="F688" s="1">
        <v>-1.2999999999999999E-2</v>
      </c>
      <c r="G688" s="1">
        <v>1E-4</v>
      </c>
    </row>
    <row r="689" spans="1:7" x14ac:dyDescent="0.2">
      <c r="A689" s="5">
        <v>202009</v>
      </c>
      <c r="B689" s="1">
        <v>-3.6299999999999999E-2</v>
      </c>
      <c r="C689" s="1">
        <v>-6.9999999999999999E-4</v>
      </c>
      <c r="D689" s="1">
        <v>-2.6599999999999999E-2</v>
      </c>
      <c r="E689" s="1">
        <v>-1.29E-2</v>
      </c>
      <c r="F689" s="1">
        <v>-1.77E-2</v>
      </c>
      <c r="G689" s="1">
        <v>1E-4</v>
      </c>
    </row>
    <row r="690" spans="1:7" x14ac:dyDescent="0.2">
      <c r="A690" s="5">
        <v>202010</v>
      </c>
      <c r="B690" s="1">
        <v>-2.1000000000000001E-2</v>
      </c>
      <c r="C690" s="1">
        <v>4.6699999999999998E-2</v>
      </c>
      <c r="D690" s="1">
        <v>4.19E-2</v>
      </c>
      <c r="E690" s="1">
        <v>-9.2999999999999992E-3</v>
      </c>
      <c r="F690" s="1">
        <v>-7.3000000000000001E-3</v>
      </c>
      <c r="G690" s="1">
        <v>1E-4</v>
      </c>
    </row>
    <row r="691" spans="1:7" x14ac:dyDescent="0.2">
      <c r="A691" s="5">
        <v>202011</v>
      </c>
      <c r="B691" s="1">
        <v>0.12470000000000001</v>
      </c>
      <c r="C691" s="1">
        <v>7.0599999999999996E-2</v>
      </c>
      <c r="D691" s="1">
        <v>1.9900000000000001E-2</v>
      </c>
      <c r="E691" s="1">
        <v>-2.1700000000000001E-2</v>
      </c>
      <c r="F691" s="1">
        <v>1.32E-2</v>
      </c>
      <c r="G691" s="1">
        <v>1E-4</v>
      </c>
    </row>
    <row r="692" spans="1:7" x14ac:dyDescent="0.2">
      <c r="A692" s="5">
        <v>202012</v>
      </c>
      <c r="B692" s="1">
        <v>4.6300000000000001E-2</v>
      </c>
      <c r="C692" s="1">
        <v>4.7500000000000001E-2</v>
      </c>
      <c r="D692" s="1">
        <v>-1.5599999999999999E-2</v>
      </c>
      <c r="E692" s="1">
        <v>-1.9099999999999999E-2</v>
      </c>
      <c r="F692" s="1">
        <v>-1.5E-3</v>
      </c>
      <c r="G692" s="1">
        <v>1E-4</v>
      </c>
    </row>
    <row r="693" spans="1:7" x14ac:dyDescent="0.2">
      <c r="A693" s="5">
        <v>202101</v>
      </c>
      <c r="B693" s="1">
        <v>-2.9999999999999997E-4</v>
      </c>
      <c r="C693" s="1">
        <v>6.83E-2</v>
      </c>
      <c r="D693" s="1">
        <v>2.9399999999999999E-2</v>
      </c>
      <c r="E693" s="1">
        <v>-3.6499999999999998E-2</v>
      </c>
      <c r="F693" s="1">
        <v>4.7899999999999998E-2</v>
      </c>
      <c r="G693" s="1">
        <v>0</v>
      </c>
    </row>
    <row r="694" spans="1:7" x14ac:dyDescent="0.2">
      <c r="A694" s="5">
        <v>202102</v>
      </c>
      <c r="B694" s="1">
        <v>2.7799999999999998E-2</v>
      </c>
      <c r="C694" s="1">
        <v>4.4600000000000001E-2</v>
      </c>
      <c r="D694" s="1">
        <v>7.1999999999999995E-2</v>
      </c>
      <c r="E694" s="1">
        <v>4.1000000000000003E-3</v>
      </c>
      <c r="F694" s="1">
        <v>-1.9300000000000001E-2</v>
      </c>
      <c r="G694" s="1">
        <v>0</v>
      </c>
    </row>
    <row r="695" spans="1:7" x14ac:dyDescent="0.2">
      <c r="A695" s="5">
        <v>202103</v>
      </c>
      <c r="B695" s="1">
        <v>3.0800000000000001E-2</v>
      </c>
      <c r="C695" s="1">
        <v>-8.6999999999999994E-3</v>
      </c>
      <c r="D695" s="1">
        <v>7.3200000000000001E-2</v>
      </c>
      <c r="E695" s="1">
        <v>6.3E-2</v>
      </c>
      <c r="F695" s="1">
        <v>3.4799999999999998E-2</v>
      </c>
      <c r="G695" s="1">
        <v>0</v>
      </c>
    </row>
    <row r="696" spans="1:7" x14ac:dyDescent="0.2">
      <c r="A696" s="5">
        <v>202104</v>
      </c>
      <c r="B696" s="1">
        <v>4.9299999999999997E-2</v>
      </c>
      <c r="C696" s="1">
        <v>-3.1E-2</v>
      </c>
      <c r="D696" s="1">
        <v>-9.9000000000000008E-3</v>
      </c>
      <c r="E696" s="1">
        <v>2.3599999999999999E-2</v>
      </c>
      <c r="F696" s="1">
        <v>-2.7699999999999999E-2</v>
      </c>
      <c r="G696" s="1">
        <v>0</v>
      </c>
    </row>
    <row r="697" spans="1:7" x14ac:dyDescent="0.2">
      <c r="A697" s="5">
        <v>202105</v>
      </c>
      <c r="B697" s="1">
        <v>2.8999999999999998E-3</v>
      </c>
      <c r="C697" s="1">
        <v>1.24E-2</v>
      </c>
      <c r="D697" s="1">
        <v>7.0300000000000001E-2</v>
      </c>
      <c r="E697" s="1">
        <v>2.3800000000000002E-2</v>
      </c>
      <c r="F697" s="1">
        <v>3.0599999999999999E-2</v>
      </c>
      <c r="G697" s="1">
        <v>0</v>
      </c>
    </row>
    <row r="698" spans="1:7" x14ac:dyDescent="0.2">
      <c r="A698" s="5">
        <v>202106</v>
      </c>
      <c r="B698" s="1">
        <v>2.75E-2</v>
      </c>
      <c r="C698" s="1">
        <v>-2.8999999999999998E-3</v>
      </c>
      <c r="D698" s="1">
        <v>-7.8100000000000003E-2</v>
      </c>
      <c r="E698" s="1">
        <v>-2.1000000000000001E-2</v>
      </c>
      <c r="F698" s="1">
        <v>-9.7000000000000003E-3</v>
      </c>
      <c r="G698" s="1">
        <v>0</v>
      </c>
    </row>
    <row r="699" spans="1:7" x14ac:dyDescent="0.2">
      <c r="A699" s="5">
        <v>202107</v>
      </c>
      <c r="B699" s="1">
        <v>1.2699999999999999E-2</v>
      </c>
      <c r="C699" s="1">
        <v>-4.5600000000000002E-2</v>
      </c>
      <c r="D699" s="1">
        <v>-1.7500000000000002E-2</v>
      </c>
      <c r="E699" s="1">
        <v>5.3699999999999998E-2</v>
      </c>
      <c r="F699" s="1">
        <v>-5.4999999999999997E-3</v>
      </c>
      <c r="G699" s="1">
        <v>0</v>
      </c>
    </row>
    <row r="700" spans="1:7" x14ac:dyDescent="0.2">
      <c r="A700" s="5">
        <v>202108</v>
      </c>
      <c r="B700" s="1">
        <v>2.9000000000000001E-2</v>
      </c>
      <c r="C700" s="1">
        <v>-7.9000000000000008E-3</v>
      </c>
      <c r="D700" s="1">
        <v>-1.2999999999999999E-3</v>
      </c>
      <c r="E700" s="1">
        <v>-2.5999999999999999E-3</v>
      </c>
      <c r="F700" s="1">
        <v>-1.67E-2</v>
      </c>
      <c r="G700" s="1">
        <v>0</v>
      </c>
    </row>
    <row r="701" spans="1:7" x14ac:dyDescent="0.2">
      <c r="A701" s="5">
        <v>202109</v>
      </c>
      <c r="B701" s="1">
        <v>-4.3700000000000003E-2</v>
      </c>
      <c r="C701" s="1">
        <v>1.2500000000000001E-2</v>
      </c>
      <c r="D701" s="1">
        <v>5.0900000000000001E-2</v>
      </c>
      <c r="E701" s="1">
        <v>-1.9400000000000001E-2</v>
      </c>
      <c r="F701" s="1">
        <v>2.0799999999999999E-2</v>
      </c>
      <c r="G701" s="1">
        <v>0</v>
      </c>
    </row>
    <row r="702" spans="1:7" x14ac:dyDescent="0.2">
      <c r="A702" s="5">
        <v>202110</v>
      </c>
      <c r="B702" s="1">
        <v>6.6500000000000004E-2</v>
      </c>
      <c r="C702" s="1">
        <v>-2.69E-2</v>
      </c>
      <c r="D702" s="1">
        <v>-4.4000000000000003E-3</v>
      </c>
      <c r="E702" s="1">
        <v>1.7399999999999999E-2</v>
      </c>
      <c r="F702" s="1">
        <v>-1.4800000000000001E-2</v>
      </c>
      <c r="G702" s="1">
        <v>0</v>
      </c>
    </row>
    <row r="703" spans="1:7" x14ac:dyDescent="0.2">
      <c r="A703" s="5">
        <v>202111</v>
      </c>
      <c r="B703" s="1">
        <v>-1.55E-2</v>
      </c>
      <c r="C703" s="1">
        <v>-1.7399999999999999E-2</v>
      </c>
      <c r="D703" s="1">
        <v>-5.3E-3</v>
      </c>
      <c r="E703" s="1">
        <v>7.3800000000000004E-2</v>
      </c>
      <c r="F703" s="1">
        <v>1.6E-2</v>
      </c>
      <c r="G703" s="1">
        <v>0</v>
      </c>
    </row>
    <row r="704" spans="1:7" x14ac:dyDescent="0.2">
      <c r="A704" s="5">
        <v>202112</v>
      </c>
      <c r="B704" s="1">
        <v>3.1E-2</v>
      </c>
      <c r="C704" s="1">
        <v>-6.7999999999999996E-3</v>
      </c>
      <c r="D704" s="1">
        <v>3.2300000000000002E-2</v>
      </c>
      <c r="E704" s="1">
        <v>4.7500000000000001E-2</v>
      </c>
      <c r="F704" s="1">
        <v>4.3700000000000003E-2</v>
      </c>
      <c r="G704" s="1">
        <v>1E-4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B2C88-75E9-EF40-9FBA-646C7B4074D5}">
  <dimension ref="A1:I90"/>
  <sheetViews>
    <sheetView zoomScale="50" workbookViewId="0">
      <selection activeCell="AD15" sqref="AD15"/>
    </sheetView>
  </sheetViews>
  <sheetFormatPr baseColWidth="10" defaultRowHeight="16" x14ac:dyDescent="0.2"/>
  <sheetData>
    <row r="1" spans="1:9" x14ac:dyDescent="0.2">
      <c r="A1" t="s">
        <v>28</v>
      </c>
    </row>
    <row r="2" spans="1:9" ht="17" thickBot="1" x14ac:dyDescent="0.25"/>
    <row r="3" spans="1:9" x14ac:dyDescent="0.2">
      <c r="A3" s="26" t="s">
        <v>29</v>
      </c>
      <c r="B3" s="26"/>
    </row>
    <row r="4" spans="1:9" x14ac:dyDescent="0.2">
      <c r="A4" s="23" t="s">
        <v>30</v>
      </c>
      <c r="B4" s="23">
        <v>0.22350256066360749</v>
      </c>
    </row>
    <row r="5" spans="1:9" x14ac:dyDescent="0.2">
      <c r="A5" s="23" t="s">
        <v>31</v>
      </c>
      <c r="B5" s="23">
        <v>4.9953394623189547E-2</v>
      </c>
    </row>
    <row r="6" spans="1:9" x14ac:dyDescent="0.2">
      <c r="A6" s="23" t="s">
        <v>32</v>
      </c>
      <c r="B6" s="23">
        <v>2.4510643543490234E-3</v>
      </c>
    </row>
    <row r="7" spans="1:9" x14ac:dyDescent="0.2">
      <c r="A7" s="23" t="s">
        <v>33</v>
      </c>
      <c r="B7" s="23">
        <v>5.3034102903693391E-2</v>
      </c>
    </row>
    <row r="8" spans="1:9" ht="17" thickBot="1" x14ac:dyDescent="0.25">
      <c r="A8" s="24" t="s">
        <v>34</v>
      </c>
      <c r="B8" s="24">
        <v>64</v>
      </c>
    </row>
    <row r="10" spans="1:9" ht="17" thickBot="1" x14ac:dyDescent="0.25">
      <c r="A10" t="s">
        <v>35</v>
      </c>
    </row>
    <row r="11" spans="1:9" x14ac:dyDescent="0.2">
      <c r="A11" s="25"/>
      <c r="B11" s="25" t="s">
        <v>40</v>
      </c>
      <c r="C11" s="25" t="s">
        <v>41</v>
      </c>
      <c r="D11" s="25" t="s">
        <v>42</v>
      </c>
      <c r="E11" s="25" t="s">
        <v>43</v>
      </c>
      <c r="F11" s="25" t="s">
        <v>44</v>
      </c>
    </row>
    <row r="12" spans="1:9" x14ac:dyDescent="0.2">
      <c r="A12" s="23" t="s">
        <v>36</v>
      </c>
      <c r="B12" s="23">
        <v>3</v>
      </c>
      <c r="C12" s="23">
        <v>8.873231252846725E-3</v>
      </c>
      <c r="D12" s="23">
        <v>2.9577437509489082E-3</v>
      </c>
      <c r="E12" s="23">
        <v>1.0515988234782836</v>
      </c>
      <c r="F12" s="23">
        <v>0.3764640639335074</v>
      </c>
    </row>
    <row r="13" spans="1:9" x14ac:dyDescent="0.2">
      <c r="A13" s="23" t="s">
        <v>37</v>
      </c>
      <c r="B13" s="23">
        <v>60</v>
      </c>
      <c r="C13" s="23">
        <v>0.16875696424797237</v>
      </c>
      <c r="D13" s="23">
        <v>2.8126160707995394E-3</v>
      </c>
      <c r="E13" s="23"/>
      <c r="F13" s="23"/>
    </row>
    <row r="14" spans="1:9" ht="17" thickBot="1" x14ac:dyDescent="0.25">
      <c r="A14" s="24" t="s">
        <v>38</v>
      </c>
      <c r="B14" s="24">
        <v>63</v>
      </c>
      <c r="C14" s="24">
        <v>0.1776301955008191</v>
      </c>
      <c r="D14" s="24"/>
      <c r="E14" s="24"/>
      <c r="F14" s="24"/>
    </row>
    <row r="15" spans="1:9" ht="17" thickBot="1" x14ac:dyDescent="0.25"/>
    <row r="16" spans="1:9" x14ac:dyDescent="0.2">
      <c r="A16" s="25"/>
      <c r="B16" s="25" t="s">
        <v>45</v>
      </c>
      <c r="C16" s="25" t="s">
        <v>33</v>
      </c>
      <c r="D16" s="25" t="s">
        <v>46</v>
      </c>
      <c r="E16" s="25" t="s">
        <v>47</v>
      </c>
      <c r="F16" s="25" t="s">
        <v>48</v>
      </c>
      <c r="G16" s="25" t="s">
        <v>49</v>
      </c>
      <c r="H16" s="25" t="s">
        <v>50</v>
      </c>
      <c r="I16" s="25" t="s">
        <v>51</v>
      </c>
    </row>
    <row r="17" spans="1:9" x14ac:dyDescent="0.2">
      <c r="A17" s="23" t="s">
        <v>39</v>
      </c>
      <c r="B17" s="23">
        <v>1.6965489381152266E-2</v>
      </c>
      <c r="C17" s="23">
        <v>7.0798906029328505E-3</v>
      </c>
      <c r="D17" s="23">
        <v>2.3962925887759194</v>
      </c>
      <c r="E17" s="23">
        <v>1.9695927496756558E-2</v>
      </c>
      <c r="F17" s="23">
        <v>2.8035996280064528E-3</v>
      </c>
      <c r="G17" s="23">
        <v>3.112737913429808E-2</v>
      </c>
      <c r="H17" s="23">
        <v>2.8035996280064528E-3</v>
      </c>
      <c r="I17" s="23">
        <v>3.112737913429808E-2</v>
      </c>
    </row>
    <row r="18" spans="1:9" x14ac:dyDescent="0.2">
      <c r="A18" s="23" t="s">
        <v>8</v>
      </c>
      <c r="B18" s="23">
        <v>0.19719237594418976</v>
      </c>
      <c r="C18" s="23">
        <v>0.15916608151720368</v>
      </c>
      <c r="D18" s="23">
        <v>1.2389095343964722</v>
      </c>
      <c r="E18" s="23">
        <v>0.22020381760417748</v>
      </c>
      <c r="F18" s="23">
        <v>-0.12118719025321706</v>
      </c>
      <c r="G18" s="23">
        <v>0.51557194214159652</v>
      </c>
      <c r="H18" s="23">
        <v>-0.12118719025321706</v>
      </c>
      <c r="I18" s="23">
        <v>0.51557194214159652</v>
      </c>
    </row>
    <row r="19" spans="1:9" x14ac:dyDescent="0.2">
      <c r="A19" s="23" t="s">
        <v>9</v>
      </c>
      <c r="B19" s="23">
        <v>2.2469855932742158E-2</v>
      </c>
      <c r="C19" s="23">
        <v>0.26066756701226768</v>
      </c>
      <c r="D19" s="23">
        <v>8.6201195608215694E-2</v>
      </c>
      <c r="E19" s="23">
        <v>0.93159350199214919</v>
      </c>
      <c r="F19" s="23">
        <v>-0.49894291063165325</v>
      </c>
      <c r="G19" s="23">
        <v>0.54388262249713759</v>
      </c>
      <c r="H19" s="23">
        <v>-0.49894291063165325</v>
      </c>
      <c r="I19" s="23">
        <v>0.54388262249713759</v>
      </c>
    </row>
    <row r="20" spans="1:9" ht="17" thickBot="1" x14ac:dyDescent="0.25">
      <c r="A20" s="24" t="s">
        <v>10</v>
      </c>
      <c r="B20" s="24">
        <v>-0.26009115063725063</v>
      </c>
      <c r="C20" s="24">
        <v>0.19713717407455184</v>
      </c>
      <c r="D20" s="24">
        <v>-1.3193409708657553</v>
      </c>
      <c r="E20" s="24">
        <v>0.19206783480194725</v>
      </c>
      <c r="F20" s="24">
        <v>-0.65442421057662292</v>
      </c>
      <c r="G20" s="24">
        <v>0.1342419093021216</v>
      </c>
      <c r="H20" s="24">
        <v>-0.65442421057662292</v>
      </c>
      <c r="I20" s="24">
        <v>0.1342419093021216</v>
      </c>
    </row>
    <row r="24" spans="1:9" x14ac:dyDescent="0.2">
      <c r="A24" t="s">
        <v>52</v>
      </c>
      <c r="F24" t="s">
        <v>56</v>
      </c>
    </row>
    <row r="25" spans="1:9" ht="17" thickBot="1" x14ac:dyDescent="0.25"/>
    <row r="26" spans="1:9" x14ac:dyDescent="0.2">
      <c r="A26" s="25" t="s">
        <v>53</v>
      </c>
      <c r="B26" s="25" t="s">
        <v>59</v>
      </c>
      <c r="C26" s="25" t="s">
        <v>54</v>
      </c>
      <c r="D26" s="25" t="s">
        <v>55</v>
      </c>
      <c r="F26" s="25" t="s">
        <v>57</v>
      </c>
      <c r="G26" s="25" t="s">
        <v>58</v>
      </c>
    </row>
    <row r="27" spans="1:9" x14ac:dyDescent="0.2">
      <c r="A27" s="23">
        <v>1</v>
      </c>
      <c r="B27" s="23">
        <v>2.1025759549665752E-2</v>
      </c>
      <c r="C27" s="23">
        <v>2.0661775925881202E-2</v>
      </c>
      <c r="D27" s="23">
        <v>0.39921520127202798</v>
      </c>
      <c r="F27" s="23">
        <v>0.78125</v>
      </c>
      <c r="G27" s="23">
        <v>-8.9351820414291253E-2</v>
      </c>
    </row>
    <row r="28" spans="1:9" x14ac:dyDescent="0.2">
      <c r="A28" s="23">
        <v>2</v>
      </c>
      <c r="B28" s="23">
        <v>1.3564188155488488E-3</v>
      </c>
      <c r="C28" s="23">
        <v>3.5985020875031158E-2</v>
      </c>
      <c r="D28" s="23">
        <v>0.69528231275652108</v>
      </c>
      <c r="F28" s="23">
        <v>2.34375</v>
      </c>
      <c r="G28" s="23">
        <v>-8.9141958084342332E-2</v>
      </c>
    </row>
    <row r="29" spans="1:9" x14ac:dyDescent="0.2">
      <c r="A29" s="23">
        <v>3</v>
      </c>
      <c r="B29" s="23">
        <v>6.7751862567933842E-3</v>
      </c>
      <c r="C29" s="23">
        <v>-1.6318701222429472E-3</v>
      </c>
      <c r="D29" s="23">
        <v>-3.1530075712658888E-2</v>
      </c>
      <c r="F29" s="23">
        <v>3.90625</v>
      </c>
      <c r="G29" s="23">
        <v>-8.0924412819469618E-2</v>
      </c>
    </row>
    <row r="30" spans="1:9" x14ac:dyDescent="0.2">
      <c r="A30" s="23">
        <v>4</v>
      </c>
      <c r="B30" s="23">
        <v>1.1261269386532049E-2</v>
      </c>
      <c r="C30" s="23">
        <v>3.0185053916785796E-2</v>
      </c>
      <c r="D30" s="23">
        <v>0.58321861673575981</v>
      </c>
      <c r="F30" s="23">
        <v>5.46875</v>
      </c>
      <c r="G30" s="23">
        <v>-7.6975706235113781E-2</v>
      </c>
    </row>
    <row r="31" spans="1:9" x14ac:dyDescent="0.2">
      <c r="A31" s="23">
        <v>5</v>
      </c>
      <c r="B31" s="23">
        <v>2.7598447047685278E-2</v>
      </c>
      <c r="C31" s="23">
        <v>-1.6356316421415787E-2</v>
      </c>
      <c r="D31" s="23">
        <v>-0.31602753682297496</v>
      </c>
      <c r="F31" s="23">
        <v>7.03125</v>
      </c>
      <c r="G31" s="23">
        <v>-5.9539593253511332E-2</v>
      </c>
    </row>
    <row r="32" spans="1:9" x14ac:dyDescent="0.2">
      <c r="A32" s="23">
        <v>6</v>
      </c>
      <c r="B32" s="23">
        <v>2.7847701630701775E-2</v>
      </c>
      <c r="C32" s="23">
        <v>1.0547636296872592E-2</v>
      </c>
      <c r="D32" s="23">
        <v>0.20379548990876756</v>
      </c>
      <c r="F32" s="23">
        <v>8.59375</v>
      </c>
      <c r="G32" s="23">
        <v>-5.5952190332304856E-2</v>
      </c>
    </row>
    <row r="33" spans="1:7" x14ac:dyDescent="0.2">
      <c r="A33" s="23">
        <v>7</v>
      </c>
      <c r="B33" s="23">
        <v>2.6128028670380127E-2</v>
      </c>
      <c r="C33" s="23">
        <v>1.6233576586165695E-2</v>
      </c>
      <c r="D33" s="23">
        <v>0.31365602683229293</v>
      </c>
      <c r="F33" s="23">
        <v>10.15625</v>
      </c>
      <c r="G33" s="23">
        <v>-4.6787121580320126E-2</v>
      </c>
    </row>
    <row r="34" spans="1:7" x14ac:dyDescent="0.2">
      <c r="A34" s="23">
        <v>8</v>
      </c>
      <c r="B34" s="23">
        <v>2.4760436110401261E-2</v>
      </c>
      <c r="C34" s="23">
        <v>-2.3865767151890451E-2</v>
      </c>
      <c r="D34" s="23">
        <v>-0.46112091580273779</v>
      </c>
      <c r="F34" s="23">
        <v>11.71875</v>
      </c>
      <c r="G34" s="23">
        <v>-3.7297016451341369E-2</v>
      </c>
    </row>
    <row r="35" spans="1:7" x14ac:dyDescent="0.2">
      <c r="A35" s="23">
        <v>9</v>
      </c>
      <c r="B35" s="23">
        <v>2.8128310080295489E-2</v>
      </c>
      <c r="C35" s="23">
        <v>-3.7775253754494406E-2</v>
      </c>
      <c r="D35" s="23">
        <v>-0.72987218450145153</v>
      </c>
      <c r="F35" s="23">
        <v>13.28125</v>
      </c>
      <c r="G35" s="23">
        <v>-3.4447193177147527E-2</v>
      </c>
    </row>
    <row r="36" spans="1:7" x14ac:dyDescent="0.2">
      <c r="A36" s="23">
        <v>10</v>
      </c>
      <c r="B36" s="23">
        <v>1.5205707066493384E-2</v>
      </c>
      <c r="C36" s="23">
        <v>7.2123942870965907E-2</v>
      </c>
      <c r="D36" s="23">
        <v>1.3935382163204304</v>
      </c>
      <c r="F36" s="23">
        <v>14.84375</v>
      </c>
      <c r="G36" s="23">
        <v>-3.4160626758335547E-2</v>
      </c>
    </row>
    <row r="37" spans="1:7" x14ac:dyDescent="0.2">
      <c r="A37" s="23">
        <v>11</v>
      </c>
      <c r="B37" s="23">
        <v>2.0861175676600147E-2</v>
      </c>
      <c r="C37" s="23">
        <v>4.4451963642576087E-2</v>
      </c>
      <c r="D37" s="23">
        <v>0.85887581378128985</v>
      </c>
      <c r="F37" s="23">
        <v>16.40625</v>
      </c>
      <c r="G37" s="23">
        <v>-3.1862063852103918E-2</v>
      </c>
    </row>
    <row r="38" spans="1:7" x14ac:dyDescent="0.2">
      <c r="A38" s="23">
        <v>12</v>
      </c>
      <c r="B38" s="23">
        <v>2.2255932622878151E-2</v>
      </c>
      <c r="C38" s="23">
        <v>-2.7280879475463843E-2</v>
      </c>
      <c r="D38" s="23">
        <v>-0.5271057933133958</v>
      </c>
      <c r="F38" s="23">
        <v>17.96875</v>
      </c>
      <c r="G38" s="23">
        <v>-3.0460434234543119E-2</v>
      </c>
    </row>
    <row r="39" spans="1:7" x14ac:dyDescent="0.2">
      <c r="A39" s="23">
        <v>13</v>
      </c>
      <c r="B39" s="23">
        <v>1.4943272633872361E-2</v>
      </c>
      <c r="C39" s="23">
        <v>0.11008663071607909</v>
      </c>
      <c r="D39" s="23">
        <v>2.1270318967900907</v>
      </c>
      <c r="F39" s="23">
        <v>19.53125</v>
      </c>
      <c r="G39" s="23">
        <v>-2.8306752429580792E-2</v>
      </c>
    </row>
    <row r="40" spans="1:7" x14ac:dyDescent="0.2">
      <c r="A40" s="23">
        <v>14</v>
      </c>
      <c r="B40" s="23">
        <v>2.0391955117806112E-2</v>
      </c>
      <c r="C40" s="23">
        <v>-2.8971929699034765E-2</v>
      </c>
      <c r="D40" s="23">
        <v>-0.5597793136238326</v>
      </c>
      <c r="F40" s="23">
        <v>21.09375</v>
      </c>
      <c r="G40" s="23">
        <v>-1.9204149719608779E-2</v>
      </c>
    </row>
    <row r="41" spans="1:7" x14ac:dyDescent="0.2">
      <c r="A41" s="23">
        <v>15</v>
      </c>
      <c r="B41" s="23">
        <v>2.3169292590165012E-2</v>
      </c>
      <c r="C41" s="23">
        <v>-6.0466309041506378E-2</v>
      </c>
      <c r="D41" s="23">
        <v>-1.1682959790472176</v>
      </c>
      <c r="F41" s="23">
        <v>22.65625</v>
      </c>
      <c r="G41" s="23">
        <v>-1.7814899217088256E-2</v>
      </c>
    </row>
    <row r="42" spans="1:7" x14ac:dyDescent="0.2">
      <c r="A42" s="23">
        <v>16</v>
      </c>
      <c r="B42" s="23">
        <v>1.8737273762489161E-2</v>
      </c>
      <c r="C42" s="23">
        <v>5.2063179360288238E-2</v>
      </c>
      <c r="D42" s="23">
        <v>1.0059354385478716</v>
      </c>
      <c r="F42" s="23">
        <v>24.21875</v>
      </c>
      <c r="G42" s="23">
        <v>-1.4249998051945535E-2</v>
      </c>
    </row>
    <row r="43" spans="1:7" x14ac:dyDescent="0.2">
      <c r="A43" s="23">
        <v>17</v>
      </c>
      <c r="B43" s="23">
        <v>3.0775793289690542E-2</v>
      </c>
      <c r="C43" s="23">
        <v>1.207470236703265E-2</v>
      </c>
      <c r="D43" s="23">
        <v>0.23330060073474479</v>
      </c>
      <c r="F43" s="23">
        <v>25.78125</v>
      </c>
      <c r="G43" s="23">
        <v>-1.1400490315180981E-2</v>
      </c>
    </row>
    <row r="44" spans="1:7" x14ac:dyDescent="0.2">
      <c r="A44" s="23">
        <v>18</v>
      </c>
      <c r="B44" s="23">
        <v>1.2518810049737797E-2</v>
      </c>
      <c r="C44" s="23">
        <v>2.6966758676057204E-2</v>
      </c>
      <c r="D44" s="23">
        <v>0.52103652808621015</v>
      </c>
      <c r="F44" s="23">
        <v>27.34375</v>
      </c>
      <c r="G44" s="23">
        <v>-9.6469436741989188E-3</v>
      </c>
    </row>
    <row r="45" spans="1:7" x14ac:dyDescent="0.2">
      <c r="A45" s="23">
        <v>19</v>
      </c>
      <c r="B45" s="23">
        <v>1.3736346020914926E-2</v>
      </c>
      <c r="C45" s="23">
        <v>3.7759248507843145E-3</v>
      </c>
      <c r="D45" s="23">
        <v>7.2956294013706513E-2</v>
      </c>
      <c r="F45" s="23">
        <v>28.90625</v>
      </c>
      <c r="G45" s="23">
        <v>-8.5799745812286526E-3</v>
      </c>
    </row>
    <row r="46" spans="1:7" x14ac:dyDescent="0.2">
      <c r="A46" s="23">
        <v>20</v>
      </c>
      <c r="B46" s="23">
        <v>1.6493385437319565E-2</v>
      </c>
      <c r="C46" s="23">
        <v>6.1661498893805136E-2</v>
      </c>
      <c r="D46" s="23">
        <v>1.1913887644474341</v>
      </c>
      <c r="F46" s="23">
        <v>30.46875</v>
      </c>
      <c r="G46" s="23">
        <v>-7.0176385905790966E-3</v>
      </c>
    </row>
    <row r="47" spans="1:7" x14ac:dyDescent="0.2">
      <c r="A47" s="23">
        <v>21</v>
      </c>
      <c r="B47" s="23">
        <v>3.1408246457797592E-2</v>
      </c>
      <c r="C47" s="23">
        <v>-2.8862592562534102E-2</v>
      </c>
      <c r="D47" s="23">
        <v>-0.55766676303228624</v>
      </c>
      <c r="F47" s="23">
        <v>32.03125</v>
      </c>
      <c r="G47" s="23">
        <v>-5.0249468525856936E-3</v>
      </c>
    </row>
    <row r="48" spans="1:7" x14ac:dyDescent="0.2">
      <c r="A48" s="23">
        <v>22</v>
      </c>
      <c r="B48" s="23">
        <v>2.4154142428587527E-2</v>
      </c>
      <c r="C48" s="23">
        <v>-0.10112984866370131</v>
      </c>
      <c r="D48" s="23">
        <v>-1.9539739968972392</v>
      </c>
      <c r="F48" s="23">
        <v>33.59375</v>
      </c>
      <c r="G48" s="23">
        <v>-8.3259567974528284E-4</v>
      </c>
    </row>
    <row r="49" spans="1:7" x14ac:dyDescent="0.2">
      <c r="A49" s="23">
        <v>23</v>
      </c>
      <c r="B49" s="23">
        <v>2.1647353805215822E-2</v>
      </c>
      <c r="C49" s="23">
        <v>1.1753314006384453E-2</v>
      </c>
      <c r="D49" s="23">
        <v>0.22709091578109356</v>
      </c>
      <c r="F49" s="23">
        <v>35.15625</v>
      </c>
      <c r="G49" s="23">
        <v>8.9466895851081048E-4</v>
      </c>
    </row>
    <row r="50" spans="1:7" x14ac:dyDescent="0.2">
      <c r="A50" s="23">
        <v>24</v>
      </c>
      <c r="B50" s="23">
        <v>3.4242095001371251E-2</v>
      </c>
      <c r="C50" s="23">
        <v>-0.1235939154156625</v>
      </c>
      <c r="D50" s="23">
        <v>-2.388012046769759</v>
      </c>
      <c r="F50" s="23">
        <v>36.71875</v>
      </c>
      <c r="G50" s="23">
        <v>2.5456538952634898E-3</v>
      </c>
    </row>
    <row r="51" spans="1:7" x14ac:dyDescent="0.2">
      <c r="A51" s="23">
        <v>25</v>
      </c>
      <c r="B51" s="23">
        <v>2.0943607969233488E-2</v>
      </c>
      <c r="C51" s="23">
        <v>8.3786829469904844E-2</v>
      </c>
      <c r="D51" s="23">
        <v>1.6188819446480656</v>
      </c>
      <c r="F51" s="23">
        <v>38.28125</v>
      </c>
      <c r="G51" s="23">
        <v>5.143316134550437E-3</v>
      </c>
    </row>
    <row r="52" spans="1:7" x14ac:dyDescent="0.2">
      <c r="A52" s="23">
        <v>26</v>
      </c>
      <c r="B52" s="23">
        <v>-8.1111550751925988E-3</v>
      </c>
      <c r="C52" s="23">
        <v>-2.604947168314295E-2</v>
      </c>
      <c r="D52" s="23">
        <v>-0.50331322526780253</v>
      </c>
      <c r="F52" s="23">
        <v>39.84375</v>
      </c>
      <c r="G52" s="23">
        <v>8.662782784622812E-3</v>
      </c>
    </row>
    <row r="53" spans="1:7" x14ac:dyDescent="0.2">
      <c r="A53" s="23">
        <v>27</v>
      </c>
      <c r="B53" s="23">
        <v>1.945103263786338E-2</v>
      </c>
      <c r="C53" s="23">
        <v>5.7117400364988628E-3</v>
      </c>
      <c r="D53" s="23">
        <v>0.11035902511304314</v>
      </c>
      <c r="F53" s="23">
        <v>41.40625</v>
      </c>
      <c r="G53" s="23">
        <v>1.1066178200990618E-2</v>
      </c>
    </row>
    <row r="54" spans="1:7" x14ac:dyDescent="0.2">
      <c r="A54" s="23">
        <v>28</v>
      </c>
      <c r="B54" s="23">
        <v>2.4214765329471089E-3</v>
      </c>
      <c r="C54" s="23">
        <v>1.2125345549194408E-2</v>
      </c>
      <c r="D54" s="23">
        <v>0.23427909978692146</v>
      </c>
      <c r="F54" s="23">
        <v>42.96875</v>
      </c>
      <c r="G54" s="23">
        <v>1.1242130626269491E-2</v>
      </c>
    </row>
    <row r="55" spans="1:7" x14ac:dyDescent="0.2">
      <c r="A55" s="23">
        <v>29</v>
      </c>
      <c r="B55" s="23">
        <v>3.5370111924438064E-2</v>
      </c>
      <c r="C55" s="23">
        <v>-6.9817305101585597E-2</v>
      </c>
      <c r="D55" s="23">
        <v>-1.3489706600431717</v>
      </c>
      <c r="F55" s="23">
        <v>44.53125</v>
      </c>
      <c r="G55" s="23">
        <v>1.4546822082141517E-2</v>
      </c>
    </row>
    <row r="56" spans="1:7" x14ac:dyDescent="0.2">
      <c r="A56" s="23">
        <v>30</v>
      </c>
      <c r="B56" s="23">
        <v>3.1029201507969471E-2</v>
      </c>
      <c r="C56" s="23">
        <v>1.8205615469922949E-2</v>
      </c>
      <c r="D56" s="23">
        <v>0.35175865183023786</v>
      </c>
      <c r="F56" s="23">
        <v>46.09375</v>
      </c>
      <c r="G56" s="23">
        <v>1.751227087169924E-2</v>
      </c>
    </row>
    <row r="57" spans="1:7" x14ac:dyDescent="0.2">
      <c r="A57" s="23">
        <v>31</v>
      </c>
      <c r="B57" s="23">
        <v>2.8890840102074124E-2</v>
      </c>
      <c r="C57" s="23">
        <v>-1.7824661901083505E-2</v>
      </c>
      <c r="D57" s="23">
        <v>-0.34439808146082274</v>
      </c>
      <c r="F57" s="23">
        <v>47.65625</v>
      </c>
      <c r="G57" s="23">
        <v>2.2086000425638387E-2</v>
      </c>
    </row>
    <row r="58" spans="1:7" x14ac:dyDescent="0.2">
      <c r="A58" s="23">
        <v>32</v>
      </c>
      <c r="B58" s="23">
        <v>1.8867432185300757E-2</v>
      </c>
      <c r="C58" s="23">
        <v>-6.5654553765620877E-2</v>
      </c>
      <c r="D58" s="23">
        <v>-1.268540322477129</v>
      </c>
      <c r="F58" s="23">
        <v>49.21875</v>
      </c>
      <c r="G58" s="23">
        <v>2.3663873118779266E-2</v>
      </c>
    </row>
    <row r="59" spans="1:7" x14ac:dyDescent="0.2">
      <c r="A59" s="23">
        <v>33</v>
      </c>
      <c r="B59" s="23">
        <v>9.087228051397736E-3</v>
      </c>
      <c r="C59" s="23">
        <v>-2.3337226103343271E-2</v>
      </c>
      <c r="D59" s="23">
        <v>-0.45090874324636093</v>
      </c>
      <c r="F59" s="23">
        <v>50.78125</v>
      </c>
      <c r="G59" s="23">
        <v>2.5162772674362243E-2</v>
      </c>
    </row>
    <row r="60" spans="1:7" x14ac:dyDescent="0.2">
      <c r="A60" s="23">
        <v>34</v>
      </c>
      <c r="B60" s="23">
        <v>3.2549471742593872E-2</v>
      </c>
      <c r="C60" s="23">
        <v>5.4601374252161106E-2</v>
      </c>
      <c r="D60" s="23">
        <v>1.0549770111726817</v>
      </c>
      <c r="F60" s="23">
        <v>52.34375</v>
      </c>
      <c r="G60" s="23">
        <v>2.8249630495673823E-2</v>
      </c>
    </row>
    <row r="61" spans="1:7" x14ac:dyDescent="0.2">
      <c r="A61" s="23">
        <v>35</v>
      </c>
      <c r="B61" s="23">
        <v>1.7819732386608864E-2</v>
      </c>
      <c r="C61" s="23">
        <v>5.7411991555995565E-2</v>
      </c>
      <c r="D61" s="23">
        <v>1.1092821762598433</v>
      </c>
      <c r="F61" s="23">
        <v>53.90625</v>
      </c>
      <c r="G61" s="23">
        <v>3.1545499653809761E-2</v>
      </c>
    </row>
    <row r="62" spans="1:7" x14ac:dyDescent="0.2">
      <c r="A62" s="23">
        <v>36</v>
      </c>
      <c r="B62" s="23">
        <v>2.4031155662895053E-2</v>
      </c>
      <c r="C62" s="23">
        <v>3.0137108514109345E-2</v>
      </c>
      <c r="D62" s="23">
        <v>0.58229224265987156</v>
      </c>
      <c r="F62" s="23">
        <v>55.46875</v>
      </c>
      <c r="G62" s="23">
        <v>3.3400667811600275E-2</v>
      </c>
    </row>
    <row r="63" spans="1:7" x14ac:dyDescent="0.2">
      <c r="A63" s="23">
        <v>37</v>
      </c>
      <c r="B63" s="23">
        <v>2.0817833796483651E-3</v>
      </c>
      <c r="C63" s="23">
        <v>-1.9896682596736621E-2</v>
      </c>
      <c r="D63" s="23">
        <v>-0.38443249873561403</v>
      </c>
      <c r="F63" s="23">
        <v>57.03125</v>
      </c>
      <c r="G63" s="23">
        <v>3.7341439690580007E-2</v>
      </c>
    </row>
    <row r="64" spans="1:7" x14ac:dyDescent="0.2">
      <c r="A64" s="23">
        <v>38</v>
      </c>
      <c r="B64" s="23">
        <v>2.6105833158326642E-2</v>
      </c>
      <c r="C64" s="23">
        <v>-8.5645426411837977E-2</v>
      </c>
      <c r="D64" s="23">
        <v>-1.6547927083171263</v>
      </c>
      <c r="F64" s="23">
        <v>58.59375</v>
      </c>
      <c r="G64" s="23">
        <v>3.7746003352878074E-2</v>
      </c>
    </row>
    <row r="65" spans="1:7" x14ac:dyDescent="0.2">
      <c r="A65" s="23">
        <v>39</v>
      </c>
      <c r="B65" s="23">
        <v>2.9951789924762214E-2</v>
      </c>
      <c r="C65" s="23">
        <v>-6.1813853776866129E-2</v>
      </c>
      <c r="D65" s="23">
        <v>-1.1943324797178039</v>
      </c>
      <c r="F65" s="23">
        <v>60.15625</v>
      </c>
      <c r="G65" s="23">
        <v>3.8395337927574366E-2</v>
      </c>
    </row>
    <row r="66" spans="1:7" x14ac:dyDescent="0.2">
      <c r="A66" s="23">
        <v>40</v>
      </c>
      <c r="B66" s="23">
        <v>1.7990044200947138E-2</v>
      </c>
      <c r="C66" s="23">
        <v>0.1378263419110069</v>
      </c>
      <c r="D66" s="23">
        <v>2.6630029782516536</v>
      </c>
      <c r="F66" s="23">
        <v>61.71875</v>
      </c>
      <c r="G66" s="23">
        <v>3.9485568725794999E-2</v>
      </c>
    </row>
    <row r="67" spans="1:7" x14ac:dyDescent="0.2">
      <c r="A67" s="23">
        <v>41</v>
      </c>
      <c r="B67" s="23">
        <v>3.1994085877523989E-2</v>
      </c>
      <c r="C67" s="23">
        <v>1.4606664329430537E-2</v>
      </c>
      <c r="D67" s="23">
        <v>0.28222174420555618</v>
      </c>
      <c r="F67" s="23">
        <v>63.28125</v>
      </c>
      <c r="G67" s="23">
        <v>4.1446323303317843E-2</v>
      </c>
    </row>
    <row r="68" spans="1:7" x14ac:dyDescent="0.2">
      <c r="A68" s="23">
        <v>42</v>
      </c>
      <c r="B68" s="23">
        <v>1.0795697797227988E-2</v>
      </c>
      <c r="C68" s="23">
        <v>1.1290302628410399E-2</v>
      </c>
      <c r="D68" s="23">
        <v>0.21814487062446128</v>
      </c>
      <c r="F68" s="23">
        <v>64.84375</v>
      </c>
      <c r="G68" s="23">
        <v>4.1687535475546954E-2</v>
      </c>
    </row>
    <row r="69" spans="1:7" x14ac:dyDescent="0.2">
      <c r="A69" s="23">
        <v>43</v>
      </c>
      <c r="B69" s="23">
        <v>2.517643678555806E-2</v>
      </c>
      <c r="C69" s="23">
        <v>2.491791463339986E-2</v>
      </c>
      <c r="D69" s="23">
        <v>0.48144991705148799</v>
      </c>
      <c r="F69" s="23">
        <v>66.40625</v>
      </c>
      <c r="G69" s="23">
        <v>4.2361605256545823E-2</v>
      </c>
    </row>
    <row r="70" spans="1:7" x14ac:dyDescent="0.2">
      <c r="A70" s="23">
        <v>44</v>
      </c>
      <c r="B70" s="23">
        <v>4.7531046558118475E-2</v>
      </c>
      <c r="C70" s="23">
        <v>3.0368130217368436E-2</v>
      </c>
      <c r="D70" s="23">
        <v>0.58675591393845028</v>
      </c>
      <c r="F70" s="23">
        <v>67.96875</v>
      </c>
      <c r="G70" s="23">
        <v>4.2850495656723192E-2</v>
      </c>
    </row>
    <row r="71" spans="1:7" x14ac:dyDescent="0.2">
      <c r="A71" s="23">
        <v>45</v>
      </c>
      <c r="B71" s="23">
        <v>4.0895855351301108E-2</v>
      </c>
      <c r="C71" s="23">
        <v>-4.7913493941880207E-2</v>
      </c>
      <c r="D71" s="23">
        <v>-0.9257575532843757</v>
      </c>
      <c r="F71" s="23">
        <v>69.53125</v>
      </c>
      <c r="G71" s="23">
        <v>4.6600750206954526E-2</v>
      </c>
    </row>
    <row r="72" spans="1:7" x14ac:dyDescent="0.2">
      <c r="A72" s="23">
        <v>46</v>
      </c>
      <c r="B72" s="23">
        <v>2.7562690478660994E-2</v>
      </c>
      <c r="C72" s="23">
        <v>-5.5869442908241786E-2</v>
      </c>
      <c r="D72" s="23">
        <v>-1.0794779197867321</v>
      </c>
      <c r="F72" s="23">
        <v>71.09375</v>
      </c>
      <c r="G72" s="23">
        <v>4.9121358137554125E-2</v>
      </c>
    </row>
    <row r="73" spans="1:7" x14ac:dyDescent="0.2">
      <c r="A73" s="23">
        <v>47</v>
      </c>
      <c r="B73" s="23">
        <v>3.1433019810554498E-2</v>
      </c>
      <c r="C73" s="23">
        <v>6.2989471312819401E-2</v>
      </c>
      <c r="D73" s="23">
        <v>1.2170470998413638</v>
      </c>
      <c r="F73" s="23">
        <v>72.65625</v>
      </c>
      <c r="G73" s="23">
        <v>4.9234816977892421E-2</v>
      </c>
    </row>
    <row r="74" spans="1:7" x14ac:dyDescent="0.2">
      <c r="A74" s="23">
        <v>48</v>
      </c>
      <c r="B74" s="23">
        <v>3.9436450632750537E-2</v>
      </c>
      <c r="C74" s="23">
        <v>1.2307099893991133E-2</v>
      </c>
      <c r="D74" s="23">
        <v>0.23779085490421523</v>
      </c>
      <c r="F74" s="23">
        <v>74.21875</v>
      </c>
      <c r="G74" s="23">
        <v>5.0094351418957919E-2</v>
      </c>
    </row>
    <row r="75" spans="1:7" x14ac:dyDescent="0.2">
      <c r="A75" s="23">
        <v>49</v>
      </c>
      <c r="B75" s="23">
        <v>1.6710101842176125E-2</v>
      </c>
      <c r="C75" s="23">
        <v>-4.7170536076719241E-2</v>
      </c>
      <c r="D75" s="23">
        <v>-0.91140253972015706</v>
      </c>
      <c r="F75" s="23">
        <v>75.78125</v>
      </c>
      <c r="G75" s="23">
        <v>5.174355052674167E-2</v>
      </c>
    </row>
    <row r="76" spans="1:7" x14ac:dyDescent="0.2">
      <c r="A76" s="23">
        <v>50</v>
      </c>
      <c r="B76" s="23">
        <v>2.9759725466825381E-3</v>
      </c>
      <c r="C76" s="23">
        <v>-3.808568226427821E-3</v>
      </c>
      <c r="D76" s="23">
        <v>-7.3587010938740885E-2</v>
      </c>
      <c r="F76" s="23">
        <v>77.34375</v>
      </c>
      <c r="G76" s="23">
        <v>5.2762554080542777E-2</v>
      </c>
    </row>
    <row r="77" spans="1:7" x14ac:dyDescent="0.2">
      <c r="A77" s="23">
        <v>51</v>
      </c>
      <c r="B77" s="23">
        <v>3.7965936592563032E-2</v>
      </c>
      <c r="C77" s="23">
        <v>1.4796617487979745E-2</v>
      </c>
      <c r="D77" s="23">
        <v>0.2858919121860099</v>
      </c>
      <c r="F77" s="23">
        <v>78.90625</v>
      </c>
      <c r="G77" s="23">
        <v>5.4168264177004398E-2</v>
      </c>
    </row>
    <row r="78" spans="1:7" x14ac:dyDescent="0.2">
      <c r="A78" s="23">
        <v>52</v>
      </c>
      <c r="B78" s="23">
        <v>3.1220236494114616E-2</v>
      </c>
      <c r="C78" s="23">
        <v>2.6984181073404702E-2</v>
      </c>
      <c r="D78" s="23">
        <v>0.52137315383845306</v>
      </c>
      <c r="F78" s="23">
        <v>80.46875</v>
      </c>
      <c r="G78" s="23">
        <v>5.8204417567519318E-2</v>
      </c>
    </row>
    <row r="79" spans="1:7" x14ac:dyDescent="0.2">
      <c r="A79" s="23">
        <v>53</v>
      </c>
      <c r="B79" s="23">
        <v>1.0794342999840133E-2</v>
      </c>
      <c r="C79" s="23">
        <v>-2.1315602152173208E-3</v>
      </c>
      <c r="D79" s="23">
        <v>-4.1184806349366977E-2</v>
      </c>
      <c r="F79" s="23">
        <v>82.03125</v>
      </c>
      <c r="G79" s="23">
        <v>6.5313139319176233E-2</v>
      </c>
    </row>
    <row r="80" spans="1:7" x14ac:dyDescent="0.2">
      <c r="A80" s="23">
        <v>54</v>
      </c>
      <c r="B80" s="23">
        <v>4.7230301611189962E-3</v>
      </c>
      <c r="C80" s="23">
        <v>2.6822469492690765E-2</v>
      </c>
      <c r="D80" s="23">
        <v>0.51824865372412032</v>
      </c>
      <c r="F80" s="23">
        <v>83.59375</v>
      </c>
      <c r="G80" s="23">
        <v>7.0800453122777399E-2</v>
      </c>
    </row>
    <row r="81" spans="1:7" x14ac:dyDescent="0.2">
      <c r="A81" s="23">
        <v>55</v>
      </c>
      <c r="B81" s="23">
        <v>3.8048545869717072E-3</v>
      </c>
      <c r="C81" s="23">
        <v>2.4444775908702115E-2</v>
      </c>
      <c r="D81" s="23">
        <v>0.47230819700344495</v>
      </c>
      <c r="F81" s="23">
        <v>85.15625</v>
      </c>
      <c r="G81" s="23">
        <v>7.5231723942604425E-2</v>
      </c>
    </row>
    <row r="82" spans="1:7" x14ac:dyDescent="0.2">
      <c r="A82" s="23">
        <v>56</v>
      </c>
      <c r="B82" s="23">
        <v>2.8565410372594593E-2</v>
      </c>
      <c r="C82" s="23">
        <v>-4.9015372538153273E-3</v>
      </c>
      <c r="D82" s="23">
        <v>-9.4704743113255649E-2</v>
      </c>
      <c r="F82" s="23">
        <v>86.71875</v>
      </c>
      <c r="G82" s="23">
        <v>7.7899176775486911E-2</v>
      </c>
    </row>
    <row r="83" spans="1:7" x14ac:dyDescent="0.2">
      <c r="A83" s="23">
        <v>57</v>
      </c>
      <c r="B83" s="23">
        <v>-4.6843440484230225E-4</v>
      </c>
      <c r="C83" s="23">
        <v>-5.5483755927462554E-2</v>
      </c>
      <c r="D83" s="23">
        <v>-1.072025893096862</v>
      </c>
      <c r="F83" s="23">
        <v>88.28125</v>
      </c>
      <c r="G83" s="23">
        <v>7.8154884331124705E-2</v>
      </c>
    </row>
    <row r="84" spans="1:7" x14ac:dyDescent="0.2">
      <c r="A84" s="23">
        <v>58</v>
      </c>
      <c r="B84" s="23">
        <v>4.2636236002181804E-2</v>
      </c>
      <c r="C84" s="23">
        <v>9.4423321615581979E-2</v>
      </c>
      <c r="D84" s="23">
        <v>1.824394257239063</v>
      </c>
      <c r="F84" s="23">
        <v>89.84375</v>
      </c>
      <c r="G84" s="23">
        <v>8.7150845994754977E-2</v>
      </c>
    </row>
    <row r="85" spans="1:7" x14ac:dyDescent="0.2">
      <c r="A85" s="23">
        <v>59</v>
      </c>
      <c r="B85" s="23">
        <v>2.2996802261262321E-2</v>
      </c>
      <c r="C85" s="23">
        <v>-3.4397292576443306E-2</v>
      </c>
      <c r="D85" s="23">
        <v>-0.66460512050742293</v>
      </c>
      <c r="F85" s="23">
        <v>91.40625</v>
      </c>
      <c r="G85" s="23">
        <v>8.7329649937459286E-2</v>
      </c>
    </row>
    <row r="86" spans="1:7" x14ac:dyDescent="0.2">
      <c r="A86" s="23">
        <v>60</v>
      </c>
      <c r="B86" s="23">
        <v>2.2844674917493531E-2</v>
      </c>
      <c r="C86" s="23">
        <v>2.6276683220060593E-2</v>
      </c>
      <c r="D86" s="23">
        <v>0.50770327865756393</v>
      </c>
      <c r="F86" s="23">
        <v>92.96875</v>
      </c>
      <c r="G86" s="23">
        <v>9.4422491123373906E-2</v>
      </c>
    </row>
    <row r="87" spans="1:7" x14ac:dyDescent="0.2">
      <c r="A87" s="23">
        <v>61</v>
      </c>
      <c r="B87" s="23">
        <v>-4.6095838158856078E-3</v>
      </c>
      <c r="C87" s="23">
        <v>-8.4532374268456723E-2</v>
      </c>
      <c r="D87" s="23">
        <v>-1.6332869414827462</v>
      </c>
      <c r="F87" s="23">
        <v>94.53125</v>
      </c>
      <c r="G87" s="23">
        <v>0.10473043743913833</v>
      </c>
    </row>
    <row r="88" spans="1:7" x14ac:dyDescent="0.2">
      <c r="A88" s="23">
        <v>62</v>
      </c>
      <c r="B88" s="23">
        <v>3.0618744319654025E-2</v>
      </c>
      <c r="C88" s="23">
        <v>-4.9822894039262808E-2</v>
      </c>
      <c r="D88" s="23">
        <v>-0.96264990691940899</v>
      </c>
      <c r="F88" s="23">
        <v>96.09375</v>
      </c>
      <c r="G88" s="23">
        <v>0.12502990334995145</v>
      </c>
    </row>
    <row r="89" spans="1:7" x14ac:dyDescent="0.2">
      <c r="A89" s="23">
        <v>63</v>
      </c>
      <c r="B89" s="23">
        <v>1.4896515159165041E-2</v>
      </c>
      <c r="C89" s="23">
        <v>2.2849488193713033E-2</v>
      </c>
      <c r="D89" s="23">
        <v>0.44148494596680887</v>
      </c>
      <c r="F89" s="23">
        <v>97.65625</v>
      </c>
      <c r="G89" s="23">
        <v>0.13705955761776378</v>
      </c>
    </row>
    <row r="90" spans="1:7" ht="17" thickBot="1" x14ac:dyDescent="0.25">
      <c r="A90" s="24">
        <v>64</v>
      </c>
      <c r="B90" s="24">
        <v>1.4524713849496305E-2</v>
      </c>
      <c r="C90" s="24">
        <v>-9.544912666896592E-2</v>
      </c>
      <c r="D90" s="24">
        <v>-1.8442142849231096</v>
      </c>
      <c r="F90" s="24">
        <v>99.21875</v>
      </c>
      <c r="G90" s="24">
        <v>0.15581638611195403</v>
      </c>
    </row>
  </sheetData>
  <sortState xmlns:xlrd2="http://schemas.microsoft.com/office/spreadsheetml/2017/richdata2" ref="G27:G90">
    <sortCondition ref="G27"/>
  </sortState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63343-3DC8-F14B-8536-F17E306FDC9C}">
  <dimension ref="A1:I92"/>
  <sheetViews>
    <sheetView zoomScale="49" workbookViewId="0">
      <selection activeCell="S28" sqref="S28"/>
    </sheetView>
  </sheetViews>
  <sheetFormatPr baseColWidth="10" defaultRowHeight="16" x14ac:dyDescent="0.2"/>
  <sheetData>
    <row r="1" spans="1:9" x14ac:dyDescent="0.2">
      <c r="A1" t="s">
        <v>28</v>
      </c>
    </row>
    <row r="2" spans="1:9" ht="17" thickBot="1" x14ac:dyDescent="0.25"/>
    <row r="3" spans="1:9" x14ac:dyDescent="0.2">
      <c r="A3" s="26" t="s">
        <v>29</v>
      </c>
      <c r="B3" s="26"/>
    </row>
    <row r="4" spans="1:9" x14ac:dyDescent="0.2">
      <c r="A4" s="23" t="s">
        <v>30</v>
      </c>
      <c r="B4" s="23">
        <v>0.35082748406719089</v>
      </c>
    </row>
    <row r="5" spans="1:9" x14ac:dyDescent="0.2">
      <c r="A5" s="23" t="s">
        <v>31</v>
      </c>
      <c r="B5" s="23">
        <v>0.12307992357691508</v>
      </c>
    </row>
    <row r="6" spans="1:9" x14ac:dyDescent="0.2">
      <c r="A6" s="23" t="s">
        <v>32</v>
      </c>
      <c r="B6" s="23">
        <v>4.748336526458017E-2</v>
      </c>
    </row>
    <row r="7" spans="1:9" x14ac:dyDescent="0.2">
      <c r="A7" s="23" t="s">
        <v>33</v>
      </c>
      <c r="B7" s="23">
        <v>5.1823221498106656E-2</v>
      </c>
    </row>
    <row r="8" spans="1:9" ht="17" thickBot="1" x14ac:dyDescent="0.25">
      <c r="A8" s="24" t="s">
        <v>34</v>
      </c>
      <c r="B8" s="24">
        <v>64</v>
      </c>
    </row>
    <row r="10" spans="1:9" ht="17" thickBot="1" x14ac:dyDescent="0.25">
      <c r="A10" t="s">
        <v>35</v>
      </c>
    </row>
    <row r="11" spans="1:9" x14ac:dyDescent="0.2">
      <c r="A11" s="25"/>
      <c r="B11" s="25" t="s">
        <v>40</v>
      </c>
      <c r="C11" s="25" t="s">
        <v>41</v>
      </c>
      <c r="D11" s="25" t="s">
        <v>42</v>
      </c>
      <c r="E11" s="25" t="s">
        <v>43</v>
      </c>
      <c r="F11" s="25" t="s">
        <v>44</v>
      </c>
    </row>
    <row r="12" spans="1:9" x14ac:dyDescent="0.2">
      <c r="A12" s="23" t="s">
        <v>36</v>
      </c>
      <c r="B12" s="23">
        <v>5</v>
      </c>
      <c r="C12" s="23">
        <v>2.1862710887193298E-2</v>
      </c>
      <c r="D12" s="23">
        <v>4.3725421774386593E-3</v>
      </c>
      <c r="E12" s="23">
        <v>1.6281154370599489</v>
      </c>
      <c r="F12" s="23">
        <v>0.16698688486468793</v>
      </c>
    </row>
    <row r="13" spans="1:9" x14ac:dyDescent="0.2">
      <c r="A13" s="23" t="s">
        <v>37</v>
      </c>
      <c r="B13" s="23">
        <v>58</v>
      </c>
      <c r="C13" s="23">
        <v>0.1557674846136258</v>
      </c>
      <c r="D13" s="23">
        <v>2.6856462864418241E-3</v>
      </c>
      <c r="E13" s="23"/>
      <c r="F13" s="23"/>
    </row>
    <row r="14" spans="1:9" ht="17" thickBot="1" x14ac:dyDescent="0.25">
      <c r="A14" s="24" t="s">
        <v>38</v>
      </c>
      <c r="B14" s="24">
        <v>63</v>
      </c>
      <c r="C14" s="24">
        <v>0.1776301955008191</v>
      </c>
      <c r="D14" s="24"/>
      <c r="E14" s="24"/>
      <c r="F14" s="24"/>
    </row>
    <row r="15" spans="1:9" ht="17" thickBot="1" x14ac:dyDescent="0.25"/>
    <row r="16" spans="1:9" x14ac:dyDescent="0.2">
      <c r="A16" s="25"/>
      <c r="B16" s="25" t="s">
        <v>45</v>
      </c>
      <c r="C16" s="25" t="s">
        <v>33</v>
      </c>
      <c r="D16" s="25" t="s">
        <v>46</v>
      </c>
      <c r="E16" s="25" t="s">
        <v>47</v>
      </c>
      <c r="F16" s="25" t="s">
        <v>48</v>
      </c>
      <c r="G16" s="25" t="s">
        <v>49</v>
      </c>
      <c r="H16" s="25" t="s">
        <v>50</v>
      </c>
      <c r="I16" s="25" t="s">
        <v>51</v>
      </c>
    </row>
    <row r="17" spans="1:9" x14ac:dyDescent="0.2">
      <c r="A17" s="23" t="s">
        <v>39</v>
      </c>
      <c r="B17" s="23">
        <v>1.7860264945972676E-2</v>
      </c>
      <c r="C17" s="23">
        <v>7.0259212407538492E-3</v>
      </c>
      <c r="D17" s="23">
        <v>2.542053110754249</v>
      </c>
      <c r="E17" s="23">
        <v>1.3713810722741209E-2</v>
      </c>
      <c r="F17" s="23">
        <v>3.7963555561283113E-3</v>
      </c>
      <c r="G17" s="23">
        <v>3.192417433581704E-2</v>
      </c>
      <c r="H17" s="23">
        <v>3.7963555561283113E-3</v>
      </c>
      <c r="I17" s="23">
        <v>3.192417433581704E-2</v>
      </c>
    </row>
    <row r="18" spans="1:9" x14ac:dyDescent="0.2">
      <c r="A18" s="23" t="s">
        <v>8</v>
      </c>
      <c r="B18" s="23">
        <v>0.37909904479261874</v>
      </c>
      <c r="C18" s="23">
        <v>0.17626993216438697</v>
      </c>
      <c r="D18" s="23">
        <v>2.1506733459174199</v>
      </c>
      <c r="E18" s="23">
        <v>3.5681444834565514E-2</v>
      </c>
      <c r="F18" s="23">
        <v>2.6256439650070795E-2</v>
      </c>
      <c r="G18" s="23">
        <v>0.73194164993516675</v>
      </c>
      <c r="H18" s="23">
        <v>2.6256439650070795E-2</v>
      </c>
      <c r="I18" s="23">
        <v>0.73194164993516675</v>
      </c>
    </row>
    <row r="19" spans="1:9" x14ac:dyDescent="0.2">
      <c r="A19" s="23" t="s">
        <v>9</v>
      </c>
      <c r="B19" s="23">
        <v>-0.31292580838739115</v>
      </c>
      <c r="C19" s="23">
        <v>0.31185951658468597</v>
      </c>
      <c r="D19" s="23">
        <v>-1.0034191414595348</v>
      </c>
      <c r="E19" s="23">
        <v>0.31982668568619665</v>
      </c>
      <c r="F19" s="23">
        <v>-0.93718045533203798</v>
      </c>
      <c r="G19" s="23">
        <v>0.31132883855725568</v>
      </c>
      <c r="H19" s="23">
        <v>-0.93718045533203798</v>
      </c>
      <c r="I19" s="23">
        <v>0.31132883855725568</v>
      </c>
    </row>
    <row r="20" spans="1:9" x14ac:dyDescent="0.2">
      <c r="A20" s="23" t="s">
        <v>10</v>
      </c>
      <c r="B20" s="23">
        <v>-0.25650551338072636</v>
      </c>
      <c r="C20" s="23">
        <v>0.24038427794460826</v>
      </c>
      <c r="D20" s="23">
        <v>-1.0670644335559787</v>
      </c>
      <c r="E20" s="23">
        <v>0.2903642802966182</v>
      </c>
      <c r="F20" s="23">
        <v>-0.7376869254560765</v>
      </c>
      <c r="G20" s="23">
        <v>0.22467589869462384</v>
      </c>
      <c r="H20" s="23">
        <v>-0.7376869254560765</v>
      </c>
      <c r="I20" s="23">
        <v>0.22467589869462384</v>
      </c>
    </row>
    <row r="21" spans="1:9" x14ac:dyDescent="0.2">
      <c r="A21" s="23" t="s">
        <v>11</v>
      </c>
      <c r="B21" s="23">
        <v>-0.7162526168219786</v>
      </c>
      <c r="C21" s="23">
        <v>0.39475271740707241</v>
      </c>
      <c r="D21" s="23">
        <v>-1.8144336574214706</v>
      </c>
      <c r="E21" s="23">
        <v>7.4783773147181529E-2</v>
      </c>
      <c r="F21" s="23">
        <v>-1.5064360331695585</v>
      </c>
      <c r="G21" s="23">
        <v>7.3930799525601332E-2</v>
      </c>
      <c r="H21" s="23">
        <v>-1.5064360331695585</v>
      </c>
      <c r="I21" s="23">
        <v>7.3930799525601332E-2</v>
      </c>
    </row>
    <row r="22" spans="1:9" ht="17" thickBot="1" x14ac:dyDescent="0.25">
      <c r="A22" s="24" t="s">
        <v>12</v>
      </c>
      <c r="B22" s="24">
        <v>0.57799560702758834</v>
      </c>
      <c r="C22" s="24">
        <v>0.42243195279163104</v>
      </c>
      <c r="D22" s="24">
        <v>1.3682573091545722</v>
      </c>
      <c r="E22" s="24">
        <v>0.17650886997634027</v>
      </c>
      <c r="F22" s="24">
        <v>-0.26759381873703414</v>
      </c>
      <c r="G22" s="24">
        <v>1.4235850327922108</v>
      </c>
      <c r="H22" s="24">
        <v>-0.26759381873703414</v>
      </c>
      <c r="I22" s="24">
        <v>1.4235850327922108</v>
      </c>
    </row>
    <row r="26" spans="1:9" x14ac:dyDescent="0.2">
      <c r="A26" t="s">
        <v>52</v>
      </c>
      <c r="F26" t="s">
        <v>56</v>
      </c>
    </row>
    <row r="27" spans="1:9" ht="17" thickBot="1" x14ac:dyDescent="0.25"/>
    <row r="28" spans="1:9" x14ac:dyDescent="0.2">
      <c r="A28" s="25" t="s">
        <v>53</v>
      </c>
      <c r="B28" s="25" t="s">
        <v>59</v>
      </c>
      <c r="C28" s="25" t="s">
        <v>54</v>
      </c>
      <c r="D28" s="25" t="s">
        <v>55</v>
      </c>
      <c r="F28" s="25" t="s">
        <v>57</v>
      </c>
      <c r="G28" s="25" t="s">
        <v>58</v>
      </c>
    </row>
    <row r="29" spans="1:9" x14ac:dyDescent="0.2">
      <c r="A29" s="23">
        <v>1</v>
      </c>
      <c r="B29" s="23">
        <v>3.2148049129552436E-2</v>
      </c>
      <c r="C29" s="23">
        <v>9.5394863459945176E-3</v>
      </c>
      <c r="D29" s="23">
        <v>0.19184781710501164</v>
      </c>
      <c r="F29" s="23">
        <v>0.78125</v>
      </c>
      <c r="G29" s="23">
        <v>-8.9351820414291253E-2</v>
      </c>
    </row>
    <row r="30" spans="1:9" x14ac:dyDescent="0.2">
      <c r="A30" s="23">
        <v>2</v>
      </c>
      <c r="B30" s="23">
        <v>6.7612971042376509E-3</v>
      </c>
      <c r="C30" s="23">
        <v>3.0580142586342354E-2</v>
      </c>
      <c r="D30" s="23">
        <v>0.614994706126199</v>
      </c>
      <c r="F30" s="23">
        <v>2.34375</v>
      </c>
      <c r="G30" s="23">
        <v>-8.9141958084342332E-2</v>
      </c>
    </row>
    <row r="31" spans="1:9" x14ac:dyDescent="0.2">
      <c r="A31" s="23">
        <v>3</v>
      </c>
      <c r="B31" s="23">
        <v>1.5830158453320843E-2</v>
      </c>
      <c r="C31" s="23">
        <v>-1.0686842318770406E-2</v>
      </c>
      <c r="D31" s="23">
        <v>-0.21492219772005131</v>
      </c>
      <c r="F31" s="23">
        <v>3.90625</v>
      </c>
      <c r="G31" s="23">
        <v>-8.0924412819469618E-2</v>
      </c>
    </row>
    <row r="32" spans="1:9" x14ac:dyDescent="0.2">
      <c r="A32" s="23">
        <v>4</v>
      </c>
      <c r="B32" s="23">
        <v>4.0251335967073781E-3</v>
      </c>
      <c r="C32" s="23">
        <v>3.7421189706610465E-2</v>
      </c>
      <c r="D32" s="23">
        <v>0.75257443622215281</v>
      </c>
      <c r="F32" s="23">
        <v>5.46875</v>
      </c>
      <c r="G32" s="23">
        <v>-7.6975706235113781E-2</v>
      </c>
    </row>
    <row r="33" spans="1:7" x14ac:dyDescent="0.2">
      <c r="A33" s="23">
        <v>5</v>
      </c>
      <c r="B33" s="23">
        <v>3.4603490095921861E-2</v>
      </c>
      <c r="C33" s="23">
        <v>-2.3361359469652371E-2</v>
      </c>
      <c r="D33" s="23">
        <v>-0.46981835879875744</v>
      </c>
      <c r="F33" s="23">
        <v>7.03125</v>
      </c>
      <c r="G33" s="23">
        <v>-5.9539593253511332E-2</v>
      </c>
    </row>
    <row r="34" spans="1:7" x14ac:dyDescent="0.2">
      <c r="A34" s="23">
        <v>6</v>
      </c>
      <c r="B34" s="23">
        <v>2.8940983023923988E-2</v>
      </c>
      <c r="C34" s="23">
        <v>9.4543549036503784E-3</v>
      </c>
      <c r="D34" s="23">
        <v>0.19013574574305808</v>
      </c>
      <c r="F34" s="23">
        <v>8.59375</v>
      </c>
      <c r="G34" s="23">
        <v>-5.5952190332304856E-2</v>
      </c>
    </row>
    <row r="35" spans="1:7" x14ac:dyDescent="0.2">
      <c r="A35" s="23">
        <v>7</v>
      </c>
      <c r="B35" s="23">
        <v>1.4785165743593828E-2</v>
      </c>
      <c r="C35" s="23">
        <v>2.7576439512951995E-2</v>
      </c>
      <c r="D35" s="23">
        <v>0.55458748324637219</v>
      </c>
      <c r="F35" s="23">
        <v>10.15625</v>
      </c>
      <c r="G35" s="23">
        <v>-4.6787121580320126E-2</v>
      </c>
    </row>
    <row r="36" spans="1:7" x14ac:dyDescent="0.2">
      <c r="A36" s="23">
        <v>8</v>
      </c>
      <c r="B36" s="23">
        <v>2.869681592972035E-3</v>
      </c>
      <c r="C36" s="23">
        <v>-1.9750126344612244E-3</v>
      </c>
      <c r="D36" s="23">
        <v>-3.9719314954027814E-2</v>
      </c>
      <c r="F36" s="23">
        <v>11.71875</v>
      </c>
      <c r="G36" s="23">
        <v>-3.7297016451341369E-2</v>
      </c>
    </row>
    <row r="37" spans="1:7" x14ac:dyDescent="0.2">
      <c r="A37" s="23">
        <v>9</v>
      </c>
      <c r="B37" s="23">
        <v>2.3771002780384236E-2</v>
      </c>
      <c r="C37" s="23">
        <v>-3.3417946454583153E-2</v>
      </c>
      <c r="D37" s="23">
        <v>-0.6720655438786689</v>
      </c>
      <c r="F37" s="23">
        <v>13.28125</v>
      </c>
      <c r="G37" s="23">
        <v>-3.4447193177147527E-2</v>
      </c>
    </row>
    <row r="38" spans="1:7" x14ac:dyDescent="0.2">
      <c r="A38" s="23">
        <v>10</v>
      </c>
      <c r="B38" s="23">
        <v>2.5140421210603042E-2</v>
      </c>
      <c r="C38" s="23">
        <v>6.2189228726856241E-2</v>
      </c>
      <c r="D38" s="23">
        <v>1.2506824105578009</v>
      </c>
      <c r="F38" s="23">
        <v>14.84375</v>
      </c>
      <c r="G38" s="23">
        <v>-3.4160626758335547E-2</v>
      </c>
    </row>
    <row r="39" spans="1:7" x14ac:dyDescent="0.2">
      <c r="A39" s="23">
        <v>11</v>
      </c>
      <c r="B39" s="23">
        <v>3.3942024337616269E-2</v>
      </c>
      <c r="C39" s="23">
        <v>3.1371114981559964E-2</v>
      </c>
      <c r="D39" s="23">
        <v>0.63090188623097854</v>
      </c>
      <c r="F39" s="23">
        <v>16.40625</v>
      </c>
      <c r="G39" s="23">
        <v>-3.1862063852103918E-2</v>
      </c>
    </row>
    <row r="40" spans="1:7" x14ac:dyDescent="0.2">
      <c r="A40" s="23">
        <v>12</v>
      </c>
      <c r="B40" s="23">
        <v>1.5029337351937721E-2</v>
      </c>
      <c r="C40" s="23">
        <v>-2.0054284204523414E-2</v>
      </c>
      <c r="D40" s="23">
        <v>-0.40331004298326639</v>
      </c>
      <c r="F40" s="23">
        <v>17.96875</v>
      </c>
      <c r="G40" s="23">
        <v>-3.0460434234543119E-2</v>
      </c>
    </row>
    <row r="41" spans="1:7" x14ac:dyDescent="0.2">
      <c r="A41" s="23">
        <v>13</v>
      </c>
      <c r="B41" s="23">
        <v>2.4782064936119987E-2</v>
      </c>
      <c r="C41" s="23">
        <v>0.10024783841383147</v>
      </c>
      <c r="D41" s="23">
        <v>2.0160759470309277</v>
      </c>
      <c r="F41" s="23">
        <v>19.53125</v>
      </c>
      <c r="G41" s="23">
        <v>-2.8306752429580792E-2</v>
      </c>
    </row>
    <row r="42" spans="1:7" x14ac:dyDescent="0.2">
      <c r="A42" s="23">
        <v>14</v>
      </c>
      <c r="B42" s="23">
        <v>7.1703292379452013E-3</v>
      </c>
      <c r="C42" s="23">
        <v>-1.5750303819173854E-2</v>
      </c>
      <c r="D42" s="23">
        <v>-0.31675305114493724</v>
      </c>
      <c r="F42" s="23">
        <v>21.09375</v>
      </c>
      <c r="G42" s="23">
        <v>-1.9204149719608779E-2</v>
      </c>
    </row>
    <row r="43" spans="1:7" x14ac:dyDescent="0.2">
      <c r="A43" s="23">
        <v>15</v>
      </c>
      <c r="B43" s="23">
        <v>7.6284446692643027E-3</v>
      </c>
      <c r="C43" s="23">
        <v>-4.4925461120605671E-2</v>
      </c>
      <c r="D43" s="23">
        <v>-0.90349221497058807</v>
      </c>
      <c r="F43" s="23">
        <v>22.65625</v>
      </c>
      <c r="G43" s="23">
        <v>-1.7814899217088256E-2</v>
      </c>
    </row>
    <row r="44" spans="1:7" x14ac:dyDescent="0.2">
      <c r="A44" s="23">
        <v>16</v>
      </c>
      <c r="B44" s="23">
        <v>2.9372901766998437E-2</v>
      </c>
      <c r="C44" s="23">
        <v>4.1427551355778962E-2</v>
      </c>
      <c r="D44" s="23">
        <v>0.83314604239138212</v>
      </c>
      <c r="F44" s="23">
        <v>24.21875</v>
      </c>
      <c r="G44" s="23">
        <v>-1.4249998051945535E-2</v>
      </c>
    </row>
    <row r="45" spans="1:7" x14ac:dyDescent="0.2">
      <c r="A45" s="23">
        <v>17</v>
      </c>
      <c r="B45" s="23">
        <v>5.1991818610108494E-2</v>
      </c>
      <c r="C45" s="23">
        <v>-9.1413229533853016E-3</v>
      </c>
      <c r="D45" s="23">
        <v>-0.18384038620646254</v>
      </c>
      <c r="F45" s="23">
        <v>25.78125</v>
      </c>
      <c r="G45" s="23">
        <v>-1.1400490315180981E-2</v>
      </c>
    </row>
    <row r="46" spans="1:7" x14ac:dyDescent="0.2">
      <c r="A46" s="23">
        <v>18</v>
      </c>
      <c r="B46" s="23">
        <v>-1.1756718725219207E-2</v>
      </c>
      <c r="C46" s="23">
        <v>5.124228745101421E-2</v>
      </c>
      <c r="D46" s="23">
        <v>1.0305293843281589</v>
      </c>
      <c r="F46" s="23">
        <v>27.34375</v>
      </c>
      <c r="G46" s="23">
        <v>-9.6469436741989188E-3</v>
      </c>
    </row>
    <row r="47" spans="1:7" x14ac:dyDescent="0.2">
      <c r="A47" s="23">
        <v>19</v>
      </c>
      <c r="B47" s="23">
        <v>1.7453761137599601E-3</v>
      </c>
      <c r="C47" s="23">
        <v>1.5766894757939281E-2</v>
      </c>
      <c r="D47" s="23">
        <v>0.31708671013562351</v>
      </c>
      <c r="F47" s="23">
        <v>28.90625</v>
      </c>
      <c r="G47" s="23">
        <v>-8.5799745812286526E-3</v>
      </c>
    </row>
    <row r="48" spans="1:7" x14ac:dyDescent="0.2">
      <c r="A48" s="23">
        <v>20</v>
      </c>
      <c r="B48" s="23">
        <v>3.9425233569275818E-2</v>
      </c>
      <c r="C48" s="23">
        <v>3.8729650761848887E-2</v>
      </c>
      <c r="D48" s="23">
        <v>0.7788887877616163</v>
      </c>
      <c r="F48" s="23">
        <v>30.46875</v>
      </c>
      <c r="G48" s="23">
        <v>-7.0176385905790966E-3</v>
      </c>
    </row>
    <row r="49" spans="1:7" x14ac:dyDescent="0.2">
      <c r="A49" s="23">
        <v>21</v>
      </c>
      <c r="B49" s="23">
        <v>2.7074709640880025E-2</v>
      </c>
      <c r="C49" s="23">
        <v>-2.4529055745616535E-2</v>
      </c>
      <c r="D49" s="23">
        <v>-0.4933018015607924</v>
      </c>
      <c r="F49" s="23">
        <v>32.03125</v>
      </c>
      <c r="G49" s="23">
        <v>-5.0249468525856936E-3</v>
      </c>
    </row>
    <row r="50" spans="1:7" x14ac:dyDescent="0.2">
      <c r="A50" s="23">
        <v>22</v>
      </c>
      <c r="B50" s="23">
        <v>1.8462339091628008E-2</v>
      </c>
      <c r="C50" s="23">
        <v>-9.5438045326741786E-2</v>
      </c>
      <c r="D50" s="23">
        <v>-1.9193465979845423</v>
      </c>
      <c r="F50" s="23">
        <v>33.59375</v>
      </c>
      <c r="G50" s="23">
        <v>-8.3259567974528284E-4</v>
      </c>
    </row>
    <row r="51" spans="1:7" x14ac:dyDescent="0.2">
      <c r="A51" s="23">
        <v>23</v>
      </c>
      <c r="B51" s="23">
        <v>2.6023422076121114E-2</v>
      </c>
      <c r="C51" s="23">
        <v>7.3772457354791612E-3</v>
      </c>
      <c r="D51" s="23">
        <v>0.14836317588453798</v>
      </c>
      <c r="F51" s="23">
        <v>35.15625</v>
      </c>
      <c r="G51" s="23">
        <v>8.9466895851081048E-4</v>
      </c>
    </row>
    <row r="52" spans="1:7" x14ac:dyDescent="0.2">
      <c r="A52" s="23">
        <v>24</v>
      </c>
      <c r="B52" s="23">
        <v>2.595680748980651E-2</v>
      </c>
      <c r="C52" s="23">
        <v>-0.11530862790409777</v>
      </c>
      <c r="D52" s="23">
        <v>-2.3189622328107586</v>
      </c>
      <c r="F52" s="23">
        <v>36.71875</v>
      </c>
      <c r="G52" s="23">
        <v>2.5456538952634898E-3</v>
      </c>
    </row>
    <row r="53" spans="1:7" x14ac:dyDescent="0.2">
      <c r="A53" s="23">
        <v>25</v>
      </c>
      <c r="B53" s="23">
        <v>3.2870914547251252E-2</v>
      </c>
      <c r="C53" s="23">
        <v>7.1859522891887073E-2</v>
      </c>
      <c r="D53" s="23">
        <v>1.4451608928403903</v>
      </c>
      <c r="F53" s="23">
        <v>38.28125</v>
      </c>
      <c r="G53" s="23">
        <v>5.143316134550437E-3</v>
      </c>
    </row>
    <row r="54" spans="1:7" x14ac:dyDescent="0.2">
      <c r="A54" s="23">
        <v>26</v>
      </c>
      <c r="B54" s="23">
        <v>7.3274988949300901E-3</v>
      </c>
      <c r="C54" s="23">
        <v>-4.1488125653265637E-2</v>
      </c>
      <c r="D54" s="23">
        <v>-0.83436424705398093</v>
      </c>
      <c r="F54" s="23">
        <v>39.84375</v>
      </c>
      <c r="G54" s="23">
        <v>8.662782784622812E-3</v>
      </c>
    </row>
    <row r="55" spans="1:7" x14ac:dyDescent="0.2">
      <c r="A55" s="23">
        <v>27</v>
      </c>
      <c r="B55" s="23">
        <v>3.2731109264328838E-2</v>
      </c>
      <c r="C55" s="23">
        <v>-7.5683365899665948E-3</v>
      </c>
      <c r="D55" s="23">
        <v>-0.15220618817812323</v>
      </c>
      <c r="F55" s="23">
        <v>41.40625</v>
      </c>
      <c r="G55" s="23">
        <v>1.1066178200990618E-2</v>
      </c>
    </row>
    <row r="56" spans="1:7" x14ac:dyDescent="0.2">
      <c r="A56" s="23">
        <v>28</v>
      </c>
      <c r="B56" s="23">
        <v>-2.9930810543137617E-3</v>
      </c>
      <c r="C56" s="23">
        <v>1.753990313645528E-2</v>
      </c>
      <c r="D56" s="23">
        <v>0.35274353428632987</v>
      </c>
      <c r="F56" s="23">
        <v>42.96875</v>
      </c>
      <c r="G56" s="23">
        <v>1.1242130626269491E-2</v>
      </c>
    </row>
    <row r="57" spans="1:7" x14ac:dyDescent="0.2">
      <c r="A57" s="23">
        <v>29</v>
      </c>
      <c r="B57" s="23">
        <v>3.8195489663135962E-2</v>
      </c>
      <c r="C57" s="23">
        <v>-7.2642682840283496E-2</v>
      </c>
      <c r="D57" s="23">
        <v>-1.460910957476419</v>
      </c>
      <c r="F57" s="23">
        <v>44.53125</v>
      </c>
      <c r="G57" s="23">
        <v>1.4546822082141517E-2</v>
      </c>
    </row>
    <row r="58" spans="1:7" x14ac:dyDescent="0.2">
      <c r="A58" s="23">
        <v>30</v>
      </c>
      <c r="B58" s="23">
        <v>2.1400503973952989E-2</v>
      </c>
      <c r="C58" s="23">
        <v>2.7834313003939432E-2</v>
      </c>
      <c r="D58" s="23">
        <v>0.55977355559249609</v>
      </c>
      <c r="F58" s="23">
        <v>46.09375</v>
      </c>
      <c r="G58" s="23">
        <v>1.751227087169924E-2</v>
      </c>
    </row>
    <row r="59" spans="1:7" x14ac:dyDescent="0.2">
      <c r="A59" s="23">
        <v>31</v>
      </c>
      <c r="B59" s="23">
        <v>3.1937133780030075E-2</v>
      </c>
      <c r="C59" s="23">
        <v>-2.0870955579039459E-2</v>
      </c>
      <c r="D59" s="23">
        <v>-0.4197340531249486</v>
      </c>
      <c r="F59" s="23">
        <v>47.65625</v>
      </c>
      <c r="G59" s="23">
        <v>2.2086000425638387E-2</v>
      </c>
    </row>
    <row r="60" spans="1:7" x14ac:dyDescent="0.2">
      <c r="A60" s="23">
        <v>32</v>
      </c>
      <c r="B60" s="23">
        <v>6.1307544008682678E-3</v>
      </c>
      <c r="C60" s="23">
        <v>-5.2917875981188398E-2</v>
      </c>
      <c r="D60" s="23">
        <v>-1.0642270060051464</v>
      </c>
      <c r="F60" s="23">
        <v>49.21875</v>
      </c>
      <c r="G60" s="23">
        <v>2.3663873118779266E-2</v>
      </c>
    </row>
    <row r="61" spans="1:7" x14ac:dyDescent="0.2">
      <c r="A61" s="23">
        <v>33</v>
      </c>
      <c r="B61" s="23">
        <v>1.6243878904237598E-2</v>
      </c>
      <c r="C61" s="23">
        <v>-3.0493876956183132E-2</v>
      </c>
      <c r="D61" s="23">
        <v>-0.61325982520735534</v>
      </c>
      <c r="F61" s="23">
        <v>50.78125</v>
      </c>
      <c r="G61" s="23">
        <v>2.5162772674362243E-2</v>
      </c>
    </row>
    <row r="62" spans="1:7" x14ac:dyDescent="0.2">
      <c r="A62" s="23">
        <v>34</v>
      </c>
      <c r="B62" s="23">
        <v>3.5874253366498826E-2</v>
      </c>
      <c r="C62" s="23">
        <v>5.1276592628256151E-2</v>
      </c>
      <c r="D62" s="23">
        <v>1.0312192928966668</v>
      </c>
      <c r="F62" s="23">
        <v>52.34375</v>
      </c>
      <c r="G62" s="23">
        <v>2.8249630495673823E-2</v>
      </c>
    </row>
    <row r="63" spans="1:7" x14ac:dyDescent="0.2">
      <c r="A63" s="23">
        <v>35</v>
      </c>
      <c r="B63" s="23">
        <v>2.9504260389878811E-2</v>
      </c>
      <c r="C63" s="23">
        <v>4.5727463552725611E-2</v>
      </c>
      <c r="D63" s="23">
        <v>0.91962121923083584</v>
      </c>
      <c r="F63" s="23">
        <v>53.90625</v>
      </c>
      <c r="G63" s="23">
        <v>3.1545499653809761E-2</v>
      </c>
    </row>
    <row r="64" spans="1:7" x14ac:dyDescent="0.2">
      <c r="A64" s="23">
        <v>36</v>
      </c>
      <c r="B64" s="23">
        <v>2.2893891870893083E-2</v>
      </c>
      <c r="C64" s="23">
        <v>3.1274372306111312E-2</v>
      </c>
      <c r="D64" s="23">
        <v>0.62895630232503641</v>
      </c>
      <c r="F64" s="23">
        <v>55.46875</v>
      </c>
      <c r="G64" s="23">
        <v>3.3400667811600275E-2</v>
      </c>
    </row>
    <row r="65" spans="1:7" x14ac:dyDescent="0.2">
      <c r="A65" s="23">
        <v>37</v>
      </c>
      <c r="B65" s="23">
        <v>1.115875928656012E-2</v>
      </c>
      <c r="C65" s="23">
        <v>-2.8973658503648376E-2</v>
      </c>
      <c r="D65" s="23">
        <v>-0.58268683824941381</v>
      </c>
      <c r="F65" s="23">
        <v>57.03125</v>
      </c>
      <c r="G65" s="23">
        <v>3.7341439690580007E-2</v>
      </c>
    </row>
    <row r="66" spans="1:7" x14ac:dyDescent="0.2">
      <c r="A66" s="23">
        <v>38</v>
      </c>
      <c r="B66" s="23">
        <v>2.1106385233659868E-2</v>
      </c>
      <c r="C66" s="23">
        <v>-8.0645978487171199E-2</v>
      </c>
      <c r="D66" s="23">
        <v>-1.6218645711000859</v>
      </c>
      <c r="F66" s="23">
        <v>58.59375</v>
      </c>
      <c r="G66" s="23">
        <v>3.7746003352878074E-2</v>
      </c>
    </row>
    <row r="67" spans="1:7" x14ac:dyDescent="0.2">
      <c r="A67" s="23">
        <v>39</v>
      </c>
      <c r="B67" s="23">
        <v>4.0468114731619043E-2</v>
      </c>
      <c r="C67" s="23">
        <v>-7.2330178583722954E-2</v>
      </c>
      <c r="D67" s="23">
        <v>-1.4546262103440601</v>
      </c>
      <c r="F67" s="23">
        <v>60.15625</v>
      </c>
      <c r="G67" s="23">
        <v>3.8395337927574366E-2</v>
      </c>
    </row>
    <row r="68" spans="1:7" x14ac:dyDescent="0.2">
      <c r="A68" s="23">
        <v>40</v>
      </c>
      <c r="B68" s="23">
        <v>2.7786025861592099E-2</v>
      </c>
      <c r="C68" s="23">
        <v>0.12803036025036194</v>
      </c>
      <c r="D68" s="23">
        <v>2.5748079347598769</v>
      </c>
      <c r="F68" s="23">
        <v>61.71875</v>
      </c>
      <c r="G68" s="23">
        <v>3.9485568725794999E-2</v>
      </c>
    </row>
    <row r="69" spans="1:7" x14ac:dyDescent="0.2">
      <c r="A69" s="23">
        <v>41</v>
      </c>
      <c r="B69" s="23">
        <v>4.2197633234485152E-2</v>
      </c>
      <c r="C69" s="23">
        <v>4.4031169724693744E-3</v>
      </c>
      <c r="D69" s="23">
        <v>8.855071950293901E-2</v>
      </c>
      <c r="F69" s="23">
        <v>63.28125</v>
      </c>
      <c r="G69" s="23">
        <v>4.1446323303317843E-2</v>
      </c>
    </row>
    <row r="70" spans="1:7" x14ac:dyDescent="0.2">
      <c r="A70" s="23">
        <v>42</v>
      </c>
      <c r="B70" s="23">
        <v>-7.2802898693245591E-3</v>
      </c>
      <c r="C70" s="23">
        <v>2.9366290294962946E-2</v>
      </c>
      <c r="D70" s="23">
        <v>0.5905830235740418</v>
      </c>
      <c r="F70" s="23">
        <v>64.84375</v>
      </c>
      <c r="G70" s="23">
        <v>4.1687535475546954E-2</v>
      </c>
    </row>
    <row r="71" spans="1:7" x14ac:dyDescent="0.2">
      <c r="A71" s="23">
        <v>43</v>
      </c>
      <c r="B71" s="23">
        <v>4.7232472149088545E-2</v>
      </c>
      <c r="C71" s="23">
        <v>2.8618792698693746E-3</v>
      </c>
      <c r="D71" s="23">
        <v>5.7555016153784805E-2</v>
      </c>
      <c r="F71" s="23">
        <v>66.40625</v>
      </c>
      <c r="G71" s="23">
        <v>4.2361605256545823E-2</v>
      </c>
    </row>
    <row r="72" spans="1:7" x14ac:dyDescent="0.2">
      <c r="A72" s="23">
        <v>44</v>
      </c>
      <c r="B72" s="23">
        <v>3.9383987476490946E-2</v>
      </c>
      <c r="C72" s="23">
        <v>3.8515189298995965E-2</v>
      </c>
      <c r="D72" s="23">
        <v>0.77457577110545672</v>
      </c>
      <c r="F72" s="23">
        <v>67.96875</v>
      </c>
      <c r="G72" s="23">
        <v>4.2850495656723192E-2</v>
      </c>
    </row>
    <row r="73" spans="1:7" x14ac:dyDescent="0.2">
      <c r="A73" s="23">
        <v>45</v>
      </c>
      <c r="B73" s="23">
        <v>1.9500735512556447E-2</v>
      </c>
      <c r="C73" s="23">
        <v>-2.6518374103135543E-2</v>
      </c>
      <c r="D73" s="23">
        <v>-0.53330881772232774</v>
      </c>
      <c r="F73" s="23">
        <v>69.53125</v>
      </c>
      <c r="G73" s="23">
        <v>4.6600750206954526E-2</v>
      </c>
    </row>
    <row r="74" spans="1:7" x14ac:dyDescent="0.2">
      <c r="A74" s="23">
        <v>46</v>
      </c>
      <c r="B74" s="23">
        <v>2.8704217438551487E-2</v>
      </c>
      <c r="C74" s="23">
        <v>-5.7010969868132283E-2</v>
      </c>
      <c r="D74" s="23">
        <v>-1.1465428770002097</v>
      </c>
      <c r="F74" s="23">
        <v>71.09375</v>
      </c>
      <c r="G74" s="23">
        <v>4.9121358137554125E-2</v>
      </c>
    </row>
    <row r="75" spans="1:7" x14ac:dyDescent="0.2">
      <c r="A75" s="23">
        <v>47</v>
      </c>
      <c r="B75" s="23">
        <v>5.5687198987008024E-2</v>
      </c>
      <c r="C75" s="23">
        <v>3.8735292136365881E-2</v>
      </c>
      <c r="D75" s="23">
        <v>0.77900224097568915</v>
      </c>
      <c r="F75" s="23">
        <v>72.65625</v>
      </c>
      <c r="G75" s="23">
        <v>4.9234816977892421E-2</v>
      </c>
    </row>
    <row r="76" spans="1:7" x14ac:dyDescent="0.2">
      <c r="A76" s="23">
        <v>48</v>
      </c>
      <c r="B76" s="23">
        <v>1.8925658509017933E-2</v>
      </c>
      <c r="C76" s="23">
        <v>3.281789201772374E-2</v>
      </c>
      <c r="D76" s="23">
        <v>0.65999789896778827</v>
      </c>
      <c r="F76" s="23">
        <v>74.21875</v>
      </c>
      <c r="G76" s="23">
        <v>5.0094351418957919E-2</v>
      </c>
    </row>
    <row r="77" spans="1:7" x14ac:dyDescent="0.2">
      <c r="A77" s="23">
        <v>49</v>
      </c>
      <c r="B77" s="23">
        <v>1.0150200854414319E-2</v>
      </c>
      <c r="C77" s="23">
        <v>-4.0610635088957438E-2</v>
      </c>
      <c r="D77" s="23">
        <v>-0.81671710724089674</v>
      </c>
      <c r="F77" s="23">
        <v>75.78125</v>
      </c>
      <c r="G77" s="23">
        <v>5.174355052674167E-2</v>
      </c>
    </row>
    <row r="78" spans="1:7" x14ac:dyDescent="0.2">
      <c r="A78" s="23">
        <v>50</v>
      </c>
      <c r="B78" s="23">
        <v>-1.3020249851872914E-2</v>
      </c>
      <c r="C78" s="23">
        <v>1.2187654172127631E-2</v>
      </c>
      <c r="D78" s="23">
        <v>0.24510490017476017</v>
      </c>
      <c r="F78" s="23">
        <v>77.34375</v>
      </c>
      <c r="G78" s="23">
        <v>5.2762554080542777E-2</v>
      </c>
    </row>
    <row r="79" spans="1:7" x14ac:dyDescent="0.2">
      <c r="A79" s="23">
        <v>51</v>
      </c>
      <c r="B79" s="23">
        <v>6.1109117840987076E-2</v>
      </c>
      <c r="C79" s="23">
        <v>-8.3465637604442991E-3</v>
      </c>
      <c r="D79" s="23">
        <v>-0.16785705012737762</v>
      </c>
      <c r="F79" s="23">
        <v>78.90625</v>
      </c>
      <c r="G79" s="23">
        <v>5.4168264177004398E-2</v>
      </c>
    </row>
    <row r="80" spans="1:7" x14ac:dyDescent="0.2">
      <c r="A80" s="23">
        <v>52</v>
      </c>
      <c r="B80" s="23">
        <v>3.7363492400967591E-2</v>
      </c>
      <c r="C80" s="23">
        <v>2.0840925166551727E-2</v>
      </c>
      <c r="D80" s="23">
        <v>0.41913011399514905</v>
      </c>
      <c r="F80" s="23">
        <v>80.46875</v>
      </c>
      <c r="G80" s="23">
        <v>5.8204417567519318E-2</v>
      </c>
    </row>
    <row r="81" spans="1:7" x14ac:dyDescent="0.2">
      <c r="A81" s="23">
        <v>53</v>
      </c>
      <c r="B81" s="23">
        <v>4.2661650516906416E-2</v>
      </c>
      <c r="C81" s="23">
        <v>-3.3998867732283604E-2</v>
      </c>
      <c r="D81" s="23">
        <v>-0.68374840341580545</v>
      </c>
      <c r="F81" s="23">
        <v>82.03125</v>
      </c>
      <c r="G81" s="23">
        <v>6.5313139319176233E-2</v>
      </c>
    </row>
    <row r="82" spans="1:7" x14ac:dyDescent="0.2">
      <c r="A82" s="23">
        <v>54</v>
      </c>
      <c r="B82" s="23">
        <v>-1.8117620570885031E-2</v>
      </c>
      <c r="C82" s="23">
        <v>4.9663120224694796E-2</v>
      </c>
      <c r="D82" s="23">
        <v>0.99877088347969711</v>
      </c>
      <c r="F82" s="23">
        <v>83.59375</v>
      </c>
      <c r="G82" s="23">
        <v>7.0800453122777399E-2</v>
      </c>
    </row>
    <row r="83" spans="1:7" x14ac:dyDescent="0.2">
      <c r="A83" s="23">
        <v>55</v>
      </c>
      <c r="B83" s="23">
        <v>-1.1526901256138117E-2</v>
      </c>
      <c r="C83" s="23">
        <v>3.9776531751811936E-2</v>
      </c>
      <c r="D83" s="23">
        <v>0.79994252434749391</v>
      </c>
      <c r="F83" s="23">
        <v>85.15625</v>
      </c>
      <c r="G83" s="23">
        <v>7.5231723942604425E-2</v>
      </c>
    </row>
    <row r="84" spans="1:7" x14ac:dyDescent="0.2">
      <c r="A84" s="23">
        <v>56</v>
      </c>
      <c r="B84" s="23">
        <v>1.5875912425064208E-2</v>
      </c>
      <c r="C84" s="23">
        <v>7.7879606937150576E-3</v>
      </c>
      <c r="D84" s="23">
        <v>0.15662303027628074</v>
      </c>
      <c r="F84" s="23">
        <v>86.71875</v>
      </c>
      <c r="G84" s="23">
        <v>7.7899176775486911E-2</v>
      </c>
    </row>
    <row r="85" spans="1:7" x14ac:dyDescent="0.2">
      <c r="A85" s="23">
        <v>57</v>
      </c>
      <c r="B85" s="23">
        <v>-2.3131121441163326E-3</v>
      </c>
      <c r="C85" s="23">
        <v>-5.3639078188188527E-2</v>
      </c>
      <c r="D85" s="23">
        <v>-1.0787310436530841</v>
      </c>
      <c r="F85" s="23">
        <v>88.28125</v>
      </c>
      <c r="G85" s="23">
        <v>7.8154884331124705E-2</v>
      </c>
    </row>
    <row r="86" spans="1:7" x14ac:dyDescent="0.2">
      <c r="A86" s="23">
        <v>58</v>
      </c>
      <c r="B86" s="23">
        <v>5.8660801682221805E-2</v>
      </c>
      <c r="C86" s="23">
        <v>7.8398755935541978E-2</v>
      </c>
      <c r="D86" s="23">
        <v>1.5766708651244761</v>
      </c>
      <c r="F86" s="23">
        <v>89.84375</v>
      </c>
      <c r="G86" s="23">
        <v>8.7150845994754977E-2</v>
      </c>
    </row>
    <row r="87" spans="1:7" x14ac:dyDescent="0.2">
      <c r="A87" s="23">
        <v>59</v>
      </c>
      <c r="B87" s="23">
        <v>-2.0865520052530369E-4</v>
      </c>
      <c r="C87" s="23">
        <v>-1.1191835114655678E-2</v>
      </c>
      <c r="D87" s="23">
        <v>-0.22507806586960061</v>
      </c>
      <c r="F87" s="23">
        <v>91.40625</v>
      </c>
      <c r="G87" s="23">
        <v>8.7329649937459286E-2</v>
      </c>
    </row>
    <row r="88" spans="1:7" x14ac:dyDescent="0.2">
      <c r="A88" s="23">
        <v>60</v>
      </c>
      <c r="B88" s="23">
        <v>2.3869438464990376E-2</v>
      </c>
      <c r="C88" s="23">
        <v>2.5251919672563749E-2</v>
      </c>
      <c r="D88" s="23">
        <v>0.50783925792048512</v>
      </c>
      <c r="F88" s="23">
        <v>92.96875</v>
      </c>
      <c r="G88" s="23">
        <v>9.4422491123373906E-2</v>
      </c>
    </row>
    <row r="89" spans="1:7" x14ac:dyDescent="0.2">
      <c r="A89" s="23">
        <v>61</v>
      </c>
      <c r="B89" s="23">
        <v>1.0243542845134099E-2</v>
      </c>
      <c r="C89" s="23">
        <v>-9.9385500929476428E-2</v>
      </c>
      <c r="D89" s="23">
        <v>-1.9987335495494525</v>
      </c>
      <c r="F89" s="23">
        <v>94.53125</v>
      </c>
      <c r="G89" s="23">
        <v>0.10473043743913833</v>
      </c>
    </row>
    <row r="90" spans="1:7" x14ac:dyDescent="0.2">
      <c r="A90" s="23">
        <v>62</v>
      </c>
      <c r="B90" s="23">
        <v>3.15995494124671E-2</v>
      </c>
      <c r="C90" s="23">
        <v>-5.0803699132075879E-2</v>
      </c>
      <c r="D90" s="23">
        <v>-1.0217089710958043</v>
      </c>
      <c r="F90" s="23">
        <v>96.09375</v>
      </c>
      <c r="G90" s="23">
        <v>0.12502990334995145</v>
      </c>
    </row>
    <row r="91" spans="1:7" x14ac:dyDescent="0.2">
      <c r="A91" s="23">
        <v>63</v>
      </c>
      <c r="B91" s="23">
        <v>-2.4822895370475072E-2</v>
      </c>
      <c r="C91" s="23">
        <v>6.2568898723353139E-2</v>
      </c>
      <c r="D91" s="23">
        <v>1.2583179223040684</v>
      </c>
      <c r="F91" s="23">
        <v>97.65625</v>
      </c>
      <c r="G91" s="23">
        <v>0.13705955761776378</v>
      </c>
    </row>
    <row r="92" spans="1:7" ht="17" thickBot="1" x14ac:dyDescent="0.25">
      <c r="A92" s="24">
        <v>64</v>
      </c>
      <c r="B92" s="24">
        <v>1.4691511477442284E-2</v>
      </c>
      <c r="C92" s="24">
        <v>-9.5615924296911903E-2</v>
      </c>
      <c r="D92" s="24">
        <v>-1.9229239071706237</v>
      </c>
      <c r="F92" s="24">
        <v>99.21875</v>
      </c>
      <c r="G92" s="24">
        <v>0.15581638611195403</v>
      </c>
    </row>
  </sheetData>
  <sortState xmlns:xlrd2="http://schemas.microsoft.com/office/spreadsheetml/2017/richdata2" ref="G29:G92">
    <sortCondition ref="G29"/>
  </sortState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568C5-EE47-1D42-BA28-1EAF11869D64}">
  <dimension ref="A1:B12"/>
  <sheetViews>
    <sheetView workbookViewId="0">
      <selection activeCell="B13" sqref="B13"/>
    </sheetView>
  </sheetViews>
  <sheetFormatPr baseColWidth="10" defaultRowHeight="16" x14ac:dyDescent="0.2"/>
  <cols>
    <col min="2" max="2" width="35.33203125" bestFit="1" customWidth="1"/>
  </cols>
  <sheetData>
    <row r="1" spans="1:2" ht="17" thickBot="1" x14ac:dyDescent="0.25"/>
    <row r="2" spans="1:2" x14ac:dyDescent="0.2">
      <c r="A2" s="28" t="s">
        <v>60</v>
      </c>
      <c r="B2" s="31" t="s">
        <v>71</v>
      </c>
    </row>
    <row r="3" spans="1:2" x14ac:dyDescent="0.2">
      <c r="A3" s="29" t="s">
        <v>61</v>
      </c>
      <c r="B3" s="32" t="s">
        <v>72</v>
      </c>
    </row>
    <row r="4" spans="1:2" x14ac:dyDescent="0.2">
      <c r="A4" s="29" t="s">
        <v>62</v>
      </c>
      <c r="B4" s="32">
        <f>'FF5 Output'!C13</f>
        <v>0.1557674846136258</v>
      </c>
    </row>
    <row r="5" spans="1:2" x14ac:dyDescent="0.2">
      <c r="A5" s="29" t="s">
        <v>63</v>
      </c>
      <c r="B5" s="32">
        <f>'FF5 Output'!D13</f>
        <v>2.6856462864418241E-3</v>
      </c>
    </row>
    <row r="6" spans="1:2" x14ac:dyDescent="0.2">
      <c r="A6" s="29" t="s">
        <v>64</v>
      </c>
      <c r="B6" s="32">
        <f>'FF3 Output'!C13</f>
        <v>0.16875696424797237</v>
      </c>
    </row>
    <row r="7" spans="1:2" x14ac:dyDescent="0.2">
      <c r="A7" s="29" t="s">
        <v>65</v>
      </c>
      <c r="B7" s="32">
        <f>'FF5 Output'!B8</f>
        <v>64</v>
      </c>
    </row>
    <row r="8" spans="1:2" x14ac:dyDescent="0.2">
      <c r="A8" s="29" t="s">
        <v>66</v>
      </c>
      <c r="B8" s="32">
        <f>'FF5 Output'!B12</f>
        <v>5</v>
      </c>
    </row>
    <row r="9" spans="1:2" x14ac:dyDescent="0.2">
      <c r="A9" s="29" t="s">
        <v>67</v>
      </c>
      <c r="B9" s="32">
        <v>2</v>
      </c>
    </row>
    <row r="10" spans="1:2" x14ac:dyDescent="0.2">
      <c r="A10" s="29" t="s">
        <v>68</v>
      </c>
      <c r="B10" s="32">
        <f>(B6-B4)/(B9*B5)</f>
        <v>2.4183154162784701</v>
      </c>
    </row>
    <row r="11" spans="1:2" x14ac:dyDescent="0.2">
      <c r="A11" s="29" t="s">
        <v>69</v>
      </c>
      <c r="B11" s="32">
        <f>1-_xlfn.F.DIST(B10, B9, B7-B8, TRUE)</f>
        <v>9.7852198866278606E-2</v>
      </c>
    </row>
    <row r="12" spans="1:2" ht="17" thickBot="1" x14ac:dyDescent="0.25">
      <c r="A12" s="30" t="s">
        <v>70</v>
      </c>
      <c r="B12" s="33" t="s">
        <v>89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C V e b V H 4 r y N O j A A A A 9 w A A A B I A H A B D b 2 5 m a W c v U G F j a 2 F n Z S 5 4 b W w g o h g A K K A U A A A A A A A A A A A A A A A A A A A A A A A A A A A A h Y + 9 D o I w G E V f h X S n f y y E f N T B V R I T o n F t S o V G K I Y W y 7 s 5 + E i + g h h F 3 R z v u W e 4 9 3 6 9 w W r q 2 u i i B 2 d 6 m y O G K Y q 0 V X 1 l b J 2 j 0 R / j F K 0 E b K U 6 y V p H s 2 x d N r k q R 4 3 3 5 4 y Q E A I O C e 6 H m n B K G T k U m 1 I 1 u p P o I 5 v / c m y s 8 9 I q j Q T s X 2 M E x 4 w m m L G U Y w p k o V A Y + z X 4 P P j Z / k B Y j 6 0 f B y 2 0 j X c l k C U C e Z 8 Q D 1 B L A w Q U A A I A C A A J V 5 t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C V e b V C i K R 7 g O A A A A E Q A A A B M A H A B G b 3 J t d W x h c y 9 T Z W N 0 a W 9 u M S 5 t I K I Y A C i g F A A A A A A A A A A A A A A A A A A A A A A A A A A A A C t O T S 7 J z M 9 T C I b Q h t Y A U E s B A i 0 A F A A C A A g A C V e b V H 4 r y N O j A A A A 9 w A A A B I A A A A A A A A A A A A A A A A A A A A A A E N v b m Z p Z y 9 Q Y W N r Y W d l L n h t b F B L A Q I t A B Q A A g A I A A l X m 1 Q P y u m r p A A A A O k A A A A T A A A A A A A A A A A A A A A A A O 8 A A A B b Q 2 9 u d G V u d F 9 U e X B l c 1 0 u e G 1 s U E s B A i 0 A F A A C A A g A C V e b V C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C d A s g T G A 6 l C n / Z Y T b q 8 K Y Q A A A A A A g A A A A A A E G Y A A A A B A A A g A A A A Q D 7 u S 1 F + x B i L 7 p / 5 G 7 + i s R V 1 L B M U K p l r L D a V 6 d z F C / 0 A A A A A D o A A A A A C A A A g A A A A U g W G z e X v C B f 6 r j 0 H 0 n e O 3 x z v j b 8 Q e B y 1 P M x D j 4 O E g A p Q A A A A T R 2 Z d Q s j 6 T E k B L s u b t o q 1 z M f h f V 3 B v g t E n S q m c u F 3 H X 8 0 b B m E y O B u Q K Y C F x g G X n v W Y 0 9 w j + + K E D V 3 W i 2 Z Y T 7 W y 5 0 / d G T x X d g l 3 o l a H U g 8 a V A A A A A e I 0 A k p r 7 R Z c b s Y x A p w 0 F n K 8 0 r 1 b p 7 z O D k / k / J 9 W 5 O T b N L f g 4 z b s 9 y H W S Y k w Q h X 9 1 m 1 c Y y T v F 8 o Y i g 8 V l 6 1 l C + A = = < / D a t a M a s h u p > 
</file>

<file path=customXml/itemProps1.xml><?xml version="1.0" encoding="utf-8"?>
<ds:datastoreItem xmlns:ds="http://schemas.openxmlformats.org/officeDocument/2006/customXml" ds:itemID="{6661501B-BA0F-416E-98F7-9FCDF05C5D6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3</vt:i4>
      </vt:variant>
    </vt:vector>
  </HeadingPairs>
  <TitlesOfParts>
    <vt:vector size="13" baseType="lpstr">
      <vt:lpstr>Original Data</vt:lpstr>
      <vt:lpstr>Returns Data</vt:lpstr>
      <vt:lpstr>Portfolio Model</vt:lpstr>
      <vt:lpstr>Correlation Matrix</vt:lpstr>
      <vt:lpstr>Covariance Matrix</vt:lpstr>
      <vt:lpstr>FF Factor Data</vt:lpstr>
      <vt:lpstr>FF3 Output</vt:lpstr>
      <vt:lpstr>FF5 Output</vt:lpstr>
      <vt:lpstr>F-test</vt:lpstr>
      <vt:lpstr>VaR &amp; ROI vs. S&amp;P500</vt:lpstr>
      <vt:lpstr>Date</vt:lpstr>
      <vt:lpstr>PortfolioReturns</vt:lpstr>
      <vt:lpstr>SPReturns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2022-04-26T21:09:30Z</dcterms:created>
  <dcterms:modified xsi:type="dcterms:W3CDTF">2022-06-08T01:29:57Z</dcterms:modified>
</cp:coreProperties>
</file>