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BlackBox/Desktop/Stats 605/Homework/"/>
    </mc:Choice>
  </mc:AlternateContent>
  <bookViews>
    <workbookView xWindow="0" yWindow="460" windowWidth="25600" windowHeight="15540" xr2:uid="{00000000-000D-0000-FFFF-FFFF00000000}"/>
  </bookViews>
  <sheets>
    <sheet name="Your Name" sheetId="6" r:id="rId1"/>
    <sheet name="Q1 Basic Excel Operation" sheetId="1" r:id="rId2"/>
    <sheet name="Q2 Basic Descriptive Statistics" sheetId="2" r:id="rId3"/>
    <sheet name="Q3 Built In Excel Functions" sheetId="3" r:id="rId4"/>
    <sheet name="Q4 Frequency Distribution" sheetId="4" r:id="rId5"/>
    <sheet name="Q5. Histogram, BC,  and PC" sheetId="9" r:id="rId6"/>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4" l="1" a="1"/>
  <c r="P2" i="4" s="1"/>
  <c r="P3" i="4"/>
  <c r="P4" i="4"/>
  <c r="P5" i="4"/>
  <c r="P6" i="4"/>
  <c r="M6" i="4"/>
  <c r="O6" i="4" s="1"/>
  <c r="M5" i="4"/>
  <c r="O5" i="4" s="1"/>
  <c r="M4" i="4"/>
  <c r="O4" i="4" s="1"/>
  <c r="M3" i="4"/>
  <c r="O3" i="4"/>
  <c r="N2" i="4"/>
  <c r="O2" i="4"/>
  <c r="K12" i="4"/>
  <c r="M2" i="4"/>
  <c r="K10" i="4"/>
  <c r="K9" i="4"/>
  <c r="K6" i="4"/>
  <c r="K5" i="4"/>
  <c r="K4" i="4"/>
  <c r="K3" i="4"/>
  <c r="K8" i="4" s="1"/>
  <c r="K2" i="4"/>
  <c r="K1" i="4"/>
  <c r="K11" i="4"/>
  <c r="K7" i="4"/>
  <c r="B11" i="2"/>
  <c r="B9" i="2"/>
  <c r="B8" i="2"/>
  <c r="B7" i="2"/>
  <c r="B4" i="2"/>
  <c r="B3" i="2"/>
  <c r="B2" i="2"/>
  <c r="B1" i="2"/>
  <c r="B10" i="2"/>
  <c r="N6" i="4" l="1"/>
  <c r="N5" i="4"/>
  <c r="N4" i="4"/>
  <c r="N3" i="4"/>
  <c r="D13" i="1"/>
  <c r="D12" i="1"/>
  <c r="D11" i="1"/>
  <c r="D10" i="1"/>
  <c r="D9" i="1"/>
  <c r="D8" i="1"/>
  <c r="D7" i="1"/>
  <c r="D6" i="1"/>
  <c r="D5" i="1"/>
  <c r="D4" i="1"/>
  <c r="D3" i="1"/>
  <c r="D2" i="1"/>
  <c r="B14" i="1" s="1"/>
</calcChain>
</file>

<file path=xl/sharedStrings.xml><?xml version="1.0" encoding="utf-8"?>
<sst xmlns="http://schemas.openxmlformats.org/spreadsheetml/2006/main" count="59" uniqueCount="45">
  <si>
    <t>Q3</t>
  </si>
  <si>
    <t xml:space="preserve">Your Name: </t>
  </si>
  <si>
    <t>Tynan Kavanaugh</t>
  </si>
  <si>
    <t>Assignments</t>
  </si>
  <si>
    <t>Score (%)</t>
  </si>
  <si>
    <t>Weights</t>
  </si>
  <si>
    <t>Weighted Score</t>
  </si>
  <si>
    <t>HOMEWORK WEEK 2</t>
  </si>
  <si>
    <t>QUIZ WEEK 3</t>
  </si>
  <si>
    <t>QUIZ WEEK 4</t>
  </si>
  <si>
    <t>QUIZ WEEK 5</t>
  </si>
  <si>
    <t>QUIZ WEEK 6</t>
  </si>
  <si>
    <t>MID TERM</t>
  </si>
  <si>
    <t>QUIZ WEEK 8</t>
  </si>
  <si>
    <t>CRITICAL REVIEW</t>
  </si>
  <si>
    <t>QUIZ WEEK 10</t>
  </si>
  <si>
    <t>HOMEWORK WEEK 11</t>
  </si>
  <si>
    <t>FINAL EXAM</t>
  </si>
  <si>
    <t>PARTICIPATION GRADE</t>
  </si>
  <si>
    <t>FINAL GRADE(%)</t>
  </si>
  <si>
    <t>Mean</t>
  </si>
  <si>
    <t>Median</t>
  </si>
  <si>
    <t>First Quartile</t>
  </si>
  <si>
    <t>Third Quartile</t>
  </si>
  <si>
    <t>Min</t>
  </si>
  <si>
    <t>Max</t>
  </si>
  <si>
    <t>Range</t>
  </si>
  <si>
    <t>Interquartile Range</t>
  </si>
  <si>
    <t>Variance</t>
  </si>
  <si>
    <t>Std. Deviation</t>
  </si>
  <si>
    <t>Coef. of variation</t>
  </si>
  <si>
    <t>Data</t>
  </si>
  <si>
    <t>D.</t>
  </si>
  <si>
    <t>Bins</t>
  </si>
  <si>
    <t>Width</t>
  </si>
  <si>
    <t>Bin2</t>
  </si>
  <si>
    <t>Bin1</t>
  </si>
  <si>
    <t>Bin3</t>
  </si>
  <si>
    <t>Bin4</t>
  </si>
  <si>
    <t>Bin5</t>
  </si>
  <si>
    <t>Lower</t>
  </si>
  <si>
    <t>Center</t>
  </si>
  <si>
    <t>Upper</t>
  </si>
  <si>
    <t>Frequency</t>
  </si>
  <si>
    <t>Center of 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</si>
</sst>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2"/>
      <color rgb="FF565A5C"/>
      <name val="Inherit"/>
    </font>
    <font>
      <sz val="12"/>
      <color theme="6" tint="0.39997558519241921"/>
      <name val="Calibri"/>
      <family val="2"/>
      <scheme val="minor"/>
    </font>
    <font>
      <b/>
      <sz val="12"/>
      <color rgb="FF565A5C"/>
      <name val="Lucida Sans Unicode"/>
    </font>
    <font>
      <sz val="12"/>
      <color rgb="FF565A5C"/>
      <name val="Lucida Sans Unicode"/>
    </font>
    <font>
      <sz val="10"/>
      <color rgb="FF565A5C"/>
      <name val="Lucida Sans Unicode"/>
    </font>
    <font>
      <i/>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4" fillId="0" borderId="1" xfId="0" applyFont="1" applyBorder="1"/>
    <xf numFmtId="0" fontId="0" fillId="0" borderId="1" xfId="0" applyBorder="1"/>
    <xf numFmtId="0" fontId="5" fillId="0" borderId="1" xfId="0" applyFont="1" applyBorder="1"/>
    <xf numFmtId="0" fontId="6" fillId="0" borderId="0" xfId="0" applyFont="1"/>
    <xf numFmtId="0" fontId="7" fillId="0" borderId="0" xfId="0" applyFont="1"/>
    <xf numFmtId="0" fontId="5" fillId="0" borderId="0" xfId="0" applyFont="1"/>
    <xf numFmtId="0" fontId="6" fillId="0" borderId="1" xfId="0" applyFont="1" applyBorder="1"/>
    <xf numFmtId="0" fontId="7" fillId="0" borderId="1" xfId="0" applyFont="1" applyBorder="1"/>
    <xf numFmtId="0" fontId="3" fillId="0" borderId="0" xfId="0" applyFont="1" applyFill="1" applyBorder="1"/>
    <xf numFmtId="0" fontId="1" fillId="0" borderId="0" xfId="0" applyFont="1"/>
    <xf numFmtId="164" fontId="0" fillId="0" borderId="0" xfId="0" applyNumberFormat="1" applyBorder="1"/>
    <xf numFmtId="0" fontId="8" fillId="0" borderId="0" xfId="0" applyFont="1"/>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numRef>
              <c:f>'Q5. Histogram, BC,  and PC'!$A$2:$A$6</c:f>
              <c:numCache>
                <c:formatCode>General</c:formatCode>
                <c:ptCount val="5"/>
                <c:pt idx="0">
                  <c:v>115.63000000000001</c:v>
                </c:pt>
                <c:pt idx="1">
                  <c:v>232.89000000000004</c:v>
                </c:pt>
                <c:pt idx="2">
                  <c:v>350.15000000000009</c:v>
                </c:pt>
                <c:pt idx="3">
                  <c:v>467.41000000000008</c:v>
                </c:pt>
                <c:pt idx="4">
                  <c:v>584.67000000000007</c:v>
                </c:pt>
              </c:numCache>
            </c:numRef>
          </c:cat>
          <c:val>
            <c:numRef>
              <c:f>'Q5. Histogram, BC,  and PC'!$B$2:$B$6</c:f>
              <c:numCache>
                <c:formatCode>General</c:formatCode>
                <c:ptCount val="5"/>
                <c:pt idx="0">
                  <c:v>7</c:v>
                </c:pt>
                <c:pt idx="1">
                  <c:v>25</c:v>
                </c:pt>
                <c:pt idx="2">
                  <c:v>9</c:v>
                </c:pt>
                <c:pt idx="3">
                  <c:v>4</c:v>
                </c:pt>
                <c:pt idx="4">
                  <c:v>4</c:v>
                </c:pt>
              </c:numCache>
            </c:numRef>
          </c:val>
          <c:extLst>
            <c:ext xmlns:c16="http://schemas.microsoft.com/office/drawing/2014/chart" uri="{C3380CC4-5D6E-409C-BE32-E72D297353CC}">
              <c16:uniqueId val="{00000001-95A6-014B-B923-2E47D099E2DB}"/>
            </c:ext>
          </c:extLst>
        </c:ser>
        <c:dLbls>
          <c:showLegendKey val="0"/>
          <c:showVal val="0"/>
          <c:showCatName val="0"/>
          <c:showSerName val="0"/>
          <c:showPercent val="0"/>
          <c:showBubbleSize val="0"/>
        </c:dLbls>
        <c:gapWidth val="150"/>
        <c:axId val="392691247"/>
        <c:axId val="392692975"/>
      </c:barChart>
      <c:catAx>
        <c:axId val="392691247"/>
        <c:scaling>
          <c:orientation val="minMax"/>
        </c:scaling>
        <c:delete val="0"/>
        <c:axPos val="b"/>
        <c:title>
          <c:tx>
            <c:rich>
              <a:bodyPr/>
              <a:lstStyle/>
              <a:p>
                <a:pPr>
                  <a:defRPr/>
                </a:pPr>
                <a:r>
                  <a:rPr lang="en-US"/>
                  <a:t>Bins</a:t>
                </a:r>
              </a:p>
            </c:rich>
          </c:tx>
          <c:overlay val="0"/>
        </c:title>
        <c:numFmt formatCode="General" sourceLinked="1"/>
        <c:majorTickMark val="out"/>
        <c:minorTickMark val="none"/>
        <c:tickLblPos val="nextTo"/>
        <c:crossAx val="392692975"/>
        <c:crosses val="autoZero"/>
        <c:auto val="0"/>
        <c:lblAlgn val="ctr"/>
        <c:lblOffset val="100"/>
        <c:tickLblSkip val="1"/>
        <c:noMultiLvlLbl val="0"/>
      </c:catAx>
      <c:valAx>
        <c:axId val="392692975"/>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39269124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'Q4 Frequency Distribution'!$M$1</c:f>
              <c:strCache>
                <c:ptCount val="1"/>
                <c:pt idx="0">
                  <c:v>Lower</c:v>
                </c:pt>
              </c:strCache>
            </c:strRef>
          </c:tx>
          <c:spPr>
            <a:solidFill>
              <a:schemeClr val="accent1"/>
            </a:solidFill>
            <a:ln>
              <a:noFill/>
            </a:ln>
            <a:effectLst/>
          </c:spPr>
          <c:invertIfNegative val="0"/>
          <c:cat>
            <c:strRef>
              <c:f>'Q4 Frequency Distribution'!$L$2:$L$6</c:f>
              <c:strCache>
                <c:ptCount val="5"/>
                <c:pt idx="0">
                  <c:v>Bin1</c:v>
                </c:pt>
                <c:pt idx="1">
                  <c:v>Bin2</c:v>
                </c:pt>
                <c:pt idx="2">
                  <c:v>Bin3</c:v>
                </c:pt>
                <c:pt idx="3">
                  <c:v>Bin4</c:v>
                </c:pt>
                <c:pt idx="4">
                  <c:v>Bin5</c:v>
                </c:pt>
              </c:strCache>
            </c:strRef>
          </c:cat>
          <c:val>
            <c:numRef>
              <c:f>'Q4 Frequency Distribution'!$M$2:$M$6</c:f>
              <c:numCache>
                <c:formatCode>General</c:formatCode>
                <c:ptCount val="5"/>
                <c:pt idx="0">
                  <c:v>57</c:v>
                </c:pt>
                <c:pt idx="1">
                  <c:v>174.26000000000002</c:v>
                </c:pt>
                <c:pt idx="2">
                  <c:v>291.52000000000004</c:v>
                </c:pt>
                <c:pt idx="3">
                  <c:v>408.78000000000009</c:v>
                </c:pt>
                <c:pt idx="4">
                  <c:v>526.04000000000008</c:v>
                </c:pt>
              </c:numCache>
            </c:numRef>
          </c:val>
          <c:extLst>
            <c:ext xmlns:c16="http://schemas.microsoft.com/office/drawing/2014/chart" uri="{C3380CC4-5D6E-409C-BE32-E72D297353CC}">
              <c16:uniqueId val="{00000000-63A8-E542-A9B1-3D9DA8FAC127}"/>
            </c:ext>
          </c:extLst>
        </c:ser>
        <c:ser>
          <c:idx val="1"/>
          <c:order val="1"/>
          <c:tx>
            <c:strRef>
              <c:f>'Q4 Frequency Distribution'!$N$1</c:f>
              <c:strCache>
                <c:ptCount val="1"/>
                <c:pt idx="0">
                  <c:v>Center</c:v>
                </c:pt>
              </c:strCache>
            </c:strRef>
          </c:tx>
          <c:spPr>
            <a:solidFill>
              <a:schemeClr val="accent2"/>
            </a:solidFill>
            <a:ln>
              <a:noFill/>
            </a:ln>
            <a:effectLst/>
          </c:spPr>
          <c:invertIfNegative val="0"/>
          <c:cat>
            <c:strRef>
              <c:f>'Q4 Frequency Distribution'!$L$2:$L$6</c:f>
              <c:strCache>
                <c:ptCount val="5"/>
                <c:pt idx="0">
                  <c:v>Bin1</c:v>
                </c:pt>
                <c:pt idx="1">
                  <c:v>Bin2</c:v>
                </c:pt>
                <c:pt idx="2">
                  <c:v>Bin3</c:v>
                </c:pt>
                <c:pt idx="3">
                  <c:v>Bin4</c:v>
                </c:pt>
                <c:pt idx="4">
                  <c:v>Bin5</c:v>
                </c:pt>
              </c:strCache>
            </c:strRef>
          </c:cat>
          <c:val>
            <c:numRef>
              <c:f>'Q4 Frequency Distribution'!$N$2:$N$6</c:f>
              <c:numCache>
                <c:formatCode>General</c:formatCode>
                <c:ptCount val="5"/>
                <c:pt idx="0">
                  <c:v>115.63000000000001</c:v>
                </c:pt>
                <c:pt idx="1">
                  <c:v>232.89000000000004</c:v>
                </c:pt>
                <c:pt idx="2">
                  <c:v>350.15000000000009</c:v>
                </c:pt>
                <c:pt idx="3">
                  <c:v>467.41000000000008</c:v>
                </c:pt>
                <c:pt idx="4">
                  <c:v>584.67000000000007</c:v>
                </c:pt>
              </c:numCache>
            </c:numRef>
          </c:val>
          <c:extLst>
            <c:ext xmlns:c16="http://schemas.microsoft.com/office/drawing/2014/chart" uri="{C3380CC4-5D6E-409C-BE32-E72D297353CC}">
              <c16:uniqueId val="{00000001-63A8-E542-A9B1-3D9DA8FAC127}"/>
            </c:ext>
          </c:extLst>
        </c:ser>
        <c:ser>
          <c:idx val="2"/>
          <c:order val="2"/>
          <c:tx>
            <c:strRef>
              <c:f>'Q4 Frequency Distribution'!$O$1</c:f>
              <c:strCache>
                <c:ptCount val="1"/>
                <c:pt idx="0">
                  <c:v>Upper</c:v>
                </c:pt>
              </c:strCache>
            </c:strRef>
          </c:tx>
          <c:spPr>
            <a:solidFill>
              <a:schemeClr val="accent3"/>
            </a:solidFill>
            <a:ln>
              <a:noFill/>
            </a:ln>
            <a:effectLst/>
          </c:spPr>
          <c:invertIfNegative val="0"/>
          <c:cat>
            <c:strRef>
              <c:f>'Q4 Frequency Distribution'!$L$2:$L$6</c:f>
              <c:strCache>
                <c:ptCount val="5"/>
                <c:pt idx="0">
                  <c:v>Bin1</c:v>
                </c:pt>
                <c:pt idx="1">
                  <c:v>Bin2</c:v>
                </c:pt>
                <c:pt idx="2">
                  <c:v>Bin3</c:v>
                </c:pt>
                <c:pt idx="3">
                  <c:v>Bin4</c:v>
                </c:pt>
                <c:pt idx="4">
                  <c:v>Bin5</c:v>
                </c:pt>
              </c:strCache>
            </c:strRef>
          </c:cat>
          <c:val>
            <c:numRef>
              <c:f>'Q4 Frequency Distribution'!$O$2:$O$6</c:f>
              <c:numCache>
                <c:formatCode>General</c:formatCode>
                <c:ptCount val="5"/>
                <c:pt idx="0">
                  <c:v>174.26000000000002</c:v>
                </c:pt>
                <c:pt idx="1">
                  <c:v>291.52000000000004</c:v>
                </c:pt>
                <c:pt idx="2">
                  <c:v>408.78000000000009</c:v>
                </c:pt>
                <c:pt idx="3">
                  <c:v>526.04000000000008</c:v>
                </c:pt>
                <c:pt idx="4">
                  <c:v>643.30000000000007</c:v>
                </c:pt>
              </c:numCache>
            </c:numRef>
          </c:val>
          <c:extLst>
            <c:ext xmlns:c16="http://schemas.microsoft.com/office/drawing/2014/chart" uri="{C3380CC4-5D6E-409C-BE32-E72D297353CC}">
              <c16:uniqueId val="{00000002-63A8-E542-A9B1-3D9DA8FAC127}"/>
            </c:ext>
          </c:extLst>
        </c:ser>
        <c:ser>
          <c:idx val="3"/>
          <c:order val="3"/>
          <c:tx>
            <c:strRef>
              <c:f>'Q4 Frequency Distribution'!$P$1</c:f>
              <c:strCache>
                <c:ptCount val="1"/>
                <c:pt idx="0">
                  <c:v>Frequency</c:v>
                </c:pt>
              </c:strCache>
            </c:strRef>
          </c:tx>
          <c:spPr>
            <a:solidFill>
              <a:schemeClr val="accent4"/>
            </a:solidFill>
            <a:ln>
              <a:noFill/>
            </a:ln>
            <a:effectLst/>
          </c:spPr>
          <c:invertIfNegative val="0"/>
          <c:cat>
            <c:strRef>
              <c:f>'Q4 Frequency Distribution'!$L$2:$L$6</c:f>
              <c:strCache>
                <c:ptCount val="5"/>
                <c:pt idx="0">
                  <c:v>Bin1</c:v>
                </c:pt>
                <c:pt idx="1">
                  <c:v>Bin2</c:v>
                </c:pt>
                <c:pt idx="2">
                  <c:v>Bin3</c:v>
                </c:pt>
                <c:pt idx="3">
                  <c:v>Bin4</c:v>
                </c:pt>
                <c:pt idx="4">
                  <c:v>Bin5</c:v>
                </c:pt>
              </c:strCache>
            </c:strRef>
          </c:cat>
          <c:val>
            <c:numRef>
              <c:f>'Q4 Frequency Distribution'!$P$2:$P$6</c:f>
              <c:numCache>
                <c:formatCode>General</c:formatCode>
                <c:ptCount val="5"/>
                <c:pt idx="0">
                  <c:v>8</c:v>
                </c:pt>
                <c:pt idx="1">
                  <c:v>25</c:v>
                </c:pt>
                <c:pt idx="2">
                  <c:v>9</c:v>
                </c:pt>
                <c:pt idx="3">
                  <c:v>4</c:v>
                </c:pt>
                <c:pt idx="4">
                  <c:v>4</c:v>
                </c:pt>
              </c:numCache>
            </c:numRef>
          </c:val>
          <c:extLst>
            <c:ext xmlns:c16="http://schemas.microsoft.com/office/drawing/2014/chart" uri="{C3380CC4-5D6E-409C-BE32-E72D297353CC}">
              <c16:uniqueId val="{00000003-63A8-E542-A9B1-3D9DA8FAC127}"/>
            </c:ext>
          </c:extLst>
        </c:ser>
        <c:dLbls>
          <c:showLegendKey val="0"/>
          <c:showVal val="0"/>
          <c:showCatName val="0"/>
          <c:showSerName val="0"/>
          <c:showPercent val="0"/>
          <c:showBubbleSize val="0"/>
        </c:dLbls>
        <c:gapWidth val="182"/>
        <c:axId val="403332015"/>
        <c:axId val="403333711"/>
      </c:barChart>
      <c:catAx>
        <c:axId val="403332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33711"/>
        <c:crosses val="autoZero"/>
        <c:auto val="1"/>
        <c:lblAlgn val="ctr"/>
        <c:lblOffset val="100"/>
        <c:noMultiLvlLbl val="0"/>
      </c:catAx>
      <c:valAx>
        <c:axId val="403333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32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'Q4 Frequency Distribution'!$P$1</c:f>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C1-8342-AED8-0EFFBC732D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C1-8342-AED8-0EFFBC732D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C1-8342-AED8-0EFFBC732D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C1-8342-AED8-0EFFBC732DD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C1-8342-AED8-0EFFBC732DD7}"/>
              </c:ext>
            </c:extLst>
          </c:dPt>
          <c:val>
            <c:numRef>
              <c:f>'Q4 Frequency Distribution'!$P$2:$P$6</c:f>
              <c:numCache>
                <c:formatCode>General</c:formatCode>
                <c:ptCount val="5"/>
                <c:pt idx="0">
                  <c:v>8</c:v>
                </c:pt>
                <c:pt idx="1">
                  <c:v>25</c:v>
                </c:pt>
                <c:pt idx="2">
                  <c:v>9</c:v>
                </c:pt>
                <c:pt idx="3">
                  <c:v>4</c:v>
                </c:pt>
                <c:pt idx="4">
                  <c:v>4</c:v>
                </c:pt>
              </c:numCache>
            </c:numRef>
          </c:val>
          <c:extLst>
            <c:ext xmlns:c16="http://schemas.microsoft.com/office/drawing/2014/chart" uri="{C3380CC4-5D6E-409C-BE32-E72D297353CC}">
              <c16:uniqueId val="{0000000A-6EC1-8342-AED8-0EFFBC732DD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0</xdr:rowOff>
    </xdr:from>
    <xdr:to>
      <xdr:col>5</xdr:col>
      <xdr:colOff>12700</xdr:colOff>
      <xdr:row>73</xdr:row>
      <xdr:rowOff>25400</xdr:rowOff>
    </xdr:to>
    <xdr:sp macro="" textlink="">
      <xdr:nvSpPr>
        <xdr:cNvPr id="2" name="TextBox 1">
          <a:extLst>
            <a:ext uri="{FF2B5EF4-FFF2-40B4-BE49-F238E27FC236}">
              <a16:creationId xmlns:a16="http://schemas.microsoft.com/office/drawing/2014/main" id="{53A296F7-7703-974E-A7E2-1566BF5C5CD4}"/>
            </a:ext>
          </a:extLst>
        </xdr:cNvPr>
        <xdr:cNvSpPr txBox="1"/>
      </xdr:nvSpPr>
      <xdr:spPr>
        <a:xfrm>
          <a:off x="0" y="2997200"/>
          <a:ext cx="3378200" cy="1214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D. Our</a:t>
          </a:r>
          <a:r>
            <a:rPr lang="en-US" sz="1600" baseline="0"/>
            <a:t> mean and median are 5.5258 and 5.53, and effectively rounded the same. When the mean and median are this close, this means that there is almost no skewness. Since the target is 5.5, this ~0.03 error isn't too bad when you just look at the mean and median. This gives a quick snapshot of the overall manufacturing, but we cannot infer anything about variation around this mean yet, which is our main goal.</a:t>
          </a:r>
        </a:p>
        <a:p>
          <a:endParaRPr lang="en-US" sz="1600" baseline="0"/>
        </a:p>
        <a:p>
          <a:r>
            <a:rPr lang="en-US" sz="1600" baseline="0"/>
            <a:t>E. The IQR, Variance, STDDEV and Coef. of Variation (and the Quartile values themselves) actually tell us about the accuracy of this process respective to the mean. Now the picture looks a little less rosy. While the exact specifications of what the truth in labeling laws are have not been given, the first IQ shows at a quick glance at least 25% of our product is below the 5.5 target (exact number is 34%). Variance itself is the squared amount of error, and the IQR tell us about variation within the set itself, but the Coef. of Variation and the Standard Deviation actually provide a "universal" way to compare variation from the mean between datasets. If we added 10 or 100 to every number, the IQR and Variance would change dramatically but not the Standard Deviation or the Coef. of Variation. Having 34% of our product containing less than advertised is probably not desirable. Our choice is to err on the side of wasting product or finding a way to tighten the manufacturing tolerances to bring the variation into a tighter band. Range by itself just isn't that important because it's so effected but outliers, and unless we're looking at a saftey critical process, we don't really care about extreme outliers.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25400</xdr:rowOff>
    </xdr:from>
    <xdr:to>
      <xdr:col>10</xdr:col>
      <xdr:colOff>0</xdr:colOff>
      <xdr:row>35</xdr:row>
      <xdr:rowOff>12700</xdr:rowOff>
    </xdr:to>
    <xdr:sp macro="" textlink="">
      <xdr:nvSpPr>
        <xdr:cNvPr id="2" name="TextBox 1">
          <a:extLst>
            <a:ext uri="{FF2B5EF4-FFF2-40B4-BE49-F238E27FC236}">
              <a16:creationId xmlns:a16="http://schemas.microsoft.com/office/drawing/2014/main" id="{9B5C4CE3-8586-BA44-987D-B1C80CABBE50}"/>
            </a:ext>
          </a:extLst>
        </xdr:cNvPr>
        <xdr:cNvSpPr txBox="1"/>
      </xdr:nvSpPr>
      <xdr:spPr>
        <a:xfrm>
          <a:off x="673100" y="215900"/>
          <a:ext cx="6057900" cy="646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Excel</a:t>
          </a:r>
          <a:r>
            <a:rPr lang="en-US" sz="1600" baseline="0"/>
            <a:t> defaults to "including" when doing QUARTILE, but QUARTILE.INC lets you more explicitly chooses this method and probably exists for compability and ease of use. The only difference is wher the function stops when sorting the values in regard to to median number in each half of the dataset. INC means this median number gets placed in Q1 and Q4, while EXC means that it gets placed in Q2 and Q3.</a:t>
          </a:r>
        </a:p>
        <a:p>
          <a:endParaRPr lang="en-US" sz="1600" baseline="0"/>
        </a:p>
        <a:p>
          <a:r>
            <a:rPr lang="en-US" sz="1600" baseline="0"/>
            <a:t>STDEV.P and .S and COVARIANCE.P and .S are if the data includes the entire population being studied versus just a sample from the population being studied. Sample Standard Deviation/Covariance assumes we want to generalize our findings from the sample to the population.</a:t>
          </a:r>
        </a:p>
        <a:p>
          <a:endParaRPr lang="en-US" sz="1600" baseline="0"/>
        </a:p>
        <a:p>
          <a:r>
            <a:rPr lang="en-US" sz="1600" baseline="0"/>
            <a:t>Covariance itself comparies the change in one variable to a change in a second variable, and shows how the two numbers are related in a linear way. It is one measure of correlation between two variables.</a:t>
          </a:r>
        </a:p>
        <a:p>
          <a:endParaRPr lang="en-US" sz="1600" baseline="0"/>
        </a:p>
        <a:p>
          <a:endParaRPr lang="en-US" sz="1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279400</xdr:colOff>
      <xdr:row>1</xdr:row>
      <xdr:rowOff>76200</xdr:rowOff>
    </xdr:from>
    <xdr:to>
      <xdr:col>10</xdr:col>
      <xdr:colOff>304800</xdr:colOff>
      <xdr:row>19</xdr:row>
      <xdr:rowOff>63500</xdr:rowOff>
    </xdr:to>
    <xdr:graphicFrame macro="">
      <xdr:nvGraphicFramePr>
        <xdr:cNvPr id="2" name="Chart 1">
          <a:extLst>
            <a:ext uri="{FF2B5EF4-FFF2-40B4-BE49-F238E27FC236}">
              <a16:creationId xmlns:a16="http://schemas.microsoft.com/office/drawing/2014/main" id="{4118995E-F29A-7446-AAF3-1E3EE64B8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19</xdr:row>
      <xdr:rowOff>101600</xdr:rowOff>
    </xdr:from>
    <xdr:to>
      <xdr:col>10</xdr:col>
      <xdr:colOff>330200</xdr:colOff>
      <xdr:row>39</xdr:row>
      <xdr:rowOff>25400</xdr:rowOff>
    </xdr:to>
    <xdr:graphicFrame macro="">
      <xdr:nvGraphicFramePr>
        <xdr:cNvPr id="5" name="Chart 4">
          <a:extLst>
            <a:ext uri="{FF2B5EF4-FFF2-40B4-BE49-F238E27FC236}">
              <a16:creationId xmlns:a16="http://schemas.microsoft.com/office/drawing/2014/main" id="{C9CF0F27-5F0D-8F4B-ADD1-BF97303B2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41</xdr:row>
      <xdr:rowOff>0</xdr:rowOff>
    </xdr:from>
    <xdr:to>
      <xdr:col>10</xdr:col>
      <xdr:colOff>393700</xdr:colOff>
      <xdr:row>61</xdr:row>
      <xdr:rowOff>177800</xdr:rowOff>
    </xdr:to>
    <xdr:graphicFrame macro="">
      <xdr:nvGraphicFramePr>
        <xdr:cNvPr id="7" name="Chart 6">
          <a:extLst>
            <a:ext uri="{FF2B5EF4-FFF2-40B4-BE49-F238E27FC236}">
              <a16:creationId xmlns:a16="http://schemas.microsoft.com/office/drawing/2014/main" id="{E880053A-4CD2-BF44-BB08-35BE3B8C2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E3"/>
  <sheetViews>
    <sheetView tabSelected="1" workbookViewId="0">
      <selection activeCell="E4" sqref="E4"/>
    </sheetView>
  </sheetViews>
  <sheetFormatPr baseColWidth="10" defaultColWidth="8.83203125" defaultRowHeight="15"/>
  <cols>
    <col min="4" max="4" width="12.33203125" bestFit="1" customWidth="1"/>
    <col min="5" max="5" width="15" customWidth="1"/>
  </cols>
  <sheetData>
    <row r="3" spans="4:5" ht="16">
      <c r="D3" s="1" t="s">
        <v>1</v>
      </c>
      <c r="E3" t="s">
        <v>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B14" sqref="B14"/>
    </sheetView>
  </sheetViews>
  <sheetFormatPr baseColWidth="10" defaultRowHeight="15"/>
  <cols>
    <col min="1" max="1" width="25.33203125" customWidth="1"/>
    <col min="3" max="3" width="12.6640625" customWidth="1"/>
    <col min="4" max="4" width="13.83203125" customWidth="1"/>
  </cols>
  <sheetData>
    <row r="1" spans="1:4" ht="16">
      <c r="A1" s="2" t="s">
        <v>3</v>
      </c>
      <c r="B1" s="3" t="s">
        <v>4</v>
      </c>
      <c r="C1" s="4" t="s">
        <v>5</v>
      </c>
      <c r="D1" s="4" t="s">
        <v>6</v>
      </c>
    </row>
    <row r="2" spans="1:4" ht="20">
      <c r="A2" s="5" t="s">
        <v>7</v>
      </c>
      <c r="B2" s="6"/>
      <c r="C2" s="7">
        <v>7.5</v>
      </c>
      <c r="D2" s="7">
        <f>SUM(B2*C2)</f>
        <v>0</v>
      </c>
    </row>
    <row r="3" spans="1:4" ht="20">
      <c r="A3" s="5" t="s">
        <v>8</v>
      </c>
      <c r="B3" s="6"/>
      <c r="C3" s="7">
        <v>5</v>
      </c>
      <c r="D3" s="7">
        <f t="shared" ref="D3:D13" si="0">SUM(B3*C3)</f>
        <v>0</v>
      </c>
    </row>
    <row r="4" spans="1:4" ht="20">
      <c r="A4" s="5" t="s">
        <v>9</v>
      </c>
      <c r="B4" s="6"/>
      <c r="C4" s="7">
        <v>5</v>
      </c>
      <c r="D4" s="7">
        <f t="shared" si="0"/>
        <v>0</v>
      </c>
    </row>
    <row r="5" spans="1:4" ht="20">
      <c r="A5" s="5" t="s">
        <v>10</v>
      </c>
      <c r="B5" s="6"/>
      <c r="C5" s="7">
        <v>5</v>
      </c>
      <c r="D5" s="7">
        <f t="shared" si="0"/>
        <v>0</v>
      </c>
    </row>
    <row r="6" spans="1:4" ht="20">
      <c r="A6" s="5" t="s">
        <v>11</v>
      </c>
      <c r="B6" s="6"/>
      <c r="C6" s="7">
        <v>5</v>
      </c>
      <c r="D6" s="7">
        <f t="shared" si="0"/>
        <v>0</v>
      </c>
    </row>
    <row r="7" spans="1:4" ht="20">
      <c r="A7" s="5" t="s">
        <v>12</v>
      </c>
      <c r="B7" s="6"/>
      <c r="C7" s="7">
        <v>10</v>
      </c>
      <c r="D7" s="7">
        <f t="shared" si="0"/>
        <v>0</v>
      </c>
    </row>
    <row r="8" spans="1:4" ht="20">
      <c r="A8" s="5" t="s">
        <v>13</v>
      </c>
      <c r="B8" s="6"/>
      <c r="C8" s="7">
        <v>5</v>
      </c>
      <c r="D8" s="7">
        <f t="shared" si="0"/>
        <v>0</v>
      </c>
    </row>
    <row r="9" spans="1:4" ht="20">
      <c r="A9" s="5" t="s">
        <v>14</v>
      </c>
      <c r="B9" s="6"/>
      <c r="C9" s="7">
        <v>10</v>
      </c>
      <c r="D9" s="7">
        <f t="shared" si="0"/>
        <v>0</v>
      </c>
    </row>
    <row r="10" spans="1:4" ht="20">
      <c r="A10" s="5" t="s">
        <v>15</v>
      </c>
      <c r="B10" s="6"/>
      <c r="C10" s="7">
        <v>5</v>
      </c>
      <c r="D10" s="7">
        <f t="shared" si="0"/>
        <v>0</v>
      </c>
    </row>
    <row r="11" spans="1:4" ht="20">
      <c r="A11" s="5" t="s">
        <v>16</v>
      </c>
      <c r="B11" s="6"/>
      <c r="C11" s="7">
        <v>7.5</v>
      </c>
      <c r="D11" s="7">
        <f t="shared" si="0"/>
        <v>0</v>
      </c>
    </row>
    <row r="12" spans="1:4" ht="20">
      <c r="A12" s="5" t="s">
        <v>17</v>
      </c>
      <c r="B12" s="6"/>
      <c r="C12" s="7">
        <v>20</v>
      </c>
      <c r="D12" s="7">
        <f t="shared" si="0"/>
        <v>0</v>
      </c>
    </row>
    <row r="13" spans="1:4" ht="20">
      <c r="A13" s="8" t="s">
        <v>18</v>
      </c>
      <c r="B13" s="9"/>
      <c r="C13" s="4">
        <v>15</v>
      </c>
      <c r="D13" s="4">
        <f t="shared" si="0"/>
        <v>0</v>
      </c>
    </row>
    <row r="14" spans="1:4" ht="20">
      <c r="A14" s="5" t="s">
        <v>19</v>
      </c>
      <c r="B14">
        <f>(SUM(D2:D13)/100)</f>
        <v>0</v>
      </c>
      <c r="D1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1"/>
  <sheetViews>
    <sheetView workbookViewId="0">
      <selection sqref="A1:B11"/>
    </sheetView>
  </sheetViews>
  <sheetFormatPr baseColWidth="10" defaultColWidth="8.83203125" defaultRowHeight="15"/>
  <sheetData>
    <row r="1" spans="1:6" ht="20">
      <c r="A1" s="6" t="s">
        <v>20</v>
      </c>
      <c r="B1" s="6">
        <f>AVERAGE(F2:F51)</f>
        <v>5.5258000000000012</v>
      </c>
      <c r="F1" t="s">
        <v>31</v>
      </c>
    </row>
    <row r="2" spans="1:6" ht="20">
      <c r="A2" s="6" t="s">
        <v>21</v>
      </c>
      <c r="B2" s="6">
        <f>MEDIAN(F2:F51)</f>
        <v>5.53</v>
      </c>
      <c r="F2" s="11">
        <v>5.23</v>
      </c>
    </row>
    <row r="3" spans="1:6" ht="20">
      <c r="A3" s="6" t="s">
        <v>22</v>
      </c>
      <c r="B3" s="6">
        <f>QUARTILE(F2:F51,1)</f>
        <v>5.46</v>
      </c>
      <c r="F3" s="11">
        <v>5.25</v>
      </c>
    </row>
    <row r="4" spans="1:6" ht="20">
      <c r="A4" s="6" t="s">
        <v>23</v>
      </c>
      <c r="B4" s="6">
        <f>QUARTILE(F2:F51,3)</f>
        <v>5.59</v>
      </c>
      <c r="F4" s="11">
        <v>5.3</v>
      </c>
    </row>
    <row r="5" spans="1:6" ht="20">
      <c r="A5" s="6" t="s">
        <v>24</v>
      </c>
      <c r="B5" s="11">
        <v>5.23</v>
      </c>
      <c r="F5" s="11">
        <v>5.37</v>
      </c>
    </row>
    <row r="6" spans="1:6" ht="20">
      <c r="A6" s="6" t="s">
        <v>25</v>
      </c>
      <c r="B6" s="11">
        <v>5.79</v>
      </c>
      <c r="F6" s="11">
        <v>5.37</v>
      </c>
    </row>
    <row r="7" spans="1:6" ht="20">
      <c r="A7" s="6" t="s">
        <v>26</v>
      </c>
      <c r="B7" s="6">
        <f>SUM(B6-B5)</f>
        <v>0.55999999999999961</v>
      </c>
      <c r="F7" s="11">
        <v>5.38</v>
      </c>
    </row>
    <row r="8" spans="1:6" ht="20">
      <c r="A8" s="6" t="s">
        <v>27</v>
      </c>
      <c r="B8" s="6">
        <f>SUM(B4-B3)</f>
        <v>0.12999999999999989</v>
      </c>
      <c r="F8" s="11">
        <v>5.38</v>
      </c>
    </row>
    <row r="9" spans="1:6" ht="20">
      <c r="A9" s="6" t="s">
        <v>28</v>
      </c>
      <c r="B9" s="6">
        <f>VAR(F2:F51)</f>
        <v>1.5171795918367342E-2</v>
      </c>
      <c r="F9" s="11">
        <v>5.41</v>
      </c>
    </row>
    <row r="10" spans="1:6" ht="20">
      <c r="A10" s="6" t="s">
        <v>29</v>
      </c>
      <c r="B10" s="6">
        <f>STDEVA(F2:F51)</f>
        <v>0.12317384429483129</v>
      </c>
      <c r="F10" s="11">
        <v>5.42</v>
      </c>
    </row>
    <row r="11" spans="1:6" ht="20">
      <c r="A11" s="6" t="s">
        <v>30</v>
      </c>
      <c r="B11" s="6">
        <f>SUM((B10/B1)*100)</f>
        <v>2.2290680859754475</v>
      </c>
      <c r="F11" s="11">
        <v>5.42</v>
      </c>
    </row>
    <row r="12" spans="1:6" ht="16">
      <c r="F12" s="11">
        <v>5.43</v>
      </c>
    </row>
    <row r="13" spans="1:6" ht="16">
      <c r="A13" s="12" t="s">
        <v>32</v>
      </c>
      <c r="B13" s="12"/>
      <c r="C13" s="12"/>
      <c r="D13" s="12"/>
      <c r="E13" s="12"/>
      <c r="F13" s="11">
        <v>5.45</v>
      </c>
    </row>
    <row r="14" spans="1:6" ht="16">
      <c r="A14" s="12"/>
      <c r="B14" s="12"/>
      <c r="C14" s="12"/>
      <c r="D14" s="12"/>
      <c r="E14" s="12"/>
      <c r="F14" s="11">
        <v>5.46</v>
      </c>
    </row>
    <row r="15" spans="1:6" ht="16">
      <c r="A15" s="12"/>
      <c r="B15" s="12"/>
      <c r="C15" s="12"/>
      <c r="D15" s="12"/>
      <c r="E15" s="12"/>
      <c r="F15" s="11">
        <v>5.46</v>
      </c>
    </row>
    <row r="16" spans="1:6" ht="16">
      <c r="A16" s="12"/>
      <c r="B16" s="12"/>
      <c r="C16" s="12"/>
      <c r="D16" s="12"/>
      <c r="E16" s="12"/>
      <c r="F16" s="11">
        <v>5.47</v>
      </c>
    </row>
    <row r="17" spans="1:6" ht="16">
      <c r="A17" s="12"/>
      <c r="B17" s="12"/>
      <c r="C17" s="12"/>
      <c r="D17" s="12"/>
      <c r="E17" s="12"/>
      <c r="F17" s="11">
        <v>5.47</v>
      </c>
    </row>
    <row r="18" spans="1:6" ht="16">
      <c r="A18" s="12"/>
      <c r="B18" s="12"/>
      <c r="C18" s="12"/>
      <c r="D18" s="12"/>
      <c r="E18" s="12"/>
      <c r="F18" s="11">
        <v>5.49</v>
      </c>
    </row>
    <row r="19" spans="1:6" ht="16">
      <c r="A19" s="12"/>
      <c r="B19" s="12"/>
      <c r="C19" s="12"/>
      <c r="D19" s="12"/>
      <c r="E19" s="12"/>
      <c r="F19" s="11">
        <v>5.5</v>
      </c>
    </row>
    <row r="20" spans="1:6" ht="16">
      <c r="A20" s="12"/>
      <c r="B20" s="12"/>
      <c r="C20" s="12"/>
      <c r="D20" s="12"/>
      <c r="E20" s="12"/>
      <c r="F20" s="11">
        <v>5.5</v>
      </c>
    </row>
    <row r="21" spans="1:6" ht="16">
      <c r="A21" s="12"/>
      <c r="B21" s="12"/>
      <c r="C21" s="12"/>
      <c r="D21" s="12"/>
      <c r="E21" s="12"/>
      <c r="F21" s="11">
        <v>5.5</v>
      </c>
    </row>
    <row r="22" spans="1:6" ht="16">
      <c r="A22" s="12"/>
      <c r="B22" s="12"/>
      <c r="C22" s="12"/>
      <c r="D22" s="12"/>
      <c r="E22" s="12"/>
      <c r="F22" s="11">
        <v>5.5</v>
      </c>
    </row>
    <row r="23" spans="1:6" ht="16">
      <c r="A23" s="12"/>
      <c r="B23" s="12"/>
      <c r="C23" s="12"/>
      <c r="D23" s="12"/>
      <c r="E23" s="12"/>
      <c r="F23" s="11">
        <v>5.51</v>
      </c>
    </row>
    <row r="24" spans="1:6" ht="16">
      <c r="A24" s="12"/>
      <c r="B24" s="12"/>
      <c r="C24" s="12"/>
      <c r="D24" s="12"/>
      <c r="E24" s="12"/>
      <c r="F24" s="11">
        <v>5.51</v>
      </c>
    </row>
    <row r="25" spans="1:6" ht="16">
      <c r="A25" s="12"/>
      <c r="B25" s="12"/>
      <c r="C25" s="12"/>
      <c r="D25" s="12"/>
      <c r="E25" s="12"/>
      <c r="F25" s="11">
        <v>5.52</v>
      </c>
    </row>
    <row r="26" spans="1:6" ht="16">
      <c r="A26" s="12"/>
      <c r="B26" s="12"/>
      <c r="C26" s="12"/>
      <c r="D26" s="12"/>
      <c r="E26" s="12"/>
      <c r="F26" s="11">
        <v>5.53</v>
      </c>
    </row>
    <row r="27" spans="1:6" ht="16">
      <c r="A27" s="12"/>
      <c r="B27" s="12"/>
      <c r="C27" s="12"/>
      <c r="D27" s="12"/>
      <c r="E27" s="12"/>
      <c r="F27" s="11">
        <v>5.53</v>
      </c>
    </row>
    <row r="28" spans="1:6" ht="16">
      <c r="A28" s="12"/>
      <c r="B28" s="12"/>
      <c r="C28" s="12"/>
      <c r="D28" s="12"/>
      <c r="E28" s="12"/>
      <c r="F28" s="11">
        <v>5.53</v>
      </c>
    </row>
    <row r="29" spans="1:6" ht="16">
      <c r="A29" s="12"/>
      <c r="B29" s="12"/>
      <c r="C29" s="12"/>
      <c r="D29" s="12"/>
      <c r="E29" s="12"/>
      <c r="F29" s="11">
        <v>5.53</v>
      </c>
    </row>
    <row r="30" spans="1:6" ht="16">
      <c r="A30" s="12"/>
      <c r="B30" s="12"/>
      <c r="C30" s="12"/>
      <c r="D30" s="12"/>
      <c r="E30" s="12"/>
      <c r="F30" s="11">
        <v>5.54</v>
      </c>
    </row>
    <row r="31" spans="1:6" ht="16">
      <c r="A31" s="12"/>
      <c r="B31" s="12"/>
      <c r="C31" s="12"/>
      <c r="D31" s="12"/>
      <c r="E31" s="12"/>
      <c r="F31" s="11">
        <v>5.54</v>
      </c>
    </row>
    <row r="32" spans="1:6" ht="16">
      <c r="F32" s="11">
        <v>5.54</v>
      </c>
    </row>
    <row r="33" spans="6:6" ht="16">
      <c r="F33" s="11">
        <v>5.54</v>
      </c>
    </row>
    <row r="34" spans="6:6" ht="16">
      <c r="F34" s="11">
        <v>5.56</v>
      </c>
    </row>
    <row r="35" spans="6:6" ht="16">
      <c r="F35" s="11">
        <v>5.56</v>
      </c>
    </row>
    <row r="36" spans="6:6" ht="16">
      <c r="F36" s="11">
        <v>5.57</v>
      </c>
    </row>
    <row r="37" spans="6:6" ht="16">
      <c r="F37" s="11">
        <v>5.58</v>
      </c>
    </row>
    <row r="38" spans="6:6" ht="16">
      <c r="F38" s="11">
        <v>5.59</v>
      </c>
    </row>
    <row r="39" spans="6:6" ht="16">
      <c r="F39" s="11">
        <v>5.59</v>
      </c>
    </row>
    <row r="40" spans="6:6" ht="16">
      <c r="F40" s="11">
        <v>5.61</v>
      </c>
    </row>
    <row r="41" spans="6:6" ht="16">
      <c r="F41" s="11">
        <v>5.62</v>
      </c>
    </row>
    <row r="42" spans="6:6" ht="16">
      <c r="F42" s="11">
        <v>5.62</v>
      </c>
    </row>
    <row r="43" spans="6:6" ht="16">
      <c r="F43" s="11">
        <v>5.65</v>
      </c>
    </row>
    <row r="44" spans="6:6" ht="16">
      <c r="F44" s="11">
        <v>5.67</v>
      </c>
    </row>
    <row r="45" spans="6:6" ht="16">
      <c r="F45" s="11">
        <v>5.69</v>
      </c>
    </row>
    <row r="46" spans="6:6" ht="16">
      <c r="F46" s="11">
        <v>5.71</v>
      </c>
    </row>
    <row r="47" spans="6:6" ht="16">
      <c r="F47" s="11">
        <v>5.71</v>
      </c>
    </row>
    <row r="48" spans="6:6" ht="16">
      <c r="F48" s="11">
        <v>5.72</v>
      </c>
    </row>
    <row r="49" spans="6:6" ht="16">
      <c r="F49" s="11">
        <v>5.72</v>
      </c>
    </row>
    <row r="50" spans="6:6" ht="16">
      <c r="F50" s="11">
        <v>5.75</v>
      </c>
    </row>
    <row r="51" spans="6:6" ht="16">
      <c r="F51" s="11">
        <v>5.79</v>
      </c>
    </row>
  </sheetData>
  <sortState ref="F2:F100">
    <sortCondition ref="F2:F100"/>
  </sortState>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sheetData>
    <row r="1" spans="1:1">
      <c r="A1" t="s">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2"/>
  <sheetViews>
    <sheetView workbookViewId="0">
      <selection activeCell="L18" sqref="L18"/>
    </sheetView>
  </sheetViews>
  <sheetFormatPr baseColWidth="10" defaultColWidth="8.83203125" defaultRowHeight="15"/>
  <sheetData>
    <row r="1" spans="1:16" ht="20">
      <c r="A1" t="s">
        <v>31</v>
      </c>
      <c r="B1" s="13" t="s">
        <v>33</v>
      </c>
      <c r="C1" s="13"/>
      <c r="D1" s="13"/>
      <c r="E1" s="13"/>
      <c r="F1" s="13"/>
      <c r="G1" s="13"/>
      <c r="H1" s="13"/>
      <c r="I1" s="13"/>
      <c r="J1" s="6" t="s">
        <v>20</v>
      </c>
      <c r="K1" s="6">
        <f>AVERAGE(A2:A51)</f>
        <v>274.66000000000003</v>
      </c>
      <c r="L1" t="s">
        <v>33</v>
      </c>
      <c r="M1" t="s">
        <v>40</v>
      </c>
      <c r="N1" t="s">
        <v>41</v>
      </c>
      <c r="O1" t="s">
        <v>42</v>
      </c>
      <c r="P1" t="s">
        <v>43</v>
      </c>
    </row>
    <row r="2" spans="1:16" ht="20">
      <c r="A2">
        <v>57</v>
      </c>
      <c r="B2" s="13">
        <v>1</v>
      </c>
      <c r="C2" s="13"/>
      <c r="D2" s="13"/>
      <c r="E2" s="13"/>
      <c r="F2" s="13"/>
      <c r="G2" s="13"/>
      <c r="H2" s="13"/>
      <c r="I2" s="13"/>
      <c r="J2" s="6" t="s">
        <v>21</v>
      </c>
      <c r="K2" s="6">
        <f>MEDIAN(A2:A51)</f>
        <v>236.5</v>
      </c>
      <c r="L2" t="s">
        <v>36</v>
      </c>
      <c r="M2">
        <f>K5</f>
        <v>57</v>
      </c>
      <c r="N2">
        <f>AVERAGE(M2,O2)</f>
        <v>115.63000000000001</v>
      </c>
      <c r="O2">
        <f>(M2+$K$12)</f>
        <v>174.26000000000002</v>
      </c>
      <c r="P2">
        <f t="array" ref="P2:P6">FREQUENCY(A2:A51,O2:O6)</f>
        <v>8</v>
      </c>
    </row>
    <row r="3" spans="1:16" ht="20">
      <c r="A3">
        <v>86</v>
      </c>
      <c r="B3" s="13">
        <v>2</v>
      </c>
      <c r="C3" s="13"/>
      <c r="D3" s="13"/>
      <c r="E3" s="13"/>
      <c r="F3" s="13"/>
      <c r="G3" s="13"/>
      <c r="H3" s="13"/>
      <c r="I3" s="13"/>
      <c r="J3" s="6" t="s">
        <v>22</v>
      </c>
      <c r="K3" s="6">
        <f>QUARTILE(A2:A51,1)</f>
        <v>183.25</v>
      </c>
      <c r="L3" t="s">
        <v>35</v>
      </c>
      <c r="M3">
        <f>O2</f>
        <v>174.26000000000002</v>
      </c>
      <c r="N3">
        <f>AVERAGE(M3,O3)</f>
        <v>232.89000000000004</v>
      </c>
      <c r="O3">
        <f>(M3+$K$12)</f>
        <v>291.52000000000004</v>
      </c>
      <c r="P3">
        <v>25</v>
      </c>
    </row>
    <row r="4" spans="1:16" ht="20">
      <c r="A4">
        <v>150</v>
      </c>
      <c r="B4" s="13">
        <v>3</v>
      </c>
      <c r="C4" s="13"/>
      <c r="D4" s="13"/>
      <c r="E4" s="13"/>
      <c r="F4" s="13"/>
      <c r="G4" s="13"/>
      <c r="H4" s="13"/>
      <c r="I4" s="13"/>
      <c r="J4" s="6" t="s">
        <v>23</v>
      </c>
      <c r="K4" s="6">
        <f>QUARTILE(A2:A51,3)</f>
        <v>322.25</v>
      </c>
      <c r="L4" t="s">
        <v>37</v>
      </c>
      <c r="M4">
        <f>O3</f>
        <v>291.52000000000004</v>
      </c>
      <c r="N4">
        <f>AVERAGE(M4,O4)</f>
        <v>350.15000000000009</v>
      </c>
      <c r="O4">
        <f>(M4+$K$12)</f>
        <v>408.78000000000009</v>
      </c>
      <c r="P4">
        <v>9</v>
      </c>
    </row>
    <row r="5" spans="1:16" ht="20">
      <c r="A5">
        <v>152</v>
      </c>
      <c r="B5" s="13">
        <v>4</v>
      </c>
      <c r="C5" s="13"/>
      <c r="D5" s="13"/>
      <c r="E5" s="13"/>
      <c r="F5" s="13"/>
      <c r="G5" s="13"/>
      <c r="H5" s="13"/>
      <c r="I5" s="13"/>
      <c r="J5" s="6" t="s">
        <v>24</v>
      </c>
      <c r="K5" s="11">
        <f>(A2)</f>
        <v>57</v>
      </c>
      <c r="L5" t="s">
        <v>38</v>
      </c>
      <c r="M5">
        <f>O4</f>
        <v>408.78000000000009</v>
      </c>
      <c r="N5">
        <f>AVERAGE(M5,O5)</f>
        <v>467.41000000000008</v>
      </c>
      <c r="O5">
        <f>(M5+$K$12)</f>
        <v>526.04000000000008</v>
      </c>
      <c r="P5">
        <v>4</v>
      </c>
    </row>
    <row r="6" spans="1:16" ht="20">
      <c r="A6">
        <v>155</v>
      </c>
      <c r="B6" s="13">
        <v>5</v>
      </c>
      <c r="J6" s="6" t="s">
        <v>25</v>
      </c>
      <c r="K6" s="11">
        <f>(A51)</f>
        <v>590</v>
      </c>
      <c r="L6" t="s">
        <v>39</v>
      </c>
      <c r="M6">
        <f>O5</f>
        <v>526.04000000000008</v>
      </c>
      <c r="N6">
        <f>AVERAGE(M6,O6)</f>
        <v>584.67000000000007</v>
      </c>
      <c r="O6">
        <f>(M6+$K$12)</f>
        <v>643.30000000000007</v>
      </c>
      <c r="P6">
        <v>4</v>
      </c>
    </row>
    <row r="7" spans="1:16" ht="20">
      <c r="A7">
        <v>170</v>
      </c>
      <c r="J7" s="6" t="s">
        <v>26</v>
      </c>
      <c r="K7" s="6">
        <f>SUM(K6-K5)</f>
        <v>533</v>
      </c>
    </row>
    <row r="8" spans="1:16" ht="20">
      <c r="A8">
        <v>170</v>
      </c>
      <c r="J8" s="6" t="s">
        <v>27</v>
      </c>
      <c r="K8" s="6">
        <f>SUM(K4-K3)</f>
        <v>139</v>
      </c>
    </row>
    <row r="9" spans="1:16" ht="20">
      <c r="A9">
        <v>173</v>
      </c>
      <c r="J9" s="6" t="s">
        <v>28</v>
      </c>
      <c r="K9" s="6">
        <f>VAR(A2:A51)</f>
        <v>16899.167755102044</v>
      </c>
    </row>
    <row r="10" spans="1:16" ht="20">
      <c r="A10">
        <v>175</v>
      </c>
      <c r="J10" s="6" t="s">
        <v>29</v>
      </c>
      <c r="K10" s="6">
        <f>STDEVA(A2:A51)</f>
        <v>129.996799018676</v>
      </c>
    </row>
    <row r="11" spans="1:16" ht="20">
      <c r="A11">
        <v>175</v>
      </c>
      <c r="J11" s="6" t="s">
        <v>30</v>
      </c>
      <c r="K11" s="6">
        <f>SUM((K10/K1)*100)</f>
        <v>47.330080469917711</v>
      </c>
    </row>
    <row r="12" spans="1:16" ht="20">
      <c r="A12">
        <v>180</v>
      </c>
      <c r="J12" s="6" t="s">
        <v>34</v>
      </c>
      <c r="K12">
        <f>(K7*1.1/5)</f>
        <v>117.26000000000002</v>
      </c>
    </row>
    <row r="13" spans="1:16">
      <c r="A13">
        <v>182</v>
      </c>
    </row>
    <row r="14" spans="1:16">
      <c r="A14">
        <v>182</v>
      </c>
    </row>
    <row r="15" spans="1:16">
      <c r="A15">
        <v>187</v>
      </c>
    </row>
    <row r="16" spans="1:16" ht="17">
      <c r="A16" s="13">
        <v>190</v>
      </c>
    </row>
    <row r="17" spans="1:1">
      <c r="A17">
        <v>195</v>
      </c>
    </row>
    <row r="18" spans="1:1">
      <c r="A18">
        <v>195</v>
      </c>
    </row>
    <row r="19" spans="1:1">
      <c r="A19">
        <v>195</v>
      </c>
    </row>
    <row r="20" spans="1:1">
      <c r="A20">
        <v>200</v>
      </c>
    </row>
    <row r="21" spans="1:1">
      <c r="A21">
        <v>202</v>
      </c>
    </row>
    <row r="22" spans="1:1">
      <c r="A22">
        <v>208</v>
      </c>
    </row>
    <row r="23" spans="1:1" ht="17">
      <c r="A23" s="13">
        <v>210</v>
      </c>
    </row>
    <row r="24" spans="1:1">
      <c r="A24">
        <v>210</v>
      </c>
    </row>
    <row r="25" spans="1:1">
      <c r="A25">
        <v>211</v>
      </c>
    </row>
    <row r="26" spans="1:1">
      <c r="A26">
        <v>229</v>
      </c>
    </row>
    <row r="27" spans="1:1">
      <c r="A27">
        <v>244</v>
      </c>
    </row>
    <row r="28" spans="1:1" ht="17">
      <c r="A28" s="13">
        <v>247</v>
      </c>
    </row>
    <row r="29" spans="1:1">
      <c r="A29">
        <v>247</v>
      </c>
    </row>
    <row r="30" spans="1:1">
      <c r="A30">
        <v>265</v>
      </c>
    </row>
    <row r="31" spans="1:1">
      <c r="A31">
        <v>268</v>
      </c>
    </row>
    <row r="32" spans="1:1">
      <c r="A32">
        <v>280</v>
      </c>
    </row>
    <row r="33" spans="1:1">
      <c r="A33">
        <v>290</v>
      </c>
    </row>
    <row r="34" spans="1:1">
      <c r="A34">
        <v>290</v>
      </c>
    </row>
    <row r="35" spans="1:1">
      <c r="A35">
        <v>305</v>
      </c>
    </row>
    <row r="36" spans="1:1">
      <c r="A36">
        <v>308</v>
      </c>
    </row>
    <row r="37" spans="1:1">
      <c r="A37">
        <v>313</v>
      </c>
    </row>
    <row r="38" spans="1:1">
      <c r="A38">
        <v>314</v>
      </c>
    </row>
    <row r="39" spans="1:1">
      <c r="A39">
        <v>325</v>
      </c>
    </row>
    <row r="40" spans="1:1">
      <c r="A40">
        <v>326</v>
      </c>
    </row>
    <row r="41" spans="1:1">
      <c r="A41">
        <v>330</v>
      </c>
    </row>
    <row r="42" spans="1:1">
      <c r="A42">
        <v>369</v>
      </c>
    </row>
    <row r="43" spans="1:1">
      <c r="A43">
        <v>405</v>
      </c>
    </row>
    <row r="44" spans="1:1">
      <c r="A44">
        <v>415</v>
      </c>
    </row>
    <row r="45" spans="1:1">
      <c r="A45">
        <v>442</v>
      </c>
    </row>
    <row r="46" spans="1:1">
      <c r="A46">
        <v>490</v>
      </c>
    </row>
    <row r="47" spans="1:1">
      <c r="A47">
        <v>520</v>
      </c>
    </row>
    <row r="48" spans="1:1">
      <c r="A48">
        <v>567</v>
      </c>
    </row>
    <row r="49" spans="1:1">
      <c r="A49">
        <v>572</v>
      </c>
    </row>
    <row r="50" spans="1:1">
      <c r="A50">
        <v>572</v>
      </c>
    </row>
    <row r="51" spans="1:1">
      <c r="A51">
        <v>590</v>
      </c>
    </row>
    <row r="52" spans="1:1" ht="17">
      <c r="A52" s="13"/>
    </row>
  </sheetData>
  <sortState ref="A1:A101">
    <sortCondition ref="A1:A10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58568-BB73-574D-A028-C5613860E4C4}">
  <dimension ref="A1:B6"/>
  <sheetViews>
    <sheetView workbookViewId="0">
      <selection activeCell="D42" sqref="D42"/>
    </sheetView>
  </sheetViews>
  <sheetFormatPr baseColWidth="10" defaultRowHeight="15"/>
  <sheetData>
    <row r="1" spans="1:2">
      <c r="A1" s="16" t="s">
        <v>44</v>
      </c>
      <c r="B1" s="16" t="s">
        <v>43</v>
      </c>
    </row>
    <row r="2" spans="1:2">
      <c r="A2">
        <v>115.63000000000001</v>
      </c>
      <c r="B2" s="14">
        <v>7</v>
      </c>
    </row>
    <row r="3" spans="1:2">
      <c r="A3">
        <v>232.89000000000004</v>
      </c>
      <c r="B3" s="14">
        <v>25</v>
      </c>
    </row>
    <row r="4" spans="1:2">
      <c r="A4">
        <v>350.15000000000009</v>
      </c>
      <c r="B4" s="14">
        <v>9</v>
      </c>
    </row>
    <row r="5" spans="1:2">
      <c r="A5">
        <v>467.41000000000008</v>
      </c>
      <c r="B5" s="14">
        <v>4</v>
      </c>
    </row>
    <row r="6" spans="1:2" ht="16" thickBot="1">
      <c r="A6">
        <v>584.67000000000007</v>
      </c>
      <c r="B6" s="15">
        <v>4</v>
      </c>
    </row>
  </sheetData>
  <sortState ref="A2:A5">
    <sortCondition ref="A2"/>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Your Name</vt:lpstr>
      <vt:lpstr>Q1 Basic Excel Operation</vt:lpstr>
      <vt:lpstr>Q2 Basic Descriptive Statistics</vt:lpstr>
      <vt:lpstr>Q3 Built In Excel Functions</vt:lpstr>
      <vt:lpstr>Q4 Frequency Distribution</vt:lpstr>
      <vt:lpstr>Q5. Histogram, BC,  and 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NSA Surveillance</cp:lastModifiedBy>
  <dcterms:created xsi:type="dcterms:W3CDTF">2018-01-09T13:36:41Z</dcterms:created>
  <dcterms:modified xsi:type="dcterms:W3CDTF">2018-02-10T19:08:49Z</dcterms:modified>
</cp:coreProperties>
</file>