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20" yWindow="552" windowWidth="14076" windowHeight="8148" tabRatio="711"/>
  </bookViews>
  <sheets>
    <sheet name="Pop + Inflation Scenarios" sheetId="4" r:id="rId1"/>
    <sheet name="CPIU (by CY and FY)" sheetId="3" r:id="rId2"/>
    <sheet name="CBO Projections" sheetId="5" r:id="rId3"/>
    <sheet name="CPIU less FoodEnergy" sheetId="1" r:id="rId4"/>
    <sheet name="OSBM Pop 2000-09" sheetId="7" r:id="rId5"/>
    <sheet name="OSBM Pop 2010-19" sheetId="6" r:id="rId6"/>
    <sheet name="TABOR provision in SB607" sheetId="2" r:id="rId7"/>
  </sheets>
  <calcPr calcId="144525"/>
</workbook>
</file>

<file path=xl/calcChain.xml><?xml version="1.0" encoding="utf-8"?>
<calcChain xmlns="http://schemas.openxmlformats.org/spreadsheetml/2006/main">
  <c r="C28" i="4" l="1"/>
  <c r="C27" i="4"/>
  <c r="Q13" i="4" l="1"/>
  <c r="Q14" i="4"/>
  <c r="Q12" i="4"/>
  <c r="O13" i="4"/>
  <c r="O14" i="4"/>
  <c r="O12" i="4"/>
  <c r="O7" i="4"/>
  <c r="Q7" i="4" s="1"/>
  <c r="O8" i="4"/>
  <c r="D35" i="1"/>
  <c r="E35" i="1"/>
  <c r="F35" i="1"/>
  <c r="C35" i="1"/>
  <c r="E32" i="1"/>
  <c r="F32" i="1"/>
  <c r="D32" i="1"/>
  <c r="C32" i="1"/>
  <c r="G32" i="1" s="1"/>
  <c r="P19" i="1"/>
  <c r="P20" i="1"/>
  <c r="O5" i="4" s="1"/>
  <c r="Q5" i="4" s="1"/>
  <c r="P21" i="1"/>
  <c r="O6" i="4" s="1"/>
  <c r="Q6" i="4" s="1"/>
  <c r="P18" i="1"/>
  <c r="O4" i="4" s="1"/>
  <c r="Q8" i="4"/>
  <c r="P8" i="4"/>
  <c r="P7" i="4"/>
  <c r="P6" i="4"/>
  <c r="P5" i="4"/>
  <c r="P4" i="4"/>
  <c r="F29" i="1"/>
  <c r="D29" i="1"/>
  <c r="E29" i="1"/>
  <c r="C29" i="1"/>
  <c r="F26" i="1"/>
  <c r="E26" i="1"/>
  <c r="D26" i="1"/>
  <c r="C26" i="1"/>
  <c r="Q19" i="1"/>
  <c r="R19" i="1"/>
  <c r="Q20" i="1"/>
  <c r="R20" i="1" s="1"/>
  <c r="I5" i="4" s="1"/>
  <c r="Q21" i="1"/>
  <c r="R21" i="1" s="1"/>
  <c r="I6" i="4" s="1"/>
  <c r="R18" i="1"/>
  <c r="I4" i="4" s="1"/>
  <c r="Q18" i="1"/>
  <c r="D4" i="4"/>
  <c r="J4" i="4" s="1"/>
  <c r="E113" i="3"/>
  <c r="D113" i="3"/>
  <c r="C116" i="3"/>
  <c r="D116" i="3"/>
  <c r="E116" i="3"/>
  <c r="B116" i="3"/>
  <c r="F116" i="3" s="1"/>
  <c r="C113" i="3"/>
  <c r="B113" i="3"/>
  <c r="D8" i="4"/>
  <c r="J8" i="4" s="1"/>
  <c r="D7" i="4"/>
  <c r="J7" i="4" s="1"/>
  <c r="D5" i="4"/>
  <c r="J5" i="4" s="1"/>
  <c r="D6" i="4"/>
  <c r="J6" i="4" s="1"/>
  <c r="G29" i="1" l="1"/>
  <c r="G35" i="1"/>
  <c r="Q4" i="4"/>
  <c r="I12" i="4"/>
  <c r="G26" i="1"/>
  <c r="I7" i="4" s="1"/>
  <c r="I13" i="4" s="1"/>
  <c r="F113" i="3"/>
  <c r="D12" i="4"/>
  <c r="J12" i="4" s="1"/>
  <c r="P12" i="4" s="1"/>
  <c r="D14" i="4"/>
  <c r="J14" i="4" s="1"/>
  <c r="P14" i="4" s="1"/>
  <c r="D13" i="4"/>
  <c r="J13" i="4" s="1"/>
  <c r="P13" i="4" s="1"/>
  <c r="K7" i="4" l="1"/>
  <c r="I8" i="4"/>
  <c r="K8" i="4" s="1"/>
  <c r="K12" i="4"/>
  <c r="K13" i="4"/>
  <c r="C8" i="4"/>
  <c r="E8" i="4" s="1"/>
  <c r="I14" i="4" l="1"/>
  <c r="K14" i="4" s="1"/>
  <c r="S106" i="3" l="1"/>
  <c r="T106" i="3" s="1"/>
  <c r="P106" i="3"/>
  <c r="N106" i="3"/>
  <c r="S105" i="3"/>
  <c r="T105" i="3" s="1"/>
  <c r="Q105" i="3"/>
  <c r="P105" i="3"/>
  <c r="S104" i="3"/>
  <c r="T104" i="3" s="1"/>
  <c r="Q104" i="3"/>
  <c r="P104" i="3"/>
  <c r="S103" i="3"/>
  <c r="T103" i="3" s="1"/>
  <c r="Q103" i="3"/>
  <c r="P103" i="3"/>
  <c r="S102" i="3"/>
  <c r="T102" i="3" s="1"/>
  <c r="Q102" i="3"/>
  <c r="P102" i="3"/>
  <c r="S101" i="3"/>
  <c r="T101" i="3" s="1"/>
  <c r="Q101" i="3"/>
  <c r="P101" i="3"/>
  <c r="S100" i="3"/>
  <c r="T100" i="3" s="1"/>
  <c r="Q100" i="3"/>
  <c r="P100" i="3"/>
  <c r="S99" i="3"/>
  <c r="T99" i="3" s="1"/>
  <c r="Q99" i="3"/>
  <c r="P99" i="3"/>
  <c r="S98" i="3"/>
  <c r="T98" i="3" s="1"/>
  <c r="Q98" i="3"/>
  <c r="P98" i="3"/>
  <c r="S97" i="3"/>
  <c r="T97" i="3" s="1"/>
  <c r="Q97" i="3"/>
  <c r="P97" i="3"/>
  <c r="S96" i="3"/>
  <c r="T96" i="3" s="1"/>
  <c r="Q96" i="3"/>
  <c r="P96" i="3"/>
  <c r="S95" i="3"/>
  <c r="T95" i="3" s="1"/>
  <c r="Q95" i="3"/>
  <c r="P95" i="3"/>
  <c r="S94" i="3"/>
  <c r="T94" i="3" s="1"/>
  <c r="Q94" i="3"/>
  <c r="P94" i="3"/>
  <c r="S93" i="3"/>
  <c r="T93" i="3" s="1"/>
  <c r="Q93" i="3"/>
  <c r="P93" i="3"/>
  <c r="S92" i="3"/>
  <c r="T92" i="3" s="1"/>
  <c r="Q92" i="3"/>
  <c r="P92" i="3"/>
  <c r="S91" i="3"/>
  <c r="T91" i="3" s="1"/>
  <c r="Q91" i="3"/>
  <c r="P91" i="3"/>
  <c r="S90" i="3"/>
  <c r="T90" i="3" s="1"/>
  <c r="Q90" i="3"/>
  <c r="P90" i="3"/>
  <c r="S89" i="3"/>
  <c r="T89" i="3" s="1"/>
  <c r="Q89" i="3"/>
  <c r="P89" i="3"/>
  <c r="S88" i="3"/>
  <c r="T88" i="3" s="1"/>
  <c r="Q88" i="3"/>
  <c r="P88" i="3"/>
  <c r="S87" i="3"/>
  <c r="T87" i="3" s="1"/>
  <c r="Q87" i="3"/>
  <c r="P87" i="3"/>
  <c r="S86" i="3"/>
  <c r="T86" i="3" s="1"/>
  <c r="Q86" i="3"/>
  <c r="P86" i="3"/>
  <c r="S85" i="3"/>
  <c r="T85" i="3" s="1"/>
  <c r="Q85" i="3"/>
  <c r="P85" i="3"/>
  <c r="S84" i="3"/>
  <c r="T84" i="3" s="1"/>
  <c r="Q84" i="3"/>
  <c r="P84" i="3"/>
  <c r="S83" i="3"/>
  <c r="T83" i="3" s="1"/>
  <c r="Q83" i="3"/>
  <c r="P83" i="3"/>
  <c r="S82" i="3"/>
  <c r="T82" i="3" s="1"/>
  <c r="Q82" i="3"/>
  <c r="P82" i="3"/>
  <c r="S81" i="3"/>
  <c r="T81" i="3" s="1"/>
  <c r="Q81" i="3"/>
  <c r="P81" i="3"/>
  <c r="S80" i="3"/>
  <c r="T80" i="3" s="1"/>
  <c r="Q80" i="3"/>
  <c r="P80" i="3"/>
  <c r="S79" i="3"/>
  <c r="T79" i="3" s="1"/>
  <c r="Q79" i="3"/>
  <c r="P79" i="3"/>
  <c r="S78" i="3"/>
  <c r="T78" i="3" s="1"/>
  <c r="Q78" i="3"/>
  <c r="P78" i="3"/>
  <c r="S77" i="3"/>
  <c r="T77" i="3" s="1"/>
  <c r="Q77" i="3"/>
  <c r="P77" i="3"/>
  <c r="S76" i="3"/>
  <c r="T76" i="3" s="1"/>
  <c r="Q76" i="3"/>
  <c r="P76" i="3"/>
  <c r="S75" i="3"/>
  <c r="T75" i="3" s="1"/>
  <c r="Q75" i="3"/>
  <c r="P75" i="3"/>
  <c r="S74" i="3"/>
  <c r="T74" i="3" s="1"/>
  <c r="Q74" i="3"/>
  <c r="P74" i="3"/>
  <c r="S73" i="3"/>
  <c r="T73" i="3" s="1"/>
  <c r="Q73" i="3"/>
  <c r="P73" i="3"/>
  <c r="S72" i="3"/>
  <c r="T72" i="3" s="1"/>
  <c r="Q72" i="3"/>
  <c r="P72" i="3"/>
  <c r="S71" i="3"/>
  <c r="T71" i="3" s="1"/>
  <c r="Q71" i="3"/>
  <c r="P71" i="3"/>
  <c r="S70" i="3"/>
  <c r="T70" i="3" s="1"/>
  <c r="Q70" i="3"/>
  <c r="P70" i="3"/>
  <c r="S69" i="3"/>
  <c r="T69" i="3" s="1"/>
  <c r="Q69" i="3"/>
  <c r="P69" i="3"/>
  <c r="S68" i="3"/>
  <c r="T68" i="3" s="1"/>
  <c r="Q68" i="3"/>
  <c r="P68" i="3"/>
  <c r="S67" i="3"/>
  <c r="T67" i="3" s="1"/>
  <c r="Q67" i="3"/>
  <c r="P67" i="3"/>
  <c r="S66" i="3"/>
  <c r="T66" i="3" s="1"/>
  <c r="Q66" i="3"/>
  <c r="P66" i="3"/>
  <c r="S65" i="3"/>
  <c r="T65" i="3" s="1"/>
  <c r="Q65" i="3"/>
  <c r="P65" i="3"/>
  <c r="S64" i="3"/>
  <c r="T64" i="3" s="1"/>
  <c r="Q64" i="3"/>
  <c r="P64" i="3"/>
  <c r="S63" i="3"/>
  <c r="T63" i="3" s="1"/>
  <c r="Q63" i="3"/>
  <c r="P63" i="3"/>
  <c r="S62" i="3"/>
  <c r="T62" i="3" s="1"/>
  <c r="Q62" i="3"/>
  <c r="P62" i="3"/>
  <c r="Q61" i="3"/>
  <c r="P61" i="3"/>
  <c r="K5" i="4" l="1"/>
  <c r="C5" i="4"/>
  <c r="C6" i="4"/>
  <c r="C7" i="4"/>
  <c r="E7" i="4" s="1"/>
  <c r="C4" i="4"/>
  <c r="K6" i="4"/>
  <c r="K4" i="4"/>
  <c r="U104" i="3"/>
  <c r="U94" i="3"/>
  <c r="U78" i="3"/>
  <c r="U62" i="3"/>
  <c r="U86" i="3"/>
  <c r="U98" i="3"/>
  <c r="U82" i="3"/>
  <c r="U66" i="3"/>
  <c r="U102" i="3"/>
  <c r="U70" i="3"/>
  <c r="U90" i="3"/>
  <c r="U74" i="3"/>
  <c r="U63" i="3"/>
  <c r="U65" i="3"/>
  <c r="U69" i="3"/>
  <c r="U73" i="3"/>
  <c r="U77" i="3"/>
  <c r="U81" i="3"/>
  <c r="U85" i="3"/>
  <c r="U89" i="3"/>
  <c r="U93" i="3"/>
  <c r="U97" i="3"/>
  <c r="U101" i="3"/>
  <c r="U105" i="3"/>
  <c r="U67" i="3"/>
  <c r="U71" i="3"/>
  <c r="U75" i="3"/>
  <c r="U79" i="3"/>
  <c r="U83" i="3"/>
  <c r="U87" i="3"/>
  <c r="U91" i="3"/>
  <c r="U95" i="3"/>
  <c r="U99" i="3"/>
  <c r="U103" i="3"/>
  <c r="U106" i="3"/>
  <c r="U64" i="3"/>
  <c r="U68" i="3"/>
  <c r="U72" i="3"/>
  <c r="U76" i="3"/>
  <c r="U80" i="3"/>
  <c r="U84" i="3"/>
  <c r="U88" i="3"/>
  <c r="U92" i="3"/>
  <c r="U96" i="3"/>
  <c r="U100" i="3"/>
  <c r="Q106" i="3"/>
  <c r="E4" i="4" l="1"/>
  <c r="C12" i="4"/>
  <c r="E12" i="4" s="1"/>
  <c r="E6" i="4"/>
  <c r="C14" i="4"/>
  <c r="E14" i="4" s="1"/>
  <c r="E5" i="4"/>
  <c r="C13" i="4"/>
  <c r="E13" i="4" s="1"/>
</calcChain>
</file>

<file path=xl/sharedStrings.xml><?xml version="1.0" encoding="utf-8"?>
<sst xmlns="http://schemas.openxmlformats.org/spreadsheetml/2006/main" count="851" uniqueCount="312">
  <si>
    <t>Consumer Price Index - All Urban Consumers</t>
  </si>
  <si>
    <t>Original Data Value</t>
  </si>
  <si>
    <t>Series Id:</t>
  </si>
  <si>
    <t>CUUR0000SA0L1E</t>
  </si>
  <si>
    <t>Not Seasonally Adjusted</t>
  </si>
  <si>
    <t>Area:</t>
  </si>
  <si>
    <t>U.S. city average</t>
  </si>
  <si>
    <t>Item:</t>
  </si>
  <si>
    <t>All items less food and energy</t>
  </si>
  <si>
    <t>Base Period:</t>
  </si>
  <si>
    <t>1982-84=100</t>
  </si>
  <si>
    <t>Years:</t>
  </si>
  <si>
    <t>2006 to 2016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</si>
  <si>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</si>
  <si>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</si>
  <si>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</si>
  <si>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</si>
  <si>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</si>
  <si>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</si>
  <si>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</si>
  <si>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</si>
  <si>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</si>
  <si>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</si>
  <si>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</si>
  <si>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</si>
  <si>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</si>
  <si>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HALF1</t>
  </si>
  <si>
    <t>HALF2</t>
  </si>
  <si>
    <t>All Urban Consumers – (CPI-U) 1913-2015*</t>
  </si>
  <si>
    <t>Annual</t>
  </si>
  <si>
    <t>Percent Change</t>
  </si>
  <si>
    <t>June</t>
  </si>
  <si>
    <t>July</t>
  </si>
  <si>
    <t>Avg</t>
  </si>
  <si>
    <t>Dec-Dec</t>
  </si>
  <si>
    <t>Avg-Avg</t>
  </si>
  <si>
    <t>-</t>
  </si>
  <si>
    <t>SFY</t>
  </si>
  <si>
    <t>SFY AVG</t>
  </si>
  <si>
    <t>http://www.bls.gov/cpi/cpid1603.pdf</t>
  </si>
  <si>
    <t>Deflator for FY2015</t>
  </si>
  <si>
    <t>CPI-U</t>
  </si>
  <si>
    <t>POP</t>
  </si>
  <si>
    <t>Combined</t>
  </si>
  <si>
    <t>FY14-15</t>
  </si>
  <si>
    <t>FY15-16</t>
  </si>
  <si>
    <t>FY16-17</t>
  </si>
  <si>
    <t xml:space="preserve">http://data.bls.gov/cgi-bin/surveymost?bls </t>
  </si>
  <si>
    <r>
      <t xml:space="preserve">This file presents data that supplement information in CBO's January 2016 report </t>
    </r>
    <r>
      <rPr>
        <i/>
        <sz val="11"/>
        <color theme="1"/>
        <rFont val="Arial"/>
        <family val="2"/>
      </rPr>
      <t xml:space="preserve">The </t>
    </r>
    <r>
      <rPr>
        <i/>
        <sz val="11"/>
        <color indexed="8"/>
        <rFont val="Arial"/>
        <family val="2"/>
      </rPr>
      <t>Budget and Economic Outlook: 2016 to 2026</t>
    </r>
    <r>
      <rPr>
        <sz val="11"/>
        <color indexed="8"/>
        <rFont val="Arial"/>
        <family val="2"/>
      </rPr>
      <t>.</t>
    </r>
  </si>
  <si>
    <t>www.cbo.gov/publication/51129</t>
  </si>
  <si>
    <t>January 2016 Baseline Forecast—Data Release (Quarterly)</t>
  </si>
  <si>
    <t>Units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</si>
  <si>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</si>
  <si>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</si>
  <si>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</si>
  <si>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</si>
  <si>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</si>
  <si>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</si>
  <si>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</si>
  <si>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</si>
  <si>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</si>
  <si>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</si>
  <si>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</si>
  <si>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</si>
  <si>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</si>
  <si>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</si>
  <si>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</si>
  <si>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</si>
  <si>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</si>
  <si>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</si>
  <si>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</si>
  <si>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</si>
  <si>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</si>
  <si>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</si>
  <si>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</si>
  <si>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</si>
  <si>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</si>
  <si>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</si>
  <si>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</si>
  <si>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</si>
  <si>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</si>
  <si>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</si>
  <si>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</si>
  <si>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</si>
  <si>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</si>
  <si>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</si>
  <si>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</si>
  <si>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</si>
  <si>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</si>
  <si>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</si>
  <si>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</si>
  <si>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</si>
  <si>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</si>
  <si>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</si>
  <si>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</si>
  <si>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</si>
  <si>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</si>
  <si>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</si>
  <si>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</si>
  <si>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</si>
  <si>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2026Q1</t>
  </si>
  <si>
    <t>2026Q2</t>
  </si>
  <si>
    <t>2026Q3</t>
  </si>
  <si>
    <t>2026Q4</t>
  </si>
  <si>
    <t>Output</t>
  </si>
  <si>
    <t/>
  </si>
  <si>
    <t>Gross Domestic Product (GDP)</t>
  </si>
  <si>
    <t>Billions of dollars</t>
  </si>
  <si>
    <t>Percentage change, annual rate</t>
  </si>
  <si>
    <t>Gross National Product (GNP)</t>
  </si>
  <si>
    <t>Potential GDP</t>
  </si>
  <si>
    <t>Real GDP</t>
  </si>
  <si>
    <t>Billions of 2009 dollars</t>
  </si>
  <si>
    <t>Real GNP</t>
  </si>
  <si>
    <t>Real Potential GDP</t>
  </si>
  <si>
    <t>Prices</t>
  </si>
  <si>
    <t>Price Index, Personal Consumption Expenditures (PCE)</t>
  </si>
  <si>
    <t>2009=100</t>
  </si>
  <si>
    <t>Price Index, PCE, Excluding food and energy</t>
  </si>
  <si>
    <t>Consumer Price Index, All Urban Consumers (CPI-U)</t>
  </si>
  <si>
    <t>CPI-U, Excluding Food and Energy</t>
  </si>
  <si>
    <t>GDP Price Index</t>
  </si>
  <si>
    <t>Employment Cost Index (ECI), Private Wages and Salaries</t>
  </si>
  <si>
    <t>December 2005=100</t>
  </si>
  <si>
    <t>Refiners' Acquisition Cost of Crude Oil, Imported</t>
  </si>
  <si>
    <t>Dollars per barrel</t>
  </si>
  <si>
    <t>Price of Crude Oil, West Texas Intermediate (WTI)</t>
  </si>
  <si>
    <t>Price of Natural Gas, Henry Hub</t>
  </si>
  <si>
    <t>Dollars per MMBtu</t>
  </si>
  <si>
    <t>FHFA House Price Index, Purchase Only</t>
  </si>
  <si>
    <t>1991Q1=100</t>
  </si>
  <si>
    <t>Labor</t>
  </si>
  <si>
    <t>Unemployment Rate, Civilian, 16 Years or Older</t>
  </si>
  <si>
    <t>Percent</t>
  </si>
  <si>
    <t>Noninstitutionalized Population, Civilian, 16 Years or Older</t>
  </si>
  <si>
    <t>Millions</t>
  </si>
  <si>
    <t>Labor Force, Civilian, 16 Years or Older</t>
  </si>
  <si>
    <t>Employment, Civilian, 16 Years or Older (Household Survey)</t>
  </si>
  <si>
    <t>Employment, Total Nonfarm (Establishment Survey)</t>
  </si>
  <si>
    <t>Interest Rates</t>
  </si>
  <si>
    <t>10-Year Treasury Note</t>
  </si>
  <si>
    <t>3-Month Treasury Bill</t>
  </si>
  <si>
    <t>Income</t>
  </si>
  <si>
    <t>Income, Personal</t>
  </si>
  <si>
    <t>Percentage of GDP</t>
  </si>
  <si>
    <t>Compensation of Employees, Paid</t>
  </si>
  <si>
    <t>Wages and Salaries</t>
  </si>
  <si>
    <t>Nonwage Income</t>
  </si>
  <si>
    <t>Proprietors' Income, Farm, with IVA &amp; CCAdj</t>
  </si>
  <si>
    <t>Proprietors' Income, Nonfarm, with IVA &amp; CCAdj</t>
  </si>
  <si>
    <t>Income, Rental, with CCAdj</t>
  </si>
  <si>
    <t>Interest Income, Personal</t>
  </si>
  <si>
    <t>Dividend Income, Personal</t>
  </si>
  <si>
    <t>Profits, Corporate, with IVA &amp; CCAdj</t>
  </si>
  <si>
    <t>Profits, Corporate, Domestic, with IVA &amp; CCAdj</t>
  </si>
  <si>
    <t>Source: Congressional Budget Office.</t>
  </si>
  <si>
    <t>Actual values reflect data released as of December 31, 2015. Forecast values are shaded.</t>
  </si>
  <si>
    <t>FHFA = Federal Housing Finance Agency; IVA = inventory valuation adjustment; CCAdj = capital consumption adjustment.</t>
  </si>
  <si>
    <t>Estimates</t>
  </si>
  <si>
    <t>Projections</t>
  </si>
  <si>
    <t>County</t>
  </si>
  <si>
    <t>July 2010</t>
  </si>
  <si>
    <t>July 2011</t>
  </si>
  <si>
    <t>July 2012</t>
  </si>
  <si>
    <t>July 2013</t>
  </si>
  <si>
    <t>July 2014</t>
  </si>
  <si>
    <t>July 2015</t>
  </si>
  <si>
    <t>July 2016</t>
  </si>
  <si>
    <t>July 2017</t>
  </si>
  <si>
    <t>July 2018</t>
  </si>
  <si>
    <t>July 2019</t>
  </si>
  <si>
    <t>Alamance</t>
  </si>
  <si>
    <t>Alexander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</si>
  <si>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</si>
  <si>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</si>
  <si>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</si>
  <si>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</si>
  <si>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</si>
  <si>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</si>
  <si>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</si>
  <si>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</si>
  <si>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</si>
  <si>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Burke</t>
  </si>
  <si>
    <t>Cabarrus</t>
  </si>
  <si>
    <t>Caldwell</t>
  </si>
  <si>
    <t>Camden</t>
  </si>
  <si>
    <t>Carteret</t>
  </si>
  <si>
    <t>Caswell</t>
  </si>
  <si>
    <t>Catawba</t>
  </si>
  <si>
    <t>Chatham</t>
  </si>
  <si>
    <t>Cherokee</t>
  </si>
  <si>
    <t>Chowan</t>
  </si>
  <si>
    <t>Clay</t>
  </si>
  <si>
    <t>Cleveland</t>
  </si>
  <si>
    <t>Columbus</t>
  </si>
  <si>
    <t>Craven</t>
  </si>
  <si>
    <t>Cumberland</t>
  </si>
  <si>
    <t>Currituck</t>
  </si>
  <si>
    <t>Dare</t>
  </si>
  <si>
    <t>Davidson</t>
  </si>
  <si>
    <t>Davie</t>
  </si>
  <si>
    <t>Duplin</t>
  </si>
  <si>
    <t>Durham</t>
  </si>
  <si>
    <t>Edgecombe</t>
  </si>
  <si>
    <t>Forsyth</t>
  </si>
  <si>
    <t>Franklin</t>
  </si>
  <si>
    <t>Gaston</t>
  </si>
  <si>
    <t>Gates</t>
  </si>
  <si>
    <t>Graham</t>
  </si>
  <si>
    <t>Granville</t>
  </si>
  <si>
    <t>Greene</t>
  </si>
  <si>
    <t>Guilford</t>
  </si>
  <si>
    <t>Halifax</t>
  </si>
  <si>
    <t>Harnett</t>
  </si>
  <si>
    <t>Haywood</t>
  </si>
  <si>
    <t>Henderson</t>
  </si>
  <si>
    <t>Hertford</t>
  </si>
  <si>
    <t>Hoke</t>
  </si>
  <si>
    <t>Hyde</t>
  </si>
  <si>
    <t>Iredell</t>
  </si>
  <si>
    <t>Jackson</t>
  </si>
  <si>
    <t>Johnston</t>
  </si>
  <si>
    <t>Jones</t>
  </si>
  <si>
    <t>Lee</t>
  </si>
  <si>
    <t>Lenoir</t>
  </si>
  <si>
    <t>Lincoln</t>
  </si>
  <si>
    <t>Macon</t>
  </si>
  <si>
    <t>Madison</t>
  </si>
  <si>
    <t>Martin</t>
  </si>
  <si>
    <t>McDowell</t>
  </si>
  <si>
    <t>Mecklenburg</t>
  </si>
  <si>
    <t>Mitchell</t>
  </si>
  <si>
    <t>Montgomery</t>
  </si>
  <si>
    <t>Moore</t>
  </si>
  <si>
    <t>Nash</t>
  </si>
  <si>
    <t>New Hanover</t>
  </si>
  <si>
    <t>Northampton</t>
  </si>
  <si>
    <t>Onslow</t>
  </si>
  <si>
    <t>Orange</t>
  </si>
  <si>
    <t>Pamlico</t>
  </si>
  <si>
    <t>Pasquotank</t>
  </si>
  <si>
    <t>Pender</t>
  </si>
  <si>
    <t>Perquimans</t>
  </si>
  <si>
    <t>Person</t>
  </si>
  <si>
    <t>Pitt</t>
  </si>
  <si>
    <t>Polk</t>
  </si>
  <si>
    <t>Randolph</t>
  </si>
  <si>
    <t>Richmond</t>
  </si>
  <si>
    <t>Robeson</t>
  </si>
  <si>
    <t>Rockingham</t>
  </si>
  <si>
    <t>Rowan</t>
  </si>
  <si>
    <t>Rutherford</t>
  </si>
  <si>
    <t>Sampson</t>
  </si>
  <si>
    <t>Scotland</t>
  </si>
  <si>
    <t>Stanly</t>
  </si>
  <si>
    <t>Stokes</t>
  </si>
  <si>
    <t>Surry</t>
  </si>
  <si>
    <t>Swain</t>
  </si>
  <si>
    <t>Transylvania</t>
  </si>
  <si>
    <t>Tyrrell</t>
  </si>
  <si>
    <t>Union</t>
  </si>
  <si>
    <t>Vance</t>
  </si>
  <si>
    <t>Wake</t>
  </si>
  <si>
    <t>Warren</t>
  </si>
  <si>
    <t>Washington</t>
  </si>
  <si>
    <t>Watauga</t>
  </si>
  <si>
    <t>Wayne</t>
  </si>
  <si>
    <t>Wilkes</t>
  </si>
  <si>
    <t>Wilson</t>
  </si>
  <si>
    <t>Yadkin</t>
  </si>
  <si>
    <t>Yancey</t>
  </si>
  <si>
    <t>STATE</t>
  </si>
  <si>
    <t>https://ncosbm.s3.amazonaws.com/s3fs-public/demog/countytotals_2010_2019.html</t>
  </si>
  <si>
    <t>FY13-14</t>
  </si>
  <si>
    <t>CPI-U FY</t>
  </si>
  <si>
    <t>POP FY</t>
  </si>
  <si>
    <t xml:space="preserve">One-Year Lookback, Annual Growth </t>
  </si>
  <si>
    <t>FISCAL YEAR</t>
  </si>
  <si>
    <t>COMBINED</t>
  </si>
  <si>
    <t>Three-Year Trailing Average</t>
  </si>
  <si>
    <t>FY12-13</t>
  </si>
  <si>
    <t>FY13, FY14, FY15</t>
  </si>
  <si>
    <t>CPI-U Less Food and Energy</t>
  </si>
  <si>
    <t>FY15-16 (actual and projected)</t>
  </si>
  <si>
    <t>FY16-17 (projected)</t>
  </si>
  <si>
    <t>FY14, FY15, FY16 (actual and projected)</t>
  </si>
  <si>
    <t>FY14, FY15, FY 16 (actual and projected)</t>
  </si>
  <si>
    <t>FY15, FY16, FY17 (actual and projected)</t>
  </si>
  <si>
    <r>
      <t xml:space="preserve">CPI-U </t>
    </r>
    <r>
      <rPr>
        <b/>
        <sz val="10"/>
        <color rgb="FFFF0000"/>
        <rFont val="Arial"/>
        <family val="2"/>
      </rPr>
      <t>CY</t>
    </r>
  </si>
  <si>
    <t xml:space="preserve">FY16 </t>
  </si>
  <si>
    <t>Average</t>
  </si>
  <si>
    <t xml:space="preserve">FY17 </t>
  </si>
  <si>
    <t>Q1 (actual)</t>
  </si>
  <si>
    <t>Q2 (actual)</t>
  </si>
  <si>
    <t>Q3 (actual)</t>
  </si>
  <si>
    <t>Q3 (projected)</t>
  </si>
  <si>
    <t>Q4 (projected)</t>
  </si>
  <si>
    <t>Q1 (projected)</t>
  </si>
  <si>
    <t>Q2 (projected)</t>
  </si>
  <si>
    <t>FY</t>
  </si>
  <si>
    <t>What Fiscal Research Division gave us for one year lookback</t>
  </si>
  <si>
    <t>FY Avg</t>
  </si>
  <si>
    <t>TABOR Provision (see TABOR tab for bill language)</t>
  </si>
  <si>
    <t>CYAvg</t>
  </si>
  <si>
    <t>CY16</t>
  </si>
  <si>
    <t>CY17</t>
  </si>
  <si>
    <t>FY avg</t>
  </si>
  <si>
    <t xml:space="preserve"> Total</t>
  </si>
  <si>
    <t>http://www.osbm.nc.gov/demog/county-projections</t>
  </si>
  <si>
    <t>Our analysis</t>
  </si>
  <si>
    <t>Lower range</t>
  </si>
  <si>
    <t>higher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</si>
</sst>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0.0"/>
    <numFmt numFmtId="165" formatCode="#0.000"/>
    <numFmt numFmtId="166" formatCode="0.0%"/>
    <numFmt numFmtId="167" formatCode="0.0"/>
  </numFmts>
  <fonts count="33">
    <font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i/>
      <sz val="11"/>
      <color indexed="8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sz val="11"/>
      <color theme="3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i/>
      <sz val="11"/>
      <name val="Arial"/>
      <family val="2"/>
    </font>
    <font>
      <b/>
      <sz val="10"/>
      <color indexed="9"/>
      <name val="Arial, Helvetica, sans-serif"/>
    </font>
    <font>
      <sz val="10"/>
      <color indexed="56"/>
      <name val="Arial, Helvetica, sans-serif"/>
    </font>
    <font>
      <sz val="10"/>
      <color indexed="8"/>
      <name val="Arial, Helvetica, sans-serif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</fonts>
  <fills count="13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DAE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9"/>
      </patternFill>
    </fill>
    <fill>
      <patternFill patternType="solid">
        <fgColor theme="0" tint="-0.14999847407452621"/>
        <bgColor indexed="9"/>
      </patternFill>
    </fill>
  </fills>
  <borders count="20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9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2" borderId="0"/>
    <xf numFmtId="0" fontId="25" fillId="2" borderId="0"/>
  </cellStyleXfs>
  <cellXfs count="142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  <xf numFmtId="164" fontId="5" fillId="2" borderId="0" xfId="0" applyNumberFormat="1" applyFont="1" applyFill="1" applyAlignment="1">
      <alignment horizontal="right"/>
    </xf>
    <xf numFmtId="165" fontId="6" fillId="2" borderId="0" xfId="0" applyNumberFormat="1" applyFont="1" applyFill="1" applyAlignment="1">
      <alignment horizontal="right"/>
    </xf>
    <xf numFmtId="0" fontId="7" fillId="2" borderId="0" xfId="0" applyFont="1" applyFill="1" applyAlignment="1">
      <alignment horizontal="left" vertical="top" wrapText="1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11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 wrapText="1"/>
    </xf>
    <xf numFmtId="0" fontId="11" fillId="0" borderId="0" xfId="0" applyFont="1" applyAlignment="1">
      <alignment horizontal="left" vertical="center" wrapText="1"/>
    </xf>
    <xf numFmtId="0" fontId="11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right" vertical="center" wrapText="1"/>
    </xf>
    <xf numFmtId="166" fontId="0" fillId="0" borderId="0" xfId="1" applyNumberFormat="1" applyFont="1" applyAlignment="1">
      <alignment horizontal="right" vertical="center" wrapText="1"/>
    </xf>
    <xf numFmtId="0" fontId="11" fillId="0" borderId="0" xfId="0" applyFont="1"/>
    <xf numFmtId="2" fontId="0" fillId="0" borderId="0" xfId="0" applyNumberFormat="1"/>
    <xf numFmtId="0" fontId="0" fillId="4" borderId="0" xfId="0" applyFill="1"/>
    <xf numFmtId="2" fontId="13" fillId="2" borderId="0" xfId="0" applyNumberFormat="1" applyFont="1" applyFill="1"/>
    <xf numFmtId="0" fontId="0" fillId="0" borderId="0" xfId="0" applyAlignment="1">
      <alignment horizontal="left"/>
    </xf>
    <xf numFmtId="166" fontId="0" fillId="0" borderId="0" xfId="1" applyNumberFormat="1" applyFont="1"/>
    <xf numFmtId="0" fontId="14" fillId="0" borderId="0" xfId="0" applyFont="1"/>
    <xf numFmtId="0" fontId="15" fillId="0" borderId="0" xfId="0" applyFont="1" applyAlignment="1">
      <alignment vertical="center"/>
    </xf>
    <xf numFmtId="10" fontId="15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0" fontId="16" fillId="0" borderId="0" xfId="2"/>
    <xf numFmtId="0" fontId="16" fillId="0" borderId="0" xfId="2" applyAlignment="1">
      <alignment horizontal="left"/>
    </xf>
    <xf numFmtId="0" fontId="18" fillId="2" borderId="0" xfId="3" applyFont="1" applyAlignment="1"/>
    <xf numFmtId="0" fontId="22" fillId="0" borderId="0" xfId="0" applyFont="1"/>
    <xf numFmtId="0" fontId="23" fillId="0" borderId="0" xfId="2" applyFont="1" applyAlignment="1"/>
    <xf numFmtId="0" fontId="22" fillId="0" borderId="2" xfId="0" applyFont="1" applyBorder="1"/>
    <xf numFmtId="0" fontId="22" fillId="0" borderId="0" xfId="0" applyFont="1" applyBorder="1"/>
    <xf numFmtId="0" fontId="22" fillId="0" borderId="3" xfId="0" applyFont="1" applyBorder="1"/>
    <xf numFmtId="0" fontId="22" fillId="0" borderId="2" xfId="0" applyFont="1" applyBorder="1" applyAlignment="1">
      <alignment horizontal="right"/>
    </xf>
    <xf numFmtId="1" fontId="22" fillId="2" borderId="0" xfId="4" applyNumberFormat="1" applyFont="1" applyFill="1"/>
    <xf numFmtId="1" fontId="22" fillId="5" borderId="0" xfId="4" applyNumberFormat="1" applyFont="1" applyFill="1"/>
    <xf numFmtId="167" fontId="22" fillId="2" borderId="0" xfId="4" applyNumberFormat="1" applyFont="1" applyFill="1"/>
    <xf numFmtId="167" fontId="22" fillId="5" borderId="0" xfId="4" applyNumberFormat="1" applyFont="1" applyFill="1"/>
    <xf numFmtId="0" fontId="22" fillId="2" borderId="0" xfId="0" applyFont="1" applyFill="1"/>
    <xf numFmtId="0" fontId="22" fillId="2" borderId="0" xfId="4" applyFont="1" applyFill="1"/>
    <xf numFmtId="1" fontId="22" fillId="2" borderId="0" xfId="4" applyNumberFormat="1" applyFont="1" applyFill="1" applyBorder="1"/>
    <xf numFmtId="1" fontId="22" fillId="5" borderId="0" xfId="4" applyNumberFormat="1" applyFont="1" applyFill="1" applyBorder="1"/>
    <xf numFmtId="167" fontId="22" fillId="2" borderId="0" xfId="4" applyNumberFormat="1" applyFont="1" applyFill="1" applyBorder="1"/>
    <xf numFmtId="167" fontId="22" fillId="5" borderId="0" xfId="4" applyNumberFormat="1" applyFont="1" applyFill="1" applyBorder="1"/>
    <xf numFmtId="167" fontId="22" fillId="2" borderId="2" xfId="4" applyNumberFormat="1" applyFont="1" applyFill="1" applyBorder="1"/>
    <xf numFmtId="167" fontId="22" fillId="5" borderId="2" xfId="4" applyNumberFormat="1" applyFont="1" applyFill="1" applyBorder="1"/>
    <xf numFmtId="0" fontId="22" fillId="2" borderId="0" xfId="0" applyFont="1" applyFill="1" applyBorder="1"/>
    <xf numFmtId="0" fontId="26" fillId="0" borderId="0" xfId="0" applyFont="1"/>
    <xf numFmtId="0" fontId="26" fillId="0" borderId="2" xfId="0" applyFont="1" applyBorder="1"/>
    <xf numFmtId="0" fontId="27" fillId="8" borderId="4" xfId="0" applyNumberFormat="1" applyFont="1" applyFill="1" applyBorder="1" applyAlignment="1" applyProtection="1">
      <alignment horizontal="center" wrapText="1"/>
    </xf>
    <xf numFmtId="0" fontId="28" fillId="9" borderId="0" xfId="0" applyNumberFormat="1" applyFont="1" applyFill="1" applyBorder="1" applyAlignment="1" applyProtection="1"/>
    <xf numFmtId="0" fontId="29" fillId="9" borderId="4" xfId="0" applyNumberFormat="1" applyFont="1" applyFill="1" applyBorder="1" applyAlignment="1" applyProtection="1">
      <alignment horizontal="left" wrapText="1"/>
    </xf>
    <xf numFmtId="0" fontId="29" fillId="9" borderId="4" xfId="0" applyNumberFormat="1" applyFont="1" applyFill="1" applyBorder="1" applyAlignment="1" applyProtection="1">
      <alignment horizontal="right" wrapText="1"/>
    </xf>
    <xf numFmtId="10" fontId="28" fillId="9" borderId="0" xfId="1" applyNumberFormat="1" applyFont="1" applyFill="1" applyBorder="1" applyAlignment="1" applyProtection="1"/>
    <xf numFmtId="0" fontId="10" fillId="0" borderId="0" xfId="0" applyFont="1"/>
    <xf numFmtId="0" fontId="22" fillId="10" borderId="0" xfId="0" applyFont="1" applyFill="1"/>
    <xf numFmtId="167" fontId="22" fillId="11" borderId="0" xfId="4" applyNumberFormat="1" applyFont="1" applyFill="1"/>
    <xf numFmtId="167" fontId="22" fillId="10" borderId="0" xfId="4" applyNumberFormat="1" applyFont="1" applyFill="1"/>
    <xf numFmtId="0" fontId="22" fillId="6" borderId="0" xfId="0" applyFont="1" applyFill="1"/>
    <xf numFmtId="167" fontId="22" fillId="12" borderId="0" xfId="4" applyNumberFormat="1" applyFont="1" applyFill="1"/>
    <xf numFmtId="167" fontId="22" fillId="6" borderId="0" xfId="4" applyNumberFormat="1" applyFont="1" applyFill="1"/>
    <xf numFmtId="17" fontId="28" fillId="9" borderId="0" xfId="0" applyNumberFormat="1" applyFont="1" applyFill="1" applyBorder="1" applyAlignment="1" applyProtection="1">
      <alignment horizontal="left"/>
    </xf>
    <xf numFmtId="0" fontId="16" fillId="9" borderId="0" xfId="2" applyNumberFormat="1" applyFill="1" applyBorder="1" applyAlignment="1" applyProtection="1"/>
    <xf numFmtId="0" fontId="30" fillId="0" borderId="8" xfId="0" applyFont="1" applyBorder="1" applyAlignment="1">
      <alignment vertical="center"/>
    </xf>
    <xf numFmtId="0" fontId="30" fillId="0" borderId="8" xfId="0" applyFont="1" applyBorder="1" applyAlignment="1">
      <alignment horizontal="center" vertical="center"/>
    </xf>
    <xf numFmtId="0" fontId="15" fillId="0" borderId="8" xfId="0" applyFont="1" applyBorder="1" applyAlignment="1">
      <alignment vertical="center"/>
    </xf>
    <xf numFmtId="10" fontId="15" fillId="0" borderId="8" xfId="1" applyNumberFormat="1" applyFont="1" applyBorder="1" applyAlignment="1">
      <alignment horizontal="center" vertical="center"/>
    </xf>
    <xf numFmtId="0" fontId="0" fillId="0" borderId="8" xfId="0" applyBorder="1"/>
    <xf numFmtId="10" fontId="0" fillId="0" borderId="8" xfId="1" applyNumberFormat="1" applyFont="1" applyBorder="1" applyAlignment="1">
      <alignment horizontal="center"/>
    </xf>
    <xf numFmtId="10" fontId="30" fillId="0" borderId="8" xfId="1" applyNumberFormat="1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10" fontId="0" fillId="0" borderId="8" xfId="0" applyNumberFormat="1" applyBorder="1" applyAlignment="1">
      <alignment horizontal="center"/>
    </xf>
    <xf numFmtId="166" fontId="15" fillId="0" borderId="8" xfId="1" applyNumberFormat="1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center" vertical="center"/>
    </xf>
    <xf numFmtId="0" fontId="22" fillId="0" borderId="8" xfId="0" applyFont="1" applyBorder="1"/>
    <xf numFmtId="1" fontId="22" fillId="5" borderId="8" xfId="4" applyNumberFormat="1" applyFont="1" applyFill="1" applyBorder="1"/>
    <xf numFmtId="167" fontId="22" fillId="5" borderId="8" xfId="4" applyNumberFormat="1" applyFont="1" applyFill="1" applyBorder="1"/>
    <xf numFmtId="0" fontId="22" fillId="2" borderId="8" xfId="0" applyFont="1" applyFill="1" applyBorder="1"/>
    <xf numFmtId="167" fontId="22" fillId="6" borderId="8" xfId="4" applyNumberFormat="1" applyFont="1" applyFill="1" applyBorder="1"/>
    <xf numFmtId="167" fontId="22" fillId="10" borderId="8" xfId="4" applyNumberFormat="1" applyFont="1" applyFill="1" applyBorder="1"/>
    <xf numFmtId="0" fontId="22" fillId="0" borderId="9" xfId="0" applyFont="1" applyBorder="1" applyAlignment="1">
      <alignment horizontal="right"/>
    </xf>
    <xf numFmtId="0" fontId="22" fillId="0" borderId="10" xfId="0" applyFont="1" applyBorder="1" applyAlignment="1">
      <alignment horizontal="right"/>
    </xf>
    <xf numFmtId="0" fontId="22" fillId="0" borderId="11" xfId="0" applyFont="1" applyBorder="1" applyAlignment="1">
      <alignment horizontal="right"/>
    </xf>
    <xf numFmtId="0" fontId="22" fillId="0" borderId="12" xfId="0" applyFont="1" applyBorder="1"/>
    <xf numFmtId="0" fontId="22" fillId="0" borderId="13" xfId="0" applyFont="1" applyBorder="1"/>
    <xf numFmtId="1" fontId="22" fillId="5" borderId="12" xfId="4" applyNumberFormat="1" applyFont="1" applyFill="1" applyBorder="1"/>
    <xf numFmtId="1" fontId="22" fillId="5" borderId="13" xfId="4" applyNumberFormat="1" applyFont="1" applyFill="1" applyBorder="1"/>
    <xf numFmtId="167" fontId="22" fillId="5" borderId="12" xfId="4" applyNumberFormat="1" applyFont="1" applyFill="1" applyBorder="1"/>
    <xf numFmtId="167" fontId="22" fillId="5" borderId="13" xfId="4" applyNumberFormat="1" applyFont="1" applyFill="1" applyBorder="1"/>
    <xf numFmtId="0" fontId="22" fillId="2" borderId="12" xfId="0" applyFont="1" applyFill="1" applyBorder="1"/>
    <xf numFmtId="0" fontId="22" fillId="2" borderId="13" xfId="0" applyFont="1" applyFill="1" applyBorder="1"/>
    <xf numFmtId="167" fontId="22" fillId="6" borderId="12" xfId="4" applyNumberFormat="1" applyFont="1" applyFill="1" applyBorder="1"/>
    <xf numFmtId="167" fontId="22" fillId="6" borderId="13" xfId="4" applyNumberFormat="1" applyFont="1" applyFill="1" applyBorder="1"/>
    <xf numFmtId="167" fontId="22" fillId="10" borderId="12" xfId="4" applyNumberFormat="1" applyFont="1" applyFill="1" applyBorder="1"/>
    <xf numFmtId="167" fontId="22" fillId="10" borderId="13" xfId="4" applyNumberFormat="1" applyFont="1" applyFill="1" applyBorder="1"/>
    <xf numFmtId="167" fontId="22" fillId="5" borderId="14" xfId="4" applyNumberFormat="1" applyFont="1" applyFill="1" applyBorder="1"/>
    <xf numFmtId="167" fontId="22" fillId="5" borderId="15" xfId="4" applyNumberFormat="1" applyFont="1" applyFill="1" applyBorder="1"/>
    <xf numFmtId="167" fontId="22" fillId="5" borderId="16" xfId="4" applyNumberFormat="1" applyFont="1" applyFill="1" applyBorder="1"/>
    <xf numFmtId="0" fontId="22" fillId="0" borderId="17" xfId="0" applyFont="1" applyBorder="1" applyAlignment="1">
      <alignment horizontal="right"/>
    </xf>
    <xf numFmtId="0" fontId="22" fillId="0" borderId="18" xfId="0" applyFont="1" applyBorder="1"/>
    <xf numFmtId="1" fontId="22" fillId="5" borderId="18" xfId="4" applyNumberFormat="1" applyFont="1" applyFill="1" applyBorder="1"/>
    <xf numFmtId="167" fontId="22" fillId="5" borderId="18" xfId="4" applyNumberFormat="1" applyFont="1" applyFill="1" applyBorder="1"/>
    <xf numFmtId="0" fontId="22" fillId="2" borderId="18" xfId="0" applyFont="1" applyFill="1" applyBorder="1"/>
    <xf numFmtId="167" fontId="22" fillId="6" borderId="18" xfId="4" applyNumberFormat="1" applyFont="1" applyFill="1" applyBorder="1"/>
    <xf numFmtId="167" fontId="22" fillId="10" borderId="18" xfId="4" applyNumberFormat="1" applyFont="1" applyFill="1" applyBorder="1"/>
    <xf numFmtId="167" fontId="22" fillId="5" borderId="19" xfId="4" applyNumberFormat="1" applyFont="1" applyFill="1" applyBorder="1"/>
    <xf numFmtId="0" fontId="22" fillId="4" borderId="0" xfId="0" applyFont="1" applyFill="1" applyBorder="1"/>
    <xf numFmtId="0" fontId="22" fillId="4" borderId="0" xfId="4" applyFont="1" applyFill="1"/>
    <xf numFmtId="0" fontId="0" fillId="4" borderId="0" xfId="0" applyFill="1" applyAlignment="1">
      <alignment horizontal="left"/>
    </xf>
    <xf numFmtId="0" fontId="14" fillId="4" borderId="0" xfId="0" applyFont="1" applyFill="1"/>
    <xf numFmtId="2" fontId="0" fillId="0" borderId="0" xfId="0" applyNumberFormat="1" applyFill="1"/>
    <xf numFmtId="167" fontId="22" fillId="0" borderId="0" xfId="0" applyNumberFormat="1" applyFont="1" applyBorder="1"/>
    <xf numFmtId="167" fontId="22" fillId="2" borderId="0" xfId="0" applyNumberFormat="1" applyFont="1" applyFill="1" applyBorder="1"/>
    <xf numFmtId="166" fontId="22" fillId="0" borderId="0" xfId="1" applyNumberFormat="1" applyFont="1" applyBorder="1"/>
    <xf numFmtId="2" fontId="22" fillId="0" borderId="0" xfId="0" applyNumberFormat="1" applyFont="1"/>
    <xf numFmtId="167" fontId="22" fillId="0" borderId="0" xfId="0" applyNumberFormat="1" applyFont="1"/>
    <xf numFmtId="166" fontId="22" fillId="0" borderId="0" xfId="1" applyNumberFormat="1" applyFont="1"/>
    <xf numFmtId="10" fontId="15" fillId="0" borderId="8" xfId="0" applyNumberFormat="1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wrapText="1"/>
    </xf>
    <xf numFmtId="165" fontId="0" fillId="0" borderId="0" xfId="0" applyNumberFormat="1"/>
    <xf numFmtId="165" fontId="0" fillId="4" borderId="0" xfId="0" applyNumberFormat="1" applyFill="1"/>
    <xf numFmtId="0" fontId="0" fillId="7" borderId="0" xfId="0" applyFill="1"/>
    <xf numFmtId="165" fontId="0" fillId="7" borderId="0" xfId="0" applyNumberFormat="1" applyFill="1"/>
    <xf numFmtId="0" fontId="4" fillId="7" borderId="0" xfId="0" applyFont="1" applyFill="1" applyAlignment="1">
      <alignment horizontal="left"/>
    </xf>
    <xf numFmtId="165" fontId="6" fillId="7" borderId="0" xfId="0" applyNumberFormat="1" applyFont="1" applyFill="1" applyAlignment="1">
      <alignment horizontal="right"/>
    </xf>
    <xf numFmtId="0" fontId="32" fillId="8" borderId="0" xfId="0" applyFont="1" applyFill="1" applyAlignment="1">
      <alignment horizontal="center" vertical="top" wrapText="1"/>
    </xf>
    <xf numFmtId="17" fontId="32" fillId="8" borderId="0" xfId="0" applyNumberFormat="1" applyFont="1" applyFill="1" applyAlignment="1">
      <alignment horizontal="center" vertical="top" wrapText="1"/>
    </xf>
    <xf numFmtId="0" fontId="15" fillId="9" borderId="0" xfId="0" applyFont="1" applyFill="1" applyAlignment="1">
      <alignment horizontal="left" vertical="top" wrapText="1"/>
    </xf>
    <xf numFmtId="3" fontId="15" fillId="9" borderId="0" xfId="0" applyNumberFormat="1" applyFont="1" applyFill="1" applyAlignment="1">
      <alignment horizontal="right" vertical="top" wrapText="1"/>
    </xf>
    <xf numFmtId="0" fontId="11" fillId="0" borderId="0" xfId="0" applyFont="1" applyAlignment="1">
      <alignment horizontal="right" vertical="center" wrapText="1"/>
    </xf>
    <xf numFmtId="0" fontId="23" fillId="4" borderId="0" xfId="2" applyFont="1" applyFill="1" applyAlignment="1">
      <alignment horizontal="left"/>
    </xf>
    <xf numFmtId="0" fontId="24" fillId="0" borderId="2" xfId="0" applyFont="1" applyBorder="1" applyAlignment="1">
      <alignment horizontal="left"/>
    </xf>
    <xf numFmtId="0" fontId="22" fillId="0" borderId="0" xfId="0" applyFont="1" applyBorder="1" applyAlignment="1"/>
    <xf numFmtId="0" fontId="8" fillId="2" borderId="0" xfId="0" applyFont="1" applyFill="1" applyAlignment="1">
      <alignment horizontal="left" vertical="top" wrapText="1"/>
    </xf>
    <xf numFmtId="0" fontId="0" fillId="0" borderId="0" xfId="0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7" fillId="2" borderId="0" xfId="0" applyFont="1" applyFill="1" applyAlignment="1">
      <alignment horizontal="left" vertical="top" wrapText="1"/>
    </xf>
    <xf numFmtId="0" fontId="27" fillId="8" borderId="5" xfId="0" applyNumberFormat="1" applyFont="1" applyFill="1" applyBorder="1" applyAlignment="1" applyProtection="1">
      <alignment horizontal="center" wrapText="1"/>
    </xf>
    <xf numFmtId="0" fontId="27" fillId="8" borderId="6" xfId="0" applyNumberFormat="1" applyFont="1" applyFill="1" applyBorder="1" applyAlignment="1" applyProtection="1">
      <alignment horizontal="center" wrapText="1"/>
    </xf>
    <xf numFmtId="0" fontId="27" fillId="8" borderId="7" xfId="0" applyNumberFormat="1" applyFont="1" applyFill="1" applyBorder="1" applyAlignment="1" applyProtection="1">
      <alignment horizontal="center" wrapText="1"/>
    </xf>
    <xf numFmtId="166" fontId="0" fillId="0" borderId="0" xfId="0" applyNumberFormat="1"/>
  </cellXfs>
  <cellStyles count="5">
    <cellStyle name="Hyperlink" xfId="2" builtinId="8"/>
    <cellStyle name="Normal" xfId="0" builtinId="0"/>
    <cellStyle name="Normal 2 3" xfId="4"/>
    <cellStyle name="Normal 3 2" xfId="3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1</xdr:row>
      <xdr:rowOff>45720</xdr:rowOff>
    </xdr:from>
    <xdr:to>
      <xdr:col>12</xdr:col>
      <xdr:colOff>327660</xdr:colOff>
      <xdr:row>22</xdr:row>
      <xdr:rowOff>22860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/>
        <a:srcRect l="33373" t="40816" r="31124" b="30781"/>
        <a:stretch/>
      </xdr:blipFill>
      <xdr:spPr bwMode="auto">
        <a:xfrm>
          <a:off x="129540" y="228600"/>
          <a:ext cx="7513320" cy="381762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data.bls.gov/cgi-bin/surveymost?bls" TargetMode="External"/><Relationship Id="rId1" Type="http://schemas.openxmlformats.org/officeDocument/2006/relationships/hyperlink" Target="http://www.bls.gov/cpi/cpid1603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bo.gov/publication/5113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ncosbm.s3.amazonaws.com/s3fs-public/demog/countytotals_2010_2019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8"/>
  <sheetViews>
    <sheetView tabSelected="1" zoomScale="80" zoomScaleNormal="80" workbookViewId="0">
      <selection activeCell="B31" sqref="B31"/>
    </sheetView>
  </sheetViews>
  <sheetFormatPr defaultRowHeight="14.4"/>
  <cols>
    <col min="1" max="1" width="2.21875" customWidth="1"/>
    <col min="2" max="2" width="34.77734375" customWidth="1"/>
    <col min="4" max="4" width="13.33203125" style="24" customWidth="1"/>
    <col min="5" max="5" width="20.6640625" customWidth="1"/>
    <col min="6" max="7" width="2.77734375" customWidth="1"/>
    <col min="8" max="8" width="35.44140625" customWidth="1"/>
    <col min="11" max="11" width="18" customWidth="1"/>
    <col min="12" max="12" width="2.21875" customWidth="1"/>
    <col min="13" max="13" width="2.44140625" customWidth="1"/>
    <col min="14" max="14" width="35.44140625" customWidth="1"/>
    <col min="17" max="17" width="13.21875" customWidth="1"/>
  </cols>
  <sheetData>
    <row r="1" spans="2:17">
      <c r="B1" s="54" t="s">
        <v>41</v>
      </c>
      <c r="H1" s="54" t="s">
        <v>282</v>
      </c>
      <c r="N1" s="54" t="s">
        <v>302</v>
      </c>
    </row>
    <row r="2" spans="2:17">
      <c r="B2" s="21" t="s">
        <v>276</v>
      </c>
      <c r="H2" s="21" t="s">
        <v>276</v>
      </c>
      <c r="J2" s="24"/>
      <c r="N2" s="21" t="s">
        <v>276</v>
      </c>
      <c r="P2" s="24"/>
    </row>
    <row r="3" spans="2:17">
      <c r="B3" s="63" t="s">
        <v>277</v>
      </c>
      <c r="C3" s="64" t="s">
        <v>274</v>
      </c>
      <c r="D3" s="64" t="s">
        <v>275</v>
      </c>
      <c r="E3" s="64" t="s">
        <v>278</v>
      </c>
      <c r="H3" s="63" t="s">
        <v>277</v>
      </c>
      <c r="I3" s="64" t="s">
        <v>274</v>
      </c>
      <c r="J3" s="64" t="s">
        <v>275</v>
      </c>
      <c r="K3" s="64" t="s">
        <v>278</v>
      </c>
      <c r="N3" s="63" t="s">
        <v>277</v>
      </c>
      <c r="O3" s="64" t="s">
        <v>288</v>
      </c>
      <c r="P3" s="64" t="s">
        <v>275</v>
      </c>
      <c r="Q3" s="64" t="s">
        <v>278</v>
      </c>
    </row>
    <row r="4" spans="2:17">
      <c r="B4" s="65" t="s">
        <v>280</v>
      </c>
      <c r="C4" s="72">
        <f>'CPIU (by CY and FY)'!T104/'CPIU (by CY and FY)'!T103-1</f>
        <v>1.6647703740377606E-2</v>
      </c>
      <c r="D4" s="72">
        <f>'OSBM Pop 2010-19'!E103/'OSBM Pop 2010-19'!D103-1</f>
        <v>9.9880780186587526E-3</v>
      </c>
      <c r="E4" s="73">
        <f>SUM(C4,D4)</f>
        <v>2.6635781759036359E-2</v>
      </c>
      <c r="H4" s="65" t="s">
        <v>280</v>
      </c>
      <c r="I4" s="72">
        <f>'CPIU less FoodEnergy'!R19/'CPIU less FoodEnergy'!R18-1</f>
        <v>1.8893597383428107E-2</v>
      </c>
      <c r="J4" s="72">
        <f>D4</f>
        <v>9.9880780186587526E-3</v>
      </c>
      <c r="K4" s="73">
        <f>SUM(I4+J4)</f>
        <v>2.8881675402086859E-2</v>
      </c>
      <c r="N4" s="65" t="s">
        <v>280</v>
      </c>
      <c r="O4" s="72">
        <f>'CPIU less FoodEnergy'!P19/'CPIU less FoodEnergy'!P18-1</f>
        <v>1.7630724299997569E-2</v>
      </c>
      <c r="P4" s="72">
        <f>J4</f>
        <v>9.9880780186587526E-3</v>
      </c>
      <c r="Q4" s="73">
        <f>SUM(O4+P4)</f>
        <v>2.7618802318656321E-2</v>
      </c>
    </row>
    <row r="5" spans="2:17">
      <c r="B5" s="65" t="s">
        <v>273</v>
      </c>
      <c r="C5" s="72">
        <f>'CPIU (by CY and FY)'!T105/'CPIU (by CY and FY)'!T104-1</f>
        <v>1.5619394372508255E-2</v>
      </c>
      <c r="D5" s="66">
        <f>'OSBM Pop 2010-19'!F103/'OSBM Pop 2010-19'!E103-1</f>
        <v>9.4864692206984014E-3</v>
      </c>
      <c r="E5" s="73">
        <f t="shared" ref="E5:E8" si="0">SUM(C5,D5)</f>
        <v>2.5105863593206657E-2</v>
      </c>
      <c r="H5" s="65" t="s">
        <v>273</v>
      </c>
      <c r="I5" s="72">
        <f>'CPIU less FoodEnergy'!R20/'CPIU less FoodEnergy'!R19-1</f>
        <v>1.7402651089643006E-2</v>
      </c>
      <c r="J5" s="72">
        <f t="shared" ref="J5:J8" si="1">D5</f>
        <v>9.4864692206984014E-3</v>
      </c>
      <c r="K5" s="73">
        <f t="shared" ref="K5:K8" si="2">SUM(I5+J5)</f>
        <v>2.6889120310341408E-2</v>
      </c>
      <c r="N5" s="65" t="s">
        <v>273</v>
      </c>
      <c r="O5" s="72">
        <f>'CPIU less FoodEnergy'!P20/'CPIU less FoodEnergy'!P19-1</f>
        <v>1.7496705779116883E-2</v>
      </c>
      <c r="P5" s="72">
        <f t="shared" ref="P5:P8" si="3">J5</f>
        <v>9.4864692206984014E-3</v>
      </c>
      <c r="Q5" s="73">
        <f t="shared" ref="Q5:Q8" si="4">SUM(O5+P5)</f>
        <v>2.6983174999815285E-2</v>
      </c>
    </row>
    <row r="6" spans="2:17">
      <c r="B6" s="65" t="s">
        <v>44</v>
      </c>
      <c r="C6" s="72">
        <f>'CPIU (by CY and FY)'!T106/'CPIU (by CY and FY)'!T105-1</f>
        <v>7.280488553126796E-3</v>
      </c>
      <c r="D6" s="66">
        <f>'OSBM Pop 2010-19'!G103/'OSBM Pop 2010-19'!F103-1</f>
        <v>1.0150510057228113E-2</v>
      </c>
      <c r="E6" s="73">
        <f t="shared" si="0"/>
        <v>1.7430998610354909E-2</v>
      </c>
      <c r="H6" s="65" t="s">
        <v>44</v>
      </c>
      <c r="I6" s="72">
        <f>'CPIU less FoodEnergy'!R21/'CPIU less FoodEnergy'!R20-1</f>
        <v>1.7347004031746716E-2</v>
      </c>
      <c r="J6" s="72">
        <f t="shared" si="1"/>
        <v>1.0150510057228113E-2</v>
      </c>
      <c r="K6" s="73">
        <f t="shared" si="2"/>
        <v>2.7497514088974828E-2</v>
      </c>
      <c r="N6" s="65" t="s">
        <v>44</v>
      </c>
      <c r="O6" s="72">
        <f>'CPIU less FoodEnergy'!P21/'CPIU less FoodEnergy'!P20-1</f>
        <v>1.8284192617175288E-2</v>
      </c>
      <c r="P6" s="72">
        <f t="shared" si="3"/>
        <v>1.0150510057228113E-2</v>
      </c>
      <c r="Q6" s="73">
        <f t="shared" si="4"/>
        <v>2.84347026744034E-2</v>
      </c>
    </row>
    <row r="7" spans="2:17">
      <c r="B7" s="65" t="s">
        <v>283</v>
      </c>
      <c r="C7" s="72">
        <f>'CPIU (by CY and FY)'!F113/'CPIU (by CY and FY)'!T106-1</f>
        <v>4.5709352319394103E-3</v>
      </c>
      <c r="D7" s="66">
        <f>'OSBM Pop 2010-19'!H103/'OSBM Pop 2010-19'!G103-1</f>
        <v>1.0264430980786887E-2</v>
      </c>
      <c r="E7" s="73">
        <f t="shared" si="0"/>
        <v>1.4835366212726298E-2</v>
      </c>
      <c r="H7" s="65" t="s">
        <v>283</v>
      </c>
      <c r="I7" s="72">
        <f>'CPIU less FoodEnergy'!G26/'CPIU less FoodEnergy'!R21-1</f>
        <v>1.4657301700641501E-2</v>
      </c>
      <c r="J7" s="72">
        <f t="shared" si="1"/>
        <v>1.0264430980786887E-2</v>
      </c>
      <c r="K7" s="73">
        <f t="shared" si="2"/>
        <v>2.4921732681428388E-2</v>
      </c>
      <c r="N7" s="65" t="s">
        <v>283</v>
      </c>
      <c r="O7" s="72">
        <f>'CPIU less FoodEnergy'!G32/'CPIU less FoodEnergy'!P21-1</f>
        <v>2.0072529427669794E-2</v>
      </c>
      <c r="P7" s="72">
        <f t="shared" si="3"/>
        <v>1.0264430980786887E-2</v>
      </c>
      <c r="Q7" s="73">
        <f t="shared" si="4"/>
        <v>3.0336960408456681E-2</v>
      </c>
    </row>
    <row r="8" spans="2:17" ht="15.6" customHeight="1">
      <c r="B8" s="65" t="s">
        <v>284</v>
      </c>
      <c r="C8" s="117">
        <f>'CPIU (by CY and FY)'!F116/'CPIU (by CY and FY)'!F113-1</f>
        <v>2.1619984711371831E-2</v>
      </c>
      <c r="D8" s="66">
        <f>'OSBM Pop 2010-19'!I103/'OSBM Pop 2010-19'!H103-1</f>
        <v>1.0241064910087916E-2</v>
      </c>
      <c r="E8" s="73">
        <f t="shared" si="0"/>
        <v>3.1861049621459747E-2</v>
      </c>
      <c r="H8" s="65" t="s">
        <v>284</v>
      </c>
      <c r="I8" s="72">
        <f>'CPIU less FoodEnergy'!G29/'CPIU less FoodEnergy'!G26-1</f>
        <v>2.5251335917316098E-2</v>
      </c>
      <c r="J8" s="72">
        <f t="shared" si="1"/>
        <v>1.0241064910087916E-2</v>
      </c>
      <c r="K8" s="73">
        <f t="shared" si="2"/>
        <v>3.5492400827404014E-2</v>
      </c>
      <c r="N8" s="65" t="s">
        <v>284</v>
      </c>
      <c r="O8" s="72">
        <f>'CPIU less FoodEnergy'!G35/'CPIU less FoodEnergy'!G32-1</f>
        <v>2.1285141374858707E-2</v>
      </c>
      <c r="P8" s="72">
        <f t="shared" si="3"/>
        <v>1.0241064910087916E-2</v>
      </c>
      <c r="Q8" s="73">
        <f t="shared" si="4"/>
        <v>3.1526206284946623E-2</v>
      </c>
    </row>
    <row r="9" spans="2:17" ht="15.6" customHeight="1">
      <c r="B9" s="22"/>
      <c r="H9" s="22"/>
      <c r="J9" s="24"/>
    </row>
    <row r="10" spans="2:17" ht="15.6" customHeight="1">
      <c r="B10" s="63" t="s">
        <v>279</v>
      </c>
      <c r="C10" s="67"/>
      <c r="D10" s="70"/>
      <c r="E10" s="67"/>
      <c r="H10" s="63" t="s">
        <v>279</v>
      </c>
      <c r="I10" s="67"/>
      <c r="J10" s="70"/>
      <c r="K10" s="67"/>
      <c r="N10" s="63" t="s">
        <v>279</v>
      </c>
      <c r="O10" s="67"/>
      <c r="P10" s="68"/>
      <c r="Q10" s="67"/>
    </row>
    <row r="11" spans="2:17">
      <c r="B11" s="63" t="s">
        <v>277</v>
      </c>
      <c r="C11" s="64" t="s">
        <v>274</v>
      </c>
      <c r="D11" s="69" t="s">
        <v>275</v>
      </c>
      <c r="E11" s="64" t="s">
        <v>278</v>
      </c>
      <c r="H11" s="63" t="s">
        <v>277</v>
      </c>
      <c r="I11" s="64" t="s">
        <v>274</v>
      </c>
      <c r="J11" s="69" t="s">
        <v>275</v>
      </c>
      <c r="K11" s="64" t="s">
        <v>278</v>
      </c>
      <c r="N11" s="63" t="s">
        <v>277</v>
      </c>
      <c r="O11" s="64" t="s">
        <v>288</v>
      </c>
      <c r="P11" s="69" t="s">
        <v>275</v>
      </c>
      <c r="Q11" s="64" t="s">
        <v>278</v>
      </c>
    </row>
    <row r="12" spans="2:17">
      <c r="B12" s="65" t="s">
        <v>281</v>
      </c>
      <c r="C12" s="73">
        <f>AVERAGE(C4,C5,C6)</f>
        <v>1.3182528888670886E-2</v>
      </c>
      <c r="D12" s="71">
        <f>AVERAGE(D4:D6)</f>
        <v>9.8750190988617561E-3</v>
      </c>
      <c r="E12" s="73">
        <f>C12+D12</f>
        <v>2.3057547987532644E-2</v>
      </c>
      <c r="H12" s="65" t="s">
        <v>281</v>
      </c>
      <c r="I12" s="73">
        <f>AVERAGE(I4:I6)</f>
        <v>1.788108416827261E-2</v>
      </c>
      <c r="J12" s="71">
        <f>D12</f>
        <v>9.8750190988617561E-3</v>
      </c>
      <c r="K12" s="73">
        <f>I12+J12</f>
        <v>2.7756103267134367E-2</v>
      </c>
      <c r="N12" s="65" t="s">
        <v>281</v>
      </c>
      <c r="O12" s="73">
        <f>AVERAGE(O4:O6)</f>
        <v>1.7803874232096579E-2</v>
      </c>
      <c r="P12" s="66">
        <f>J12</f>
        <v>9.8750190988617561E-3</v>
      </c>
      <c r="Q12" s="73">
        <f>O12+P12</f>
        <v>2.7678893330958333E-2</v>
      </c>
    </row>
    <row r="13" spans="2:17">
      <c r="B13" s="65" t="s">
        <v>286</v>
      </c>
      <c r="C13" s="73">
        <f t="shared" ref="C13:C14" si="5">AVERAGE(C5,C6,C7)</f>
        <v>9.1569393858581538E-3</v>
      </c>
      <c r="D13" s="71">
        <f>AVERAGE(D5:D7)</f>
        <v>9.9671367529044676E-3</v>
      </c>
      <c r="E13" s="73">
        <f t="shared" ref="E13:E14" si="6">C13+D13</f>
        <v>1.9124076138762623E-2</v>
      </c>
      <c r="H13" s="65" t="s">
        <v>286</v>
      </c>
      <c r="I13" s="73">
        <f t="shared" ref="I13:I14" si="7">AVERAGE(I5:I7)</f>
        <v>1.646898560734374E-2</v>
      </c>
      <c r="J13" s="71">
        <f t="shared" ref="J13:J14" si="8">D13</f>
        <v>9.9671367529044676E-3</v>
      </c>
      <c r="K13" s="73">
        <f t="shared" ref="K13:K14" si="9">I13+J13</f>
        <v>2.6436122360248206E-2</v>
      </c>
      <c r="N13" s="65" t="s">
        <v>285</v>
      </c>
      <c r="O13" s="73">
        <f t="shared" ref="O13:O14" si="10">AVERAGE(O5:O7)</f>
        <v>1.861780927465399E-2</v>
      </c>
      <c r="P13" s="66">
        <f t="shared" ref="P13:P14" si="11">J13</f>
        <v>9.9671367529044676E-3</v>
      </c>
      <c r="Q13" s="73">
        <f t="shared" ref="Q13:Q14" si="12">O13+P13</f>
        <v>2.8584946027558455E-2</v>
      </c>
    </row>
    <row r="14" spans="2:17">
      <c r="B14" s="65" t="s">
        <v>287</v>
      </c>
      <c r="C14" s="73">
        <f t="shared" si="5"/>
        <v>1.1157136165479345E-2</v>
      </c>
      <c r="D14" s="71">
        <f>AVERAGE(D6:D8)</f>
        <v>1.0218668649367638E-2</v>
      </c>
      <c r="E14" s="73">
        <f t="shared" si="6"/>
        <v>2.1375804814846983E-2</v>
      </c>
      <c r="H14" s="65" t="s">
        <v>287</v>
      </c>
      <c r="I14" s="73">
        <f t="shared" si="7"/>
        <v>1.908521388323477E-2</v>
      </c>
      <c r="J14" s="71">
        <f t="shared" si="8"/>
        <v>1.0218668649367638E-2</v>
      </c>
      <c r="K14" s="73">
        <f t="shared" si="9"/>
        <v>2.930388253260241E-2</v>
      </c>
      <c r="N14" s="65" t="s">
        <v>287</v>
      </c>
      <c r="O14" s="73">
        <f t="shared" si="10"/>
        <v>1.9880621139901262E-2</v>
      </c>
      <c r="P14" s="66">
        <f t="shared" si="11"/>
        <v>1.0218668649367638E-2</v>
      </c>
      <c r="Q14" s="73">
        <f t="shared" si="12"/>
        <v>3.0099289789268902E-2</v>
      </c>
    </row>
    <row r="15" spans="2:17">
      <c r="N15" s="22"/>
      <c r="P15" s="24"/>
    </row>
    <row r="19" spans="2:15">
      <c r="B19" s="54" t="s">
        <v>300</v>
      </c>
    </row>
    <row r="20" spans="2:15" ht="15.6" customHeight="1">
      <c r="B20" s="22" t="s">
        <v>299</v>
      </c>
      <c r="C20" s="22" t="s">
        <v>41</v>
      </c>
      <c r="D20" s="22" t="s">
        <v>42</v>
      </c>
      <c r="E20" s="22" t="s">
        <v>43</v>
      </c>
    </row>
    <row r="21" spans="2:15" ht="14.4" customHeight="1">
      <c r="B21" s="22" t="s">
        <v>44</v>
      </c>
      <c r="C21" s="23">
        <v>8.9999999999999993E-3</v>
      </c>
      <c r="D21" s="23">
        <v>1.0999999999999999E-2</v>
      </c>
      <c r="E21" s="23">
        <v>0.02</v>
      </c>
    </row>
    <row r="22" spans="2:15" ht="14.4" customHeight="1">
      <c r="B22" s="22" t="s">
        <v>45</v>
      </c>
      <c r="C22" s="23">
        <v>8.0000000000000002E-3</v>
      </c>
      <c r="D22" s="23">
        <v>0.01</v>
      </c>
      <c r="E22" s="23">
        <v>1.7999999999999999E-2</v>
      </c>
    </row>
    <row r="23" spans="2:15">
      <c r="B23" s="22" t="s">
        <v>46</v>
      </c>
      <c r="C23" s="23">
        <v>2.1000000000000001E-2</v>
      </c>
      <c r="D23" s="23">
        <v>1.0999999999999999E-2</v>
      </c>
      <c r="E23" s="23">
        <v>3.2000000000000001E-2</v>
      </c>
      <c r="O23" s="20"/>
    </row>
    <row r="24" spans="2:15">
      <c r="O24" s="20"/>
    </row>
    <row r="26" spans="2:15">
      <c r="B26" s="54" t="s">
        <v>309</v>
      </c>
    </row>
    <row r="27" spans="2:15">
      <c r="B27" s="22" t="s">
        <v>310</v>
      </c>
      <c r="C27" s="141">
        <f>E7</f>
        <v>1.4835366212726298E-2</v>
      </c>
    </row>
    <row r="28" spans="2:15">
      <c r="B28" s="22" t="s">
        <v>311</v>
      </c>
      <c r="C28" s="141">
        <f>K8</f>
        <v>3.5492400827404014E-2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6"/>
  <sheetViews>
    <sheetView topLeftCell="A61" workbookViewId="0">
      <pane xSplit="12" ySplit="16" topLeftCell="M91" activePane="bottomRight" state="frozen"/>
      <selection activeCell="A61" sqref="A61"/>
      <selection pane="topRight" activeCell="M61" sqref="M61"/>
      <selection pane="bottomLeft" activeCell="A77" sqref="A77"/>
      <selection pane="bottomRight" activeCell="M77" sqref="M77"/>
    </sheetView>
  </sheetViews>
  <sheetFormatPr defaultRowHeight="14.4"/>
  <cols>
    <col min="1" max="1" width="8.88671875" style="19"/>
    <col min="2" max="3" width="13" customWidth="1"/>
    <col min="4" max="4" width="12.44140625" customWidth="1"/>
    <col min="5" max="5" width="12.77734375" customWidth="1"/>
    <col min="15" max="15" width="0" hidden="1" customWidth="1"/>
    <col min="16" max="17" width="11.5546875" bestFit="1" customWidth="1"/>
    <col min="18" max="18" width="0" hidden="1" customWidth="1"/>
    <col min="21" max="21" width="18" customWidth="1"/>
  </cols>
  <sheetData>
    <row r="1" spans="1:20" ht="18">
      <c r="A1" s="6" t="s">
        <v>28</v>
      </c>
    </row>
    <row r="2" spans="1:20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9" t="s">
        <v>29</v>
      </c>
      <c r="O2" s="129" t="s">
        <v>30</v>
      </c>
      <c r="P2" s="129"/>
      <c r="Q2" s="129"/>
      <c r="R2" s="129"/>
    </row>
    <row r="3" spans="1:20">
      <c r="A3" s="11" t="s">
        <v>13</v>
      </c>
      <c r="B3" s="9" t="s">
        <v>14</v>
      </c>
      <c r="C3" s="9" t="s">
        <v>15</v>
      </c>
      <c r="D3" s="9" t="s">
        <v>16</v>
      </c>
      <c r="E3" s="9" t="s">
        <v>17</v>
      </c>
      <c r="F3" s="9" t="s">
        <v>18</v>
      </c>
      <c r="G3" s="9" t="s">
        <v>31</v>
      </c>
      <c r="H3" s="9" t="s">
        <v>32</v>
      </c>
      <c r="I3" s="9" t="s">
        <v>21</v>
      </c>
      <c r="J3" s="9" t="s">
        <v>22</v>
      </c>
      <c r="K3" s="9" t="s">
        <v>23</v>
      </c>
      <c r="L3" s="9" t="s">
        <v>24</v>
      </c>
      <c r="M3" s="9" t="s">
        <v>25</v>
      </c>
      <c r="N3" s="9" t="s">
        <v>33</v>
      </c>
      <c r="O3" s="9" t="s">
        <v>34</v>
      </c>
      <c r="P3" s="9" t="s">
        <v>34</v>
      </c>
      <c r="Q3" s="9" t="s">
        <v>35</v>
      </c>
      <c r="R3" s="9" t="s">
        <v>35</v>
      </c>
      <c r="S3" s="10" t="s">
        <v>307</v>
      </c>
      <c r="T3" s="10" t="s">
        <v>306</v>
      </c>
    </row>
    <row r="4" spans="1:20" hidden="1">
      <c r="A4" s="12">
        <v>1913</v>
      </c>
      <c r="B4" s="13">
        <v>9.8000000000000007</v>
      </c>
      <c r="C4" s="13">
        <v>9.8000000000000007</v>
      </c>
      <c r="D4" s="13">
        <v>9.8000000000000007</v>
      </c>
      <c r="E4" s="13">
        <v>9.8000000000000007</v>
      </c>
      <c r="F4" s="13">
        <v>9.6999999999999993</v>
      </c>
      <c r="G4" s="13">
        <v>9.8000000000000007</v>
      </c>
      <c r="H4" s="13">
        <v>9.9</v>
      </c>
      <c r="I4" s="13">
        <v>9.9</v>
      </c>
      <c r="J4" s="13">
        <v>10</v>
      </c>
      <c r="K4" s="13">
        <v>10</v>
      </c>
      <c r="L4" s="13">
        <v>10.1</v>
      </c>
      <c r="M4" s="13">
        <v>10</v>
      </c>
      <c r="N4" s="13">
        <v>9.9</v>
      </c>
      <c r="O4" s="13" t="s">
        <v>36</v>
      </c>
      <c r="P4" s="13"/>
      <c r="Q4" s="13"/>
      <c r="R4" s="13" t="s">
        <v>36</v>
      </c>
    </row>
    <row r="5" spans="1:20" hidden="1">
      <c r="A5" s="11">
        <v>1914</v>
      </c>
      <c r="B5" s="8">
        <v>10</v>
      </c>
      <c r="C5" s="8">
        <v>9.9</v>
      </c>
      <c r="D5" s="8">
        <v>9.9</v>
      </c>
      <c r="E5" s="8">
        <v>9.8000000000000007</v>
      </c>
      <c r="F5" s="8">
        <v>9.9</v>
      </c>
      <c r="G5" s="8">
        <v>9.9</v>
      </c>
      <c r="H5" s="8">
        <v>10</v>
      </c>
      <c r="I5" s="8">
        <v>10.199999999999999</v>
      </c>
      <c r="J5" s="8">
        <v>10.199999999999999</v>
      </c>
      <c r="K5" s="8">
        <v>10.1</v>
      </c>
      <c r="L5" s="8">
        <v>10.199999999999999</v>
      </c>
      <c r="M5" s="8">
        <v>10.1</v>
      </c>
      <c r="N5" s="8">
        <v>10</v>
      </c>
      <c r="O5" s="8">
        <v>1</v>
      </c>
      <c r="P5" s="8"/>
      <c r="Q5" s="8"/>
      <c r="R5" s="8">
        <v>1</v>
      </c>
    </row>
    <row r="6" spans="1:20" hidden="1">
      <c r="A6" s="12">
        <v>1915</v>
      </c>
      <c r="B6" s="13">
        <v>10.1</v>
      </c>
      <c r="C6" s="13">
        <v>10</v>
      </c>
      <c r="D6" s="13">
        <v>9.9</v>
      </c>
      <c r="E6" s="13">
        <v>10</v>
      </c>
      <c r="F6" s="13">
        <v>10.1</v>
      </c>
      <c r="G6" s="13">
        <v>10.1</v>
      </c>
      <c r="H6" s="13">
        <v>10.1</v>
      </c>
      <c r="I6" s="13">
        <v>10.1</v>
      </c>
      <c r="J6" s="13">
        <v>10.1</v>
      </c>
      <c r="K6" s="13">
        <v>10.199999999999999</v>
      </c>
      <c r="L6" s="13">
        <v>10.3</v>
      </c>
      <c r="M6" s="13">
        <v>10.3</v>
      </c>
      <c r="N6" s="13">
        <v>10.1</v>
      </c>
      <c r="O6" s="13">
        <v>2</v>
      </c>
      <c r="P6" s="13"/>
      <c r="Q6" s="13"/>
      <c r="R6" s="13">
        <v>1</v>
      </c>
    </row>
    <row r="7" spans="1:20" hidden="1">
      <c r="A7" s="11">
        <v>1916</v>
      </c>
      <c r="B7" s="8">
        <v>10.4</v>
      </c>
      <c r="C7" s="8">
        <v>10.4</v>
      </c>
      <c r="D7" s="8">
        <v>10.5</v>
      </c>
      <c r="E7" s="8">
        <v>10.6</v>
      </c>
      <c r="F7" s="8">
        <v>10.7</v>
      </c>
      <c r="G7" s="8">
        <v>10.8</v>
      </c>
      <c r="H7" s="8">
        <v>10.8</v>
      </c>
      <c r="I7" s="8">
        <v>10.9</v>
      </c>
      <c r="J7" s="8">
        <v>11.1</v>
      </c>
      <c r="K7" s="8">
        <v>11.3</v>
      </c>
      <c r="L7" s="8">
        <v>11.5</v>
      </c>
      <c r="M7" s="8">
        <v>11.6</v>
      </c>
      <c r="N7" s="8">
        <v>10.9</v>
      </c>
      <c r="O7" s="8">
        <v>12.6</v>
      </c>
      <c r="P7" s="8"/>
      <c r="Q7" s="8"/>
      <c r="R7" s="8">
        <v>7.9</v>
      </c>
    </row>
    <row r="8" spans="1:20" hidden="1">
      <c r="A8" s="12">
        <v>1917</v>
      </c>
      <c r="B8" s="13">
        <v>11.7</v>
      </c>
      <c r="C8" s="13">
        <v>12</v>
      </c>
      <c r="D8" s="13">
        <v>12</v>
      </c>
      <c r="E8" s="13">
        <v>12.6</v>
      </c>
      <c r="F8" s="13">
        <v>12.8</v>
      </c>
      <c r="G8" s="13">
        <v>13</v>
      </c>
      <c r="H8" s="13">
        <v>12.8</v>
      </c>
      <c r="I8" s="13">
        <v>13</v>
      </c>
      <c r="J8" s="13">
        <v>13.3</v>
      </c>
      <c r="K8" s="13">
        <v>13.5</v>
      </c>
      <c r="L8" s="13">
        <v>13.5</v>
      </c>
      <c r="M8" s="13">
        <v>13.7</v>
      </c>
      <c r="N8" s="13">
        <v>12.8</v>
      </c>
      <c r="O8" s="13">
        <v>18.100000000000001</v>
      </c>
      <c r="P8" s="13"/>
      <c r="Q8" s="13"/>
      <c r="R8" s="13">
        <v>17.399999999999999</v>
      </c>
    </row>
    <row r="9" spans="1:20" hidden="1">
      <c r="A9" s="11">
        <v>1918</v>
      </c>
      <c r="B9" s="8">
        <v>14</v>
      </c>
      <c r="C9" s="8">
        <v>14.1</v>
      </c>
      <c r="D9" s="8">
        <v>14</v>
      </c>
      <c r="E9" s="8">
        <v>14.2</v>
      </c>
      <c r="F9" s="8">
        <v>14.5</v>
      </c>
      <c r="G9" s="8">
        <v>14.7</v>
      </c>
      <c r="H9" s="8">
        <v>15.1</v>
      </c>
      <c r="I9" s="8">
        <v>15.4</v>
      </c>
      <c r="J9" s="8">
        <v>15.7</v>
      </c>
      <c r="K9" s="8">
        <v>16</v>
      </c>
      <c r="L9" s="8">
        <v>16.3</v>
      </c>
      <c r="M9" s="8">
        <v>16.5</v>
      </c>
      <c r="N9" s="8">
        <v>15.1</v>
      </c>
      <c r="O9" s="8">
        <v>20.399999999999999</v>
      </c>
      <c r="P9" s="8"/>
      <c r="Q9" s="8"/>
      <c r="R9" s="8">
        <v>18</v>
      </c>
    </row>
    <row r="10" spans="1:20" hidden="1">
      <c r="A10" s="12">
        <v>1919</v>
      </c>
      <c r="B10" s="13">
        <v>16.5</v>
      </c>
      <c r="C10" s="13">
        <v>16.2</v>
      </c>
      <c r="D10" s="13">
        <v>16.399999999999999</v>
      </c>
      <c r="E10" s="13">
        <v>16.7</v>
      </c>
      <c r="F10" s="13">
        <v>16.899999999999999</v>
      </c>
      <c r="G10" s="13">
        <v>16.899999999999999</v>
      </c>
      <c r="H10" s="13">
        <v>17.399999999999999</v>
      </c>
      <c r="I10" s="13">
        <v>17.7</v>
      </c>
      <c r="J10" s="13">
        <v>17.8</v>
      </c>
      <c r="K10" s="13">
        <v>18.100000000000001</v>
      </c>
      <c r="L10" s="13">
        <v>18.5</v>
      </c>
      <c r="M10" s="13">
        <v>18.899999999999999</v>
      </c>
      <c r="N10" s="13">
        <v>17.3</v>
      </c>
      <c r="O10" s="13">
        <v>14.5</v>
      </c>
      <c r="P10" s="13"/>
      <c r="Q10" s="13"/>
      <c r="R10" s="13">
        <v>14.6</v>
      </c>
    </row>
    <row r="11" spans="1:20" hidden="1">
      <c r="A11" s="11">
        <v>1920</v>
      </c>
      <c r="B11" s="8">
        <v>19.3</v>
      </c>
      <c r="C11" s="8">
        <v>19.5</v>
      </c>
      <c r="D11" s="8">
        <v>19.7</v>
      </c>
      <c r="E11" s="8">
        <v>20.3</v>
      </c>
      <c r="F11" s="8">
        <v>20.6</v>
      </c>
      <c r="G11" s="8">
        <v>20.9</v>
      </c>
      <c r="H11" s="8">
        <v>20.8</v>
      </c>
      <c r="I11" s="8">
        <v>20.3</v>
      </c>
      <c r="J11" s="8">
        <v>20</v>
      </c>
      <c r="K11" s="8">
        <v>19.899999999999999</v>
      </c>
      <c r="L11" s="8">
        <v>19.8</v>
      </c>
      <c r="M11" s="8">
        <v>19.399999999999999</v>
      </c>
      <c r="N11" s="8">
        <v>20</v>
      </c>
      <c r="O11" s="8">
        <v>2.6</v>
      </c>
      <c r="P11" s="8"/>
      <c r="Q11" s="8"/>
      <c r="R11" s="8">
        <v>15.6</v>
      </c>
    </row>
    <row r="12" spans="1:20" hidden="1">
      <c r="A12" s="12">
        <v>1921</v>
      </c>
      <c r="B12" s="13">
        <v>19</v>
      </c>
      <c r="C12" s="13">
        <v>18.399999999999999</v>
      </c>
      <c r="D12" s="13">
        <v>18.3</v>
      </c>
      <c r="E12" s="13">
        <v>18.100000000000001</v>
      </c>
      <c r="F12" s="13">
        <v>17.7</v>
      </c>
      <c r="G12" s="13">
        <v>17.600000000000001</v>
      </c>
      <c r="H12" s="13">
        <v>17.7</v>
      </c>
      <c r="I12" s="13">
        <v>17.7</v>
      </c>
      <c r="J12" s="13">
        <v>17.5</v>
      </c>
      <c r="K12" s="13">
        <v>17.5</v>
      </c>
      <c r="L12" s="13">
        <v>17.399999999999999</v>
      </c>
      <c r="M12" s="13">
        <v>17.3</v>
      </c>
      <c r="N12" s="13">
        <v>17.899999999999999</v>
      </c>
      <c r="O12" s="13">
        <v>-10.8</v>
      </c>
      <c r="P12" s="13"/>
      <c r="Q12" s="13"/>
      <c r="R12" s="13">
        <v>-10.5</v>
      </c>
    </row>
    <row r="13" spans="1:20" hidden="1">
      <c r="A13" s="11">
        <v>1922</v>
      </c>
      <c r="B13" s="8">
        <v>16.899999999999999</v>
      </c>
      <c r="C13" s="8">
        <v>16.899999999999999</v>
      </c>
      <c r="D13" s="8">
        <v>16.7</v>
      </c>
      <c r="E13" s="8">
        <v>16.7</v>
      </c>
      <c r="F13" s="8">
        <v>16.7</v>
      </c>
      <c r="G13" s="8">
        <v>16.7</v>
      </c>
      <c r="H13" s="8">
        <v>16.8</v>
      </c>
      <c r="I13" s="8">
        <v>16.600000000000001</v>
      </c>
      <c r="J13" s="8">
        <v>16.600000000000001</v>
      </c>
      <c r="K13" s="8">
        <v>16.7</v>
      </c>
      <c r="L13" s="8">
        <v>16.8</v>
      </c>
      <c r="M13" s="8">
        <v>16.899999999999999</v>
      </c>
      <c r="N13" s="8">
        <v>16.8</v>
      </c>
      <c r="O13" s="8">
        <v>-2.2999999999999998</v>
      </c>
      <c r="P13" s="8"/>
      <c r="Q13" s="8"/>
      <c r="R13" s="8">
        <v>-6.1</v>
      </c>
    </row>
    <row r="14" spans="1:20" hidden="1">
      <c r="A14" s="12">
        <v>1923</v>
      </c>
      <c r="B14" s="13">
        <v>16.8</v>
      </c>
      <c r="C14" s="13">
        <v>16.8</v>
      </c>
      <c r="D14" s="13">
        <v>16.8</v>
      </c>
      <c r="E14" s="13">
        <v>16.899999999999999</v>
      </c>
      <c r="F14" s="13">
        <v>16.899999999999999</v>
      </c>
      <c r="G14" s="13">
        <v>17</v>
      </c>
      <c r="H14" s="13">
        <v>17.2</v>
      </c>
      <c r="I14" s="13">
        <v>17.100000000000001</v>
      </c>
      <c r="J14" s="13">
        <v>17.2</v>
      </c>
      <c r="K14" s="13">
        <v>17.3</v>
      </c>
      <c r="L14" s="13">
        <v>17.3</v>
      </c>
      <c r="M14" s="13">
        <v>17.3</v>
      </c>
      <c r="N14" s="13">
        <v>17.100000000000001</v>
      </c>
      <c r="O14" s="13">
        <v>2.4</v>
      </c>
      <c r="P14" s="13"/>
      <c r="Q14" s="13"/>
      <c r="R14" s="13">
        <v>1.8</v>
      </c>
    </row>
    <row r="15" spans="1:20" hidden="1">
      <c r="A15" s="11">
        <v>1924</v>
      </c>
      <c r="B15" s="8">
        <v>17.3</v>
      </c>
      <c r="C15" s="8">
        <v>17.2</v>
      </c>
      <c r="D15" s="8">
        <v>17.100000000000001</v>
      </c>
      <c r="E15" s="8">
        <v>17</v>
      </c>
      <c r="F15" s="8">
        <v>17</v>
      </c>
      <c r="G15" s="8">
        <v>17</v>
      </c>
      <c r="H15" s="8">
        <v>17.100000000000001</v>
      </c>
      <c r="I15" s="8">
        <v>17</v>
      </c>
      <c r="J15" s="8">
        <v>17.100000000000001</v>
      </c>
      <c r="K15" s="8">
        <v>17.2</v>
      </c>
      <c r="L15" s="8">
        <v>17.2</v>
      </c>
      <c r="M15" s="8">
        <v>17.3</v>
      </c>
      <c r="N15" s="8">
        <v>17.100000000000001</v>
      </c>
      <c r="O15" s="8">
        <v>0</v>
      </c>
      <c r="P15" s="8"/>
      <c r="Q15" s="8"/>
      <c r="R15" s="8">
        <v>0</v>
      </c>
    </row>
    <row r="16" spans="1:20" hidden="1">
      <c r="A16" s="12">
        <v>1925</v>
      </c>
      <c r="B16" s="13">
        <v>17.3</v>
      </c>
      <c r="C16" s="13">
        <v>17.2</v>
      </c>
      <c r="D16" s="13">
        <v>17.3</v>
      </c>
      <c r="E16" s="13">
        <v>17.2</v>
      </c>
      <c r="F16" s="13">
        <v>17.3</v>
      </c>
      <c r="G16" s="13">
        <v>17.5</v>
      </c>
      <c r="H16" s="13">
        <v>17.7</v>
      </c>
      <c r="I16" s="13">
        <v>17.7</v>
      </c>
      <c r="J16" s="13">
        <v>17.7</v>
      </c>
      <c r="K16" s="13">
        <v>17.7</v>
      </c>
      <c r="L16" s="13">
        <v>18</v>
      </c>
      <c r="M16" s="13">
        <v>17.899999999999999</v>
      </c>
      <c r="N16" s="13">
        <v>17.5</v>
      </c>
      <c r="O16" s="13">
        <v>3.5</v>
      </c>
      <c r="P16" s="13"/>
      <c r="Q16" s="13"/>
      <c r="R16" s="13">
        <v>2.2999999999999998</v>
      </c>
    </row>
    <row r="17" spans="1:18" hidden="1">
      <c r="A17" s="11">
        <v>1926</v>
      </c>
      <c r="B17" s="8">
        <v>17.899999999999999</v>
      </c>
      <c r="C17" s="8">
        <v>17.899999999999999</v>
      </c>
      <c r="D17" s="8">
        <v>17.8</v>
      </c>
      <c r="E17" s="8">
        <v>17.899999999999999</v>
      </c>
      <c r="F17" s="8">
        <v>17.8</v>
      </c>
      <c r="G17" s="8">
        <v>17.7</v>
      </c>
      <c r="H17" s="8">
        <v>17.5</v>
      </c>
      <c r="I17" s="8">
        <v>17.399999999999999</v>
      </c>
      <c r="J17" s="8">
        <v>17.5</v>
      </c>
      <c r="K17" s="8">
        <v>17.600000000000001</v>
      </c>
      <c r="L17" s="8">
        <v>17.7</v>
      </c>
      <c r="M17" s="8">
        <v>17.7</v>
      </c>
      <c r="N17" s="8">
        <v>17.7</v>
      </c>
      <c r="O17" s="8">
        <v>-1.1000000000000001</v>
      </c>
      <c r="P17" s="8"/>
      <c r="Q17" s="8"/>
      <c r="R17" s="8">
        <v>1.1000000000000001</v>
      </c>
    </row>
    <row r="18" spans="1:18" hidden="1">
      <c r="A18" s="12">
        <v>1927</v>
      </c>
      <c r="B18" s="13">
        <v>17.5</v>
      </c>
      <c r="C18" s="13">
        <v>17.399999999999999</v>
      </c>
      <c r="D18" s="13">
        <v>17.3</v>
      </c>
      <c r="E18" s="13">
        <v>17.3</v>
      </c>
      <c r="F18" s="13">
        <v>17.399999999999999</v>
      </c>
      <c r="G18" s="13">
        <v>17.600000000000001</v>
      </c>
      <c r="H18" s="13">
        <v>17.3</v>
      </c>
      <c r="I18" s="13">
        <v>17.2</v>
      </c>
      <c r="J18" s="13">
        <v>17.3</v>
      </c>
      <c r="K18" s="13">
        <v>17.399999999999999</v>
      </c>
      <c r="L18" s="13">
        <v>17.3</v>
      </c>
      <c r="M18" s="13">
        <v>17.3</v>
      </c>
      <c r="N18" s="13">
        <v>17.399999999999999</v>
      </c>
      <c r="O18" s="13">
        <v>-2.2999999999999998</v>
      </c>
      <c r="P18" s="13"/>
      <c r="Q18" s="13"/>
      <c r="R18" s="13">
        <v>-1.7</v>
      </c>
    </row>
    <row r="19" spans="1:18" hidden="1">
      <c r="A19" s="11">
        <v>1928</v>
      </c>
      <c r="B19" s="8">
        <v>17.3</v>
      </c>
      <c r="C19" s="8">
        <v>17.100000000000001</v>
      </c>
      <c r="D19" s="8">
        <v>17.100000000000001</v>
      </c>
      <c r="E19" s="8">
        <v>17.100000000000001</v>
      </c>
      <c r="F19" s="8">
        <v>17.2</v>
      </c>
      <c r="G19" s="8">
        <v>17.100000000000001</v>
      </c>
      <c r="H19" s="8">
        <v>17.100000000000001</v>
      </c>
      <c r="I19" s="8">
        <v>17.100000000000001</v>
      </c>
      <c r="J19" s="8">
        <v>17.3</v>
      </c>
      <c r="K19" s="8">
        <v>17.2</v>
      </c>
      <c r="L19" s="8">
        <v>17.2</v>
      </c>
      <c r="M19" s="8">
        <v>17.100000000000001</v>
      </c>
      <c r="N19" s="8">
        <v>17.100000000000001</v>
      </c>
      <c r="O19" s="8">
        <v>-1.2</v>
      </c>
      <c r="P19" s="8"/>
      <c r="Q19" s="8"/>
      <c r="R19" s="8">
        <v>-1.7</v>
      </c>
    </row>
    <row r="20" spans="1:18" hidden="1">
      <c r="A20" s="12">
        <v>1929</v>
      </c>
      <c r="B20" s="13">
        <v>17.100000000000001</v>
      </c>
      <c r="C20" s="13">
        <v>17.100000000000001</v>
      </c>
      <c r="D20" s="13">
        <v>17</v>
      </c>
      <c r="E20" s="13">
        <v>16.899999999999999</v>
      </c>
      <c r="F20" s="13">
        <v>17</v>
      </c>
      <c r="G20" s="13">
        <v>17.100000000000001</v>
      </c>
      <c r="H20" s="13">
        <v>17.3</v>
      </c>
      <c r="I20" s="13">
        <v>17.3</v>
      </c>
      <c r="J20" s="13">
        <v>17.3</v>
      </c>
      <c r="K20" s="13">
        <v>17.3</v>
      </c>
      <c r="L20" s="13">
        <v>17.3</v>
      </c>
      <c r="M20" s="13">
        <v>17.2</v>
      </c>
      <c r="N20" s="13">
        <v>17.100000000000001</v>
      </c>
      <c r="O20" s="13">
        <v>0.6</v>
      </c>
      <c r="P20" s="13"/>
      <c r="Q20" s="13"/>
      <c r="R20" s="13">
        <v>0</v>
      </c>
    </row>
    <row r="21" spans="1:18" hidden="1">
      <c r="A21" s="11">
        <v>1930</v>
      </c>
      <c r="B21" s="8">
        <v>17.100000000000001</v>
      </c>
      <c r="C21" s="8">
        <v>17</v>
      </c>
      <c r="D21" s="8">
        <v>16.899999999999999</v>
      </c>
      <c r="E21" s="8">
        <v>17</v>
      </c>
      <c r="F21" s="8">
        <v>16.899999999999999</v>
      </c>
      <c r="G21" s="8">
        <v>16.8</v>
      </c>
      <c r="H21" s="8">
        <v>16.600000000000001</v>
      </c>
      <c r="I21" s="8">
        <v>16.5</v>
      </c>
      <c r="J21" s="8">
        <v>16.600000000000001</v>
      </c>
      <c r="K21" s="8">
        <v>16.5</v>
      </c>
      <c r="L21" s="8">
        <v>16.399999999999999</v>
      </c>
      <c r="M21" s="8">
        <v>16.100000000000001</v>
      </c>
      <c r="N21" s="8">
        <v>16.7</v>
      </c>
      <c r="O21" s="8">
        <v>-6.4</v>
      </c>
      <c r="P21" s="8"/>
      <c r="Q21" s="8"/>
      <c r="R21" s="8">
        <v>-2.2999999999999998</v>
      </c>
    </row>
    <row r="22" spans="1:18" hidden="1">
      <c r="A22" s="12">
        <v>1931</v>
      </c>
      <c r="B22" s="13">
        <v>15.9</v>
      </c>
      <c r="C22" s="13">
        <v>15.7</v>
      </c>
      <c r="D22" s="13">
        <v>15.6</v>
      </c>
      <c r="E22" s="13">
        <v>15.5</v>
      </c>
      <c r="F22" s="13">
        <v>15.3</v>
      </c>
      <c r="G22" s="13">
        <v>15.1</v>
      </c>
      <c r="H22" s="13">
        <v>15.1</v>
      </c>
      <c r="I22" s="13">
        <v>15.1</v>
      </c>
      <c r="J22" s="13">
        <v>15</v>
      </c>
      <c r="K22" s="13">
        <v>14.9</v>
      </c>
      <c r="L22" s="13">
        <v>14.7</v>
      </c>
      <c r="M22" s="13">
        <v>14.6</v>
      </c>
      <c r="N22" s="13">
        <v>15.2</v>
      </c>
      <c r="O22" s="13">
        <v>-9.3000000000000007</v>
      </c>
      <c r="P22" s="13"/>
      <c r="Q22" s="13"/>
      <c r="R22" s="13">
        <v>-9</v>
      </c>
    </row>
    <row r="23" spans="1:18" hidden="1">
      <c r="A23" s="11">
        <v>1932</v>
      </c>
      <c r="B23" s="8">
        <v>14.3</v>
      </c>
      <c r="C23" s="8">
        <v>14.1</v>
      </c>
      <c r="D23" s="8">
        <v>14</v>
      </c>
      <c r="E23" s="8">
        <v>13.9</v>
      </c>
      <c r="F23" s="8">
        <v>13.7</v>
      </c>
      <c r="G23" s="8">
        <v>13.6</v>
      </c>
      <c r="H23" s="8">
        <v>13.6</v>
      </c>
      <c r="I23" s="8">
        <v>13.5</v>
      </c>
      <c r="J23" s="8">
        <v>13.4</v>
      </c>
      <c r="K23" s="8">
        <v>13.3</v>
      </c>
      <c r="L23" s="8">
        <v>13.2</v>
      </c>
      <c r="M23" s="8">
        <v>13.1</v>
      </c>
      <c r="N23" s="8">
        <v>13.7</v>
      </c>
      <c r="O23" s="8">
        <v>-10.3</v>
      </c>
      <c r="P23" s="8"/>
      <c r="Q23" s="8"/>
      <c r="R23" s="8">
        <v>-9.9</v>
      </c>
    </row>
    <row r="24" spans="1:18" hidden="1">
      <c r="A24" s="12">
        <v>1933</v>
      </c>
      <c r="B24" s="13">
        <v>12.9</v>
      </c>
      <c r="C24" s="13">
        <v>12.7</v>
      </c>
      <c r="D24" s="13">
        <v>12.6</v>
      </c>
      <c r="E24" s="13">
        <v>12.6</v>
      </c>
      <c r="F24" s="13">
        <v>12.6</v>
      </c>
      <c r="G24" s="13">
        <v>12.7</v>
      </c>
      <c r="H24" s="13">
        <v>13.1</v>
      </c>
      <c r="I24" s="13">
        <v>13.2</v>
      </c>
      <c r="J24" s="13">
        <v>13.2</v>
      </c>
      <c r="K24" s="13">
        <v>13.2</v>
      </c>
      <c r="L24" s="13">
        <v>13.2</v>
      </c>
      <c r="M24" s="13">
        <v>13.2</v>
      </c>
      <c r="N24" s="13">
        <v>13</v>
      </c>
      <c r="O24" s="13">
        <v>0.8</v>
      </c>
      <c r="P24" s="13"/>
      <c r="Q24" s="13"/>
      <c r="R24" s="13">
        <v>-5.0999999999999996</v>
      </c>
    </row>
    <row r="25" spans="1:18" hidden="1">
      <c r="A25" s="11">
        <v>1934</v>
      </c>
      <c r="B25" s="8">
        <v>13.2</v>
      </c>
      <c r="C25" s="8">
        <v>13.3</v>
      </c>
      <c r="D25" s="8">
        <v>13.3</v>
      </c>
      <c r="E25" s="8">
        <v>13.3</v>
      </c>
      <c r="F25" s="8">
        <v>13.3</v>
      </c>
      <c r="G25" s="8">
        <v>13.4</v>
      </c>
      <c r="H25" s="8">
        <v>13.4</v>
      </c>
      <c r="I25" s="8">
        <v>13.4</v>
      </c>
      <c r="J25" s="8">
        <v>13.6</v>
      </c>
      <c r="K25" s="8">
        <v>13.5</v>
      </c>
      <c r="L25" s="8">
        <v>13.5</v>
      </c>
      <c r="M25" s="8">
        <v>13.4</v>
      </c>
      <c r="N25" s="8">
        <v>13.4</v>
      </c>
      <c r="O25" s="8">
        <v>1.5</v>
      </c>
      <c r="P25" s="8"/>
      <c r="Q25" s="8"/>
      <c r="R25" s="8">
        <v>3.1</v>
      </c>
    </row>
    <row r="26" spans="1:18" hidden="1">
      <c r="A26" s="12">
        <v>1935</v>
      </c>
      <c r="B26" s="13">
        <v>13.6</v>
      </c>
      <c r="C26" s="13">
        <v>13.7</v>
      </c>
      <c r="D26" s="13">
        <v>13.7</v>
      </c>
      <c r="E26" s="13">
        <v>13.8</v>
      </c>
      <c r="F26" s="13">
        <v>13.8</v>
      </c>
      <c r="G26" s="13">
        <v>13.7</v>
      </c>
      <c r="H26" s="13">
        <v>13.7</v>
      </c>
      <c r="I26" s="13">
        <v>13.7</v>
      </c>
      <c r="J26" s="13">
        <v>13.7</v>
      </c>
      <c r="K26" s="13">
        <v>13.7</v>
      </c>
      <c r="L26" s="13">
        <v>13.8</v>
      </c>
      <c r="M26" s="13">
        <v>13.8</v>
      </c>
      <c r="N26" s="13">
        <v>13.7</v>
      </c>
      <c r="O26" s="13">
        <v>3</v>
      </c>
      <c r="P26" s="13"/>
      <c r="Q26" s="13"/>
      <c r="R26" s="13">
        <v>2.2000000000000002</v>
      </c>
    </row>
    <row r="27" spans="1:18" hidden="1">
      <c r="A27" s="11">
        <v>1936</v>
      </c>
      <c r="B27" s="8">
        <v>13.8</v>
      </c>
      <c r="C27" s="8">
        <v>13.8</v>
      </c>
      <c r="D27" s="8">
        <v>13.7</v>
      </c>
      <c r="E27" s="8">
        <v>13.7</v>
      </c>
      <c r="F27" s="8">
        <v>13.7</v>
      </c>
      <c r="G27" s="8">
        <v>13.8</v>
      </c>
      <c r="H27" s="8">
        <v>13.9</v>
      </c>
      <c r="I27" s="8">
        <v>14</v>
      </c>
      <c r="J27" s="8">
        <v>14</v>
      </c>
      <c r="K27" s="8">
        <v>14</v>
      </c>
      <c r="L27" s="8">
        <v>14</v>
      </c>
      <c r="M27" s="8">
        <v>14</v>
      </c>
      <c r="N27" s="8">
        <v>13.9</v>
      </c>
      <c r="O27" s="8">
        <v>1.4</v>
      </c>
      <c r="P27" s="8"/>
      <c r="Q27" s="8"/>
      <c r="R27" s="8">
        <v>1.5</v>
      </c>
    </row>
    <row r="28" spans="1:18" hidden="1">
      <c r="A28" s="12">
        <v>1937</v>
      </c>
      <c r="B28" s="13">
        <v>14.1</v>
      </c>
      <c r="C28" s="13">
        <v>14.1</v>
      </c>
      <c r="D28" s="13">
        <v>14.2</v>
      </c>
      <c r="E28" s="13">
        <v>14.3</v>
      </c>
      <c r="F28" s="13">
        <v>14.4</v>
      </c>
      <c r="G28" s="13">
        <v>14.4</v>
      </c>
      <c r="H28" s="13">
        <v>14.5</v>
      </c>
      <c r="I28" s="13">
        <v>14.5</v>
      </c>
      <c r="J28" s="13">
        <v>14.6</v>
      </c>
      <c r="K28" s="13">
        <v>14.6</v>
      </c>
      <c r="L28" s="13">
        <v>14.5</v>
      </c>
      <c r="M28" s="13">
        <v>14.4</v>
      </c>
      <c r="N28" s="13">
        <v>14.4</v>
      </c>
      <c r="O28" s="13">
        <v>2.9</v>
      </c>
      <c r="P28" s="13"/>
      <c r="Q28" s="13"/>
      <c r="R28" s="13">
        <v>3.6</v>
      </c>
    </row>
    <row r="29" spans="1:18" hidden="1">
      <c r="A29" s="11">
        <v>1938</v>
      </c>
      <c r="B29" s="8">
        <v>14.2</v>
      </c>
      <c r="C29" s="8">
        <v>14.1</v>
      </c>
      <c r="D29" s="8">
        <v>14.1</v>
      </c>
      <c r="E29" s="8">
        <v>14.2</v>
      </c>
      <c r="F29" s="8">
        <v>14.1</v>
      </c>
      <c r="G29" s="8">
        <v>14.1</v>
      </c>
      <c r="H29" s="8">
        <v>14.1</v>
      </c>
      <c r="I29" s="8">
        <v>14.1</v>
      </c>
      <c r="J29" s="8">
        <v>14.1</v>
      </c>
      <c r="K29" s="8">
        <v>14</v>
      </c>
      <c r="L29" s="8">
        <v>14</v>
      </c>
      <c r="M29" s="8">
        <v>14</v>
      </c>
      <c r="N29" s="8">
        <v>14.1</v>
      </c>
      <c r="O29" s="8">
        <v>-2.8</v>
      </c>
      <c r="P29" s="8"/>
      <c r="Q29" s="8"/>
      <c r="R29" s="8">
        <v>-2.1</v>
      </c>
    </row>
    <row r="30" spans="1:18" hidden="1">
      <c r="A30" s="12">
        <v>1939</v>
      </c>
      <c r="B30" s="13">
        <v>14</v>
      </c>
      <c r="C30" s="13">
        <v>13.9</v>
      </c>
      <c r="D30" s="13">
        <v>13.9</v>
      </c>
      <c r="E30" s="13">
        <v>13.8</v>
      </c>
      <c r="F30" s="13">
        <v>13.8</v>
      </c>
      <c r="G30" s="13">
        <v>13.8</v>
      </c>
      <c r="H30" s="13">
        <v>13.8</v>
      </c>
      <c r="I30" s="13">
        <v>13.8</v>
      </c>
      <c r="J30" s="13">
        <v>14.1</v>
      </c>
      <c r="K30" s="13">
        <v>14</v>
      </c>
      <c r="L30" s="13">
        <v>14</v>
      </c>
      <c r="M30" s="13">
        <v>14</v>
      </c>
      <c r="N30" s="13">
        <v>13.9</v>
      </c>
      <c r="O30" s="13">
        <v>0</v>
      </c>
      <c r="P30" s="13"/>
      <c r="Q30" s="13"/>
      <c r="R30" s="13">
        <v>-1.4</v>
      </c>
    </row>
    <row r="31" spans="1:18" hidden="1">
      <c r="A31" s="11">
        <v>1940</v>
      </c>
      <c r="B31" s="8">
        <v>13.9</v>
      </c>
      <c r="C31" s="8">
        <v>14</v>
      </c>
      <c r="D31" s="8">
        <v>14</v>
      </c>
      <c r="E31" s="8">
        <v>14</v>
      </c>
      <c r="F31" s="8">
        <v>14</v>
      </c>
      <c r="G31" s="8">
        <v>14.1</v>
      </c>
      <c r="H31" s="8">
        <v>14</v>
      </c>
      <c r="I31" s="8">
        <v>14</v>
      </c>
      <c r="J31" s="8">
        <v>14</v>
      </c>
      <c r="K31" s="8">
        <v>14</v>
      </c>
      <c r="L31" s="8">
        <v>14</v>
      </c>
      <c r="M31" s="8">
        <v>14.1</v>
      </c>
      <c r="N31" s="8">
        <v>14</v>
      </c>
      <c r="O31" s="8">
        <v>0.7</v>
      </c>
      <c r="P31" s="8"/>
      <c r="Q31" s="8"/>
      <c r="R31" s="8">
        <v>0.7</v>
      </c>
    </row>
    <row r="32" spans="1:18" hidden="1">
      <c r="A32" s="12">
        <v>1941</v>
      </c>
      <c r="B32" s="13">
        <v>14.1</v>
      </c>
      <c r="C32" s="13">
        <v>14.1</v>
      </c>
      <c r="D32" s="13">
        <v>14.2</v>
      </c>
      <c r="E32" s="13">
        <v>14.3</v>
      </c>
      <c r="F32" s="13">
        <v>14.4</v>
      </c>
      <c r="G32" s="13">
        <v>14.7</v>
      </c>
      <c r="H32" s="13">
        <v>14.7</v>
      </c>
      <c r="I32" s="13">
        <v>14.9</v>
      </c>
      <c r="J32" s="13">
        <v>15.1</v>
      </c>
      <c r="K32" s="13">
        <v>15.3</v>
      </c>
      <c r="L32" s="13">
        <v>15.4</v>
      </c>
      <c r="M32" s="13">
        <v>15.5</v>
      </c>
      <c r="N32" s="13">
        <v>14.7</v>
      </c>
      <c r="O32" s="13">
        <v>9.9</v>
      </c>
      <c r="P32" s="13"/>
      <c r="Q32" s="13"/>
      <c r="R32" s="13">
        <v>5</v>
      </c>
    </row>
    <row r="33" spans="1:18" hidden="1">
      <c r="A33" s="11">
        <v>1942</v>
      </c>
      <c r="B33" s="8">
        <v>15.7</v>
      </c>
      <c r="C33" s="8">
        <v>15.8</v>
      </c>
      <c r="D33" s="8">
        <v>16</v>
      </c>
      <c r="E33" s="8">
        <v>16.100000000000001</v>
      </c>
      <c r="F33" s="8">
        <v>16.3</v>
      </c>
      <c r="G33" s="8">
        <v>16.3</v>
      </c>
      <c r="H33" s="8">
        <v>16.399999999999999</v>
      </c>
      <c r="I33" s="8">
        <v>16.5</v>
      </c>
      <c r="J33" s="8">
        <v>16.5</v>
      </c>
      <c r="K33" s="8">
        <v>16.7</v>
      </c>
      <c r="L33" s="8">
        <v>16.8</v>
      </c>
      <c r="M33" s="8">
        <v>16.899999999999999</v>
      </c>
      <c r="N33" s="8">
        <v>16.3</v>
      </c>
      <c r="O33" s="8">
        <v>9</v>
      </c>
      <c r="P33" s="8"/>
      <c r="Q33" s="8"/>
      <c r="R33" s="8">
        <v>10.9</v>
      </c>
    </row>
    <row r="34" spans="1:18" hidden="1">
      <c r="A34" s="12">
        <v>1943</v>
      </c>
      <c r="B34" s="13">
        <v>16.899999999999999</v>
      </c>
      <c r="C34" s="13">
        <v>16.899999999999999</v>
      </c>
      <c r="D34" s="13">
        <v>17.2</v>
      </c>
      <c r="E34" s="13">
        <v>17.399999999999999</v>
      </c>
      <c r="F34" s="13">
        <v>17.5</v>
      </c>
      <c r="G34" s="13">
        <v>17.5</v>
      </c>
      <c r="H34" s="13">
        <v>17.399999999999999</v>
      </c>
      <c r="I34" s="13">
        <v>17.3</v>
      </c>
      <c r="J34" s="13">
        <v>17.399999999999999</v>
      </c>
      <c r="K34" s="13">
        <v>17.399999999999999</v>
      </c>
      <c r="L34" s="13">
        <v>17.399999999999999</v>
      </c>
      <c r="M34" s="13">
        <v>17.399999999999999</v>
      </c>
      <c r="N34" s="13">
        <v>17.3</v>
      </c>
      <c r="O34" s="13">
        <v>3</v>
      </c>
      <c r="P34" s="13"/>
      <c r="Q34" s="13"/>
      <c r="R34" s="13">
        <v>6.1</v>
      </c>
    </row>
    <row r="35" spans="1:18" hidden="1">
      <c r="A35" s="11">
        <v>1944</v>
      </c>
      <c r="B35" s="8">
        <v>17.399999999999999</v>
      </c>
      <c r="C35" s="8">
        <v>17.399999999999999</v>
      </c>
      <c r="D35" s="8">
        <v>17.399999999999999</v>
      </c>
      <c r="E35" s="8">
        <v>17.5</v>
      </c>
      <c r="F35" s="8">
        <v>17.5</v>
      </c>
      <c r="G35" s="8">
        <v>17.600000000000001</v>
      </c>
      <c r="H35" s="8">
        <v>17.7</v>
      </c>
      <c r="I35" s="8">
        <v>17.7</v>
      </c>
      <c r="J35" s="8">
        <v>17.7</v>
      </c>
      <c r="K35" s="8">
        <v>17.7</v>
      </c>
      <c r="L35" s="8">
        <v>17.7</v>
      </c>
      <c r="M35" s="8">
        <v>17.8</v>
      </c>
      <c r="N35" s="8">
        <v>17.600000000000001</v>
      </c>
      <c r="O35" s="8">
        <v>2.2999999999999998</v>
      </c>
      <c r="P35" s="8"/>
      <c r="Q35" s="8"/>
      <c r="R35" s="8">
        <v>1.7</v>
      </c>
    </row>
    <row r="36" spans="1:18" hidden="1">
      <c r="A36" s="12">
        <v>1945</v>
      </c>
      <c r="B36" s="13">
        <v>17.8</v>
      </c>
      <c r="C36" s="13">
        <v>17.8</v>
      </c>
      <c r="D36" s="13">
        <v>17.8</v>
      </c>
      <c r="E36" s="13">
        <v>17.8</v>
      </c>
      <c r="F36" s="13">
        <v>17.899999999999999</v>
      </c>
      <c r="G36" s="13">
        <v>18.100000000000001</v>
      </c>
      <c r="H36" s="13">
        <v>18.100000000000001</v>
      </c>
      <c r="I36" s="13">
        <v>18.100000000000001</v>
      </c>
      <c r="J36" s="13">
        <v>18.100000000000001</v>
      </c>
      <c r="K36" s="13">
        <v>18.100000000000001</v>
      </c>
      <c r="L36" s="13">
        <v>18.100000000000001</v>
      </c>
      <c r="M36" s="13">
        <v>18.2</v>
      </c>
      <c r="N36" s="13">
        <v>18</v>
      </c>
      <c r="O36" s="13">
        <v>2.2000000000000002</v>
      </c>
      <c r="P36" s="13"/>
      <c r="Q36" s="13"/>
      <c r="R36" s="13">
        <v>2.2999999999999998</v>
      </c>
    </row>
    <row r="37" spans="1:18" hidden="1">
      <c r="A37" s="11">
        <v>1946</v>
      </c>
      <c r="B37" s="8">
        <v>18.2</v>
      </c>
      <c r="C37" s="8">
        <v>18.100000000000001</v>
      </c>
      <c r="D37" s="8">
        <v>18.3</v>
      </c>
      <c r="E37" s="8">
        <v>18.399999999999999</v>
      </c>
      <c r="F37" s="8">
        <v>18.5</v>
      </c>
      <c r="G37" s="8">
        <v>18.7</v>
      </c>
      <c r="H37" s="8">
        <v>19.8</v>
      </c>
      <c r="I37" s="8">
        <v>20.2</v>
      </c>
      <c r="J37" s="8">
        <v>20.399999999999999</v>
      </c>
      <c r="K37" s="8">
        <v>20.8</v>
      </c>
      <c r="L37" s="8">
        <v>21.3</v>
      </c>
      <c r="M37" s="8">
        <v>21.5</v>
      </c>
      <c r="N37" s="8">
        <v>19.5</v>
      </c>
      <c r="O37" s="8">
        <v>18.100000000000001</v>
      </c>
      <c r="P37" s="8"/>
      <c r="Q37" s="8"/>
      <c r="R37" s="8">
        <v>8.3000000000000007</v>
      </c>
    </row>
    <row r="38" spans="1:18" hidden="1">
      <c r="A38" s="12">
        <v>1947</v>
      </c>
      <c r="B38" s="13">
        <v>21.5</v>
      </c>
      <c r="C38" s="13">
        <v>21.5</v>
      </c>
      <c r="D38" s="13">
        <v>21.9</v>
      </c>
      <c r="E38" s="13">
        <v>21.9</v>
      </c>
      <c r="F38" s="13">
        <v>21.9</v>
      </c>
      <c r="G38" s="13">
        <v>22</v>
      </c>
      <c r="H38" s="13">
        <v>22.2</v>
      </c>
      <c r="I38" s="13">
        <v>22.5</v>
      </c>
      <c r="J38" s="13">
        <v>23</v>
      </c>
      <c r="K38" s="13">
        <v>23</v>
      </c>
      <c r="L38" s="13">
        <v>23.1</v>
      </c>
      <c r="M38" s="13">
        <v>23.4</v>
      </c>
      <c r="N38" s="13">
        <v>22.3</v>
      </c>
      <c r="O38" s="13">
        <v>8.8000000000000007</v>
      </c>
      <c r="P38" s="13"/>
      <c r="Q38" s="13"/>
      <c r="R38" s="13">
        <v>14.4</v>
      </c>
    </row>
    <row r="39" spans="1:18" hidden="1">
      <c r="A39" s="11">
        <v>1948</v>
      </c>
      <c r="B39" s="8">
        <v>23.7</v>
      </c>
      <c r="C39" s="8">
        <v>23.5</v>
      </c>
      <c r="D39" s="8">
        <v>23.4</v>
      </c>
      <c r="E39" s="8">
        <v>23.8</v>
      </c>
      <c r="F39" s="8">
        <v>23.9</v>
      </c>
      <c r="G39" s="8">
        <v>24.1</v>
      </c>
      <c r="H39" s="8">
        <v>24.4</v>
      </c>
      <c r="I39" s="8">
        <v>24.5</v>
      </c>
      <c r="J39" s="8">
        <v>24.5</v>
      </c>
      <c r="K39" s="8">
        <v>24.4</v>
      </c>
      <c r="L39" s="8">
        <v>24.2</v>
      </c>
      <c r="M39" s="8">
        <v>24.1</v>
      </c>
      <c r="N39" s="8">
        <v>24.1</v>
      </c>
      <c r="O39" s="8">
        <v>3</v>
      </c>
      <c r="P39" s="8"/>
      <c r="Q39" s="8"/>
      <c r="R39" s="8">
        <v>8.1</v>
      </c>
    </row>
    <row r="40" spans="1:18" hidden="1">
      <c r="A40" s="12">
        <v>1949</v>
      </c>
      <c r="B40" s="13">
        <v>24</v>
      </c>
      <c r="C40" s="13">
        <v>23.8</v>
      </c>
      <c r="D40" s="13">
        <v>23.8</v>
      </c>
      <c r="E40" s="13">
        <v>23.9</v>
      </c>
      <c r="F40" s="13">
        <v>23.8</v>
      </c>
      <c r="G40" s="13">
        <v>23.9</v>
      </c>
      <c r="H40" s="13">
        <v>23.7</v>
      </c>
      <c r="I40" s="13">
        <v>23.8</v>
      </c>
      <c r="J40" s="13">
        <v>23.9</v>
      </c>
      <c r="K40" s="13">
        <v>23.7</v>
      </c>
      <c r="L40" s="13">
        <v>23.8</v>
      </c>
      <c r="M40" s="13">
        <v>23.6</v>
      </c>
      <c r="N40" s="13">
        <v>23.8</v>
      </c>
      <c r="O40" s="13">
        <v>-2.1</v>
      </c>
      <c r="P40" s="13"/>
      <c r="Q40" s="13"/>
      <c r="R40" s="13">
        <v>-1.2</v>
      </c>
    </row>
    <row r="41" spans="1:18" hidden="1">
      <c r="A41" s="11">
        <v>1950</v>
      </c>
      <c r="B41" s="8">
        <v>23.5</v>
      </c>
      <c r="C41" s="8">
        <v>23.5</v>
      </c>
      <c r="D41" s="8">
        <v>23.6</v>
      </c>
      <c r="E41" s="8">
        <v>23.6</v>
      </c>
      <c r="F41" s="8">
        <v>23.7</v>
      </c>
      <c r="G41" s="8">
        <v>23.8</v>
      </c>
      <c r="H41" s="8">
        <v>24.1</v>
      </c>
      <c r="I41" s="8">
        <v>24.3</v>
      </c>
      <c r="J41" s="8">
        <v>24.4</v>
      </c>
      <c r="K41" s="8">
        <v>24.6</v>
      </c>
      <c r="L41" s="8">
        <v>24.7</v>
      </c>
      <c r="M41" s="8">
        <v>25</v>
      </c>
      <c r="N41" s="8">
        <v>24.1</v>
      </c>
      <c r="O41" s="8">
        <v>5.9</v>
      </c>
      <c r="P41" s="8"/>
      <c r="Q41" s="8"/>
      <c r="R41" s="8">
        <v>1.3</v>
      </c>
    </row>
    <row r="42" spans="1:18" hidden="1">
      <c r="A42" s="12">
        <v>1951</v>
      </c>
      <c r="B42" s="13">
        <v>25.4</v>
      </c>
      <c r="C42" s="13">
        <v>25.7</v>
      </c>
      <c r="D42" s="13">
        <v>25.8</v>
      </c>
      <c r="E42" s="13">
        <v>25.8</v>
      </c>
      <c r="F42" s="13">
        <v>25.9</v>
      </c>
      <c r="G42" s="13">
        <v>25.9</v>
      </c>
      <c r="H42" s="13">
        <v>25.9</v>
      </c>
      <c r="I42" s="13">
        <v>25.9</v>
      </c>
      <c r="J42" s="13">
        <v>26.1</v>
      </c>
      <c r="K42" s="13">
        <v>26.2</v>
      </c>
      <c r="L42" s="13">
        <v>26.4</v>
      </c>
      <c r="M42" s="13">
        <v>26.5</v>
      </c>
      <c r="N42" s="13">
        <v>26</v>
      </c>
      <c r="O42" s="13">
        <v>6</v>
      </c>
      <c r="P42" s="13"/>
      <c r="Q42" s="13"/>
      <c r="R42" s="13">
        <v>7.9</v>
      </c>
    </row>
    <row r="43" spans="1:18" hidden="1">
      <c r="A43" s="11">
        <v>1952</v>
      </c>
      <c r="B43" s="8">
        <v>26.5</v>
      </c>
      <c r="C43" s="8">
        <v>26.3</v>
      </c>
      <c r="D43" s="8">
        <v>26.3</v>
      </c>
      <c r="E43" s="8">
        <v>26.4</v>
      </c>
      <c r="F43" s="8">
        <v>26.4</v>
      </c>
      <c r="G43" s="8">
        <v>26.5</v>
      </c>
      <c r="H43" s="8">
        <v>26.7</v>
      </c>
      <c r="I43" s="8">
        <v>26.7</v>
      </c>
      <c r="J43" s="8">
        <v>26.7</v>
      </c>
      <c r="K43" s="8">
        <v>26.7</v>
      </c>
      <c r="L43" s="8">
        <v>26.7</v>
      </c>
      <c r="M43" s="8">
        <v>26.7</v>
      </c>
      <c r="N43" s="8">
        <v>26.5</v>
      </c>
      <c r="O43" s="8">
        <v>0.8</v>
      </c>
      <c r="P43" s="8"/>
      <c r="Q43" s="8"/>
      <c r="R43" s="8">
        <v>1.9</v>
      </c>
    </row>
    <row r="44" spans="1:18" hidden="1">
      <c r="A44" s="12">
        <v>1953</v>
      </c>
      <c r="B44" s="13">
        <v>26.6</v>
      </c>
      <c r="C44" s="13">
        <v>26.5</v>
      </c>
      <c r="D44" s="13">
        <v>26.6</v>
      </c>
      <c r="E44" s="13">
        <v>26.6</v>
      </c>
      <c r="F44" s="13">
        <v>26.7</v>
      </c>
      <c r="G44" s="13">
        <v>26.8</v>
      </c>
      <c r="H44" s="13">
        <v>26.8</v>
      </c>
      <c r="I44" s="13">
        <v>26.9</v>
      </c>
      <c r="J44" s="13">
        <v>26.9</v>
      </c>
      <c r="K44" s="13">
        <v>27</v>
      </c>
      <c r="L44" s="13">
        <v>26.9</v>
      </c>
      <c r="M44" s="13">
        <v>26.9</v>
      </c>
      <c r="N44" s="13">
        <v>26.7</v>
      </c>
      <c r="O44" s="13">
        <v>0.7</v>
      </c>
      <c r="P44" s="13"/>
      <c r="Q44" s="13"/>
      <c r="R44" s="13">
        <v>0.8</v>
      </c>
    </row>
    <row r="45" spans="1:18" hidden="1">
      <c r="A45" s="11">
        <v>1954</v>
      </c>
      <c r="B45" s="8">
        <v>26.9</v>
      </c>
      <c r="C45" s="8">
        <v>26.9</v>
      </c>
      <c r="D45" s="8">
        <v>26.9</v>
      </c>
      <c r="E45" s="8">
        <v>26.8</v>
      </c>
      <c r="F45" s="8">
        <v>26.9</v>
      </c>
      <c r="G45" s="8">
        <v>26.9</v>
      </c>
      <c r="H45" s="8">
        <v>26.9</v>
      </c>
      <c r="I45" s="8">
        <v>26.9</v>
      </c>
      <c r="J45" s="8">
        <v>26.8</v>
      </c>
      <c r="K45" s="8">
        <v>26.8</v>
      </c>
      <c r="L45" s="8">
        <v>26.8</v>
      </c>
      <c r="M45" s="8">
        <v>26.7</v>
      </c>
      <c r="N45" s="8">
        <v>26.9</v>
      </c>
      <c r="O45" s="8">
        <v>-0.7</v>
      </c>
      <c r="P45" s="8"/>
      <c r="Q45" s="8"/>
      <c r="R45" s="8">
        <v>0.7</v>
      </c>
    </row>
    <row r="46" spans="1:18" hidden="1">
      <c r="A46" s="12">
        <v>1955</v>
      </c>
      <c r="B46" s="13">
        <v>26.7</v>
      </c>
      <c r="C46" s="13">
        <v>26.7</v>
      </c>
      <c r="D46" s="13">
        <v>26.7</v>
      </c>
      <c r="E46" s="13">
        <v>26.7</v>
      </c>
      <c r="F46" s="13">
        <v>26.7</v>
      </c>
      <c r="G46" s="13">
        <v>26.7</v>
      </c>
      <c r="H46" s="13">
        <v>26.8</v>
      </c>
      <c r="I46" s="13">
        <v>26.8</v>
      </c>
      <c r="J46" s="13">
        <v>26.9</v>
      </c>
      <c r="K46" s="13">
        <v>26.9</v>
      </c>
      <c r="L46" s="13">
        <v>26.9</v>
      </c>
      <c r="M46" s="13">
        <v>26.8</v>
      </c>
      <c r="N46" s="13">
        <v>26.8</v>
      </c>
      <c r="O46" s="13">
        <v>0.4</v>
      </c>
      <c r="P46" s="13"/>
      <c r="Q46" s="13"/>
      <c r="R46" s="13">
        <v>-0.4</v>
      </c>
    </row>
    <row r="47" spans="1:18" hidden="1">
      <c r="A47" s="11">
        <v>1956</v>
      </c>
      <c r="B47" s="8">
        <v>26.8</v>
      </c>
      <c r="C47" s="8">
        <v>26.8</v>
      </c>
      <c r="D47" s="8">
        <v>26.8</v>
      </c>
      <c r="E47" s="8">
        <v>26.9</v>
      </c>
      <c r="F47" s="8">
        <v>27</v>
      </c>
      <c r="G47" s="8">
        <v>27.2</v>
      </c>
      <c r="H47" s="8">
        <v>27.4</v>
      </c>
      <c r="I47" s="8">
        <v>27.3</v>
      </c>
      <c r="J47" s="8">
        <v>27.4</v>
      </c>
      <c r="K47" s="8">
        <v>27.5</v>
      </c>
      <c r="L47" s="8">
        <v>27.5</v>
      </c>
      <c r="M47" s="8">
        <v>27.6</v>
      </c>
      <c r="N47" s="8">
        <v>27.2</v>
      </c>
      <c r="O47" s="8">
        <v>3</v>
      </c>
      <c r="P47" s="8"/>
      <c r="Q47" s="8"/>
      <c r="R47" s="8">
        <v>1.5</v>
      </c>
    </row>
    <row r="48" spans="1:18" hidden="1">
      <c r="A48" s="12">
        <v>1957</v>
      </c>
      <c r="B48" s="13">
        <v>27.6</v>
      </c>
      <c r="C48" s="13">
        <v>27.7</v>
      </c>
      <c r="D48" s="13">
        <v>27.8</v>
      </c>
      <c r="E48" s="13">
        <v>27.9</v>
      </c>
      <c r="F48" s="13">
        <v>28</v>
      </c>
      <c r="G48" s="13">
        <v>28.1</v>
      </c>
      <c r="H48" s="13">
        <v>28.3</v>
      </c>
      <c r="I48" s="13">
        <v>28.3</v>
      </c>
      <c r="J48" s="13">
        <v>28.3</v>
      </c>
      <c r="K48" s="13">
        <v>28.3</v>
      </c>
      <c r="L48" s="13">
        <v>28.4</v>
      </c>
      <c r="M48" s="13">
        <v>28.4</v>
      </c>
      <c r="N48" s="13">
        <v>28.1</v>
      </c>
      <c r="O48" s="13">
        <v>2.9</v>
      </c>
      <c r="P48" s="13"/>
      <c r="Q48" s="13"/>
      <c r="R48" s="13">
        <v>3.3</v>
      </c>
    </row>
    <row r="49" spans="1:21" hidden="1">
      <c r="A49" s="11">
        <v>1958</v>
      </c>
      <c r="B49" s="8">
        <v>28.6</v>
      </c>
      <c r="C49" s="8">
        <v>28.6</v>
      </c>
      <c r="D49" s="8">
        <v>28.8</v>
      </c>
      <c r="E49" s="8">
        <v>28.9</v>
      </c>
      <c r="F49" s="8">
        <v>28.9</v>
      </c>
      <c r="G49" s="8">
        <v>28.9</v>
      </c>
      <c r="H49" s="8">
        <v>29</v>
      </c>
      <c r="I49" s="8">
        <v>28.9</v>
      </c>
      <c r="J49" s="8">
        <v>28.9</v>
      </c>
      <c r="K49" s="8">
        <v>28.9</v>
      </c>
      <c r="L49" s="8">
        <v>29</v>
      </c>
      <c r="M49" s="8">
        <v>28.9</v>
      </c>
      <c r="N49" s="8">
        <v>28.9</v>
      </c>
      <c r="O49" s="8">
        <v>1.8</v>
      </c>
      <c r="P49" s="8"/>
      <c r="Q49" s="8"/>
      <c r="R49" s="8">
        <v>2.8</v>
      </c>
    </row>
    <row r="50" spans="1:21" hidden="1">
      <c r="A50" s="12">
        <v>1959</v>
      </c>
      <c r="B50" s="13">
        <v>29</v>
      </c>
      <c r="C50" s="13">
        <v>28.9</v>
      </c>
      <c r="D50" s="13">
        <v>28.9</v>
      </c>
      <c r="E50" s="13">
        <v>29</v>
      </c>
      <c r="F50" s="13">
        <v>29</v>
      </c>
      <c r="G50" s="13">
        <v>29.1</v>
      </c>
      <c r="H50" s="13">
        <v>29.2</v>
      </c>
      <c r="I50" s="13">
        <v>29.2</v>
      </c>
      <c r="J50" s="13">
        <v>29.3</v>
      </c>
      <c r="K50" s="13">
        <v>29.4</v>
      </c>
      <c r="L50" s="13">
        <v>29.4</v>
      </c>
      <c r="M50" s="13">
        <v>29.4</v>
      </c>
      <c r="N50" s="13">
        <v>29.1</v>
      </c>
      <c r="O50" s="13">
        <v>1.7</v>
      </c>
      <c r="P50" s="13"/>
      <c r="Q50" s="13"/>
      <c r="R50" s="13">
        <v>0.7</v>
      </c>
    </row>
    <row r="51" spans="1:21" hidden="1">
      <c r="A51" s="11">
        <v>1960</v>
      </c>
      <c r="B51" s="8">
        <v>29.3</v>
      </c>
      <c r="C51" s="8">
        <v>29.4</v>
      </c>
      <c r="D51" s="8">
        <v>29.4</v>
      </c>
      <c r="E51" s="8">
        <v>29.5</v>
      </c>
      <c r="F51" s="8">
        <v>29.5</v>
      </c>
      <c r="G51" s="8">
        <v>29.6</v>
      </c>
      <c r="H51" s="8">
        <v>29.6</v>
      </c>
      <c r="I51" s="8">
        <v>29.6</v>
      </c>
      <c r="J51" s="8">
        <v>29.6</v>
      </c>
      <c r="K51" s="8">
        <v>29.8</v>
      </c>
      <c r="L51" s="8">
        <v>29.8</v>
      </c>
      <c r="M51" s="8">
        <v>29.8</v>
      </c>
      <c r="N51" s="8">
        <v>29.6</v>
      </c>
      <c r="O51" s="8">
        <v>1.4</v>
      </c>
      <c r="P51" s="8"/>
      <c r="Q51" s="8"/>
      <c r="R51" s="8">
        <v>1.7</v>
      </c>
    </row>
    <row r="52" spans="1:21" hidden="1">
      <c r="A52" s="12">
        <v>1961</v>
      </c>
      <c r="B52" s="13">
        <v>29.8</v>
      </c>
      <c r="C52" s="13">
        <v>29.8</v>
      </c>
      <c r="D52" s="13">
        <v>29.8</v>
      </c>
      <c r="E52" s="13">
        <v>29.8</v>
      </c>
      <c r="F52" s="13">
        <v>29.8</v>
      </c>
      <c r="G52" s="13">
        <v>29.8</v>
      </c>
      <c r="H52" s="13">
        <v>30</v>
      </c>
      <c r="I52" s="13">
        <v>29.9</v>
      </c>
      <c r="J52" s="13">
        <v>30</v>
      </c>
      <c r="K52" s="13">
        <v>30</v>
      </c>
      <c r="L52" s="13">
        <v>30</v>
      </c>
      <c r="M52" s="13">
        <v>30</v>
      </c>
      <c r="N52" s="13">
        <v>29.9</v>
      </c>
      <c r="O52" s="13">
        <v>0.7</v>
      </c>
      <c r="P52" s="13"/>
      <c r="Q52" s="13"/>
      <c r="R52" s="13">
        <v>1</v>
      </c>
    </row>
    <row r="53" spans="1:21" hidden="1">
      <c r="A53" s="11">
        <v>1962</v>
      </c>
      <c r="B53" s="8">
        <v>30</v>
      </c>
      <c r="C53" s="8">
        <v>30.1</v>
      </c>
      <c r="D53" s="8">
        <v>30.1</v>
      </c>
      <c r="E53" s="8">
        <v>30.2</v>
      </c>
      <c r="F53" s="8">
        <v>30.2</v>
      </c>
      <c r="G53" s="8">
        <v>30.2</v>
      </c>
      <c r="H53" s="8">
        <v>30.3</v>
      </c>
      <c r="I53" s="8">
        <v>30.3</v>
      </c>
      <c r="J53" s="8">
        <v>30.4</v>
      </c>
      <c r="K53" s="8">
        <v>30.4</v>
      </c>
      <c r="L53" s="8">
        <v>30.4</v>
      </c>
      <c r="M53" s="8">
        <v>30.4</v>
      </c>
      <c r="N53" s="8">
        <v>30.2</v>
      </c>
      <c r="O53" s="8">
        <v>1.3</v>
      </c>
      <c r="P53" s="8"/>
      <c r="Q53" s="8"/>
      <c r="R53" s="8">
        <v>1</v>
      </c>
    </row>
    <row r="54" spans="1:21" hidden="1">
      <c r="A54" s="12">
        <v>1963</v>
      </c>
      <c r="B54" s="13">
        <v>30.4</v>
      </c>
      <c r="C54" s="13">
        <v>30.4</v>
      </c>
      <c r="D54" s="13">
        <v>30.5</v>
      </c>
      <c r="E54" s="13">
        <v>30.5</v>
      </c>
      <c r="F54" s="13">
        <v>30.5</v>
      </c>
      <c r="G54" s="13">
        <v>30.6</v>
      </c>
      <c r="H54" s="13">
        <v>30.7</v>
      </c>
      <c r="I54" s="13">
        <v>30.7</v>
      </c>
      <c r="J54" s="13">
        <v>30.7</v>
      </c>
      <c r="K54" s="13">
        <v>30.8</v>
      </c>
      <c r="L54" s="13">
        <v>30.8</v>
      </c>
      <c r="M54" s="13">
        <v>30.9</v>
      </c>
      <c r="N54" s="13">
        <v>30.6</v>
      </c>
      <c r="O54" s="13">
        <v>1.6</v>
      </c>
      <c r="P54" s="13"/>
      <c r="Q54" s="13"/>
      <c r="R54" s="13">
        <v>1.3</v>
      </c>
    </row>
    <row r="55" spans="1:21" hidden="1">
      <c r="A55" s="11">
        <v>1964</v>
      </c>
      <c r="B55" s="8">
        <v>30.9</v>
      </c>
      <c r="C55" s="8">
        <v>30.9</v>
      </c>
      <c r="D55" s="8">
        <v>30.9</v>
      </c>
      <c r="E55" s="8">
        <v>30.9</v>
      </c>
      <c r="F55" s="8">
        <v>30.9</v>
      </c>
      <c r="G55" s="8">
        <v>31</v>
      </c>
      <c r="H55" s="8">
        <v>31.1</v>
      </c>
      <c r="I55" s="8">
        <v>31</v>
      </c>
      <c r="J55" s="8">
        <v>31.1</v>
      </c>
      <c r="K55" s="8">
        <v>31.1</v>
      </c>
      <c r="L55" s="8">
        <v>31.2</v>
      </c>
      <c r="M55" s="8">
        <v>31.2</v>
      </c>
      <c r="N55" s="8">
        <v>31</v>
      </c>
      <c r="O55" s="8">
        <v>1</v>
      </c>
      <c r="P55" s="8"/>
      <c r="Q55" s="8"/>
      <c r="R55" s="8">
        <v>1.3</v>
      </c>
    </row>
    <row r="56" spans="1:21" hidden="1">
      <c r="A56" s="12">
        <v>1965</v>
      </c>
      <c r="B56" s="13">
        <v>31.2</v>
      </c>
      <c r="C56" s="13">
        <v>31.2</v>
      </c>
      <c r="D56" s="13">
        <v>31.3</v>
      </c>
      <c r="E56" s="13">
        <v>31.4</v>
      </c>
      <c r="F56" s="13">
        <v>31.4</v>
      </c>
      <c r="G56" s="13">
        <v>31.6</v>
      </c>
      <c r="H56" s="13">
        <v>31.6</v>
      </c>
      <c r="I56" s="13">
        <v>31.6</v>
      </c>
      <c r="J56" s="13">
        <v>31.6</v>
      </c>
      <c r="K56" s="13">
        <v>31.7</v>
      </c>
      <c r="L56" s="13">
        <v>31.7</v>
      </c>
      <c r="M56" s="13">
        <v>31.8</v>
      </c>
      <c r="N56" s="13">
        <v>31.5</v>
      </c>
      <c r="O56" s="13">
        <v>1.9</v>
      </c>
      <c r="P56" s="13"/>
      <c r="Q56" s="13"/>
      <c r="R56" s="13">
        <v>1.6</v>
      </c>
    </row>
    <row r="57" spans="1:21" hidden="1">
      <c r="A57" s="11">
        <v>1966</v>
      </c>
      <c r="B57" s="8">
        <v>31.8</v>
      </c>
      <c r="C57" s="8">
        <v>32</v>
      </c>
      <c r="D57" s="8">
        <v>32.1</v>
      </c>
      <c r="E57" s="8">
        <v>32.299999999999997</v>
      </c>
      <c r="F57" s="8">
        <v>32.299999999999997</v>
      </c>
      <c r="G57" s="8">
        <v>32.4</v>
      </c>
      <c r="H57" s="8">
        <v>32.5</v>
      </c>
      <c r="I57" s="8">
        <v>32.700000000000003</v>
      </c>
      <c r="J57" s="8">
        <v>32.700000000000003</v>
      </c>
      <c r="K57" s="8">
        <v>32.9</v>
      </c>
      <c r="L57" s="8">
        <v>32.9</v>
      </c>
      <c r="M57" s="8">
        <v>32.9</v>
      </c>
      <c r="N57" s="8">
        <v>32.4</v>
      </c>
      <c r="O57" s="8">
        <v>3.5</v>
      </c>
      <c r="P57" s="8"/>
      <c r="Q57" s="8"/>
      <c r="R57" s="8">
        <v>2.9</v>
      </c>
    </row>
    <row r="58" spans="1:21" hidden="1">
      <c r="A58" s="12">
        <v>1967</v>
      </c>
      <c r="B58" s="13">
        <v>32.9</v>
      </c>
      <c r="C58" s="13">
        <v>32.9</v>
      </c>
      <c r="D58" s="13">
        <v>33</v>
      </c>
      <c r="E58" s="13">
        <v>33.1</v>
      </c>
      <c r="F58" s="13">
        <v>33.200000000000003</v>
      </c>
      <c r="G58" s="13">
        <v>33.299999999999997</v>
      </c>
      <c r="H58" s="13">
        <v>33.4</v>
      </c>
      <c r="I58" s="13">
        <v>33.5</v>
      </c>
      <c r="J58" s="13">
        <v>33.6</v>
      </c>
      <c r="K58" s="13">
        <v>33.700000000000003</v>
      </c>
      <c r="L58" s="13">
        <v>33.799999999999997</v>
      </c>
      <c r="M58" s="13">
        <v>33.9</v>
      </c>
      <c r="N58" s="13">
        <v>33.4</v>
      </c>
      <c r="O58" s="13">
        <v>3</v>
      </c>
      <c r="P58" s="13"/>
      <c r="Q58" s="13"/>
      <c r="R58" s="13">
        <v>3.1</v>
      </c>
    </row>
    <row r="59" spans="1:21" hidden="1">
      <c r="A59" s="11">
        <v>1968</v>
      </c>
      <c r="B59" s="8">
        <v>34.1</v>
      </c>
      <c r="C59" s="8">
        <v>34.200000000000003</v>
      </c>
      <c r="D59" s="8">
        <v>34.299999999999997</v>
      </c>
      <c r="E59" s="8">
        <v>34.4</v>
      </c>
      <c r="F59" s="8">
        <v>34.5</v>
      </c>
      <c r="G59" s="8">
        <v>34.700000000000003</v>
      </c>
      <c r="H59" s="8">
        <v>34.9</v>
      </c>
      <c r="I59" s="8">
        <v>35</v>
      </c>
      <c r="J59" s="8">
        <v>35.1</v>
      </c>
      <c r="K59" s="8">
        <v>35.299999999999997</v>
      </c>
      <c r="L59" s="8">
        <v>35.4</v>
      </c>
      <c r="M59" s="8">
        <v>35.5</v>
      </c>
      <c r="N59" s="8">
        <v>34.799999999999997</v>
      </c>
      <c r="O59" s="8">
        <v>4.7</v>
      </c>
      <c r="P59" s="8"/>
      <c r="Q59" s="8"/>
      <c r="R59" s="8">
        <v>4.2</v>
      </c>
    </row>
    <row r="60" spans="1:21" hidden="1">
      <c r="A60" s="12">
        <v>1969</v>
      </c>
      <c r="B60" s="13">
        <v>35.6</v>
      </c>
      <c r="C60" s="13">
        <v>35.799999999999997</v>
      </c>
      <c r="D60" s="13">
        <v>36.1</v>
      </c>
      <c r="E60" s="13">
        <v>36.299999999999997</v>
      </c>
      <c r="F60" s="13">
        <v>36.4</v>
      </c>
      <c r="G60" s="13">
        <v>36.6</v>
      </c>
      <c r="H60" s="13">
        <v>36.799999999999997</v>
      </c>
      <c r="I60" s="13">
        <v>37</v>
      </c>
      <c r="J60" s="13">
        <v>37.1</v>
      </c>
      <c r="K60" s="13">
        <v>37.299999999999997</v>
      </c>
      <c r="L60" s="13">
        <v>37.5</v>
      </c>
      <c r="M60" s="13">
        <v>37.700000000000003</v>
      </c>
      <c r="N60" s="13">
        <v>36.700000000000003</v>
      </c>
      <c r="O60" s="13">
        <v>6.2</v>
      </c>
      <c r="P60" s="13"/>
      <c r="Q60" s="13"/>
      <c r="R60" s="13">
        <v>5.5</v>
      </c>
    </row>
    <row r="61" spans="1:21">
      <c r="A61" s="11">
        <v>1970</v>
      </c>
      <c r="B61" s="8">
        <v>37.799999999999997</v>
      </c>
      <c r="C61" s="8">
        <v>38</v>
      </c>
      <c r="D61" s="8">
        <v>38.200000000000003</v>
      </c>
      <c r="E61" s="8">
        <v>38.5</v>
      </c>
      <c r="F61" s="8">
        <v>38.6</v>
      </c>
      <c r="G61" s="8">
        <v>38.799999999999997</v>
      </c>
      <c r="H61" s="8">
        <v>39</v>
      </c>
      <c r="I61" s="8">
        <v>39</v>
      </c>
      <c r="J61" s="8">
        <v>39.200000000000003</v>
      </c>
      <c r="K61" s="8">
        <v>39.4</v>
      </c>
      <c r="L61" s="8">
        <v>39.6</v>
      </c>
      <c r="M61" s="8">
        <v>39.799999999999997</v>
      </c>
      <c r="N61" s="8">
        <v>38.799999999999997</v>
      </c>
      <c r="O61" s="8">
        <v>5.6</v>
      </c>
      <c r="P61" s="14">
        <f t="shared" ref="P61:P104" si="0">(M61-M60)/M60</f>
        <v>5.5702917771883131E-2</v>
      </c>
      <c r="Q61" s="14">
        <f t="shared" ref="Q61:Q106" si="1">(N61-N60)/N60</f>
        <v>5.7220708446866324E-2</v>
      </c>
      <c r="R61" s="8">
        <v>5.7</v>
      </c>
      <c r="S61" s="15" t="s">
        <v>37</v>
      </c>
      <c r="T61" s="15" t="s">
        <v>38</v>
      </c>
      <c r="U61" t="s">
        <v>40</v>
      </c>
    </row>
    <row r="62" spans="1:21">
      <c r="A62" s="12">
        <v>1971</v>
      </c>
      <c r="B62" s="13">
        <v>39.799999999999997</v>
      </c>
      <c r="C62" s="13">
        <v>39.9</v>
      </c>
      <c r="D62" s="13">
        <v>40</v>
      </c>
      <c r="E62" s="13">
        <v>40.1</v>
      </c>
      <c r="F62" s="13">
        <v>40.299999999999997</v>
      </c>
      <c r="G62" s="13">
        <v>40.6</v>
      </c>
      <c r="H62" s="13">
        <v>40.700000000000003</v>
      </c>
      <c r="I62" s="13">
        <v>40.799999999999997</v>
      </c>
      <c r="J62" s="13">
        <v>40.799999999999997</v>
      </c>
      <c r="K62" s="13">
        <v>40.9</v>
      </c>
      <c r="L62" s="13">
        <v>40.9</v>
      </c>
      <c r="M62" s="13">
        <v>41.1</v>
      </c>
      <c r="N62" s="13">
        <v>40.5</v>
      </c>
      <c r="O62" s="13">
        <v>3.3</v>
      </c>
      <c r="P62" s="14">
        <f t="shared" si="0"/>
        <v>3.266331658291468E-2</v>
      </c>
      <c r="Q62" s="14">
        <f t="shared" si="1"/>
        <v>4.3814432989690795E-2</v>
      </c>
      <c r="R62" s="13">
        <v>4.4000000000000004</v>
      </c>
      <c r="S62">
        <f>SUM(H61:M61)+SUM(B62:G62)</f>
        <v>476.69999999999993</v>
      </c>
      <c r="T62" s="16">
        <f>S62/12</f>
        <v>39.724999999999994</v>
      </c>
      <c r="U62">
        <f>$T$106/T62</f>
        <v>5.9578749737780576</v>
      </c>
    </row>
    <row r="63" spans="1:21">
      <c r="A63" s="11">
        <v>1972</v>
      </c>
      <c r="B63" s="8">
        <v>41.1</v>
      </c>
      <c r="C63" s="8">
        <v>41.3</v>
      </c>
      <c r="D63" s="8">
        <v>41.4</v>
      </c>
      <c r="E63" s="8">
        <v>41.5</v>
      </c>
      <c r="F63" s="8">
        <v>41.6</v>
      </c>
      <c r="G63" s="8">
        <v>41.7</v>
      </c>
      <c r="H63" s="8">
        <v>41.9</v>
      </c>
      <c r="I63" s="8">
        <v>42</v>
      </c>
      <c r="J63" s="8">
        <v>42.1</v>
      </c>
      <c r="K63" s="8">
        <v>42.3</v>
      </c>
      <c r="L63" s="8">
        <v>42.4</v>
      </c>
      <c r="M63" s="8">
        <v>42.5</v>
      </c>
      <c r="N63" s="8">
        <v>41.8</v>
      </c>
      <c r="O63" s="8">
        <v>3.4</v>
      </c>
      <c r="P63" s="14">
        <f t="shared" si="0"/>
        <v>3.4063260340632569E-2</v>
      </c>
      <c r="Q63" s="14">
        <f t="shared" si="1"/>
        <v>3.2098765432098698E-2</v>
      </c>
      <c r="R63" s="8">
        <v>3.2</v>
      </c>
      <c r="S63">
        <f t="shared" ref="S63:S105" si="2">SUM(H62:M62)+SUM(B63:G63)</f>
        <v>493.8</v>
      </c>
      <c r="T63" s="16">
        <f t="shared" ref="T63:T105" si="3">S63/12</f>
        <v>41.15</v>
      </c>
      <c r="U63">
        <f t="shared" ref="U63:U106" si="4">$T$106/T63</f>
        <v>5.7515573106520854</v>
      </c>
    </row>
    <row r="64" spans="1:21">
      <c r="A64" s="12">
        <v>1973</v>
      </c>
      <c r="B64" s="13">
        <v>42.6</v>
      </c>
      <c r="C64" s="13">
        <v>42.9</v>
      </c>
      <c r="D64" s="13">
        <v>43.3</v>
      </c>
      <c r="E64" s="13">
        <v>43.6</v>
      </c>
      <c r="F64" s="13">
        <v>43.9</v>
      </c>
      <c r="G64" s="13">
        <v>44.2</v>
      </c>
      <c r="H64" s="13">
        <v>44.3</v>
      </c>
      <c r="I64" s="13">
        <v>45.1</v>
      </c>
      <c r="J64" s="13">
        <v>45.2</v>
      </c>
      <c r="K64" s="13">
        <v>45.6</v>
      </c>
      <c r="L64" s="13">
        <v>45.9</v>
      </c>
      <c r="M64" s="13">
        <v>46.2</v>
      </c>
      <c r="N64" s="13">
        <v>44.4</v>
      </c>
      <c r="O64" s="13">
        <v>8.6999999999999993</v>
      </c>
      <c r="P64" s="14">
        <f t="shared" si="0"/>
        <v>8.7058823529411827E-2</v>
      </c>
      <c r="Q64" s="14">
        <f t="shared" si="1"/>
        <v>6.2200956937799083E-2</v>
      </c>
      <c r="R64" s="13">
        <v>6.2</v>
      </c>
      <c r="S64">
        <f t="shared" si="2"/>
        <v>513.70000000000005</v>
      </c>
      <c r="T64" s="16">
        <f t="shared" si="3"/>
        <v>42.808333333333337</v>
      </c>
      <c r="U64">
        <f t="shared" si="4"/>
        <v>5.5287502433326834</v>
      </c>
    </row>
    <row r="65" spans="1:21">
      <c r="A65" s="11">
        <v>1974</v>
      </c>
      <c r="B65" s="8">
        <v>46.6</v>
      </c>
      <c r="C65" s="8">
        <v>47.2</v>
      </c>
      <c r="D65" s="8">
        <v>47.8</v>
      </c>
      <c r="E65" s="8">
        <v>48</v>
      </c>
      <c r="F65" s="8">
        <v>48.6</v>
      </c>
      <c r="G65" s="8">
        <v>49</v>
      </c>
      <c r="H65" s="8">
        <v>49.4</v>
      </c>
      <c r="I65" s="8">
        <v>50</v>
      </c>
      <c r="J65" s="8">
        <v>50.6</v>
      </c>
      <c r="K65" s="8">
        <v>51.1</v>
      </c>
      <c r="L65" s="8">
        <v>51.5</v>
      </c>
      <c r="M65" s="8">
        <v>51.9</v>
      </c>
      <c r="N65" s="8">
        <v>49.3</v>
      </c>
      <c r="O65" s="8">
        <v>12.3</v>
      </c>
      <c r="P65" s="14">
        <f t="shared" si="0"/>
        <v>0.12337662337662328</v>
      </c>
      <c r="Q65" s="14">
        <f t="shared" si="1"/>
        <v>0.11036036036036033</v>
      </c>
      <c r="R65" s="8">
        <v>11</v>
      </c>
      <c r="S65">
        <f t="shared" si="2"/>
        <v>559.5</v>
      </c>
      <c r="T65" s="16">
        <f t="shared" si="3"/>
        <v>46.625</v>
      </c>
      <c r="U65">
        <f t="shared" si="4"/>
        <v>5.0761733690795348</v>
      </c>
    </row>
    <row r="66" spans="1:21">
      <c r="A66" s="12">
        <v>1975</v>
      </c>
      <c r="B66" s="13">
        <v>52.1</v>
      </c>
      <c r="C66" s="13">
        <v>52.5</v>
      </c>
      <c r="D66" s="13">
        <v>52.7</v>
      </c>
      <c r="E66" s="13">
        <v>52.9</v>
      </c>
      <c r="F66" s="13">
        <v>53.2</v>
      </c>
      <c r="G66" s="13">
        <v>53.6</v>
      </c>
      <c r="H66" s="13">
        <v>54.2</v>
      </c>
      <c r="I66" s="13">
        <v>54.3</v>
      </c>
      <c r="J66" s="13">
        <v>54.6</v>
      </c>
      <c r="K66" s="13">
        <v>54.9</v>
      </c>
      <c r="L66" s="13">
        <v>55.3</v>
      </c>
      <c r="M66" s="13">
        <v>55.5</v>
      </c>
      <c r="N66" s="13">
        <v>53.8</v>
      </c>
      <c r="O66" s="13">
        <v>6.9</v>
      </c>
      <c r="P66" s="14">
        <f t="shared" si="0"/>
        <v>6.9364161849711017E-2</v>
      </c>
      <c r="Q66" s="14">
        <f t="shared" si="1"/>
        <v>9.1277890466531439E-2</v>
      </c>
      <c r="R66" s="13">
        <v>9.1</v>
      </c>
      <c r="S66">
        <f t="shared" si="2"/>
        <v>621.5</v>
      </c>
      <c r="T66" s="16">
        <f t="shared" si="3"/>
        <v>51.791666666666664</v>
      </c>
      <c r="U66">
        <f t="shared" si="4"/>
        <v>4.569781174577634</v>
      </c>
    </row>
    <row r="67" spans="1:21">
      <c r="A67" s="11">
        <v>1976</v>
      </c>
      <c r="B67" s="8">
        <v>55.6</v>
      </c>
      <c r="C67" s="8">
        <v>55.8</v>
      </c>
      <c r="D67" s="8">
        <v>55.9</v>
      </c>
      <c r="E67" s="8">
        <v>56.1</v>
      </c>
      <c r="F67" s="8">
        <v>56.5</v>
      </c>
      <c r="G67" s="8">
        <v>56.8</v>
      </c>
      <c r="H67" s="8">
        <v>57.1</v>
      </c>
      <c r="I67" s="8">
        <v>57.4</v>
      </c>
      <c r="J67" s="8">
        <v>57.6</v>
      </c>
      <c r="K67" s="8">
        <v>57.9</v>
      </c>
      <c r="L67" s="8">
        <v>58</v>
      </c>
      <c r="M67" s="8">
        <v>58.2</v>
      </c>
      <c r="N67" s="8">
        <v>56.9</v>
      </c>
      <c r="O67" s="8">
        <v>4.9000000000000004</v>
      </c>
      <c r="P67" s="14">
        <f t="shared" si="0"/>
        <v>4.86486486486487E-2</v>
      </c>
      <c r="Q67" s="14">
        <f t="shared" si="1"/>
        <v>5.7620817843866204E-2</v>
      </c>
      <c r="R67" s="8">
        <v>5.8</v>
      </c>
      <c r="S67">
        <f t="shared" si="2"/>
        <v>665.5</v>
      </c>
      <c r="T67" s="16">
        <f t="shared" si="3"/>
        <v>55.458333333333336</v>
      </c>
      <c r="U67">
        <f t="shared" si="4"/>
        <v>4.2676468820435751</v>
      </c>
    </row>
    <row r="68" spans="1:21">
      <c r="A68" s="12">
        <v>1977</v>
      </c>
      <c r="B68" s="13">
        <v>58.5</v>
      </c>
      <c r="C68" s="13">
        <v>59.1</v>
      </c>
      <c r="D68" s="13">
        <v>59.5</v>
      </c>
      <c r="E68" s="13">
        <v>60</v>
      </c>
      <c r="F68" s="13">
        <v>60.3</v>
      </c>
      <c r="G68" s="13">
        <v>60.7</v>
      </c>
      <c r="H68" s="13">
        <v>61</v>
      </c>
      <c r="I68" s="13">
        <v>61.2</v>
      </c>
      <c r="J68" s="13">
        <v>61.4</v>
      </c>
      <c r="K68" s="13">
        <v>61.6</v>
      </c>
      <c r="L68" s="13">
        <v>61.9</v>
      </c>
      <c r="M68" s="13">
        <v>62.1</v>
      </c>
      <c r="N68" s="13">
        <v>60.6</v>
      </c>
      <c r="O68" s="13">
        <v>6.7</v>
      </c>
      <c r="P68" s="14">
        <f t="shared" si="0"/>
        <v>6.7010309278350486E-2</v>
      </c>
      <c r="Q68" s="14">
        <f t="shared" si="1"/>
        <v>6.5026362038664381E-2</v>
      </c>
      <c r="R68" s="13">
        <v>6.5</v>
      </c>
      <c r="S68">
        <f t="shared" si="2"/>
        <v>704.3</v>
      </c>
      <c r="T68" s="16">
        <f t="shared" si="3"/>
        <v>58.691666666666663</v>
      </c>
      <c r="U68">
        <f t="shared" si="4"/>
        <v>4.0325415305977561</v>
      </c>
    </row>
    <row r="69" spans="1:21">
      <c r="A69" s="11">
        <v>1978</v>
      </c>
      <c r="B69" s="8">
        <v>62.5</v>
      </c>
      <c r="C69" s="8">
        <v>62.9</v>
      </c>
      <c r="D69" s="8">
        <v>63.4</v>
      </c>
      <c r="E69" s="8">
        <v>63.9</v>
      </c>
      <c r="F69" s="8">
        <v>64.5</v>
      </c>
      <c r="G69" s="8">
        <v>65.2</v>
      </c>
      <c r="H69" s="8">
        <v>65.7</v>
      </c>
      <c r="I69" s="8">
        <v>66</v>
      </c>
      <c r="J69" s="8">
        <v>66.5</v>
      </c>
      <c r="K69" s="8">
        <v>67.099999999999994</v>
      </c>
      <c r="L69" s="8">
        <v>67.400000000000006</v>
      </c>
      <c r="M69" s="8">
        <v>67.7</v>
      </c>
      <c r="N69" s="8">
        <v>65.2</v>
      </c>
      <c r="O69" s="8">
        <v>9</v>
      </c>
      <c r="P69" s="14">
        <f t="shared" si="0"/>
        <v>9.0177133655394551E-2</v>
      </c>
      <c r="Q69" s="14">
        <f t="shared" si="1"/>
        <v>7.5907590759075924E-2</v>
      </c>
      <c r="R69" s="8">
        <v>7.6</v>
      </c>
      <c r="S69">
        <f t="shared" si="2"/>
        <v>751.6</v>
      </c>
      <c r="T69" s="16">
        <f t="shared" si="3"/>
        <v>62.633333333333333</v>
      </c>
      <c r="U69">
        <f t="shared" si="4"/>
        <v>3.7787639701969127</v>
      </c>
    </row>
    <row r="70" spans="1:21">
      <c r="A70" s="12">
        <v>1979</v>
      </c>
      <c r="B70" s="13">
        <v>68.3</v>
      </c>
      <c r="C70" s="13">
        <v>69.099999999999994</v>
      </c>
      <c r="D70" s="13">
        <v>69.8</v>
      </c>
      <c r="E70" s="13">
        <v>70.599999999999994</v>
      </c>
      <c r="F70" s="13">
        <v>71.5</v>
      </c>
      <c r="G70" s="13">
        <v>72.3</v>
      </c>
      <c r="H70" s="13">
        <v>73.099999999999994</v>
      </c>
      <c r="I70" s="13">
        <v>73.8</v>
      </c>
      <c r="J70" s="13">
        <v>74.599999999999994</v>
      </c>
      <c r="K70" s="13">
        <v>75.2</v>
      </c>
      <c r="L70" s="13">
        <v>75.900000000000006</v>
      </c>
      <c r="M70" s="13">
        <v>76.7</v>
      </c>
      <c r="N70" s="13">
        <v>72.599999999999994</v>
      </c>
      <c r="O70" s="13">
        <v>13.3</v>
      </c>
      <c r="P70" s="14">
        <f t="shared" si="0"/>
        <v>0.13293943870014771</v>
      </c>
      <c r="Q70" s="14">
        <f t="shared" si="1"/>
        <v>0.11349693251533728</v>
      </c>
      <c r="R70" s="13">
        <v>11.3</v>
      </c>
      <c r="S70">
        <f t="shared" si="2"/>
        <v>821.99999999999989</v>
      </c>
      <c r="T70" s="16">
        <f t="shared" si="3"/>
        <v>68.499999999999986</v>
      </c>
      <c r="U70">
        <f t="shared" si="4"/>
        <v>3.4551326034063261</v>
      </c>
    </row>
    <row r="71" spans="1:21">
      <c r="A71" s="11">
        <v>1980</v>
      </c>
      <c r="B71" s="8">
        <v>77.8</v>
      </c>
      <c r="C71" s="8">
        <v>78.900000000000006</v>
      </c>
      <c r="D71" s="8">
        <v>80.099999999999994</v>
      </c>
      <c r="E71" s="8">
        <v>81</v>
      </c>
      <c r="F71" s="8">
        <v>81.8</v>
      </c>
      <c r="G71" s="8">
        <v>82.7</v>
      </c>
      <c r="H71" s="8">
        <v>82.7</v>
      </c>
      <c r="I71" s="8">
        <v>83.3</v>
      </c>
      <c r="J71" s="8">
        <v>84</v>
      </c>
      <c r="K71" s="8">
        <v>84.8</v>
      </c>
      <c r="L71" s="8">
        <v>85.5</v>
      </c>
      <c r="M71" s="8">
        <v>86.3</v>
      </c>
      <c r="N71" s="8">
        <v>82.4</v>
      </c>
      <c r="O71" s="8">
        <v>12.5</v>
      </c>
      <c r="P71" s="14">
        <f t="shared" si="0"/>
        <v>0.12516297262059967</v>
      </c>
      <c r="Q71" s="14">
        <f t="shared" si="1"/>
        <v>0.13498622589531697</v>
      </c>
      <c r="R71" s="8">
        <v>13.5</v>
      </c>
      <c r="S71">
        <f t="shared" si="2"/>
        <v>931.59999999999991</v>
      </c>
      <c r="T71" s="16">
        <f t="shared" si="3"/>
        <v>77.633333333333326</v>
      </c>
      <c r="U71">
        <f t="shared" si="4"/>
        <v>3.0486464147702876</v>
      </c>
    </row>
    <row r="72" spans="1:21">
      <c r="A72" s="12">
        <v>1981</v>
      </c>
      <c r="B72" s="13">
        <v>87</v>
      </c>
      <c r="C72" s="13">
        <v>87.9</v>
      </c>
      <c r="D72" s="13">
        <v>88.5</v>
      </c>
      <c r="E72" s="13">
        <v>89.1</v>
      </c>
      <c r="F72" s="13">
        <v>89.8</v>
      </c>
      <c r="G72" s="13">
        <v>90.6</v>
      </c>
      <c r="H72" s="13">
        <v>91.6</v>
      </c>
      <c r="I72" s="13">
        <v>92.3</v>
      </c>
      <c r="J72" s="13">
        <v>93.2</v>
      </c>
      <c r="K72" s="13">
        <v>93.4</v>
      </c>
      <c r="L72" s="13">
        <v>93.7</v>
      </c>
      <c r="M72" s="13">
        <v>94</v>
      </c>
      <c r="N72" s="13">
        <v>90.9</v>
      </c>
      <c r="O72" s="13">
        <v>8.9</v>
      </c>
      <c r="P72" s="14">
        <f t="shared" si="0"/>
        <v>8.9223638470451949E-2</v>
      </c>
      <c r="Q72" s="14">
        <f t="shared" si="1"/>
        <v>0.10315533980582524</v>
      </c>
      <c r="R72" s="13">
        <v>10.3</v>
      </c>
      <c r="S72">
        <f t="shared" si="2"/>
        <v>1039.5</v>
      </c>
      <c r="T72" s="16">
        <f t="shared" si="3"/>
        <v>86.625</v>
      </c>
      <c r="U72">
        <f t="shared" si="4"/>
        <v>2.7321972101972096</v>
      </c>
    </row>
    <row r="73" spans="1:21">
      <c r="A73" s="11">
        <v>1982</v>
      </c>
      <c r="B73" s="8">
        <v>94.3</v>
      </c>
      <c r="C73" s="8">
        <v>94.6</v>
      </c>
      <c r="D73" s="8">
        <v>94.5</v>
      </c>
      <c r="E73" s="8">
        <v>94.9</v>
      </c>
      <c r="F73" s="8">
        <v>95.8</v>
      </c>
      <c r="G73" s="8">
        <v>97</v>
      </c>
      <c r="H73" s="8">
        <v>97.5</v>
      </c>
      <c r="I73" s="8">
        <v>97.7</v>
      </c>
      <c r="J73" s="8">
        <v>97.9</v>
      </c>
      <c r="K73" s="8">
        <v>98.2</v>
      </c>
      <c r="L73" s="8">
        <v>98</v>
      </c>
      <c r="M73" s="8">
        <v>97.6</v>
      </c>
      <c r="N73" s="8">
        <v>96.5</v>
      </c>
      <c r="O73" s="8">
        <v>3.8</v>
      </c>
      <c r="P73" s="14">
        <f t="shared" si="0"/>
        <v>3.8297872340425469E-2</v>
      </c>
      <c r="Q73" s="14">
        <f t="shared" si="1"/>
        <v>6.1606160616061542E-2</v>
      </c>
      <c r="R73" s="8">
        <v>6.2</v>
      </c>
      <c r="S73">
        <f t="shared" si="2"/>
        <v>1129.3</v>
      </c>
      <c r="T73" s="16">
        <f t="shared" si="3"/>
        <v>94.108333333333334</v>
      </c>
      <c r="U73">
        <f t="shared" si="4"/>
        <v>2.5149375719472236</v>
      </c>
    </row>
    <row r="74" spans="1:21">
      <c r="A74" s="12">
        <v>1983</v>
      </c>
      <c r="B74" s="13">
        <v>97.8</v>
      </c>
      <c r="C74" s="13">
        <v>97.9</v>
      </c>
      <c r="D74" s="13">
        <v>97.9</v>
      </c>
      <c r="E74" s="13">
        <v>98.6</v>
      </c>
      <c r="F74" s="13">
        <v>99.2</v>
      </c>
      <c r="G74" s="13">
        <v>99.5</v>
      </c>
      <c r="H74" s="13">
        <v>99.9</v>
      </c>
      <c r="I74" s="13">
        <v>100.2</v>
      </c>
      <c r="J74" s="13">
        <v>100.7</v>
      </c>
      <c r="K74" s="13">
        <v>101</v>
      </c>
      <c r="L74" s="13">
        <v>101.2</v>
      </c>
      <c r="M74" s="13">
        <v>101.3</v>
      </c>
      <c r="N74" s="13">
        <v>99.6</v>
      </c>
      <c r="O74" s="13">
        <v>3.8</v>
      </c>
      <c r="P74" s="14">
        <f t="shared" si="0"/>
        <v>3.7909836065573799E-2</v>
      </c>
      <c r="Q74" s="14">
        <f t="shared" si="1"/>
        <v>3.2124352331606161E-2</v>
      </c>
      <c r="R74" s="13">
        <v>3.2</v>
      </c>
      <c r="S74">
        <f t="shared" si="2"/>
        <v>1177.8000000000002</v>
      </c>
      <c r="T74" s="16">
        <f t="shared" si="3"/>
        <v>98.15000000000002</v>
      </c>
      <c r="U74">
        <f t="shared" si="4"/>
        <v>2.4113762947868898</v>
      </c>
    </row>
    <row r="75" spans="1:21">
      <c r="A75" s="11">
        <v>1984</v>
      </c>
      <c r="B75" s="8">
        <v>101.9</v>
      </c>
      <c r="C75" s="8">
        <v>102.4</v>
      </c>
      <c r="D75" s="8">
        <v>102.6</v>
      </c>
      <c r="E75" s="8">
        <v>103.1</v>
      </c>
      <c r="F75" s="8">
        <v>103.4</v>
      </c>
      <c r="G75" s="8">
        <v>103.7</v>
      </c>
      <c r="H75" s="8">
        <v>104.1</v>
      </c>
      <c r="I75" s="8">
        <v>104.5</v>
      </c>
      <c r="J75" s="8">
        <v>105</v>
      </c>
      <c r="K75" s="8">
        <v>105.3</v>
      </c>
      <c r="L75" s="8">
        <v>105.3</v>
      </c>
      <c r="M75" s="8">
        <v>105.3</v>
      </c>
      <c r="N75" s="8">
        <v>103.9</v>
      </c>
      <c r="O75" s="8">
        <v>3.9</v>
      </c>
      <c r="P75" s="14">
        <f t="shared" si="0"/>
        <v>3.9486673247778874E-2</v>
      </c>
      <c r="Q75" s="14">
        <f t="shared" si="1"/>
        <v>4.3172690763052322E-2</v>
      </c>
      <c r="R75" s="8">
        <v>4.3</v>
      </c>
      <c r="S75">
        <f t="shared" si="2"/>
        <v>1221.4000000000001</v>
      </c>
      <c r="T75" s="16">
        <f t="shared" si="3"/>
        <v>101.78333333333335</v>
      </c>
      <c r="U75">
        <f t="shared" si="4"/>
        <v>2.3252980186671026</v>
      </c>
    </row>
    <row r="76" spans="1:21">
      <c r="A76" s="12">
        <v>1985</v>
      </c>
      <c r="B76" s="13">
        <v>105.5</v>
      </c>
      <c r="C76" s="13">
        <v>106</v>
      </c>
      <c r="D76" s="13">
        <v>106.4</v>
      </c>
      <c r="E76" s="13">
        <v>106.9</v>
      </c>
      <c r="F76" s="13">
        <v>107.3</v>
      </c>
      <c r="G76" s="13">
        <v>107.6</v>
      </c>
      <c r="H76" s="13">
        <v>107.8</v>
      </c>
      <c r="I76" s="13">
        <v>108</v>
      </c>
      <c r="J76" s="13">
        <v>108.3</v>
      </c>
      <c r="K76" s="13">
        <v>108.7</v>
      </c>
      <c r="L76" s="13">
        <v>109</v>
      </c>
      <c r="M76" s="13">
        <v>109.3</v>
      </c>
      <c r="N76" s="13">
        <v>107.6</v>
      </c>
      <c r="O76" s="13">
        <v>3.8</v>
      </c>
      <c r="P76" s="14">
        <f t="shared" si="0"/>
        <v>3.7986704653371318E-2</v>
      </c>
      <c r="Q76" s="14">
        <f t="shared" si="1"/>
        <v>3.5611164581328091E-2</v>
      </c>
      <c r="R76" s="13">
        <v>3.6</v>
      </c>
      <c r="S76">
        <f t="shared" si="2"/>
        <v>1269.1999999999998</v>
      </c>
      <c r="T76" s="16">
        <f t="shared" si="3"/>
        <v>105.76666666666665</v>
      </c>
      <c r="U76">
        <f t="shared" si="4"/>
        <v>2.2377237630003153</v>
      </c>
    </row>
    <row r="77" spans="1:21">
      <c r="A77" s="11">
        <v>1986</v>
      </c>
      <c r="B77" s="8">
        <v>109.6</v>
      </c>
      <c r="C77" s="8">
        <v>109.3</v>
      </c>
      <c r="D77" s="8">
        <v>108.8</v>
      </c>
      <c r="E77" s="8">
        <v>108.6</v>
      </c>
      <c r="F77" s="8">
        <v>108.9</v>
      </c>
      <c r="G77" s="8">
        <v>109.5</v>
      </c>
      <c r="H77" s="8">
        <v>109.5</v>
      </c>
      <c r="I77" s="8">
        <v>109.7</v>
      </c>
      <c r="J77" s="8">
        <v>110.2</v>
      </c>
      <c r="K77" s="8">
        <v>110.3</v>
      </c>
      <c r="L77" s="8">
        <v>110.4</v>
      </c>
      <c r="M77" s="8">
        <v>110.5</v>
      </c>
      <c r="N77" s="8">
        <v>109.6</v>
      </c>
      <c r="O77" s="8">
        <v>1.1000000000000001</v>
      </c>
      <c r="P77" s="14">
        <f t="shared" si="0"/>
        <v>1.0978956999085113E-2</v>
      </c>
      <c r="Q77" s="14">
        <f t="shared" si="1"/>
        <v>1.858736059479554E-2</v>
      </c>
      <c r="R77" s="8">
        <v>1.9</v>
      </c>
      <c r="S77">
        <f t="shared" si="2"/>
        <v>1305.7999999999997</v>
      </c>
      <c r="T77" s="16">
        <f t="shared" si="3"/>
        <v>108.81666666666665</v>
      </c>
      <c r="U77">
        <f t="shared" si="4"/>
        <v>2.1750030632562414</v>
      </c>
    </row>
    <row r="78" spans="1:21">
      <c r="A78" s="12">
        <v>1987</v>
      </c>
      <c r="B78" s="13">
        <v>111.2</v>
      </c>
      <c r="C78" s="13">
        <v>111.6</v>
      </c>
      <c r="D78" s="13">
        <v>112.1</v>
      </c>
      <c r="E78" s="13">
        <v>112.7</v>
      </c>
      <c r="F78" s="13">
        <v>113.1</v>
      </c>
      <c r="G78" s="13">
        <v>113.5</v>
      </c>
      <c r="H78" s="13">
        <v>113.8</v>
      </c>
      <c r="I78" s="13">
        <v>114.4</v>
      </c>
      <c r="J78" s="13">
        <v>115</v>
      </c>
      <c r="K78" s="13">
        <v>115.3</v>
      </c>
      <c r="L78" s="13">
        <v>115.4</v>
      </c>
      <c r="M78" s="13">
        <v>115.4</v>
      </c>
      <c r="N78" s="13">
        <v>113.6</v>
      </c>
      <c r="O78" s="13">
        <v>4.4000000000000004</v>
      </c>
      <c r="P78" s="14">
        <f t="shared" si="0"/>
        <v>4.4343891402714983E-2</v>
      </c>
      <c r="Q78" s="14">
        <f t="shared" si="1"/>
        <v>3.6496350364963508E-2</v>
      </c>
      <c r="R78" s="13">
        <v>3.6</v>
      </c>
      <c r="S78">
        <f t="shared" si="2"/>
        <v>1334.8</v>
      </c>
      <c r="T78" s="16">
        <f t="shared" si="3"/>
        <v>111.23333333333333</v>
      </c>
      <c r="U78">
        <f t="shared" si="4"/>
        <v>2.1277487264009585</v>
      </c>
    </row>
    <row r="79" spans="1:21">
      <c r="A79" s="11">
        <v>1988</v>
      </c>
      <c r="B79" s="8">
        <v>115.7</v>
      </c>
      <c r="C79" s="8">
        <v>116</v>
      </c>
      <c r="D79" s="8">
        <v>116.5</v>
      </c>
      <c r="E79" s="8">
        <v>117.1</v>
      </c>
      <c r="F79" s="8">
        <v>117.5</v>
      </c>
      <c r="G79" s="8">
        <v>118</v>
      </c>
      <c r="H79" s="8">
        <v>118.5</v>
      </c>
      <c r="I79" s="8">
        <v>119</v>
      </c>
      <c r="J79" s="8">
        <v>119.8</v>
      </c>
      <c r="K79" s="8">
        <v>120.2</v>
      </c>
      <c r="L79" s="8">
        <v>120.3</v>
      </c>
      <c r="M79" s="8">
        <v>120.5</v>
      </c>
      <c r="N79" s="8">
        <v>118.3</v>
      </c>
      <c r="O79" s="8">
        <v>4.4000000000000004</v>
      </c>
      <c r="P79" s="14">
        <f t="shared" si="0"/>
        <v>4.4194107452339634E-2</v>
      </c>
      <c r="Q79" s="14">
        <f t="shared" si="1"/>
        <v>4.1373239436619746E-2</v>
      </c>
      <c r="R79" s="8">
        <v>4.0999999999999996</v>
      </c>
      <c r="S79">
        <f t="shared" si="2"/>
        <v>1390.1</v>
      </c>
      <c r="T79" s="16">
        <f t="shared" si="3"/>
        <v>115.84166666666665</v>
      </c>
      <c r="U79">
        <f t="shared" si="4"/>
        <v>2.0431040932307027</v>
      </c>
    </row>
    <row r="80" spans="1:21">
      <c r="A80" s="12">
        <v>1989</v>
      </c>
      <c r="B80" s="13">
        <v>121.1</v>
      </c>
      <c r="C80" s="13">
        <v>121.6</v>
      </c>
      <c r="D80" s="13">
        <v>122.3</v>
      </c>
      <c r="E80" s="13">
        <v>123.1</v>
      </c>
      <c r="F80" s="13">
        <v>123.8</v>
      </c>
      <c r="G80" s="13">
        <v>124.1</v>
      </c>
      <c r="H80" s="13">
        <v>124.4</v>
      </c>
      <c r="I80" s="13">
        <v>124.6</v>
      </c>
      <c r="J80" s="13">
        <v>125</v>
      </c>
      <c r="K80" s="13">
        <v>125.6</v>
      </c>
      <c r="L80" s="13">
        <v>125.9</v>
      </c>
      <c r="M80" s="13">
        <v>126.1</v>
      </c>
      <c r="N80" s="13">
        <v>124</v>
      </c>
      <c r="O80" s="13">
        <v>4.5999999999999996</v>
      </c>
      <c r="P80" s="14">
        <f t="shared" si="0"/>
        <v>4.6473029045643106E-2</v>
      </c>
      <c r="Q80" s="14">
        <f t="shared" si="1"/>
        <v>4.8182586644125128E-2</v>
      </c>
      <c r="R80" s="13">
        <v>4.8</v>
      </c>
      <c r="S80">
        <f t="shared" si="2"/>
        <v>1454.3</v>
      </c>
      <c r="T80" s="16">
        <f t="shared" si="3"/>
        <v>121.19166666666666</v>
      </c>
      <c r="U80">
        <f t="shared" si="4"/>
        <v>1.9529113662930617</v>
      </c>
    </row>
    <row r="81" spans="1:21">
      <c r="A81" s="11">
        <v>1990</v>
      </c>
      <c r="B81" s="8">
        <v>127.4</v>
      </c>
      <c r="C81" s="8">
        <v>128</v>
      </c>
      <c r="D81" s="8">
        <v>128.69999999999999</v>
      </c>
      <c r="E81" s="8">
        <v>128.9</v>
      </c>
      <c r="F81" s="8">
        <v>129.19999999999999</v>
      </c>
      <c r="G81" s="8">
        <v>129.9</v>
      </c>
      <c r="H81" s="8">
        <v>130.4</v>
      </c>
      <c r="I81" s="8">
        <v>131.6</v>
      </c>
      <c r="J81" s="8">
        <v>132.69999999999999</v>
      </c>
      <c r="K81" s="8">
        <v>133.5</v>
      </c>
      <c r="L81" s="8">
        <v>133.80000000000001</v>
      </c>
      <c r="M81" s="8">
        <v>133.80000000000001</v>
      </c>
      <c r="N81" s="8">
        <v>130.69999999999999</v>
      </c>
      <c r="O81" s="8">
        <v>6.1</v>
      </c>
      <c r="P81" s="14">
        <f t="shared" si="0"/>
        <v>6.1062648691514808E-2</v>
      </c>
      <c r="Q81" s="14">
        <f t="shared" si="1"/>
        <v>5.4032258064516038E-2</v>
      </c>
      <c r="R81" s="8">
        <v>5.4</v>
      </c>
      <c r="S81">
        <f t="shared" si="2"/>
        <v>1523.7</v>
      </c>
      <c r="T81" s="16">
        <f t="shared" si="3"/>
        <v>126.97500000000001</v>
      </c>
      <c r="U81">
        <f t="shared" si="4"/>
        <v>1.863962066023495</v>
      </c>
    </row>
    <row r="82" spans="1:21">
      <c r="A82" s="12">
        <v>1991</v>
      </c>
      <c r="B82" s="13">
        <v>134.6</v>
      </c>
      <c r="C82" s="13">
        <v>134.80000000000001</v>
      </c>
      <c r="D82" s="13">
        <v>135</v>
      </c>
      <c r="E82" s="13">
        <v>135.19999999999999</v>
      </c>
      <c r="F82" s="13">
        <v>135.6</v>
      </c>
      <c r="G82" s="13">
        <v>136</v>
      </c>
      <c r="H82" s="13">
        <v>136.19999999999999</v>
      </c>
      <c r="I82" s="13">
        <v>136.6</v>
      </c>
      <c r="J82" s="13">
        <v>137.19999999999999</v>
      </c>
      <c r="K82" s="13">
        <v>137.4</v>
      </c>
      <c r="L82" s="13">
        <v>137.80000000000001</v>
      </c>
      <c r="M82" s="13">
        <v>137.9</v>
      </c>
      <c r="N82" s="13">
        <v>136.19999999999999</v>
      </c>
      <c r="O82" s="13">
        <v>3.1</v>
      </c>
      <c r="P82" s="14">
        <f t="shared" si="0"/>
        <v>3.0642750373692032E-2</v>
      </c>
      <c r="Q82" s="14">
        <f t="shared" si="1"/>
        <v>4.2081101759755171E-2</v>
      </c>
      <c r="R82" s="13">
        <v>4.2</v>
      </c>
      <c r="S82">
        <f t="shared" si="2"/>
        <v>1607</v>
      </c>
      <c r="T82" s="16">
        <f t="shared" si="3"/>
        <v>133.91666666666666</v>
      </c>
      <c r="U82">
        <f t="shared" si="4"/>
        <v>1.7673422526446794</v>
      </c>
    </row>
    <row r="83" spans="1:21">
      <c r="A83" s="11">
        <v>1992</v>
      </c>
      <c r="B83" s="8">
        <v>138.1</v>
      </c>
      <c r="C83" s="8">
        <v>138.6</v>
      </c>
      <c r="D83" s="8">
        <v>139.30000000000001</v>
      </c>
      <c r="E83" s="8">
        <v>139.5</v>
      </c>
      <c r="F83" s="8">
        <v>139.69999999999999</v>
      </c>
      <c r="G83" s="8">
        <v>140.19999999999999</v>
      </c>
      <c r="H83" s="8">
        <v>140.5</v>
      </c>
      <c r="I83" s="8">
        <v>140.9</v>
      </c>
      <c r="J83" s="8">
        <v>141.30000000000001</v>
      </c>
      <c r="K83" s="8">
        <v>141.80000000000001</v>
      </c>
      <c r="L83" s="8">
        <v>142</v>
      </c>
      <c r="M83" s="8">
        <v>141.9</v>
      </c>
      <c r="N83" s="8">
        <v>140.30000000000001</v>
      </c>
      <c r="O83" s="8">
        <v>2.9</v>
      </c>
      <c r="P83" s="14">
        <f t="shared" si="0"/>
        <v>2.9006526468455401E-2</v>
      </c>
      <c r="Q83" s="14">
        <f t="shared" si="1"/>
        <v>3.0102790014684456E-2</v>
      </c>
      <c r="R83" s="8">
        <v>3</v>
      </c>
      <c r="S83">
        <f t="shared" si="2"/>
        <v>1658.5</v>
      </c>
      <c r="T83" s="16">
        <f t="shared" si="3"/>
        <v>138.20833333333334</v>
      </c>
      <c r="U83">
        <f t="shared" si="4"/>
        <v>1.7124624660838104</v>
      </c>
    </row>
    <row r="84" spans="1:21">
      <c r="A84" s="12">
        <v>1993</v>
      </c>
      <c r="B84" s="13">
        <v>142.6</v>
      </c>
      <c r="C84" s="13">
        <v>143.1</v>
      </c>
      <c r="D84" s="13">
        <v>143.6</v>
      </c>
      <c r="E84" s="13">
        <v>144</v>
      </c>
      <c r="F84" s="13">
        <v>144.19999999999999</v>
      </c>
      <c r="G84" s="13">
        <v>144.4</v>
      </c>
      <c r="H84" s="13">
        <v>144.4</v>
      </c>
      <c r="I84" s="13">
        <v>144.80000000000001</v>
      </c>
      <c r="J84" s="13">
        <v>145.1</v>
      </c>
      <c r="K84" s="13">
        <v>145.69999999999999</v>
      </c>
      <c r="L84" s="13">
        <v>145.80000000000001</v>
      </c>
      <c r="M84" s="13">
        <v>145.80000000000001</v>
      </c>
      <c r="N84" s="13">
        <v>144.5</v>
      </c>
      <c r="O84" s="13">
        <v>2.7</v>
      </c>
      <c r="P84" s="14">
        <f t="shared" si="0"/>
        <v>2.7484143763213571E-2</v>
      </c>
      <c r="Q84" s="14">
        <f t="shared" si="1"/>
        <v>2.9935851746257933E-2</v>
      </c>
      <c r="R84" s="13">
        <v>3</v>
      </c>
      <c r="S84">
        <f t="shared" si="2"/>
        <v>1710.3</v>
      </c>
      <c r="T84" s="16">
        <f t="shared" si="3"/>
        <v>142.52500000000001</v>
      </c>
      <c r="U84">
        <f t="shared" si="4"/>
        <v>1.660596971291586</v>
      </c>
    </row>
    <row r="85" spans="1:21">
      <c r="A85" s="11">
        <v>1994</v>
      </c>
      <c r="B85" s="8">
        <v>146.19999999999999</v>
      </c>
      <c r="C85" s="8">
        <v>146.69999999999999</v>
      </c>
      <c r="D85" s="8">
        <v>147.19999999999999</v>
      </c>
      <c r="E85" s="8">
        <v>147.4</v>
      </c>
      <c r="F85" s="8">
        <v>147.5</v>
      </c>
      <c r="G85" s="8">
        <v>148</v>
      </c>
      <c r="H85" s="8">
        <v>148.4</v>
      </c>
      <c r="I85" s="8">
        <v>149</v>
      </c>
      <c r="J85" s="8">
        <v>149.4</v>
      </c>
      <c r="K85" s="8">
        <v>149.5</v>
      </c>
      <c r="L85" s="8">
        <v>149.69999999999999</v>
      </c>
      <c r="M85" s="8">
        <v>149.69999999999999</v>
      </c>
      <c r="N85" s="8">
        <v>148.19999999999999</v>
      </c>
      <c r="O85" s="8">
        <v>2.7</v>
      </c>
      <c r="P85" s="14">
        <f t="shared" si="0"/>
        <v>2.6748971193415481E-2</v>
      </c>
      <c r="Q85" s="14">
        <f t="shared" si="1"/>
        <v>2.5605536332179851E-2</v>
      </c>
      <c r="R85" s="8">
        <v>2.6</v>
      </c>
      <c r="S85">
        <f t="shared" si="2"/>
        <v>1754.6</v>
      </c>
      <c r="T85" s="16">
        <f t="shared" si="3"/>
        <v>146.21666666666667</v>
      </c>
      <c r="U85">
        <f t="shared" si="4"/>
        <v>1.6186703522170292</v>
      </c>
    </row>
    <row r="86" spans="1:21">
      <c r="A86" s="12">
        <v>1995</v>
      </c>
      <c r="B86" s="13">
        <v>150.30000000000001</v>
      </c>
      <c r="C86" s="13">
        <v>150.9</v>
      </c>
      <c r="D86" s="13">
        <v>151.4</v>
      </c>
      <c r="E86" s="13">
        <v>151.9</v>
      </c>
      <c r="F86" s="13">
        <v>152.19999999999999</v>
      </c>
      <c r="G86" s="13">
        <v>152.5</v>
      </c>
      <c r="H86" s="13">
        <v>152.5</v>
      </c>
      <c r="I86" s="13">
        <v>152.9</v>
      </c>
      <c r="J86" s="13">
        <v>153.19999999999999</v>
      </c>
      <c r="K86" s="13">
        <v>153.69999999999999</v>
      </c>
      <c r="L86" s="13">
        <v>153.6</v>
      </c>
      <c r="M86" s="13">
        <v>153.5</v>
      </c>
      <c r="N86" s="13">
        <v>152.4</v>
      </c>
      <c r="O86" s="13">
        <v>2.5</v>
      </c>
      <c r="P86" s="14">
        <f t="shared" si="0"/>
        <v>2.5384101536406224E-2</v>
      </c>
      <c r="Q86" s="14">
        <f t="shared" si="1"/>
        <v>2.8340080971660037E-2</v>
      </c>
      <c r="R86" s="13">
        <v>2.8</v>
      </c>
      <c r="S86">
        <f t="shared" si="2"/>
        <v>1804.9</v>
      </c>
      <c r="T86" s="16">
        <f t="shared" si="3"/>
        <v>150.40833333333333</v>
      </c>
      <c r="U86">
        <f t="shared" si="4"/>
        <v>1.5735603080503073</v>
      </c>
    </row>
    <row r="87" spans="1:21">
      <c r="A87" s="11">
        <v>1996</v>
      </c>
      <c r="B87" s="8">
        <v>154.4</v>
      </c>
      <c r="C87" s="8">
        <v>154.9</v>
      </c>
      <c r="D87" s="8">
        <v>155.69999999999999</v>
      </c>
      <c r="E87" s="8">
        <v>156.30000000000001</v>
      </c>
      <c r="F87" s="8">
        <v>156.6</v>
      </c>
      <c r="G87" s="8">
        <v>156.69999999999999</v>
      </c>
      <c r="H87" s="8">
        <v>157</v>
      </c>
      <c r="I87" s="8">
        <v>157.30000000000001</v>
      </c>
      <c r="J87" s="8">
        <v>157.80000000000001</v>
      </c>
      <c r="K87" s="8">
        <v>158.30000000000001</v>
      </c>
      <c r="L87" s="8">
        <v>158.6</v>
      </c>
      <c r="M87" s="8">
        <v>158.6</v>
      </c>
      <c r="N87" s="8">
        <v>156.9</v>
      </c>
      <c r="O87" s="8">
        <v>3.3</v>
      </c>
      <c r="P87" s="14">
        <f t="shared" si="0"/>
        <v>3.3224755700325695E-2</v>
      </c>
      <c r="Q87" s="14">
        <f t="shared" si="1"/>
        <v>2.952755905511811E-2</v>
      </c>
      <c r="R87" s="8">
        <v>3</v>
      </c>
      <c r="S87">
        <f t="shared" si="2"/>
        <v>1854</v>
      </c>
      <c r="T87" s="16">
        <f t="shared" si="3"/>
        <v>154.5</v>
      </c>
      <c r="U87">
        <f t="shared" si="4"/>
        <v>1.5318872707659112</v>
      </c>
    </row>
    <row r="88" spans="1:21">
      <c r="A88" s="12">
        <v>1997</v>
      </c>
      <c r="B88" s="13">
        <v>159.1</v>
      </c>
      <c r="C88" s="13">
        <v>159.6</v>
      </c>
      <c r="D88" s="13">
        <v>160</v>
      </c>
      <c r="E88" s="13">
        <v>160.19999999999999</v>
      </c>
      <c r="F88" s="13">
        <v>160.1</v>
      </c>
      <c r="G88" s="13">
        <v>160.30000000000001</v>
      </c>
      <c r="H88" s="13">
        <v>160.5</v>
      </c>
      <c r="I88" s="13">
        <v>160.80000000000001</v>
      </c>
      <c r="J88" s="13">
        <v>161.19999999999999</v>
      </c>
      <c r="K88" s="13">
        <v>161.6</v>
      </c>
      <c r="L88" s="13">
        <v>161.5</v>
      </c>
      <c r="M88" s="13">
        <v>161.30000000000001</v>
      </c>
      <c r="N88" s="13">
        <v>160.5</v>
      </c>
      <c r="O88" s="13">
        <v>1.7</v>
      </c>
      <c r="P88" s="14">
        <f t="shared" si="0"/>
        <v>1.7023959646910575E-2</v>
      </c>
      <c r="Q88" s="14">
        <f t="shared" si="1"/>
        <v>2.2944550669216024E-2</v>
      </c>
      <c r="R88" s="13">
        <v>2.2999999999999998</v>
      </c>
      <c r="S88">
        <f t="shared" si="2"/>
        <v>1906.9</v>
      </c>
      <c r="T88" s="16">
        <f t="shared" si="3"/>
        <v>158.90833333333333</v>
      </c>
      <c r="U88">
        <f t="shared" si="4"/>
        <v>1.4893906340133198</v>
      </c>
    </row>
    <row r="89" spans="1:21">
      <c r="A89" s="11">
        <v>1998</v>
      </c>
      <c r="B89" s="8">
        <v>161.6</v>
      </c>
      <c r="C89" s="8">
        <v>161.9</v>
      </c>
      <c r="D89" s="8">
        <v>162.19999999999999</v>
      </c>
      <c r="E89" s="8">
        <v>162.5</v>
      </c>
      <c r="F89" s="8">
        <v>162.80000000000001</v>
      </c>
      <c r="G89" s="8">
        <v>163</v>
      </c>
      <c r="H89" s="8">
        <v>163.19999999999999</v>
      </c>
      <c r="I89" s="8">
        <v>163.4</v>
      </c>
      <c r="J89" s="8">
        <v>163.6</v>
      </c>
      <c r="K89" s="8">
        <v>164</v>
      </c>
      <c r="L89" s="8">
        <v>164</v>
      </c>
      <c r="M89" s="8">
        <v>163.9</v>
      </c>
      <c r="N89" s="8">
        <v>163</v>
      </c>
      <c r="O89" s="8">
        <v>1.6</v>
      </c>
      <c r="P89" s="14">
        <f t="shared" si="0"/>
        <v>1.6119032858028483E-2</v>
      </c>
      <c r="Q89" s="14">
        <f t="shared" si="1"/>
        <v>1.5576323987538941E-2</v>
      </c>
      <c r="R89" s="8">
        <v>1.6</v>
      </c>
      <c r="S89">
        <f t="shared" si="2"/>
        <v>1940.9</v>
      </c>
      <c r="T89" s="16">
        <f t="shared" si="3"/>
        <v>161.74166666666667</v>
      </c>
      <c r="U89">
        <f t="shared" si="4"/>
        <v>1.4633000154567466</v>
      </c>
    </row>
    <row r="90" spans="1:21">
      <c r="A90" s="12">
        <v>1999</v>
      </c>
      <c r="B90" s="13">
        <v>164.3</v>
      </c>
      <c r="C90" s="13">
        <v>164.5</v>
      </c>
      <c r="D90" s="13">
        <v>165</v>
      </c>
      <c r="E90" s="13">
        <v>166.2</v>
      </c>
      <c r="F90" s="13">
        <v>166.2</v>
      </c>
      <c r="G90" s="13">
        <v>166.2</v>
      </c>
      <c r="H90" s="13">
        <v>166.7</v>
      </c>
      <c r="I90" s="13">
        <v>167.1</v>
      </c>
      <c r="J90" s="13">
        <v>167.9</v>
      </c>
      <c r="K90" s="13">
        <v>168.2</v>
      </c>
      <c r="L90" s="13">
        <v>168.3</v>
      </c>
      <c r="M90" s="13">
        <v>168.3</v>
      </c>
      <c r="N90" s="13">
        <v>166.6</v>
      </c>
      <c r="O90" s="13">
        <v>2.7</v>
      </c>
      <c r="P90" s="14">
        <f t="shared" si="0"/>
        <v>2.6845637583892652E-2</v>
      </c>
      <c r="Q90" s="14">
        <f t="shared" si="1"/>
        <v>2.2085889570552113E-2</v>
      </c>
      <c r="R90" s="13">
        <v>2.2000000000000002</v>
      </c>
      <c r="S90">
        <f t="shared" si="2"/>
        <v>1974.5</v>
      </c>
      <c r="T90" s="16">
        <f t="shared" si="3"/>
        <v>164.54166666666666</v>
      </c>
      <c r="U90">
        <f t="shared" si="4"/>
        <v>1.4383990883768041</v>
      </c>
    </row>
    <row r="91" spans="1:21">
      <c r="A91" s="11">
        <v>2000</v>
      </c>
      <c r="B91" s="8">
        <v>168.8</v>
      </c>
      <c r="C91" s="8">
        <v>169.8</v>
      </c>
      <c r="D91" s="8">
        <v>171.2</v>
      </c>
      <c r="E91" s="8">
        <v>171.3</v>
      </c>
      <c r="F91" s="8">
        <v>171.5</v>
      </c>
      <c r="G91" s="8">
        <v>172.4</v>
      </c>
      <c r="H91" s="8">
        <v>172.8</v>
      </c>
      <c r="I91" s="8">
        <v>172.8</v>
      </c>
      <c r="J91" s="8">
        <v>173.7</v>
      </c>
      <c r="K91" s="8">
        <v>174</v>
      </c>
      <c r="L91" s="8">
        <v>174.1</v>
      </c>
      <c r="M91" s="8">
        <v>174</v>
      </c>
      <c r="N91" s="8">
        <v>172.2</v>
      </c>
      <c r="O91" s="8">
        <v>3.4</v>
      </c>
      <c r="P91" s="14">
        <f t="shared" si="0"/>
        <v>3.3868092691622033E-2</v>
      </c>
      <c r="Q91" s="14">
        <f t="shared" si="1"/>
        <v>3.3613445378151224E-2</v>
      </c>
      <c r="R91" s="8">
        <v>3.4</v>
      </c>
      <c r="S91">
        <f t="shared" si="2"/>
        <v>2031.4999999999998</v>
      </c>
      <c r="T91" s="16">
        <f t="shared" si="3"/>
        <v>169.29166666666666</v>
      </c>
      <c r="U91">
        <f t="shared" si="4"/>
        <v>1.3980403642628598</v>
      </c>
    </row>
    <row r="92" spans="1:21">
      <c r="A92" s="12">
        <v>2001</v>
      </c>
      <c r="B92" s="13">
        <v>175.1</v>
      </c>
      <c r="C92" s="13">
        <v>175.8</v>
      </c>
      <c r="D92" s="13">
        <v>176.2</v>
      </c>
      <c r="E92" s="13">
        <v>176.9</v>
      </c>
      <c r="F92" s="13">
        <v>177.7</v>
      </c>
      <c r="G92" s="13">
        <v>178</v>
      </c>
      <c r="H92" s="13">
        <v>177.5</v>
      </c>
      <c r="I92" s="13">
        <v>177.5</v>
      </c>
      <c r="J92" s="13">
        <v>178.3</v>
      </c>
      <c r="K92" s="13">
        <v>177.7</v>
      </c>
      <c r="L92" s="13">
        <v>177.4</v>
      </c>
      <c r="M92" s="13">
        <v>176.7</v>
      </c>
      <c r="N92" s="13">
        <v>177.1</v>
      </c>
      <c r="O92" s="13">
        <v>1.6</v>
      </c>
      <c r="P92" s="14">
        <f t="shared" si="0"/>
        <v>1.5517241379310279E-2</v>
      </c>
      <c r="Q92" s="14">
        <f t="shared" si="1"/>
        <v>2.8455284552845562E-2</v>
      </c>
      <c r="R92" s="13">
        <v>2.8</v>
      </c>
      <c r="S92">
        <f t="shared" si="2"/>
        <v>2101.1</v>
      </c>
      <c r="T92" s="16">
        <f t="shared" si="3"/>
        <v>175.09166666666667</v>
      </c>
      <c r="U92">
        <f t="shared" si="4"/>
        <v>1.35172957022512</v>
      </c>
    </row>
    <row r="93" spans="1:21">
      <c r="A93" s="11">
        <v>2002</v>
      </c>
      <c r="B93" s="8">
        <v>177.1</v>
      </c>
      <c r="C93" s="8">
        <v>177.8</v>
      </c>
      <c r="D93" s="8">
        <v>178.8</v>
      </c>
      <c r="E93" s="8">
        <v>179.8</v>
      </c>
      <c r="F93" s="8">
        <v>179.8</v>
      </c>
      <c r="G93" s="8">
        <v>179.9</v>
      </c>
      <c r="H93" s="8">
        <v>180.1</v>
      </c>
      <c r="I93" s="8">
        <v>180.7</v>
      </c>
      <c r="J93" s="8">
        <v>181</v>
      </c>
      <c r="K93" s="8">
        <v>181.3</v>
      </c>
      <c r="L93" s="8">
        <v>181.3</v>
      </c>
      <c r="M93" s="8">
        <v>180.9</v>
      </c>
      <c r="N93" s="8">
        <v>179.9</v>
      </c>
      <c r="O93" s="8">
        <v>2.4</v>
      </c>
      <c r="P93" s="14">
        <f t="shared" si="0"/>
        <v>2.3769100169779386E-2</v>
      </c>
      <c r="Q93" s="14">
        <f t="shared" si="1"/>
        <v>1.5810276679841962E-2</v>
      </c>
      <c r="R93" s="8">
        <v>1.6</v>
      </c>
      <c r="S93">
        <f t="shared" si="2"/>
        <v>2138.3000000000002</v>
      </c>
      <c r="T93" s="16">
        <f t="shared" si="3"/>
        <v>178.19166666666669</v>
      </c>
      <c r="U93">
        <f t="shared" si="4"/>
        <v>1.3282135341158861</v>
      </c>
    </row>
    <row r="94" spans="1:21">
      <c r="A94" s="12">
        <v>2003</v>
      </c>
      <c r="B94" s="13">
        <v>181.7</v>
      </c>
      <c r="C94" s="13">
        <v>183.1</v>
      </c>
      <c r="D94" s="13">
        <v>184.2</v>
      </c>
      <c r="E94" s="13">
        <v>183.8</v>
      </c>
      <c r="F94" s="13">
        <v>183.5</v>
      </c>
      <c r="G94" s="13">
        <v>183.7</v>
      </c>
      <c r="H94" s="13">
        <v>183.9</v>
      </c>
      <c r="I94" s="13">
        <v>184.6</v>
      </c>
      <c r="J94" s="13">
        <v>185.2</v>
      </c>
      <c r="K94" s="13">
        <v>185</v>
      </c>
      <c r="L94" s="13">
        <v>184.5</v>
      </c>
      <c r="M94" s="13">
        <v>184.3</v>
      </c>
      <c r="N94" s="13">
        <v>184</v>
      </c>
      <c r="O94" s="13">
        <v>1.9</v>
      </c>
      <c r="P94" s="14">
        <f t="shared" si="0"/>
        <v>1.8794914317302409E-2</v>
      </c>
      <c r="Q94" s="14">
        <f t="shared" si="1"/>
        <v>2.2790439132851552E-2</v>
      </c>
      <c r="R94" s="13">
        <v>2.2999999999999998</v>
      </c>
      <c r="S94">
        <f t="shared" si="2"/>
        <v>2185.3000000000002</v>
      </c>
      <c r="T94" s="16">
        <f t="shared" si="3"/>
        <v>182.10833333333335</v>
      </c>
      <c r="U94">
        <f t="shared" si="4"/>
        <v>1.2996471880291032</v>
      </c>
    </row>
    <row r="95" spans="1:21">
      <c r="A95" s="11">
        <v>2004</v>
      </c>
      <c r="B95" s="8">
        <v>185.2</v>
      </c>
      <c r="C95" s="8">
        <v>186.2</v>
      </c>
      <c r="D95" s="8">
        <v>187.4</v>
      </c>
      <c r="E95" s="8">
        <v>188</v>
      </c>
      <c r="F95" s="8">
        <v>189.1</v>
      </c>
      <c r="G95" s="8">
        <v>189.7</v>
      </c>
      <c r="H95" s="8">
        <v>189.4</v>
      </c>
      <c r="I95" s="8">
        <v>189.5</v>
      </c>
      <c r="J95" s="8">
        <v>189.9</v>
      </c>
      <c r="K95" s="8">
        <v>190.9</v>
      </c>
      <c r="L95" s="8">
        <v>191</v>
      </c>
      <c r="M95" s="8">
        <v>190.3</v>
      </c>
      <c r="N95" s="8">
        <v>188.9</v>
      </c>
      <c r="O95" s="8">
        <v>3.3</v>
      </c>
      <c r="P95" s="14">
        <f t="shared" si="0"/>
        <v>3.2555615843733045E-2</v>
      </c>
      <c r="Q95" s="14">
        <f t="shared" si="1"/>
        <v>2.6630434782608726E-2</v>
      </c>
      <c r="R95" s="8">
        <v>2.7</v>
      </c>
      <c r="S95">
        <f t="shared" si="2"/>
        <v>2233.1</v>
      </c>
      <c r="T95" s="16">
        <f t="shared" si="3"/>
        <v>186.09166666666667</v>
      </c>
      <c r="U95">
        <f t="shared" si="4"/>
        <v>1.2718279521741076</v>
      </c>
    </row>
    <row r="96" spans="1:21">
      <c r="A96" s="12">
        <v>2005</v>
      </c>
      <c r="B96" s="13">
        <v>190.7</v>
      </c>
      <c r="C96" s="13">
        <v>191.8</v>
      </c>
      <c r="D96" s="13">
        <v>193.3</v>
      </c>
      <c r="E96" s="13">
        <v>194.6</v>
      </c>
      <c r="F96" s="13">
        <v>194.4</v>
      </c>
      <c r="G96" s="13">
        <v>194.5</v>
      </c>
      <c r="H96" s="13">
        <v>195.4</v>
      </c>
      <c r="I96" s="13">
        <v>196.4</v>
      </c>
      <c r="J96" s="13">
        <v>198.8</v>
      </c>
      <c r="K96" s="13">
        <v>199.2</v>
      </c>
      <c r="L96" s="13">
        <v>197.6</v>
      </c>
      <c r="M96" s="13">
        <v>196.8</v>
      </c>
      <c r="N96" s="13">
        <v>195.3</v>
      </c>
      <c r="O96" s="13">
        <v>3.4</v>
      </c>
      <c r="P96" s="14">
        <f t="shared" si="0"/>
        <v>3.415659485023647E-2</v>
      </c>
      <c r="Q96" s="14">
        <f t="shared" si="1"/>
        <v>3.3880359978824805E-2</v>
      </c>
      <c r="R96" s="13">
        <v>3.4</v>
      </c>
      <c r="S96">
        <f t="shared" si="2"/>
        <v>2300.3000000000002</v>
      </c>
      <c r="T96" s="16">
        <f t="shared" si="3"/>
        <v>191.69166666666669</v>
      </c>
      <c r="U96">
        <f t="shared" si="4"/>
        <v>1.2346733034821542</v>
      </c>
    </row>
    <row r="97" spans="1:21">
      <c r="A97" s="11">
        <v>2006</v>
      </c>
      <c r="B97" s="8">
        <v>198.3</v>
      </c>
      <c r="C97" s="8">
        <v>198.7</v>
      </c>
      <c r="D97" s="8">
        <v>199.8</v>
      </c>
      <c r="E97" s="8">
        <v>201.5</v>
      </c>
      <c r="F97" s="8">
        <v>202.5</v>
      </c>
      <c r="G97" s="8">
        <v>202.9</v>
      </c>
      <c r="H97" s="8">
        <v>203.5</v>
      </c>
      <c r="I97" s="8">
        <v>203.9</v>
      </c>
      <c r="J97" s="8">
        <v>202.9</v>
      </c>
      <c r="K97" s="8">
        <v>201.8</v>
      </c>
      <c r="L97" s="8">
        <v>201.5</v>
      </c>
      <c r="M97" s="8">
        <v>201.8</v>
      </c>
      <c r="N97" s="8">
        <v>201.6</v>
      </c>
      <c r="O97" s="8">
        <v>2.5</v>
      </c>
      <c r="P97" s="14">
        <f t="shared" si="0"/>
        <v>2.540650406504065E-2</v>
      </c>
      <c r="Q97" s="14">
        <f t="shared" si="1"/>
        <v>3.2258064516128941E-2</v>
      </c>
      <c r="R97" s="8">
        <v>3.2</v>
      </c>
      <c r="S97">
        <f t="shared" si="2"/>
        <v>2387.9</v>
      </c>
      <c r="T97" s="16">
        <f t="shared" si="3"/>
        <v>198.99166666666667</v>
      </c>
      <c r="U97">
        <f t="shared" si="4"/>
        <v>1.189379370995435</v>
      </c>
    </row>
    <row r="98" spans="1:21">
      <c r="A98" s="12">
        <v>2007</v>
      </c>
      <c r="B98" s="13">
        <v>202.4</v>
      </c>
      <c r="C98" s="13">
        <v>203.5</v>
      </c>
      <c r="D98" s="13">
        <v>205.4</v>
      </c>
      <c r="E98" s="13">
        <v>206.7</v>
      </c>
      <c r="F98" s="13">
        <v>207.9</v>
      </c>
      <c r="G98" s="13">
        <v>208.4</v>
      </c>
      <c r="H98" s="13">
        <v>208.3</v>
      </c>
      <c r="I98" s="13">
        <v>207.9</v>
      </c>
      <c r="J98" s="13">
        <v>208.5</v>
      </c>
      <c r="K98" s="13">
        <v>208.9</v>
      </c>
      <c r="L98" s="13">
        <v>210.2</v>
      </c>
      <c r="M98" s="13">
        <v>210</v>
      </c>
      <c r="N98" s="13">
        <v>207.3</v>
      </c>
      <c r="O98" s="13">
        <v>4.0999999999999996</v>
      </c>
      <c r="P98" s="14">
        <f t="shared" si="0"/>
        <v>4.0634291377601529E-2</v>
      </c>
      <c r="Q98" s="14">
        <f t="shared" si="1"/>
        <v>2.8273809523809611E-2</v>
      </c>
      <c r="R98" s="13">
        <v>2.8</v>
      </c>
      <c r="S98">
        <f t="shared" si="2"/>
        <v>2449.6999999999998</v>
      </c>
      <c r="T98" s="16">
        <f t="shared" si="3"/>
        <v>204.14166666666665</v>
      </c>
      <c r="U98">
        <f t="shared" si="4"/>
        <v>1.1593742090868269</v>
      </c>
    </row>
    <row r="99" spans="1:21">
      <c r="A99" s="11">
        <v>2008</v>
      </c>
      <c r="B99" s="8">
        <v>211.1</v>
      </c>
      <c r="C99" s="8">
        <v>211.7</v>
      </c>
      <c r="D99" s="8">
        <v>213.5</v>
      </c>
      <c r="E99" s="8">
        <v>214.8</v>
      </c>
      <c r="F99" s="8">
        <v>216.6</v>
      </c>
      <c r="G99" s="8">
        <v>218.8</v>
      </c>
      <c r="H99" s="8">
        <v>219.964</v>
      </c>
      <c r="I99" s="8">
        <v>219.08600000000001</v>
      </c>
      <c r="J99" s="8">
        <v>218.78299999999999</v>
      </c>
      <c r="K99" s="8">
        <v>216.57300000000001</v>
      </c>
      <c r="L99" s="8">
        <v>212.42500000000001</v>
      </c>
      <c r="M99" s="8">
        <v>210.22800000000001</v>
      </c>
      <c r="N99" s="8">
        <v>215.303</v>
      </c>
      <c r="O99" s="8">
        <v>0.1</v>
      </c>
      <c r="P99" s="14">
        <f t="shared" si="0"/>
        <v>1.0857142857143268E-3</v>
      </c>
      <c r="Q99" s="14">
        <f t="shared" si="1"/>
        <v>3.8605885190545031E-2</v>
      </c>
      <c r="R99" s="8">
        <v>3.8</v>
      </c>
      <c r="S99">
        <f t="shared" si="2"/>
        <v>2540.2999999999997</v>
      </c>
      <c r="T99" s="16">
        <f t="shared" si="3"/>
        <v>211.69166666666663</v>
      </c>
      <c r="U99" s="17">
        <f t="shared" si="4"/>
        <v>1.118025036413022</v>
      </c>
    </row>
    <row r="100" spans="1:21">
      <c r="A100" s="12">
        <v>2009</v>
      </c>
      <c r="B100" s="13">
        <v>211.143</v>
      </c>
      <c r="C100" s="13">
        <v>212.19300000000001</v>
      </c>
      <c r="D100" s="13">
        <v>212.709</v>
      </c>
      <c r="E100" s="13">
        <v>213.24</v>
      </c>
      <c r="F100" s="13">
        <v>213.85599999999999</v>
      </c>
      <c r="G100" s="13">
        <v>215.69300000000001</v>
      </c>
      <c r="H100" s="13">
        <v>215.351</v>
      </c>
      <c r="I100" s="13">
        <v>215.834</v>
      </c>
      <c r="J100" s="13">
        <v>215.96899999999999</v>
      </c>
      <c r="K100" s="13">
        <v>216.17699999999999</v>
      </c>
      <c r="L100" s="13">
        <v>216.33</v>
      </c>
      <c r="M100" s="13">
        <v>215.94900000000001</v>
      </c>
      <c r="N100" s="13">
        <v>214.53700000000001</v>
      </c>
      <c r="O100" s="13">
        <v>2.7</v>
      </c>
      <c r="P100" s="14">
        <f t="shared" si="0"/>
        <v>2.7213311262058351E-2</v>
      </c>
      <c r="Q100" s="14">
        <f t="shared" si="1"/>
        <v>-3.5577767146764846E-3</v>
      </c>
      <c r="R100" s="13">
        <v>-0.4</v>
      </c>
      <c r="S100">
        <f t="shared" si="2"/>
        <v>2575.893</v>
      </c>
      <c r="T100" s="16">
        <f t="shared" si="3"/>
        <v>214.65774999999999</v>
      </c>
      <c r="U100">
        <f t="shared" si="4"/>
        <v>1.1025764657149966</v>
      </c>
    </row>
    <row r="101" spans="1:21">
      <c r="A101" s="11">
        <v>2010</v>
      </c>
      <c r="B101" s="8">
        <v>216.68700000000001</v>
      </c>
      <c r="C101" s="8">
        <v>216.74100000000001</v>
      </c>
      <c r="D101" s="8">
        <v>217.631</v>
      </c>
      <c r="E101" s="8">
        <v>218.00899999999999</v>
      </c>
      <c r="F101" s="8">
        <v>218.178</v>
      </c>
      <c r="G101" s="8">
        <v>217.965</v>
      </c>
      <c r="H101" s="8">
        <v>218.011</v>
      </c>
      <c r="I101" s="8">
        <v>218.31200000000001</v>
      </c>
      <c r="J101" s="8">
        <v>218.43899999999999</v>
      </c>
      <c r="K101" s="8">
        <v>218.71100000000001</v>
      </c>
      <c r="L101" s="8">
        <v>218.803</v>
      </c>
      <c r="M101" s="8">
        <v>219.179</v>
      </c>
      <c r="N101" s="8">
        <v>218.05600000000001</v>
      </c>
      <c r="O101" s="8">
        <v>1.5</v>
      </c>
      <c r="P101" s="14">
        <f t="shared" si="0"/>
        <v>1.4957235273143148E-2</v>
      </c>
      <c r="Q101" s="14">
        <f t="shared" si="1"/>
        <v>1.6402765024214963E-2</v>
      </c>
      <c r="R101" s="8">
        <v>1.6</v>
      </c>
      <c r="S101">
        <f t="shared" si="2"/>
        <v>2600.8209999999999</v>
      </c>
      <c r="T101" s="16">
        <f t="shared" si="3"/>
        <v>216.73508333333334</v>
      </c>
      <c r="U101">
        <f t="shared" si="4"/>
        <v>1.0920086388105907</v>
      </c>
    </row>
    <row r="102" spans="1:21">
      <c r="A102" s="12">
        <v>2011</v>
      </c>
      <c r="B102" s="13">
        <v>220.22300000000001</v>
      </c>
      <c r="C102" s="13">
        <v>221.309</v>
      </c>
      <c r="D102" s="13">
        <v>223.46700000000001</v>
      </c>
      <c r="E102" s="13">
        <v>224.90600000000001</v>
      </c>
      <c r="F102" s="13">
        <v>225.964</v>
      </c>
      <c r="G102" s="13">
        <v>225.72200000000001</v>
      </c>
      <c r="H102" s="13">
        <v>225.922</v>
      </c>
      <c r="I102" s="13">
        <v>226.54499999999999</v>
      </c>
      <c r="J102" s="13">
        <v>226.88900000000001</v>
      </c>
      <c r="K102" s="13">
        <v>226.42099999999999</v>
      </c>
      <c r="L102" s="13">
        <v>226.23</v>
      </c>
      <c r="M102" s="13">
        <v>225.672</v>
      </c>
      <c r="N102" s="13">
        <v>224.93899999999999</v>
      </c>
      <c r="O102" s="13">
        <v>3</v>
      </c>
      <c r="P102" s="14">
        <f t="shared" si="0"/>
        <v>2.9624188448710849E-2</v>
      </c>
      <c r="Q102" s="14">
        <f t="shared" si="1"/>
        <v>3.1565285981582626E-2</v>
      </c>
      <c r="R102" s="13">
        <v>3.2</v>
      </c>
      <c r="S102">
        <f t="shared" si="2"/>
        <v>2653.0459999999998</v>
      </c>
      <c r="T102" s="16">
        <f t="shared" si="3"/>
        <v>221.08716666666666</v>
      </c>
      <c r="U102">
        <f t="shared" si="4"/>
        <v>1.070512535402703</v>
      </c>
    </row>
    <row r="103" spans="1:21">
      <c r="A103" s="11">
        <v>2012</v>
      </c>
      <c r="B103" s="8">
        <v>226.655</v>
      </c>
      <c r="C103" s="8">
        <v>227.66300000000001</v>
      </c>
      <c r="D103" s="8">
        <v>229.392</v>
      </c>
      <c r="E103" s="8">
        <v>230.08500000000001</v>
      </c>
      <c r="F103" s="8">
        <v>229.815</v>
      </c>
      <c r="G103" s="8">
        <v>229.47800000000001</v>
      </c>
      <c r="H103" s="8">
        <v>229.10400000000001</v>
      </c>
      <c r="I103" s="8">
        <v>230.37899999999999</v>
      </c>
      <c r="J103" s="8">
        <v>231.40700000000001</v>
      </c>
      <c r="K103" s="8">
        <v>231.31700000000001</v>
      </c>
      <c r="L103" s="8">
        <v>230.221</v>
      </c>
      <c r="M103" s="8">
        <v>229.601</v>
      </c>
      <c r="N103" s="8">
        <v>229.59399999999999</v>
      </c>
      <c r="O103" s="8">
        <v>1.7</v>
      </c>
      <c r="P103" s="14">
        <f t="shared" si="0"/>
        <v>1.7410223687475638E-2</v>
      </c>
      <c r="Q103" s="14">
        <f t="shared" si="1"/>
        <v>2.0694499397614471E-2</v>
      </c>
      <c r="R103" s="8">
        <v>2.1</v>
      </c>
      <c r="S103">
        <f t="shared" si="2"/>
        <v>2730.7670000000003</v>
      </c>
      <c r="T103" s="16">
        <f t="shared" si="3"/>
        <v>227.5639166666667</v>
      </c>
      <c r="U103">
        <f t="shared" si="4"/>
        <v>1.0400444270785458</v>
      </c>
    </row>
    <row r="104" spans="1:21">
      <c r="A104" s="12">
        <v>2013</v>
      </c>
      <c r="B104" s="13">
        <v>230.28</v>
      </c>
      <c r="C104" s="13">
        <v>232.166</v>
      </c>
      <c r="D104" s="13">
        <v>232.773</v>
      </c>
      <c r="E104" s="13">
        <v>232.53100000000001</v>
      </c>
      <c r="F104" s="13">
        <v>232.94499999999999</v>
      </c>
      <c r="G104" s="13">
        <v>233.50399999999999</v>
      </c>
      <c r="H104" s="13">
        <v>233.596</v>
      </c>
      <c r="I104" s="13">
        <v>233.87700000000001</v>
      </c>
      <c r="J104" s="13">
        <v>234.149</v>
      </c>
      <c r="K104" s="13">
        <v>233.54599999999999</v>
      </c>
      <c r="L104" s="13">
        <v>233.06899999999999</v>
      </c>
      <c r="M104" s="13">
        <v>233.04900000000001</v>
      </c>
      <c r="N104" s="13">
        <v>232.95699999999999</v>
      </c>
      <c r="O104" s="13">
        <v>1.5</v>
      </c>
      <c r="P104" s="14">
        <f t="shared" si="0"/>
        <v>1.5017356196183848E-2</v>
      </c>
      <c r="Q104" s="14">
        <f t="shared" si="1"/>
        <v>1.4647595320435202E-2</v>
      </c>
      <c r="R104" s="13">
        <v>1.5</v>
      </c>
      <c r="S104">
        <f t="shared" si="2"/>
        <v>2776.2280000000001</v>
      </c>
      <c r="T104" s="16">
        <f t="shared" si="3"/>
        <v>231.35233333333335</v>
      </c>
      <c r="U104">
        <f t="shared" si="4"/>
        <v>1.0230135997475709</v>
      </c>
    </row>
    <row r="105" spans="1:21">
      <c r="A105" s="11">
        <v>2014</v>
      </c>
      <c r="B105" s="8">
        <v>233.916</v>
      </c>
      <c r="C105" s="8">
        <v>234.78100000000001</v>
      </c>
      <c r="D105" s="8">
        <v>236.29300000000001</v>
      </c>
      <c r="E105" s="8">
        <v>237.072</v>
      </c>
      <c r="F105" s="8">
        <v>237.9</v>
      </c>
      <c r="G105" s="8">
        <v>238.34299999999999</v>
      </c>
      <c r="H105" s="8">
        <v>238.25</v>
      </c>
      <c r="I105" s="8">
        <v>237.852</v>
      </c>
      <c r="J105" s="8">
        <v>238.03100000000001</v>
      </c>
      <c r="K105" s="8">
        <v>237.43299999999999</v>
      </c>
      <c r="L105" s="8">
        <v>236.15100000000001</v>
      </c>
      <c r="M105" s="8">
        <v>234.81200000000001</v>
      </c>
      <c r="N105" s="8">
        <v>236.73599999999999</v>
      </c>
      <c r="O105" s="8">
        <v>0.8</v>
      </c>
      <c r="P105" s="14">
        <f>(M105-M104)/M104</f>
        <v>7.5649326965573985E-3</v>
      </c>
      <c r="Q105" s="14">
        <f t="shared" si="1"/>
        <v>1.6221877857286952E-2</v>
      </c>
      <c r="R105" s="8">
        <v>1.6</v>
      </c>
      <c r="S105">
        <f t="shared" si="2"/>
        <v>2819.5910000000003</v>
      </c>
      <c r="T105" s="18">
        <f t="shared" si="3"/>
        <v>234.96591666666669</v>
      </c>
      <c r="U105">
        <f t="shared" si="4"/>
        <v>1.0072804885531268</v>
      </c>
    </row>
    <row r="106" spans="1:21">
      <c r="A106" s="12">
        <v>2015</v>
      </c>
      <c r="B106" s="13">
        <v>233.70699999999999</v>
      </c>
      <c r="C106" s="13">
        <v>234.72200000000001</v>
      </c>
      <c r="D106" s="13">
        <v>236.119</v>
      </c>
      <c r="E106" s="13">
        <v>236.59899999999999</v>
      </c>
      <c r="F106" s="13">
        <v>237.80500000000001</v>
      </c>
      <c r="G106" s="13">
        <v>238.63800000000001</v>
      </c>
      <c r="H106" s="13">
        <v>238.654</v>
      </c>
      <c r="I106" s="13">
        <v>238.316</v>
      </c>
      <c r="J106" s="13">
        <v>237.94499999999999</v>
      </c>
      <c r="K106" s="13">
        <v>237.83799999999999</v>
      </c>
      <c r="L106" s="13">
        <v>237.33600000000001</v>
      </c>
      <c r="M106" s="13">
        <v>236.52500000000001</v>
      </c>
      <c r="N106" s="13">
        <f>AVERAGE(B106:M106)</f>
        <v>237.01700000000002</v>
      </c>
      <c r="O106" s="13"/>
      <c r="P106" s="14">
        <f>(M106-M105)/M105</f>
        <v>7.2951978604159657E-3</v>
      </c>
      <c r="Q106" s="14">
        <f t="shared" si="1"/>
        <v>1.1869762097865739E-3</v>
      </c>
      <c r="R106" s="13"/>
      <c r="S106">
        <f>SUM(H105:M105)+SUM(B106:G106)</f>
        <v>2840.1189999999997</v>
      </c>
      <c r="T106" s="110">
        <f>S106/12</f>
        <v>236.6765833333333</v>
      </c>
      <c r="U106">
        <f t="shared" si="4"/>
        <v>1</v>
      </c>
    </row>
    <row r="107" spans="1:21">
      <c r="A107" s="11">
        <v>2016</v>
      </c>
      <c r="B107" s="8">
        <v>236.916</v>
      </c>
      <c r="C107" s="8">
        <v>237.11099999999999</v>
      </c>
      <c r="D107" s="8">
        <v>238.13200000000001</v>
      </c>
      <c r="O107" s="20"/>
      <c r="P107" s="20"/>
      <c r="Q107" s="20"/>
    </row>
    <row r="108" spans="1:21">
      <c r="A108" s="25" t="s">
        <v>39</v>
      </c>
    </row>
    <row r="109" spans="1:21">
      <c r="A109" s="26" t="s">
        <v>47</v>
      </c>
    </row>
    <row r="111" spans="1:21">
      <c r="A111" s="108"/>
      <c r="B111" s="17"/>
      <c r="C111" s="17"/>
      <c r="D111" s="17"/>
      <c r="E111" s="17"/>
      <c r="F111" s="17"/>
    </row>
    <row r="112" spans="1:21">
      <c r="A112" s="108"/>
      <c r="B112" s="109" t="s">
        <v>292</v>
      </c>
      <c r="C112" s="109" t="s">
        <v>293</v>
      </c>
      <c r="D112" s="109" t="s">
        <v>294</v>
      </c>
      <c r="E112" s="109" t="s">
        <v>296</v>
      </c>
      <c r="F112" s="109" t="s">
        <v>290</v>
      </c>
    </row>
    <row r="113" spans="1:6">
      <c r="A113" s="108" t="s">
        <v>289</v>
      </c>
      <c r="B113" s="17">
        <f>AVERAGE(H105,I105,J105)</f>
        <v>238.04433333333336</v>
      </c>
      <c r="C113" s="17">
        <f>AVERAGE(K105,L105,M105)</f>
        <v>236.13199999999998</v>
      </c>
      <c r="D113" s="17">
        <f>AVERAGEA(B107:D107)</f>
        <v>237.38633333333334</v>
      </c>
      <c r="E113" s="17">
        <f>'CBO Projections'!N27</f>
        <v>239.471</v>
      </c>
      <c r="F113" s="17">
        <f>AVERAGE(B113:E113)</f>
        <v>237.75841666666668</v>
      </c>
    </row>
    <row r="114" spans="1:6">
      <c r="A114" s="108"/>
      <c r="B114" s="17"/>
      <c r="C114" s="17"/>
      <c r="D114" s="17"/>
      <c r="E114" s="17"/>
      <c r="F114" s="17"/>
    </row>
    <row r="115" spans="1:6">
      <c r="A115" s="108" t="s">
        <v>291</v>
      </c>
      <c r="B115" s="109" t="s">
        <v>297</v>
      </c>
      <c r="C115" s="109" t="s">
        <v>298</v>
      </c>
      <c r="D115" s="109" t="s">
        <v>295</v>
      </c>
      <c r="E115" s="109" t="s">
        <v>296</v>
      </c>
      <c r="F115" s="109" t="s">
        <v>290</v>
      </c>
    </row>
    <row r="116" spans="1:6">
      <c r="A116" s="108"/>
      <c r="B116" s="17">
        <f>'CBO Projections'!O27</f>
        <v>240.79499999999999</v>
      </c>
      <c r="C116" s="17">
        <f>'CBO Projections'!P27</f>
        <v>242.16900000000001</v>
      </c>
      <c r="D116" s="17">
        <f>'CBO Projections'!Q27</f>
        <v>243.608</v>
      </c>
      <c r="E116" s="17">
        <f>'CBO Projections'!R27</f>
        <v>245.023</v>
      </c>
      <c r="F116" s="17">
        <f>AVERAGE(B116:E116)</f>
        <v>242.89875000000001</v>
      </c>
    </row>
  </sheetData>
  <mergeCells count="1">
    <mergeCell ref="O2:R2"/>
  </mergeCells>
  <hyperlinks>
    <hyperlink ref="A108" r:id="rId1"/>
    <hyperlink ref="A109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84"/>
  <sheetViews>
    <sheetView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89" sqref="C89"/>
    </sheetView>
  </sheetViews>
  <sheetFormatPr defaultColWidth="9.109375" defaultRowHeight="13.8"/>
  <cols>
    <col min="1" max="2" width="2.6640625" style="28" customWidth="1"/>
    <col min="3" max="3" width="52.21875" style="28" customWidth="1"/>
    <col min="4" max="4" width="30.6640625" style="28" customWidth="1"/>
    <col min="5" max="12" width="8.33203125" style="28" hidden="1" customWidth="1"/>
    <col min="13" max="52" width="8.33203125" style="28" customWidth="1"/>
    <col min="53" max="16384" width="9.109375" style="28"/>
  </cols>
  <sheetData>
    <row r="1" spans="1:56" ht="15" customHeight="1">
      <c r="A1" s="27" t="s">
        <v>48</v>
      </c>
    </row>
    <row r="2" spans="1:56" ht="15" customHeight="1">
      <c r="A2" s="130" t="s">
        <v>49</v>
      </c>
      <c r="B2" s="130"/>
      <c r="C2" s="130"/>
      <c r="D2" s="29"/>
    </row>
    <row r="5" spans="1:56" s="31" customFormat="1" ht="15" customHeight="1">
      <c r="A5" s="131" t="s">
        <v>50</v>
      </c>
      <c r="B5" s="131"/>
      <c r="C5" s="131"/>
      <c r="D5" s="131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s="31" customFormat="1" ht="15" customHeight="1" thickBot="1">
      <c r="M6" s="106"/>
      <c r="N6" s="106"/>
      <c r="O6" s="106"/>
      <c r="P6" s="106"/>
      <c r="Q6" s="106"/>
      <c r="R6" s="106"/>
      <c r="BA6" s="32"/>
      <c r="BB6" s="32"/>
      <c r="BC6" s="32"/>
      <c r="BD6" s="32"/>
    </row>
    <row r="7" spans="1:56" ht="15" customHeight="1">
      <c r="A7" s="30"/>
      <c r="B7" s="30"/>
      <c r="C7" s="30"/>
      <c r="D7" s="30" t="s">
        <v>51</v>
      </c>
      <c r="E7" s="33" t="s">
        <v>52</v>
      </c>
      <c r="F7" s="33" t="s">
        <v>53</v>
      </c>
      <c r="G7" s="33" t="s">
        <v>54</v>
      </c>
      <c r="H7" s="33" t="s">
        <v>55</v>
      </c>
      <c r="I7" s="33" t="s">
        <v>56</v>
      </c>
      <c r="J7" s="33" t="s">
        <v>57</v>
      </c>
      <c r="K7" s="33" t="s">
        <v>58</v>
      </c>
      <c r="L7" s="33" t="s">
        <v>59</v>
      </c>
      <c r="M7" s="80" t="s">
        <v>60</v>
      </c>
      <c r="N7" s="81" t="s">
        <v>61</v>
      </c>
      <c r="O7" s="81" t="s">
        <v>62</v>
      </c>
      <c r="P7" s="98" t="s">
        <v>63</v>
      </c>
      <c r="Q7" s="80" t="s">
        <v>64</v>
      </c>
      <c r="R7" s="82" t="s">
        <v>65</v>
      </c>
      <c r="S7" s="33" t="s">
        <v>66</v>
      </c>
      <c r="T7" s="33" t="s">
        <v>67</v>
      </c>
      <c r="U7" s="33" t="s">
        <v>68</v>
      </c>
      <c r="V7" s="33" t="s">
        <v>69</v>
      </c>
      <c r="W7" s="33" t="s">
        <v>70</v>
      </c>
      <c r="X7" s="33" t="s">
        <v>71</v>
      </c>
      <c r="Y7" s="33" t="s">
        <v>72</v>
      </c>
      <c r="Z7" s="33" t="s">
        <v>73</v>
      </c>
      <c r="AA7" s="33" t="s">
        <v>74</v>
      </c>
      <c r="AB7" s="33" t="s">
        <v>75</v>
      </c>
      <c r="AC7" s="33" t="s">
        <v>76</v>
      </c>
      <c r="AD7" s="33" t="s">
        <v>77</v>
      </c>
      <c r="AE7" s="33" t="s">
        <v>78</v>
      </c>
      <c r="AF7" s="33" t="s">
        <v>79</v>
      </c>
      <c r="AG7" s="33" t="s">
        <v>80</v>
      </c>
      <c r="AH7" s="33" t="s">
        <v>81</v>
      </c>
      <c r="AI7" s="33" t="s">
        <v>82</v>
      </c>
      <c r="AJ7" s="33" t="s">
        <v>83</v>
      </c>
      <c r="AK7" s="33" t="s">
        <v>84</v>
      </c>
      <c r="AL7" s="33" t="s">
        <v>85</v>
      </c>
      <c r="AM7" s="33" t="s">
        <v>86</v>
      </c>
      <c r="AN7" s="33" t="s">
        <v>87</v>
      </c>
      <c r="AO7" s="33" t="s">
        <v>88</v>
      </c>
      <c r="AP7" s="33" t="s">
        <v>89</v>
      </c>
      <c r="AQ7" s="33" t="s">
        <v>90</v>
      </c>
      <c r="AR7" s="33" t="s">
        <v>91</v>
      </c>
      <c r="AS7" s="33" t="s">
        <v>92</v>
      </c>
      <c r="AT7" s="33" t="s">
        <v>93</v>
      </c>
      <c r="AU7" s="33" t="s">
        <v>94</v>
      </c>
      <c r="AV7" s="33" t="s">
        <v>95</v>
      </c>
      <c r="AW7" s="33" t="s">
        <v>96</v>
      </c>
      <c r="AX7" s="33" t="s">
        <v>97</v>
      </c>
      <c r="AY7" s="33" t="s">
        <v>98</v>
      </c>
      <c r="AZ7" s="33" t="s">
        <v>99</v>
      </c>
      <c r="BA7" s="33" t="s">
        <v>100</v>
      </c>
      <c r="BB7" s="33" t="s">
        <v>101</v>
      </c>
      <c r="BC7" s="33" t="s">
        <v>102</v>
      </c>
      <c r="BD7" s="33" t="s">
        <v>103</v>
      </c>
    </row>
    <row r="8" spans="1:56" ht="15" hidden="1" customHeight="1">
      <c r="A8" s="28" t="s">
        <v>104</v>
      </c>
      <c r="E8" s="28" t="s">
        <v>105</v>
      </c>
      <c r="F8" s="28" t="s">
        <v>105</v>
      </c>
      <c r="G8" s="28" t="s">
        <v>105</v>
      </c>
      <c r="H8" s="28" t="s">
        <v>105</v>
      </c>
      <c r="I8" s="28" t="s">
        <v>105</v>
      </c>
      <c r="J8" s="28" t="s">
        <v>105</v>
      </c>
      <c r="K8" s="28" t="s">
        <v>105</v>
      </c>
      <c r="L8" s="28" t="s">
        <v>105</v>
      </c>
      <c r="M8" s="83" t="s">
        <v>105</v>
      </c>
      <c r="N8" s="74" t="s">
        <v>105</v>
      </c>
      <c r="O8" s="74" t="s">
        <v>105</v>
      </c>
      <c r="P8" s="99" t="s">
        <v>105</v>
      </c>
      <c r="Q8" s="83" t="s">
        <v>105</v>
      </c>
      <c r="R8" s="84" t="s">
        <v>105</v>
      </c>
      <c r="S8" s="28" t="s">
        <v>105</v>
      </c>
      <c r="T8" s="28" t="s">
        <v>105</v>
      </c>
      <c r="U8" s="28" t="s">
        <v>105</v>
      </c>
      <c r="V8" s="28" t="s">
        <v>105</v>
      </c>
      <c r="W8" s="28" t="s">
        <v>105</v>
      </c>
      <c r="X8" s="28" t="s">
        <v>105</v>
      </c>
      <c r="Y8" s="28" t="s">
        <v>105</v>
      </c>
      <c r="Z8" s="28" t="s">
        <v>105</v>
      </c>
      <c r="AA8" s="28" t="s">
        <v>105</v>
      </c>
      <c r="AB8" s="28" t="s">
        <v>105</v>
      </c>
      <c r="AC8" s="28" t="s">
        <v>105</v>
      </c>
      <c r="AD8" s="28" t="s">
        <v>105</v>
      </c>
      <c r="AE8" s="28" t="s">
        <v>105</v>
      </c>
      <c r="AF8" s="28" t="s">
        <v>105</v>
      </c>
      <c r="AG8" s="28" t="s">
        <v>105</v>
      </c>
      <c r="AH8" s="28" t="s">
        <v>105</v>
      </c>
      <c r="AI8" s="28" t="s">
        <v>105</v>
      </c>
      <c r="AJ8" s="28" t="s">
        <v>105</v>
      </c>
      <c r="AK8" s="28" t="s">
        <v>105</v>
      </c>
      <c r="AL8" s="28" t="s">
        <v>105</v>
      </c>
      <c r="AM8" s="28" t="s">
        <v>105</v>
      </c>
      <c r="AN8" s="28" t="s">
        <v>105</v>
      </c>
      <c r="AO8" s="28" t="s">
        <v>105</v>
      </c>
      <c r="AP8" s="28" t="s">
        <v>105</v>
      </c>
      <c r="AQ8" s="28" t="s">
        <v>105</v>
      </c>
      <c r="AR8" s="28" t="s">
        <v>105</v>
      </c>
      <c r="AS8" s="28" t="s">
        <v>105</v>
      </c>
      <c r="AT8" s="28" t="s">
        <v>105</v>
      </c>
      <c r="AU8" s="28" t="s">
        <v>105</v>
      </c>
      <c r="AV8" s="28" t="s">
        <v>105</v>
      </c>
      <c r="AW8" s="28" t="s">
        <v>105</v>
      </c>
      <c r="AX8" s="28" t="s">
        <v>105</v>
      </c>
      <c r="AY8" s="28" t="s">
        <v>105</v>
      </c>
      <c r="AZ8" s="28" t="s">
        <v>105</v>
      </c>
    </row>
    <row r="9" spans="1:56" ht="15" hidden="1" customHeight="1">
      <c r="B9" s="28" t="s">
        <v>106</v>
      </c>
      <c r="D9" s="28" t="s">
        <v>107</v>
      </c>
      <c r="E9" s="34">
        <v>16984.3</v>
      </c>
      <c r="F9" s="34">
        <v>17270</v>
      </c>
      <c r="G9" s="34">
        <v>17522.099999999999</v>
      </c>
      <c r="H9" s="34">
        <v>17615.900000000001</v>
      </c>
      <c r="I9" s="34">
        <v>17649.3</v>
      </c>
      <c r="J9" s="34">
        <v>17913.7</v>
      </c>
      <c r="K9" s="34">
        <v>18060.2</v>
      </c>
      <c r="L9" s="35">
        <v>18206.099999999999</v>
      </c>
      <c r="M9" s="85">
        <v>18401.8</v>
      </c>
      <c r="N9" s="75">
        <v>18582.5</v>
      </c>
      <c r="O9" s="75">
        <v>18784.599999999999</v>
      </c>
      <c r="P9" s="100">
        <v>18986.8</v>
      </c>
      <c r="Q9" s="85">
        <v>19188</v>
      </c>
      <c r="R9" s="86">
        <v>19399.3</v>
      </c>
      <c r="S9" s="35">
        <v>19612</v>
      </c>
      <c r="T9" s="35">
        <v>19821.900000000001</v>
      </c>
      <c r="U9" s="35">
        <v>20031.400000000001</v>
      </c>
      <c r="V9" s="35">
        <v>20230.400000000001</v>
      </c>
      <c r="W9" s="35">
        <v>20424.599999999999</v>
      </c>
      <c r="X9" s="35">
        <v>20615.5</v>
      </c>
      <c r="Y9" s="35">
        <v>20810.5</v>
      </c>
      <c r="Z9" s="35">
        <v>21001</v>
      </c>
      <c r="AA9" s="35">
        <v>21196.9</v>
      </c>
      <c r="AB9" s="35">
        <v>21397.9</v>
      </c>
      <c r="AC9" s="35">
        <v>21603.8</v>
      </c>
      <c r="AD9" s="35">
        <v>21811.4</v>
      </c>
      <c r="AE9" s="35">
        <v>22025.7</v>
      </c>
      <c r="AF9" s="35">
        <v>22250.1</v>
      </c>
      <c r="AG9" s="35">
        <v>22479.5</v>
      </c>
      <c r="AH9" s="35">
        <v>22706.2</v>
      </c>
      <c r="AI9" s="35">
        <v>22936.9</v>
      </c>
      <c r="AJ9" s="35">
        <v>23170.400000000001</v>
      </c>
      <c r="AK9" s="35">
        <v>23410.799999999999</v>
      </c>
      <c r="AL9" s="35">
        <v>23644.799999999999</v>
      </c>
      <c r="AM9" s="35">
        <v>23884</v>
      </c>
      <c r="AN9" s="35">
        <v>24126.1</v>
      </c>
      <c r="AO9" s="35">
        <v>24375.599999999999</v>
      </c>
      <c r="AP9" s="35">
        <v>24619.1</v>
      </c>
      <c r="AQ9" s="35">
        <v>24867.8</v>
      </c>
      <c r="AR9" s="35">
        <v>25119.599999999999</v>
      </c>
      <c r="AS9" s="35">
        <v>25378.799999999999</v>
      </c>
      <c r="AT9" s="35">
        <v>25632.5</v>
      </c>
      <c r="AU9" s="35">
        <v>25891.5</v>
      </c>
      <c r="AV9" s="35">
        <v>26153.8</v>
      </c>
      <c r="AW9" s="35">
        <v>26426.1</v>
      </c>
      <c r="AX9" s="35">
        <v>26692.6</v>
      </c>
      <c r="AY9" s="35">
        <v>26964.400000000001</v>
      </c>
      <c r="AZ9" s="35">
        <v>27239.3</v>
      </c>
      <c r="BA9" s="35">
        <v>27522</v>
      </c>
      <c r="BB9" s="35">
        <v>27798</v>
      </c>
      <c r="BC9" s="35">
        <v>28080.5</v>
      </c>
      <c r="BD9" s="35">
        <v>28367.4</v>
      </c>
    </row>
    <row r="10" spans="1:56" ht="15" hidden="1" customHeight="1">
      <c r="D10" s="28" t="s">
        <v>108</v>
      </c>
      <c r="E10" s="36">
        <v>0.63</v>
      </c>
      <c r="F10" s="36">
        <v>6.9</v>
      </c>
      <c r="G10" s="36">
        <v>5.97</v>
      </c>
      <c r="H10" s="36">
        <v>2.16</v>
      </c>
      <c r="I10" s="36">
        <v>0.76</v>
      </c>
      <c r="J10" s="36">
        <v>6.13</v>
      </c>
      <c r="K10" s="36">
        <v>3.31</v>
      </c>
      <c r="L10" s="37">
        <v>3.27</v>
      </c>
      <c r="M10" s="87">
        <v>4.37</v>
      </c>
      <c r="N10" s="76">
        <v>3.99</v>
      </c>
      <c r="O10" s="76">
        <v>4.42</v>
      </c>
      <c r="P10" s="101">
        <v>4.38</v>
      </c>
      <c r="Q10" s="87">
        <v>4.3099999999999996</v>
      </c>
      <c r="R10" s="88">
        <v>4.4800000000000004</v>
      </c>
      <c r="S10" s="37">
        <v>4.46</v>
      </c>
      <c r="T10" s="37">
        <v>4.3499999999999996</v>
      </c>
      <c r="U10" s="37">
        <v>4.29</v>
      </c>
      <c r="V10" s="37">
        <v>4.03</v>
      </c>
      <c r="W10" s="37">
        <v>3.9</v>
      </c>
      <c r="X10" s="37">
        <v>3.79</v>
      </c>
      <c r="Y10" s="37">
        <v>3.84</v>
      </c>
      <c r="Z10" s="37">
        <v>3.71</v>
      </c>
      <c r="AA10" s="37">
        <v>3.78</v>
      </c>
      <c r="AB10" s="37">
        <v>3.85</v>
      </c>
      <c r="AC10" s="37">
        <v>3.91</v>
      </c>
      <c r="AD10" s="37">
        <v>3.9</v>
      </c>
      <c r="AE10" s="37">
        <v>3.99</v>
      </c>
      <c r="AF10" s="37">
        <v>4.1399999999999997</v>
      </c>
      <c r="AG10" s="37">
        <v>4.1900000000000004</v>
      </c>
      <c r="AH10" s="37">
        <v>4.0999999999999996</v>
      </c>
      <c r="AI10" s="37">
        <v>4.13</v>
      </c>
      <c r="AJ10" s="37">
        <v>4.1399999999999997</v>
      </c>
      <c r="AK10" s="37">
        <v>4.21</v>
      </c>
      <c r="AL10" s="37">
        <v>4.0599999999999996</v>
      </c>
      <c r="AM10" s="37">
        <v>4.1100000000000003</v>
      </c>
      <c r="AN10" s="37">
        <v>4.12</v>
      </c>
      <c r="AO10" s="37">
        <v>4.2</v>
      </c>
      <c r="AP10" s="37">
        <v>4.0599999999999996</v>
      </c>
      <c r="AQ10" s="37">
        <v>4.0999999999999996</v>
      </c>
      <c r="AR10" s="37">
        <v>4.1100000000000003</v>
      </c>
      <c r="AS10" s="37">
        <v>4.1900000000000004</v>
      </c>
      <c r="AT10" s="37">
        <v>4.0599999999999996</v>
      </c>
      <c r="AU10" s="37">
        <v>4.0999999999999996</v>
      </c>
      <c r="AV10" s="37">
        <v>4.1100000000000003</v>
      </c>
      <c r="AW10" s="37">
        <v>4.2300000000000004</v>
      </c>
      <c r="AX10" s="37">
        <v>4.0999999999999996</v>
      </c>
      <c r="AY10" s="37">
        <v>4.1399999999999997</v>
      </c>
      <c r="AZ10" s="37">
        <v>4.1399999999999997</v>
      </c>
      <c r="BA10" s="37">
        <v>4.22</v>
      </c>
      <c r="BB10" s="37">
        <v>4.07</v>
      </c>
      <c r="BC10" s="37">
        <v>4.13</v>
      </c>
      <c r="BD10" s="37">
        <v>4.1500000000000004</v>
      </c>
    </row>
    <row r="11" spans="1:56" ht="15" hidden="1" customHeight="1">
      <c r="B11" s="28" t="s">
        <v>109</v>
      </c>
      <c r="D11" s="28" t="s">
        <v>107</v>
      </c>
      <c r="E11" s="34">
        <v>17243.099999999999</v>
      </c>
      <c r="F11" s="34">
        <v>17527</v>
      </c>
      <c r="G11" s="34">
        <v>17794</v>
      </c>
      <c r="H11" s="34">
        <v>17880.599999999999</v>
      </c>
      <c r="I11" s="34">
        <v>17876.8</v>
      </c>
      <c r="J11" s="34">
        <v>18144.3</v>
      </c>
      <c r="K11" s="34">
        <v>18263.8</v>
      </c>
      <c r="L11" s="35">
        <v>18385.3</v>
      </c>
      <c r="M11" s="85">
        <v>18588.8</v>
      </c>
      <c r="N11" s="75">
        <v>18776.900000000001</v>
      </c>
      <c r="O11" s="75">
        <v>18978.099999999999</v>
      </c>
      <c r="P11" s="100">
        <v>19178.2</v>
      </c>
      <c r="Q11" s="85">
        <v>19369.2</v>
      </c>
      <c r="R11" s="86">
        <v>19571.5</v>
      </c>
      <c r="S11" s="35">
        <v>19778</v>
      </c>
      <c r="T11" s="35">
        <v>19984.900000000001</v>
      </c>
      <c r="U11" s="35">
        <v>20186.2</v>
      </c>
      <c r="V11" s="35">
        <v>20378.099999999999</v>
      </c>
      <c r="W11" s="35">
        <v>20563.3</v>
      </c>
      <c r="X11" s="35">
        <v>20759.400000000001</v>
      </c>
      <c r="Y11" s="35">
        <v>20953.2</v>
      </c>
      <c r="Z11" s="35">
        <v>21137.8</v>
      </c>
      <c r="AA11" s="35">
        <v>21332</v>
      </c>
      <c r="AB11" s="35">
        <v>21533.9</v>
      </c>
      <c r="AC11" s="35">
        <v>21739.3</v>
      </c>
      <c r="AD11" s="35">
        <v>21946.5</v>
      </c>
      <c r="AE11" s="35">
        <v>22160.400000000001</v>
      </c>
      <c r="AF11" s="35">
        <v>22384.1</v>
      </c>
      <c r="AG11" s="35">
        <v>22613.5</v>
      </c>
      <c r="AH11" s="35">
        <v>22839</v>
      </c>
      <c r="AI11" s="35">
        <v>23068.7</v>
      </c>
      <c r="AJ11" s="35">
        <v>23301</v>
      </c>
      <c r="AK11" s="35">
        <v>23539.9</v>
      </c>
      <c r="AL11" s="35">
        <v>23772.400000000001</v>
      </c>
      <c r="AM11" s="35">
        <v>24010.799999999999</v>
      </c>
      <c r="AN11" s="35">
        <v>24253.200000000001</v>
      </c>
      <c r="AO11" s="35">
        <v>24502.1</v>
      </c>
      <c r="AP11" s="35">
        <v>24743.5</v>
      </c>
      <c r="AQ11" s="35">
        <v>24991.1</v>
      </c>
      <c r="AR11" s="35">
        <v>25241.7</v>
      </c>
      <c r="AS11" s="35">
        <v>25499.5</v>
      </c>
      <c r="AT11" s="35">
        <v>25751.4</v>
      </c>
      <c r="AU11" s="35">
        <v>26008.5</v>
      </c>
      <c r="AV11" s="35">
        <v>26268.6</v>
      </c>
      <c r="AW11" s="35">
        <v>26538.6</v>
      </c>
      <c r="AX11" s="35">
        <v>26802.7</v>
      </c>
      <c r="AY11" s="35">
        <v>27072</v>
      </c>
      <c r="AZ11" s="35">
        <v>27344.7</v>
      </c>
      <c r="BA11" s="35">
        <v>27625.200000000001</v>
      </c>
      <c r="BB11" s="35">
        <v>27899.200000000001</v>
      </c>
      <c r="BC11" s="35">
        <v>28179.9</v>
      </c>
      <c r="BD11" s="35">
        <v>28465.4</v>
      </c>
    </row>
    <row r="12" spans="1:56" ht="15" hidden="1" customHeight="1">
      <c r="D12" s="28" t="s">
        <v>108</v>
      </c>
      <c r="E12" s="36">
        <v>0.38</v>
      </c>
      <c r="F12" s="36">
        <v>6.75</v>
      </c>
      <c r="G12" s="36">
        <v>6.23</v>
      </c>
      <c r="H12" s="36">
        <v>1.96</v>
      </c>
      <c r="I12" s="36">
        <v>-0.08</v>
      </c>
      <c r="J12" s="36">
        <v>6.12</v>
      </c>
      <c r="K12" s="36">
        <v>2.66</v>
      </c>
      <c r="L12" s="37">
        <v>2.69</v>
      </c>
      <c r="M12" s="87">
        <v>4.5</v>
      </c>
      <c r="N12" s="76">
        <v>4.1100000000000003</v>
      </c>
      <c r="O12" s="76">
        <v>4.3600000000000003</v>
      </c>
      <c r="P12" s="101">
        <v>4.28</v>
      </c>
      <c r="Q12" s="87">
        <v>4.04</v>
      </c>
      <c r="R12" s="88">
        <v>4.24</v>
      </c>
      <c r="S12" s="37">
        <v>4.29</v>
      </c>
      <c r="T12" s="37">
        <v>4.25</v>
      </c>
      <c r="U12" s="37">
        <v>4.09</v>
      </c>
      <c r="V12" s="37">
        <v>3.86</v>
      </c>
      <c r="W12" s="37">
        <v>3.68</v>
      </c>
      <c r="X12" s="37">
        <v>3.87</v>
      </c>
      <c r="Y12" s="37">
        <v>3.79</v>
      </c>
      <c r="Z12" s="37">
        <v>3.57</v>
      </c>
      <c r="AA12" s="37">
        <v>3.73</v>
      </c>
      <c r="AB12" s="37">
        <v>3.84</v>
      </c>
      <c r="AC12" s="37">
        <v>3.87</v>
      </c>
      <c r="AD12" s="37">
        <v>3.87</v>
      </c>
      <c r="AE12" s="37">
        <v>3.96</v>
      </c>
      <c r="AF12" s="37">
        <v>4.0999999999999996</v>
      </c>
      <c r="AG12" s="37">
        <v>4.16</v>
      </c>
      <c r="AH12" s="37">
        <v>4.05</v>
      </c>
      <c r="AI12" s="37">
        <v>4.08</v>
      </c>
      <c r="AJ12" s="37">
        <v>4.09</v>
      </c>
      <c r="AK12" s="37">
        <v>4.17</v>
      </c>
      <c r="AL12" s="37">
        <v>4.01</v>
      </c>
      <c r="AM12" s="37">
        <v>4.07</v>
      </c>
      <c r="AN12" s="37">
        <v>4.0999999999999996</v>
      </c>
      <c r="AO12" s="37">
        <v>4.17</v>
      </c>
      <c r="AP12" s="37">
        <v>4</v>
      </c>
      <c r="AQ12" s="37">
        <v>4.0599999999999996</v>
      </c>
      <c r="AR12" s="37">
        <v>4.07</v>
      </c>
      <c r="AS12" s="37">
        <v>4.1500000000000004</v>
      </c>
      <c r="AT12" s="37">
        <v>4.01</v>
      </c>
      <c r="AU12" s="37">
        <v>4.05</v>
      </c>
      <c r="AV12" s="37">
        <v>4.0599999999999996</v>
      </c>
      <c r="AW12" s="37">
        <v>4.17</v>
      </c>
      <c r="AX12" s="37">
        <v>4.04</v>
      </c>
      <c r="AY12" s="37">
        <v>4.08</v>
      </c>
      <c r="AZ12" s="37">
        <v>4.09</v>
      </c>
      <c r="BA12" s="37">
        <v>4.17</v>
      </c>
      <c r="BB12" s="37">
        <v>4.03</v>
      </c>
      <c r="BC12" s="37">
        <v>4.09</v>
      </c>
      <c r="BD12" s="37">
        <v>4.1100000000000003</v>
      </c>
    </row>
    <row r="13" spans="1:56" ht="15" hidden="1" customHeight="1">
      <c r="B13" s="28" t="s">
        <v>110</v>
      </c>
      <c r="D13" s="28" t="s">
        <v>107</v>
      </c>
      <c r="E13" s="34">
        <v>17683.599999999999</v>
      </c>
      <c r="F13" s="34">
        <v>17850.2</v>
      </c>
      <c r="G13" s="34">
        <v>17989.7</v>
      </c>
      <c r="H13" s="34">
        <v>18063.8</v>
      </c>
      <c r="I13" s="34">
        <v>18137</v>
      </c>
      <c r="J13" s="34">
        <v>18300.099999999999</v>
      </c>
      <c r="K13" s="34">
        <v>18428.599999999999</v>
      </c>
      <c r="L13" s="35">
        <v>18575.3</v>
      </c>
      <c r="M13" s="85">
        <v>18712.8</v>
      </c>
      <c r="N13" s="75">
        <v>18852.900000000001</v>
      </c>
      <c r="O13" s="75">
        <v>19011.400000000001</v>
      </c>
      <c r="P13" s="100">
        <v>19167</v>
      </c>
      <c r="Q13" s="85">
        <v>19330</v>
      </c>
      <c r="R13" s="86">
        <v>19501.8</v>
      </c>
      <c r="S13" s="35">
        <v>19682.599999999999</v>
      </c>
      <c r="T13" s="35">
        <v>19867.099999999999</v>
      </c>
      <c r="U13" s="35">
        <v>20054.5</v>
      </c>
      <c r="V13" s="35">
        <v>20238.7</v>
      </c>
      <c r="W13" s="35">
        <v>20430.7</v>
      </c>
      <c r="X13" s="35">
        <v>20627.900000000001</v>
      </c>
      <c r="Y13" s="35">
        <v>20835.5</v>
      </c>
      <c r="Z13" s="35">
        <v>21041</v>
      </c>
      <c r="AA13" s="35">
        <v>21252.1</v>
      </c>
      <c r="AB13" s="35">
        <v>21466.5</v>
      </c>
      <c r="AC13" s="35">
        <v>21688.400000000001</v>
      </c>
      <c r="AD13" s="35">
        <v>21906.7</v>
      </c>
      <c r="AE13" s="35">
        <v>22129.7</v>
      </c>
      <c r="AF13" s="35">
        <v>22356.3</v>
      </c>
      <c r="AG13" s="35">
        <v>22588.799999999999</v>
      </c>
      <c r="AH13" s="35">
        <v>22816.6</v>
      </c>
      <c r="AI13" s="35">
        <v>23048.400000000001</v>
      </c>
      <c r="AJ13" s="35">
        <v>23283.1</v>
      </c>
      <c r="AK13" s="35">
        <v>23524.6</v>
      </c>
      <c r="AL13" s="35">
        <v>23759.8</v>
      </c>
      <c r="AM13" s="35">
        <v>24000.2</v>
      </c>
      <c r="AN13" s="35">
        <v>24243.5</v>
      </c>
      <c r="AO13" s="35">
        <v>24494.2</v>
      </c>
      <c r="AP13" s="35">
        <v>24738.799999999999</v>
      </c>
      <c r="AQ13" s="35">
        <v>24988.7</v>
      </c>
      <c r="AR13" s="35">
        <v>25241.8</v>
      </c>
      <c r="AS13" s="35">
        <v>25502.3</v>
      </c>
      <c r="AT13" s="35">
        <v>25757.200000000001</v>
      </c>
      <c r="AU13" s="35">
        <v>26017.4</v>
      </c>
      <c r="AV13" s="35">
        <v>26281</v>
      </c>
      <c r="AW13" s="35">
        <v>26554.6</v>
      </c>
      <c r="AX13" s="35">
        <v>26822.400000000001</v>
      </c>
      <c r="AY13" s="35">
        <v>27095.599999999999</v>
      </c>
      <c r="AZ13" s="35">
        <v>27371.8</v>
      </c>
      <c r="BA13" s="35">
        <v>27655.9</v>
      </c>
      <c r="BB13" s="35">
        <v>27933.200000000001</v>
      </c>
      <c r="BC13" s="35">
        <v>28217.1</v>
      </c>
      <c r="BD13" s="35">
        <v>28505.4</v>
      </c>
    </row>
    <row r="14" spans="1:56" ht="15" hidden="1" customHeight="1">
      <c r="D14" s="28" t="s">
        <v>108</v>
      </c>
      <c r="E14" s="36">
        <v>3.09</v>
      </c>
      <c r="F14" s="36">
        <v>3.82</v>
      </c>
      <c r="G14" s="36">
        <v>3.16</v>
      </c>
      <c r="H14" s="36">
        <v>1.66</v>
      </c>
      <c r="I14" s="36">
        <v>1.63</v>
      </c>
      <c r="J14" s="36">
        <v>3.65</v>
      </c>
      <c r="K14" s="36">
        <v>2.84</v>
      </c>
      <c r="L14" s="37">
        <v>3.22</v>
      </c>
      <c r="M14" s="87">
        <v>2.99</v>
      </c>
      <c r="N14" s="76">
        <v>3.03</v>
      </c>
      <c r="O14" s="76">
        <v>3.41</v>
      </c>
      <c r="P14" s="101">
        <v>3.31</v>
      </c>
      <c r="Q14" s="87">
        <v>3.45</v>
      </c>
      <c r="R14" s="88">
        <v>3.6</v>
      </c>
      <c r="S14" s="37">
        <v>3.76</v>
      </c>
      <c r="T14" s="37">
        <v>3.8</v>
      </c>
      <c r="U14" s="37">
        <v>3.83</v>
      </c>
      <c r="V14" s="37">
        <v>3.73</v>
      </c>
      <c r="W14" s="37">
        <v>3.85</v>
      </c>
      <c r="X14" s="37">
        <v>3.92</v>
      </c>
      <c r="Y14" s="37">
        <v>4.09</v>
      </c>
      <c r="Z14" s="37">
        <v>4</v>
      </c>
      <c r="AA14" s="37">
        <v>4.07</v>
      </c>
      <c r="AB14" s="37">
        <v>4.0999999999999996</v>
      </c>
      <c r="AC14" s="37">
        <v>4.2</v>
      </c>
      <c r="AD14" s="37">
        <v>4.09</v>
      </c>
      <c r="AE14" s="37">
        <v>4.1399999999999997</v>
      </c>
      <c r="AF14" s="37">
        <v>4.16</v>
      </c>
      <c r="AG14" s="37">
        <v>4.2300000000000004</v>
      </c>
      <c r="AH14" s="37">
        <v>4.0999999999999996</v>
      </c>
      <c r="AI14" s="37">
        <v>4.13</v>
      </c>
      <c r="AJ14" s="37">
        <v>4.1399999999999997</v>
      </c>
      <c r="AK14" s="37">
        <v>4.21</v>
      </c>
      <c r="AL14" s="37">
        <v>4.0599999999999996</v>
      </c>
      <c r="AM14" s="37">
        <v>4.1100000000000003</v>
      </c>
      <c r="AN14" s="37">
        <v>4.12</v>
      </c>
      <c r="AO14" s="37">
        <v>4.2</v>
      </c>
      <c r="AP14" s="37">
        <v>4.0599999999999996</v>
      </c>
      <c r="AQ14" s="37">
        <v>4.0999999999999996</v>
      </c>
      <c r="AR14" s="37">
        <v>4.1100000000000003</v>
      </c>
      <c r="AS14" s="37">
        <v>4.1900000000000004</v>
      </c>
      <c r="AT14" s="37">
        <v>4.0599999999999996</v>
      </c>
      <c r="AU14" s="37">
        <v>4.0999999999999996</v>
      </c>
      <c r="AV14" s="37">
        <v>4.1100000000000003</v>
      </c>
      <c r="AW14" s="37">
        <v>4.2300000000000004</v>
      </c>
      <c r="AX14" s="37">
        <v>4.0999999999999996</v>
      </c>
      <c r="AY14" s="37">
        <v>4.1399999999999997</v>
      </c>
      <c r="AZ14" s="37">
        <v>4.1399999999999997</v>
      </c>
      <c r="BA14" s="37">
        <v>4.22</v>
      </c>
      <c r="BB14" s="37">
        <v>4.07</v>
      </c>
      <c r="BC14" s="37">
        <v>4.13</v>
      </c>
      <c r="BD14" s="37">
        <v>4.1500000000000004</v>
      </c>
    </row>
    <row r="15" spans="1:56" ht="15" hidden="1" customHeight="1">
      <c r="B15" s="28" t="s">
        <v>111</v>
      </c>
      <c r="D15" s="28" t="s">
        <v>112</v>
      </c>
      <c r="E15" s="34">
        <v>15724.9</v>
      </c>
      <c r="F15" s="34">
        <v>15901.5</v>
      </c>
      <c r="G15" s="34">
        <v>16068.8</v>
      </c>
      <c r="H15" s="34">
        <v>16151.4</v>
      </c>
      <c r="I15" s="34">
        <v>16177.3</v>
      </c>
      <c r="J15" s="34">
        <v>16333.6</v>
      </c>
      <c r="K15" s="34">
        <v>16414</v>
      </c>
      <c r="L15" s="35">
        <v>16475.099999999999</v>
      </c>
      <c r="M15" s="85">
        <v>16593.3</v>
      </c>
      <c r="N15" s="75">
        <v>16696.599999999999</v>
      </c>
      <c r="O15" s="75">
        <v>16803.900000000001</v>
      </c>
      <c r="P15" s="100">
        <v>16915.2</v>
      </c>
      <c r="Q15" s="85">
        <v>17021.2</v>
      </c>
      <c r="R15" s="86">
        <v>17129.900000000001</v>
      </c>
      <c r="S15" s="35">
        <v>17233.7</v>
      </c>
      <c r="T15" s="35">
        <v>17333.400000000001</v>
      </c>
      <c r="U15" s="35">
        <v>17432</v>
      </c>
      <c r="V15" s="35">
        <v>17526.3</v>
      </c>
      <c r="W15" s="35">
        <v>17611.5</v>
      </c>
      <c r="X15" s="35">
        <v>17691.400000000001</v>
      </c>
      <c r="Y15" s="35">
        <v>17767.8</v>
      </c>
      <c r="Z15" s="35">
        <v>17844.3</v>
      </c>
      <c r="AA15" s="35">
        <v>17922.3</v>
      </c>
      <c r="AB15" s="35">
        <v>18003.3</v>
      </c>
      <c r="AC15" s="35">
        <v>18083.400000000001</v>
      </c>
      <c r="AD15" s="35">
        <v>18169.400000000001</v>
      </c>
      <c r="AE15" s="35">
        <v>18258</v>
      </c>
      <c r="AF15" s="35">
        <v>18352.7</v>
      </c>
      <c r="AG15" s="35">
        <v>18446.8</v>
      </c>
      <c r="AH15" s="35">
        <v>18542.5</v>
      </c>
      <c r="AI15" s="35">
        <v>18638.5</v>
      </c>
      <c r="AJ15" s="35">
        <v>18734.5</v>
      </c>
      <c r="AK15" s="35">
        <v>18830.3</v>
      </c>
      <c r="AL15" s="35">
        <v>18926.400000000001</v>
      </c>
      <c r="AM15" s="35">
        <v>19022.7</v>
      </c>
      <c r="AN15" s="35">
        <v>19119.3</v>
      </c>
      <c r="AO15" s="35">
        <v>19216.400000000001</v>
      </c>
      <c r="AP15" s="35">
        <v>19313.7</v>
      </c>
      <c r="AQ15" s="35">
        <v>19411.400000000001</v>
      </c>
      <c r="AR15" s="35">
        <v>19509.3</v>
      </c>
      <c r="AS15" s="35">
        <v>19607.599999999999</v>
      </c>
      <c r="AT15" s="35">
        <v>19706.099999999999</v>
      </c>
      <c r="AU15" s="35">
        <v>19805.2</v>
      </c>
      <c r="AV15" s="35">
        <v>19904.7</v>
      </c>
      <c r="AW15" s="35">
        <v>20005</v>
      </c>
      <c r="AX15" s="35">
        <v>20105.900000000001</v>
      </c>
      <c r="AY15" s="35">
        <v>20207.5</v>
      </c>
      <c r="AZ15" s="35">
        <v>20309.599999999999</v>
      </c>
      <c r="BA15" s="35">
        <v>20412.3</v>
      </c>
      <c r="BB15" s="35">
        <v>20514.8</v>
      </c>
      <c r="BC15" s="35">
        <v>20618.099999999999</v>
      </c>
      <c r="BD15" s="35">
        <v>20722.400000000001</v>
      </c>
    </row>
    <row r="16" spans="1:56" ht="15" hidden="1" customHeight="1">
      <c r="D16" s="28" t="s">
        <v>108</v>
      </c>
      <c r="E16" s="36">
        <v>-0.93</v>
      </c>
      <c r="F16" s="36">
        <v>4.57</v>
      </c>
      <c r="G16" s="36">
        <v>4.28</v>
      </c>
      <c r="H16" s="36">
        <v>2.0699999999999998</v>
      </c>
      <c r="I16" s="36">
        <v>0.64</v>
      </c>
      <c r="J16" s="36">
        <v>3.92</v>
      </c>
      <c r="K16" s="36">
        <v>1.98</v>
      </c>
      <c r="L16" s="37">
        <v>1.5</v>
      </c>
      <c r="M16" s="87">
        <v>2.9</v>
      </c>
      <c r="N16" s="76">
        <v>2.5099999999999998</v>
      </c>
      <c r="O16" s="76">
        <v>2.59</v>
      </c>
      <c r="P16" s="101">
        <v>2.68</v>
      </c>
      <c r="Q16" s="87">
        <v>2.5299999999999998</v>
      </c>
      <c r="R16" s="88">
        <v>2.58</v>
      </c>
      <c r="S16" s="37">
        <v>2.44</v>
      </c>
      <c r="T16" s="37">
        <v>2.33</v>
      </c>
      <c r="U16" s="37">
        <v>2.29</v>
      </c>
      <c r="V16" s="37">
        <v>2.1800000000000002</v>
      </c>
      <c r="W16" s="37">
        <v>1.96</v>
      </c>
      <c r="X16" s="37">
        <v>1.83</v>
      </c>
      <c r="Y16" s="37">
        <v>1.74</v>
      </c>
      <c r="Z16" s="37">
        <v>1.73</v>
      </c>
      <c r="AA16" s="37">
        <v>1.76</v>
      </c>
      <c r="AB16" s="37">
        <v>1.82</v>
      </c>
      <c r="AC16" s="37">
        <v>1.79</v>
      </c>
      <c r="AD16" s="37">
        <v>1.92</v>
      </c>
      <c r="AE16" s="37">
        <v>1.97</v>
      </c>
      <c r="AF16" s="37">
        <v>2.09</v>
      </c>
      <c r="AG16" s="37">
        <v>2.0699999999999998</v>
      </c>
      <c r="AH16" s="37">
        <v>2.09</v>
      </c>
      <c r="AI16" s="37">
        <v>2.09</v>
      </c>
      <c r="AJ16" s="37">
        <v>2.08</v>
      </c>
      <c r="AK16" s="37">
        <v>2.06</v>
      </c>
      <c r="AL16" s="37">
        <v>2.06</v>
      </c>
      <c r="AM16" s="37">
        <v>2.0499999999999998</v>
      </c>
      <c r="AN16" s="37">
        <v>2.0499999999999998</v>
      </c>
      <c r="AO16" s="37">
        <v>2.0499999999999998</v>
      </c>
      <c r="AP16" s="37">
        <v>2.04</v>
      </c>
      <c r="AQ16" s="37">
        <v>2.04</v>
      </c>
      <c r="AR16" s="37">
        <v>2.0299999999999998</v>
      </c>
      <c r="AS16" s="37">
        <v>2.0299999999999998</v>
      </c>
      <c r="AT16" s="37">
        <v>2.0299999999999998</v>
      </c>
      <c r="AU16" s="37">
        <v>2.0299999999999998</v>
      </c>
      <c r="AV16" s="37">
        <v>2.0299999999999998</v>
      </c>
      <c r="AW16" s="37">
        <v>2.0299999999999998</v>
      </c>
      <c r="AX16" s="37">
        <v>2.0299999999999998</v>
      </c>
      <c r="AY16" s="37">
        <v>2.04</v>
      </c>
      <c r="AZ16" s="37">
        <v>2.04</v>
      </c>
      <c r="BA16" s="37">
        <v>2.04</v>
      </c>
      <c r="BB16" s="37">
        <v>2.0299999999999998</v>
      </c>
      <c r="BC16" s="37">
        <v>2.0299999999999998</v>
      </c>
      <c r="BD16" s="37">
        <v>2.04</v>
      </c>
    </row>
    <row r="17" spans="1:56" ht="15" hidden="1" customHeight="1">
      <c r="B17" s="28" t="s">
        <v>113</v>
      </c>
      <c r="D17" s="28" t="s">
        <v>112</v>
      </c>
      <c r="E17" s="34">
        <v>15947.1</v>
      </c>
      <c r="F17" s="34">
        <v>16120.9</v>
      </c>
      <c r="G17" s="34">
        <v>16301.1</v>
      </c>
      <c r="H17" s="34">
        <v>16377.7</v>
      </c>
      <c r="I17" s="34">
        <v>16371.4</v>
      </c>
      <c r="J17" s="34">
        <v>16529.7</v>
      </c>
      <c r="K17" s="34">
        <v>16585.099999999999</v>
      </c>
      <c r="L17" s="35">
        <v>16623.099999999999</v>
      </c>
      <c r="M17" s="85">
        <v>16747</v>
      </c>
      <c r="N17" s="75">
        <v>16855.7</v>
      </c>
      <c r="O17" s="75">
        <v>16960.900000000001</v>
      </c>
      <c r="P17" s="100">
        <v>17069</v>
      </c>
      <c r="Q17" s="85">
        <v>17164.5</v>
      </c>
      <c r="R17" s="86">
        <v>17264</v>
      </c>
      <c r="S17" s="35">
        <v>17361</v>
      </c>
      <c r="T17" s="35">
        <v>17456.8</v>
      </c>
      <c r="U17" s="35">
        <v>17546.900000000001</v>
      </c>
      <c r="V17" s="35">
        <v>17633.900000000001</v>
      </c>
      <c r="W17" s="35">
        <v>17710</v>
      </c>
      <c r="X17" s="35">
        <v>17793.2</v>
      </c>
      <c r="Y17" s="35">
        <v>17867.3</v>
      </c>
      <c r="Z17" s="35">
        <v>17937.599999999999</v>
      </c>
      <c r="AA17" s="35">
        <v>18013</v>
      </c>
      <c r="AB17" s="35">
        <v>18093.5</v>
      </c>
      <c r="AC17" s="35">
        <v>18171.900000000001</v>
      </c>
      <c r="AD17" s="35">
        <v>18256.400000000001</v>
      </c>
      <c r="AE17" s="35">
        <v>18343.400000000001</v>
      </c>
      <c r="AF17" s="35">
        <v>18436.3</v>
      </c>
      <c r="AG17" s="35">
        <v>18529.099999999999</v>
      </c>
      <c r="AH17" s="35">
        <v>18622.599999999999</v>
      </c>
      <c r="AI17" s="35">
        <v>18716.5</v>
      </c>
      <c r="AJ17" s="35">
        <v>18810.2</v>
      </c>
      <c r="AK17" s="35">
        <v>18903.599999999999</v>
      </c>
      <c r="AL17" s="35">
        <v>18997.2</v>
      </c>
      <c r="AM17" s="35">
        <v>19091.5</v>
      </c>
      <c r="AN17" s="35">
        <v>19187.099999999999</v>
      </c>
      <c r="AO17" s="35">
        <v>19282.5</v>
      </c>
      <c r="AP17" s="35">
        <v>19376.900000000001</v>
      </c>
      <c r="AQ17" s="35">
        <v>19472.400000000001</v>
      </c>
      <c r="AR17" s="35">
        <v>19568.2</v>
      </c>
      <c r="AS17" s="35">
        <v>19664</v>
      </c>
      <c r="AT17" s="35">
        <v>19760</v>
      </c>
      <c r="AU17" s="35">
        <v>19856.3</v>
      </c>
      <c r="AV17" s="35">
        <v>19953</v>
      </c>
      <c r="AW17" s="35">
        <v>20050.2</v>
      </c>
      <c r="AX17" s="35">
        <v>20148.099999999999</v>
      </c>
      <c r="AY17" s="35">
        <v>20246.400000000001</v>
      </c>
      <c r="AZ17" s="35">
        <v>20345.599999999999</v>
      </c>
      <c r="BA17" s="35">
        <v>20445.400000000001</v>
      </c>
      <c r="BB17" s="35">
        <v>20545.3</v>
      </c>
      <c r="BC17" s="35">
        <v>20646</v>
      </c>
      <c r="BD17" s="35">
        <v>20748</v>
      </c>
    </row>
    <row r="18" spans="1:56" ht="15" hidden="1" customHeight="1">
      <c r="D18" s="28" t="s">
        <v>108</v>
      </c>
      <c r="E18" s="36">
        <v>-1.1599999999999999</v>
      </c>
      <c r="F18" s="36">
        <v>4.43</v>
      </c>
      <c r="G18" s="36">
        <v>4.55</v>
      </c>
      <c r="H18" s="36">
        <v>1.89</v>
      </c>
      <c r="I18" s="36">
        <v>-0.15</v>
      </c>
      <c r="J18" s="36">
        <v>3.92</v>
      </c>
      <c r="K18" s="36">
        <v>1.35</v>
      </c>
      <c r="L18" s="37">
        <v>0.92</v>
      </c>
      <c r="M18" s="87">
        <v>3.02</v>
      </c>
      <c r="N18" s="76">
        <v>2.62</v>
      </c>
      <c r="O18" s="76">
        <v>2.52</v>
      </c>
      <c r="P18" s="101">
        <v>2.57</v>
      </c>
      <c r="Q18" s="87">
        <v>2.2599999999999998</v>
      </c>
      <c r="R18" s="88">
        <v>2.34</v>
      </c>
      <c r="S18" s="37">
        <v>2.27</v>
      </c>
      <c r="T18" s="37">
        <v>2.23</v>
      </c>
      <c r="U18" s="37">
        <v>2.08</v>
      </c>
      <c r="V18" s="37">
        <v>2</v>
      </c>
      <c r="W18" s="37">
        <v>1.74</v>
      </c>
      <c r="X18" s="37">
        <v>1.89</v>
      </c>
      <c r="Y18" s="37">
        <v>1.68</v>
      </c>
      <c r="Z18" s="37">
        <v>1.58</v>
      </c>
      <c r="AA18" s="37">
        <v>1.69</v>
      </c>
      <c r="AB18" s="37">
        <v>1.8</v>
      </c>
      <c r="AC18" s="37">
        <v>1.74</v>
      </c>
      <c r="AD18" s="37">
        <v>1.87</v>
      </c>
      <c r="AE18" s="37">
        <v>1.92</v>
      </c>
      <c r="AF18" s="37">
        <v>2.04</v>
      </c>
      <c r="AG18" s="37">
        <v>2.0299999999999998</v>
      </c>
      <c r="AH18" s="37">
        <v>2.0299999999999998</v>
      </c>
      <c r="AI18" s="37">
        <v>2.0299999999999998</v>
      </c>
      <c r="AJ18" s="37">
        <v>2.02</v>
      </c>
      <c r="AK18" s="37">
        <v>2</v>
      </c>
      <c r="AL18" s="37">
        <v>1.99</v>
      </c>
      <c r="AM18" s="37">
        <v>2</v>
      </c>
      <c r="AN18" s="37">
        <v>2.02</v>
      </c>
      <c r="AO18" s="37">
        <v>2</v>
      </c>
      <c r="AP18" s="37">
        <v>1.97</v>
      </c>
      <c r="AQ18" s="37">
        <v>1.99</v>
      </c>
      <c r="AR18" s="37">
        <v>1.98</v>
      </c>
      <c r="AS18" s="37">
        <v>1.97</v>
      </c>
      <c r="AT18" s="37">
        <v>1.97</v>
      </c>
      <c r="AU18" s="37">
        <v>1.96</v>
      </c>
      <c r="AV18" s="37">
        <v>1.96</v>
      </c>
      <c r="AW18" s="37">
        <v>1.96</v>
      </c>
      <c r="AX18" s="37">
        <v>1.97</v>
      </c>
      <c r="AY18" s="37">
        <v>1.97</v>
      </c>
      <c r="AZ18" s="37">
        <v>1.97</v>
      </c>
      <c r="BA18" s="37">
        <v>1.98</v>
      </c>
      <c r="BB18" s="37">
        <v>1.97</v>
      </c>
      <c r="BC18" s="37">
        <v>1.98</v>
      </c>
      <c r="BD18" s="37">
        <v>1.99</v>
      </c>
    </row>
    <row r="19" spans="1:56" ht="15" hidden="1" customHeight="1">
      <c r="B19" s="28" t="s">
        <v>114</v>
      </c>
      <c r="D19" s="28" t="s">
        <v>112</v>
      </c>
      <c r="E19" s="34">
        <v>16369.9</v>
      </c>
      <c r="F19" s="34">
        <v>16433.5</v>
      </c>
      <c r="G19" s="34">
        <v>16496.900000000001</v>
      </c>
      <c r="H19" s="34">
        <v>16560</v>
      </c>
      <c r="I19" s="34">
        <v>16622.400000000001</v>
      </c>
      <c r="J19" s="34">
        <v>16684.3</v>
      </c>
      <c r="K19" s="34">
        <v>16746.400000000001</v>
      </c>
      <c r="L19" s="35">
        <v>16809.3</v>
      </c>
      <c r="M19" s="85">
        <v>16873.7</v>
      </c>
      <c r="N19" s="75">
        <v>16939.5</v>
      </c>
      <c r="O19" s="75">
        <v>17006.7</v>
      </c>
      <c r="P19" s="100">
        <v>17075.7</v>
      </c>
      <c r="Q19" s="85">
        <v>17147.2</v>
      </c>
      <c r="R19" s="86">
        <v>17220.5</v>
      </c>
      <c r="S19" s="35">
        <v>17295.7</v>
      </c>
      <c r="T19" s="35">
        <v>17372.900000000001</v>
      </c>
      <c r="U19" s="35">
        <v>17452.099999999999</v>
      </c>
      <c r="V19" s="35">
        <v>17533.5</v>
      </c>
      <c r="W19" s="35">
        <v>17616.8</v>
      </c>
      <c r="X19" s="35">
        <v>17702</v>
      </c>
      <c r="Y19" s="35">
        <v>17789.099999999999</v>
      </c>
      <c r="Z19" s="35">
        <v>17878.3</v>
      </c>
      <c r="AA19" s="35">
        <v>17969</v>
      </c>
      <c r="AB19" s="35">
        <v>18061.099999999999</v>
      </c>
      <c r="AC19" s="35">
        <v>18154.2</v>
      </c>
      <c r="AD19" s="35">
        <v>18248.8</v>
      </c>
      <c r="AE19" s="35">
        <v>18344.2</v>
      </c>
      <c r="AF19" s="35">
        <v>18440.3</v>
      </c>
      <c r="AG19" s="35">
        <v>18536.5</v>
      </c>
      <c r="AH19" s="35">
        <v>18632.7</v>
      </c>
      <c r="AI19" s="35">
        <v>18729.099999999999</v>
      </c>
      <c r="AJ19" s="35">
        <v>18825.599999999999</v>
      </c>
      <c r="AK19" s="35">
        <v>18921.900000000001</v>
      </c>
      <c r="AL19" s="35">
        <v>19018.400000000001</v>
      </c>
      <c r="AM19" s="35">
        <v>19115.2</v>
      </c>
      <c r="AN19" s="35">
        <v>19212.2</v>
      </c>
      <c r="AO19" s="35">
        <v>19309.900000000001</v>
      </c>
      <c r="AP19" s="35">
        <v>19407.599999999999</v>
      </c>
      <c r="AQ19" s="35">
        <v>19505.8</v>
      </c>
      <c r="AR19" s="35">
        <v>19604.2</v>
      </c>
      <c r="AS19" s="35">
        <v>19702.900000000001</v>
      </c>
      <c r="AT19" s="35">
        <v>19802</v>
      </c>
      <c r="AU19" s="35">
        <v>19901.5</v>
      </c>
      <c r="AV19" s="35">
        <v>20001.5</v>
      </c>
      <c r="AW19" s="35">
        <v>20102.3</v>
      </c>
      <c r="AX19" s="35">
        <v>20203.7</v>
      </c>
      <c r="AY19" s="35">
        <v>20305.7</v>
      </c>
      <c r="AZ19" s="35">
        <v>20408.3</v>
      </c>
      <c r="BA19" s="35">
        <v>20511.5</v>
      </c>
      <c r="BB19" s="35">
        <v>20614.599999999999</v>
      </c>
      <c r="BC19" s="35">
        <v>20718.400000000001</v>
      </c>
      <c r="BD19" s="35">
        <v>20823.2</v>
      </c>
    </row>
    <row r="20" spans="1:56" ht="15" hidden="1" customHeight="1">
      <c r="D20" s="28" t="s">
        <v>108</v>
      </c>
      <c r="E20" s="36">
        <v>1.59</v>
      </c>
      <c r="F20" s="36">
        <v>1.56</v>
      </c>
      <c r="G20" s="36">
        <v>1.55</v>
      </c>
      <c r="H20" s="36">
        <v>1.54</v>
      </c>
      <c r="I20" s="36">
        <v>1.51</v>
      </c>
      <c r="J20" s="36">
        <v>1.5</v>
      </c>
      <c r="K20" s="36">
        <v>1.5</v>
      </c>
      <c r="L20" s="37">
        <v>1.51</v>
      </c>
      <c r="M20" s="87">
        <v>1.54</v>
      </c>
      <c r="N20" s="76">
        <v>1.57</v>
      </c>
      <c r="O20" s="76">
        <v>1.6</v>
      </c>
      <c r="P20" s="101">
        <v>1.63</v>
      </c>
      <c r="Q20" s="87">
        <v>1.68</v>
      </c>
      <c r="R20" s="88">
        <v>1.72</v>
      </c>
      <c r="S20" s="37">
        <v>1.76</v>
      </c>
      <c r="T20" s="37">
        <v>1.8</v>
      </c>
      <c r="U20" s="37">
        <v>1.84</v>
      </c>
      <c r="V20" s="37">
        <v>1.88</v>
      </c>
      <c r="W20" s="37">
        <v>1.91</v>
      </c>
      <c r="X20" s="37">
        <v>1.95</v>
      </c>
      <c r="Y20" s="37">
        <v>1.98</v>
      </c>
      <c r="Z20" s="37">
        <v>2.02</v>
      </c>
      <c r="AA20" s="37">
        <v>2.0499999999999998</v>
      </c>
      <c r="AB20" s="37">
        <v>2.0699999999999998</v>
      </c>
      <c r="AC20" s="37">
        <v>2.08</v>
      </c>
      <c r="AD20" s="37">
        <v>2.1</v>
      </c>
      <c r="AE20" s="37">
        <v>2.11</v>
      </c>
      <c r="AF20" s="37">
        <v>2.11</v>
      </c>
      <c r="AG20" s="37">
        <v>2.1</v>
      </c>
      <c r="AH20" s="37">
        <v>2.09</v>
      </c>
      <c r="AI20" s="37">
        <v>2.09</v>
      </c>
      <c r="AJ20" s="37">
        <v>2.08</v>
      </c>
      <c r="AK20" s="37">
        <v>2.06</v>
      </c>
      <c r="AL20" s="37">
        <v>2.06</v>
      </c>
      <c r="AM20" s="37">
        <v>2.0499999999999998</v>
      </c>
      <c r="AN20" s="37">
        <v>2.0499999999999998</v>
      </c>
      <c r="AO20" s="37">
        <v>2.0499999999999998</v>
      </c>
      <c r="AP20" s="37">
        <v>2.04</v>
      </c>
      <c r="AQ20" s="37">
        <v>2.04</v>
      </c>
      <c r="AR20" s="37">
        <v>2.0299999999999998</v>
      </c>
      <c r="AS20" s="37">
        <v>2.0299999999999998</v>
      </c>
      <c r="AT20" s="37">
        <v>2.0299999999999998</v>
      </c>
      <c r="AU20" s="37">
        <v>2.0299999999999998</v>
      </c>
      <c r="AV20" s="37">
        <v>2.0299999999999998</v>
      </c>
      <c r="AW20" s="37">
        <v>2.0299999999999998</v>
      </c>
      <c r="AX20" s="37">
        <v>2.0299999999999998</v>
      </c>
      <c r="AY20" s="37">
        <v>2.04</v>
      </c>
      <c r="AZ20" s="37">
        <v>2.04</v>
      </c>
      <c r="BA20" s="37">
        <v>2.04</v>
      </c>
      <c r="BB20" s="37">
        <v>2.0299999999999998</v>
      </c>
      <c r="BC20" s="37">
        <v>2.0299999999999998</v>
      </c>
      <c r="BD20" s="37">
        <v>2.04</v>
      </c>
    </row>
    <row r="21" spans="1:56" s="38" customFormat="1" ht="15" hidden="1" customHeight="1">
      <c r="M21" s="89"/>
      <c r="N21" s="77"/>
      <c r="O21" s="77"/>
      <c r="P21" s="102"/>
      <c r="Q21" s="89"/>
      <c r="R21" s="90"/>
    </row>
    <row r="22" spans="1:56" s="38" customFormat="1" ht="15" customHeight="1">
      <c r="A22" s="38" t="s">
        <v>115</v>
      </c>
      <c r="E22" s="38" t="s">
        <v>105</v>
      </c>
      <c r="F22" s="38" t="s">
        <v>105</v>
      </c>
      <c r="G22" s="38" t="s">
        <v>105</v>
      </c>
      <c r="H22" s="38" t="s">
        <v>105</v>
      </c>
      <c r="I22" s="38" t="s">
        <v>105</v>
      </c>
      <c r="J22" s="38" t="s">
        <v>105</v>
      </c>
      <c r="K22" s="38" t="s">
        <v>105</v>
      </c>
      <c r="L22" s="38" t="s">
        <v>105</v>
      </c>
      <c r="M22" s="89" t="s">
        <v>105</v>
      </c>
      <c r="N22" s="77" t="s">
        <v>105</v>
      </c>
      <c r="O22" s="77" t="s">
        <v>105</v>
      </c>
      <c r="P22" s="102" t="s">
        <v>105</v>
      </c>
      <c r="Q22" s="89" t="s">
        <v>105</v>
      </c>
      <c r="R22" s="90" t="s">
        <v>105</v>
      </c>
      <c r="S22" s="38" t="s">
        <v>105</v>
      </c>
      <c r="T22" s="38" t="s">
        <v>105</v>
      </c>
      <c r="U22" s="38" t="s">
        <v>105</v>
      </c>
      <c r="V22" s="38" t="s">
        <v>105</v>
      </c>
      <c r="W22" s="38" t="s">
        <v>105</v>
      </c>
      <c r="X22" s="38" t="s">
        <v>105</v>
      </c>
      <c r="Y22" s="38" t="s">
        <v>105</v>
      </c>
      <c r="Z22" s="38" t="s">
        <v>105</v>
      </c>
      <c r="AA22" s="38" t="s">
        <v>105</v>
      </c>
      <c r="AB22" s="38" t="s">
        <v>105</v>
      </c>
      <c r="AC22" s="38" t="s">
        <v>105</v>
      </c>
      <c r="AD22" s="38" t="s">
        <v>105</v>
      </c>
      <c r="AE22" s="38" t="s">
        <v>105</v>
      </c>
      <c r="AF22" s="38" t="s">
        <v>105</v>
      </c>
      <c r="AG22" s="38" t="s">
        <v>105</v>
      </c>
      <c r="AH22" s="38" t="s">
        <v>105</v>
      </c>
      <c r="AI22" s="38" t="s">
        <v>105</v>
      </c>
      <c r="AJ22" s="38" t="s">
        <v>105</v>
      </c>
      <c r="AK22" s="38" t="s">
        <v>105</v>
      </c>
      <c r="AL22" s="38" t="s">
        <v>105</v>
      </c>
      <c r="AM22" s="38" t="s">
        <v>105</v>
      </c>
      <c r="AN22" s="38" t="s">
        <v>105</v>
      </c>
      <c r="AO22" s="38" t="s">
        <v>105</v>
      </c>
      <c r="AP22" s="38" t="s">
        <v>105</v>
      </c>
      <c r="AQ22" s="38" t="s">
        <v>105</v>
      </c>
      <c r="AR22" s="38" t="s">
        <v>105</v>
      </c>
      <c r="AS22" s="38" t="s">
        <v>105</v>
      </c>
      <c r="AT22" s="38" t="s">
        <v>105</v>
      </c>
      <c r="AU22" s="38" t="s">
        <v>105</v>
      </c>
      <c r="AV22" s="38" t="s">
        <v>105</v>
      </c>
      <c r="AW22" s="38" t="s">
        <v>105</v>
      </c>
      <c r="AX22" s="38" t="s">
        <v>105</v>
      </c>
      <c r="AY22" s="38" t="s">
        <v>105</v>
      </c>
      <c r="AZ22" s="38" t="s">
        <v>105</v>
      </c>
      <c r="BA22" s="38" t="s">
        <v>105</v>
      </c>
      <c r="BB22" s="38" t="s">
        <v>105</v>
      </c>
      <c r="BC22" s="38" t="s">
        <v>105</v>
      </c>
      <c r="BD22" s="38" t="s">
        <v>105</v>
      </c>
    </row>
    <row r="23" spans="1:56" ht="15" hidden="1" customHeight="1">
      <c r="B23" s="28" t="s">
        <v>116</v>
      </c>
      <c r="D23" s="28" t="s">
        <v>117</v>
      </c>
      <c r="E23" s="36">
        <v>108.54</v>
      </c>
      <c r="F23" s="36">
        <v>109.117</v>
      </c>
      <c r="G23" s="36">
        <v>109.441</v>
      </c>
      <c r="H23" s="36">
        <v>109.322</v>
      </c>
      <c r="I23" s="36">
        <v>108.795</v>
      </c>
      <c r="J23" s="36">
        <v>109.39100000000001</v>
      </c>
      <c r="K23" s="36">
        <v>109.74</v>
      </c>
      <c r="L23" s="37">
        <v>109.81399999999999</v>
      </c>
      <c r="M23" s="87">
        <v>109.93899999999999</v>
      </c>
      <c r="N23" s="76">
        <v>110.399</v>
      </c>
      <c r="O23" s="76">
        <v>110.89700000000001</v>
      </c>
      <c r="P23" s="101">
        <v>111.41500000000001</v>
      </c>
      <c r="Q23" s="87">
        <v>111.95399999999999</v>
      </c>
      <c r="R23" s="88">
        <v>112.497</v>
      </c>
      <c r="S23" s="37">
        <v>113.05200000000001</v>
      </c>
      <c r="T23" s="37">
        <v>113.616</v>
      </c>
      <c r="U23" s="37">
        <v>114.18300000000001</v>
      </c>
      <c r="V23" s="37">
        <v>114.73099999999999</v>
      </c>
      <c r="W23" s="37">
        <v>115.301</v>
      </c>
      <c r="X23" s="37">
        <v>115.869</v>
      </c>
      <c r="Y23" s="37">
        <v>116.453</v>
      </c>
      <c r="Z23" s="37">
        <v>117.01600000000001</v>
      </c>
      <c r="AA23" s="37">
        <v>117.598</v>
      </c>
      <c r="AB23" s="37">
        <v>118.187</v>
      </c>
      <c r="AC23" s="37">
        <v>118.783</v>
      </c>
      <c r="AD23" s="37">
        <v>119.357</v>
      </c>
      <c r="AE23" s="37">
        <v>119.95</v>
      </c>
      <c r="AF23" s="37">
        <v>120.55</v>
      </c>
      <c r="AG23" s="37">
        <v>121.155</v>
      </c>
      <c r="AH23" s="37">
        <v>121.74</v>
      </c>
      <c r="AI23" s="37">
        <v>122.342</v>
      </c>
      <c r="AJ23" s="37">
        <v>122.95099999999999</v>
      </c>
      <c r="AK23" s="37">
        <v>123.566</v>
      </c>
      <c r="AL23" s="37">
        <v>124.15600000000001</v>
      </c>
      <c r="AM23" s="37">
        <v>124.768</v>
      </c>
      <c r="AN23" s="37">
        <v>125.38800000000001</v>
      </c>
      <c r="AO23" s="37">
        <v>126.01300000000001</v>
      </c>
      <c r="AP23" s="37">
        <v>126.614</v>
      </c>
      <c r="AQ23" s="37">
        <v>127.238</v>
      </c>
      <c r="AR23" s="37">
        <v>127.87</v>
      </c>
      <c r="AS23" s="37">
        <v>128.506</v>
      </c>
      <c r="AT23" s="37">
        <v>129.12100000000001</v>
      </c>
      <c r="AU23" s="37">
        <v>129.75800000000001</v>
      </c>
      <c r="AV23" s="37">
        <v>130.40199999999999</v>
      </c>
      <c r="AW23" s="37">
        <v>131.053</v>
      </c>
      <c r="AX23" s="37">
        <v>131.68100000000001</v>
      </c>
      <c r="AY23" s="37">
        <v>132.33199999999999</v>
      </c>
      <c r="AZ23" s="37">
        <v>132.989</v>
      </c>
      <c r="BA23" s="37">
        <v>133.65</v>
      </c>
      <c r="BB23" s="37">
        <v>134.28800000000001</v>
      </c>
      <c r="BC23" s="37">
        <v>134.94900000000001</v>
      </c>
      <c r="BD23" s="37">
        <v>135.61799999999999</v>
      </c>
    </row>
    <row r="24" spans="1:56" ht="15" hidden="1" customHeight="1">
      <c r="D24" s="28" t="s">
        <v>108</v>
      </c>
      <c r="E24" s="36">
        <v>1.61</v>
      </c>
      <c r="F24" s="36">
        <v>2.14</v>
      </c>
      <c r="G24" s="36">
        <v>1.19</v>
      </c>
      <c r="H24" s="36">
        <v>-0.43</v>
      </c>
      <c r="I24" s="36">
        <v>-1.91</v>
      </c>
      <c r="J24" s="36">
        <v>2.21</v>
      </c>
      <c r="K24" s="36">
        <v>1.28</v>
      </c>
      <c r="L24" s="37">
        <v>0.27</v>
      </c>
      <c r="M24" s="87">
        <v>0.46</v>
      </c>
      <c r="N24" s="76">
        <v>1.69</v>
      </c>
      <c r="O24" s="76">
        <v>1.81</v>
      </c>
      <c r="P24" s="101">
        <v>1.88</v>
      </c>
      <c r="Q24" s="87">
        <v>1.95</v>
      </c>
      <c r="R24" s="88">
        <v>1.95</v>
      </c>
      <c r="S24" s="37">
        <v>1.99</v>
      </c>
      <c r="T24" s="37">
        <v>2.0099999999999998</v>
      </c>
      <c r="U24" s="37">
        <v>2.0099999999999998</v>
      </c>
      <c r="V24" s="37">
        <v>1.93</v>
      </c>
      <c r="W24" s="37">
        <v>2</v>
      </c>
      <c r="X24" s="37">
        <v>1.98</v>
      </c>
      <c r="Y24" s="37">
        <v>2.0299999999999998</v>
      </c>
      <c r="Z24" s="37">
        <v>1.95</v>
      </c>
      <c r="AA24" s="37">
        <v>2.0099999999999998</v>
      </c>
      <c r="AB24" s="37">
        <v>2.02</v>
      </c>
      <c r="AC24" s="37">
        <v>2.0299999999999998</v>
      </c>
      <c r="AD24" s="37">
        <v>1.95</v>
      </c>
      <c r="AE24" s="37">
        <v>2</v>
      </c>
      <c r="AF24" s="37">
        <v>2.0099999999999998</v>
      </c>
      <c r="AG24" s="37">
        <v>2.02</v>
      </c>
      <c r="AH24" s="37">
        <v>1.95</v>
      </c>
      <c r="AI24" s="37">
        <v>1.99</v>
      </c>
      <c r="AJ24" s="37">
        <v>2.0099999999999998</v>
      </c>
      <c r="AK24" s="37">
        <v>2.0099999999999998</v>
      </c>
      <c r="AL24" s="37">
        <v>1.92</v>
      </c>
      <c r="AM24" s="37">
        <v>1.99</v>
      </c>
      <c r="AN24" s="37">
        <v>2</v>
      </c>
      <c r="AO24" s="37">
        <v>2.0099999999999998</v>
      </c>
      <c r="AP24" s="37">
        <v>1.92</v>
      </c>
      <c r="AQ24" s="37">
        <v>1.98</v>
      </c>
      <c r="AR24" s="37">
        <v>2</v>
      </c>
      <c r="AS24" s="37">
        <v>2.0099999999999998</v>
      </c>
      <c r="AT24" s="37">
        <v>1.93</v>
      </c>
      <c r="AU24" s="37">
        <v>1.99</v>
      </c>
      <c r="AV24" s="37">
        <v>2</v>
      </c>
      <c r="AW24" s="37">
        <v>2.0099999999999998</v>
      </c>
      <c r="AX24" s="37">
        <v>1.93</v>
      </c>
      <c r="AY24" s="37">
        <v>1.99</v>
      </c>
      <c r="AZ24" s="37">
        <v>2</v>
      </c>
      <c r="BA24" s="37">
        <v>2</v>
      </c>
      <c r="BB24" s="37">
        <v>1.92</v>
      </c>
      <c r="BC24" s="37">
        <v>1.98</v>
      </c>
      <c r="BD24" s="37">
        <v>2</v>
      </c>
    </row>
    <row r="25" spans="1:56" ht="15" hidden="1" customHeight="1">
      <c r="B25" s="28" t="s">
        <v>118</v>
      </c>
      <c r="D25" s="28" t="s">
        <v>117</v>
      </c>
      <c r="E25" s="36">
        <v>107.334</v>
      </c>
      <c r="F25" s="36">
        <v>107.86</v>
      </c>
      <c r="G25" s="36">
        <v>108.232</v>
      </c>
      <c r="H25" s="36">
        <v>108.498</v>
      </c>
      <c r="I25" s="36">
        <v>108.758</v>
      </c>
      <c r="J25" s="36">
        <v>109.264</v>
      </c>
      <c r="K25" s="36">
        <v>109.636</v>
      </c>
      <c r="L25" s="37">
        <v>109.96599999999999</v>
      </c>
      <c r="M25" s="87">
        <v>110.36</v>
      </c>
      <c r="N25" s="76">
        <v>110.79300000000001</v>
      </c>
      <c r="O25" s="76">
        <v>111.256</v>
      </c>
      <c r="P25" s="101">
        <v>111.747</v>
      </c>
      <c r="Q25" s="87">
        <v>112.26</v>
      </c>
      <c r="R25" s="88">
        <v>112.79300000000001</v>
      </c>
      <c r="S25" s="37">
        <v>113.33199999999999</v>
      </c>
      <c r="T25" s="37">
        <v>113.886</v>
      </c>
      <c r="U25" s="37">
        <v>114.444</v>
      </c>
      <c r="V25" s="37">
        <v>115.004</v>
      </c>
      <c r="W25" s="37">
        <v>115.574</v>
      </c>
      <c r="X25" s="37">
        <v>116.14700000000001</v>
      </c>
      <c r="Y25" s="37">
        <v>116.717</v>
      </c>
      <c r="Z25" s="37">
        <v>117.29</v>
      </c>
      <c r="AA25" s="37">
        <v>117.864</v>
      </c>
      <c r="AB25" s="37">
        <v>118.441</v>
      </c>
      <c r="AC25" s="37">
        <v>119.01900000000001</v>
      </c>
      <c r="AD25" s="37">
        <v>119.598</v>
      </c>
      <c r="AE25" s="37">
        <v>120.18</v>
      </c>
      <c r="AF25" s="37">
        <v>120.765</v>
      </c>
      <c r="AG25" s="37">
        <v>121.352</v>
      </c>
      <c r="AH25" s="37">
        <v>121.94199999999999</v>
      </c>
      <c r="AI25" s="37">
        <v>122.535</v>
      </c>
      <c r="AJ25" s="37">
        <v>123.13200000000001</v>
      </c>
      <c r="AK25" s="37">
        <v>123.73099999999999</v>
      </c>
      <c r="AL25" s="37">
        <v>124.333</v>
      </c>
      <c r="AM25" s="37">
        <v>124.93899999999999</v>
      </c>
      <c r="AN25" s="37">
        <v>125.54900000000001</v>
      </c>
      <c r="AO25" s="37">
        <v>126.161</v>
      </c>
      <c r="AP25" s="37">
        <v>126.776</v>
      </c>
      <c r="AQ25" s="37">
        <v>127.39400000000001</v>
      </c>
      <c r="AR25" s="37">
        <v>128.01499999999999</v>
      </c>
      <c r="AS25" s="37">
        <v>128.63900000000001</v>
      </c>
      <c r="AT25" s="37">
        <v>129.26599999999999</v>
      </c>
      <c r="AU25" s="37">
        <v>129.89599999999999</v>
      </c>
      <c r="AV25" s="37">
        <v>130.529</v>
      </c>
      <c r="AW25" s="37">
        <v>131.16499999999999</v>
      </c>
      <c r="AX25" s="37">
        <v>131.804</v>
      </c>
      <c r="AY25" s="37">
        <v>132.446</v>
      </c>
      <c r="AZ25" s="37">
        <v>133.09100000000001</v>
      </c>
      <c r="BA25" s="37">
        <v>133.738</v>
      </c>
      <c r="BB25" s="37">
        <v>134.38800000000001</v>
      </c>
      <c r="BC25" s="37">
        <v>135.041</v>
      </c>
      <c r="BD25" s="37">
        <v>135.697</v>
      </c>
    </row>
    <row r="26" spans="1:56" ht="15" customHeight="1">
      <c r="D26" s="28" t="s">
        <v>108</v>
      </c>
      <c r="E26" s="36">
        <v>1.43</v>
      </c>
      <c r="F26" s="36">
        <v>1.97</v>
      </c>
      <c r="G26" s="36">
        <v>1.39</v>
      </c>
      <c r="H26" s="36">
        <v>0.99</v>
      </c>
      <c r="I26" s="36">
        <v>0.96</v>
      </c>
      <c r="J26" s="36">
        <v>1.87</v>
      </c>
      <c r="K26" s="36">
        <v>1.37</v>
      </c>
      <c r="L26" s="37">
        <v>1.21</v>
      </c>
      <c r="M26" s="87">
        <v>1.44</v>
      </c>
      <c r="N26" s="76">
        <v>1.58</v>
      </c>
      <c r="O26" s="76">
        <v>1.68</v>
      </c>
      <c r="P26" s="101">
        <v>1.78</v>
      </c>
      <c r="Q26" s="87">
        <v>1.85</v>
      </c>
      <c r="R26" s="88">
        <v>1.91</v>
      </c>
      <c r="S26" s="37">
        <v>1.93</v>
      </c>
      <c r="T26" s="37">
        <v>1.97</v>
      </c>
      <c r="U26" s="37">
        <v>1.97</v>
      </c>
      <c r="V26" s="37">
        <v>1.97</v>
      </c>
      <c r="W26" s="37">
        <v>2</v>
      </c>
      <c r="X26" s="37">
        <v>1.99</v>
      </c>
      <c r="Y26" s="37">
        <v>1.98</v>
      </c>
      <c r="Z26" s="37">
        <v>1.98</v>
      </c>
      <c r="AA26" s="37">
        <v>1.98</v>
      </c>
      <c r="AB26" s="37">
        <v>1.97</v>
      </c>
      <c r="AC26" s="37">
        <v>1.96</v>
      </c>
      <c r="AD26" s="37">
        <v>1.96</v>
      </c>
      <c r="AE26" s="37">
        <v>1.96</v>
      </c>
      <c r="AF26" s="37">
        <v>1.96</v>
      </c>
      <c r="AG26" s="37">
        <v>1.96</v>
      </c>
      <c r="AH26" s="37">
        <v>1.96</v>
      </c>
      <c r="AI26" s="37">
        <v>1.96</v>
      </c>
      <c r="AJ26" s="37">
        <v>1.96</v>
      </c>
      <c r="AK26" s="37">
        <v>1.96</v>
      </c>
      <c r="AL26" s="37">
        <v>1.96</v>
      </c>
      <c r="AM26" s="37">
        <v>1.96</v>
      </c>
      <c r="AN26" s="37">
        <v>1.97</v>
      </c>
      <c r="AO26" s="37">
        <v>1.96</v>
      </c>
      <c r="AP26" s="37">
        <v>1.96</v>
      </c>
      <c r="AQ26" s="37">
        <v>1.96</v>
      </c>
      <c r="AR26" s="37">
        <v>1.97</v>
      </c>
      <c r="AS26" s="37">
        <v>1.96</v>
      </c>
      <c r="AT26" s="37">
        <v>1.96</v>
      </c>
      <c r="AU26" s="37">
        <v>1.96</v>
      </c>
      <c r="AV26" s="37">
        <v>1.96</v>
      </c>
      <c r="AW26" s="37">
        <v>1.96</v>
      </c>
      <c r="AX26" s="37">
        <v>1.96</v>
      </c>
      <c r="AY26" s="37">
        <v>1.96</v>
      </c>
      <c r="AZ26" s="37">
        <v>1.96</v>
      </c>
      <c r="BA26" s="37">
        <v>1.96</v>
      </c>
      <c r="BB26" s="37">
        <v>1.96</v>
      </c>
      <c r="BC26" s="37">
        <v>1.96</v>
      </c>
      <c r="BD26" s="37">
        <v>1.96</v>
      </c>
    </row>
    <row r="27" spans="1:56" s="58" customFormat="1" ht="15" customHeight="1">
      <c r="B27" s="58" t="s">
        <v>119</v>
      </c>
      <c r="D27" s="58" t="s">
        <v>10</v>
      </c>
      <c r="E27" s="59">
        <v>235.42500000000001</v>
      </c>
      <c r="F27" s="59">
        <v>236.846</v>
      </c>
      <c r="G27" s="59">
        <v>237.54400000000001</v>
      </c>
      <c r="H27" s="59">
        <v>237.035</v>
      </c>
      <c r="I27" s="59">
        <v>235.20099999999999</v>
      </c>
      <c r="J27" s="59">
        <v>236.93299999999999</v>
      </c>
      <c r="K27" s="59">
        <v>237.86500000000001</v>
      </c>
      <c r="L27" s="60">
        <v>238.077</v>
      </c>
      <c r="M27" s="91">
        <v>238.20699999999999</v>
      </c>
      <c r="N27" s="78">
        <v>239.471</v>
      </c>
      <c r="O27" s="78">
        <v>240.79499999999999</v>
      </c>
      <c r="P27" s="103">
        <v>242.16900000000001</v>
      </c>
      <c r="Q27" s="91">
        <v>243.608</v>
      </c>
      <c r="R27" s="92">
        <v>245.023</v>
      </c>
      <c r="S27" s="60">
        <v>246.482</v>
      </c>
      <c r="T27" s="60">
        <v>247.958</v>
      </c>
      <c r="U27" s="60">
        <v>249.453</v>
      </c>
      <c r="V27" s="60">
        <v>250.852</v>
      </c>
      <c r="W27" s="60">
        <v>252.33500000000001</v>
      </c>
      <c r="X27" s="60">
        <v>253.81200000000001</v>
      </c>
      <c r="Y27" s="60">
        <v>255.364</v>
      </c>
      <c r="Z27" s="60">
        <v>256.82400000000001</v>
      </c>
      <c r="AA27" s="60">
        <v>258.36799999999999</v>
      </c>
      <c r="AB27" s="60">
        <v>259.94</v>
      </c>
      <c r="AC27" s="60">
        <v>261.54599999999999</v>
      </c>
      <c r="AD27" s="60">
        <v>263.048</v>
      </c>
      <c r="AE27" s="60">
        <v>264.63200000000001</v>
      </c>
      <c r="AF27" s="60">
        <v>266.24299999999999</v>
      </c>
      <c r="AG27" s="60">
        <v>267.88</v>
      </c>
      <c r="AH27" s="60">
        <v>269.41899999999998</v>
      </c>
      <c r="AI27" s="60">
        <v>271.03300000000002</v>
      </c>
      <c r="AJ27" s="60">
        <v>272.67500000000001</v>
      </c>
      <c r="AK27" s="60">
        <v>274.34300000000002</v>
      </c>
      <c r="AL27" s="60">
        <v>275.89400000000001</v>
      </c>
      <c r="AM27" s="60">
        <v>277.54500000000002</v>
      </c>
      <c r="AN27" s="60">
        <v>279.226</v>
      </c>
      <c r="AO27" s="60">
        <v>280.93099999999998</v>
      </c>
      <c r="AP27" s="60">
        <v>282.52300000000002</v>
      </c>
      <c r="AQ27" s="60">
        <v>284.21600000000001</v>
      </c>
      <c r="AR27" s="60">
        <v>285.94299999999998</v>
      </c>
      <c r="AS27" s="60">
        <v>287.69</v>
      </c>
      <c r="AT27" s="60">
        <v>289.33199999999999</v>
      </c>
      <c r="AU27" s="60">
        <v>291.07499999999999</v>
      </c>
      <c r="AV27" s="60">
        <v>292.851</v>
      </c>
      <c r="AW27" s="60">
        <v>294.65300000000002</v>
      </c>
      <c r="AX27" s="60">
        <v>296.34500000000003</v>
      </c>
      <c r="AY27" s="60">
        <v>298.14400000000001</v>
      </c>
      <c r="AZ27" s="60">
        <v>299.97000000000003</v>
      </c>
      <c r="BA27" s="60">
        <v>301.81299999999999</v>
      </c>
      <c r="BB27" s="60">
        <v>303.54399999999998</v>
      </c>
      <c r="BC27" s="60">
        <v>305.38499999999999</v>
      </c>
      <c r="BD27" s="60">
        <v>307.26</v>
      </c>
    </row>
    <row r="28" spans="1:56" ht="15" customHeight="1">
      <c r="D28" s="28" t="s">
        <v>108</v>
      </c>
      <c r="E28" s="36">
        <v>2.09</v>
      </c>
      <c r="F28" s="36">
        <v>2.44</v>
      </c>
      <c r="G28" s="36">
        <v>1.18</v>
      </c>
      <c r="H28" s="36">
        <v>-0.85</v>
      </c>
      <c r="I28" s="36">
        <v>-3.06</v>
      </c>
      <c r="J28" s="36">
        <v>2.98</v>
      </c>
      <c r="K28" s="36">
        <v>1.58</v>
      </c>
      <c r="L28" s="37">
        <v>0.36</v>
      </c>
      <c r="M28" s="87">
        <v>0.22</v>
      </c>
      <c r="N28" s="76">
        <v>2.14</v>
      </c>
      <c r="O28" s="76">
        <v>2.23</v>
      </c>
      <c r="P28" s="101">
        <v>2.2999999999999998</v>
      </c>
      <c r="Q28" s="87">
        <v>2.4</v>
      </c>
      <c r="R28" s="88">
        <v>2.34</v>
      </c>
      <c r="S28" s="37">
        <v>2.4</v>
      </c>
      <c r="T28" s="37">
        <v>2.42</v>
      </c>
      <c r="U28" s="37">
        <v>2.4300000000000002</v>
      </c>
      <c r="V28" s="37">
        <v>2.2599999999999998</v>
      </c>
      <c r="W28" s="37">
        <v>2.39</v>
      </c>
      <c r="X28" s="37">
        <v>2.36</v>
      </c>
      <c r="Y28" s="37">
        <v>2.4700000000000002</v>
      </c>
      <c r="Z28" s="37">
        <v>2.31</v>
      </c>
      <c r="AA28" s="37">
        <v>2.4300000000000002</v>
      </c>
      <c r="AB28" s="37">
        <v>2.46</v>
      </c>
      <c r="AC28" s="37">
        <v>2.4900000000000002</v>
      </c>
      <c r="AD28" s="37">
        <v>2.3199999999999998</v>
      </c>
      <c r="AE28" s="37">
        <v>2.4300000000000002</v>
      </c>
      <c r="AF28" s="37">
        <v>2.46</v>
      </c>
      <c r="AG28" s="37">
        <v>2.48</v>
      </c>
      <c r="AH28" s="37">
        <v>2.3199999999999998</v>
      </c>
      <c r="AI28" s="37">
        <v>2.42</v>
      </c>
      <c r="AJ28" s="37">
        <v>2.4500000000000002</v>
      </c>
      <c r="AK28" s="37">
        <v>2.4700000000000002</v>
      </c>
      <c r="AL28" s="37">
        <v>2.2799999999999998</v>
      </c>
      <c r="AM28" s="37">
        <v>2.41</v>
      </c>
      <c r="AN28" s="37">
        <v>2.44</v>
      </c>
      <c r="AO28" s="37">
        <v>2.4700000000000002</v>
      </c>
      <c r="AP28" s="37">
        <v>2.29</v>
      </c>
      <c r="AQ28" s="37">
        <v>2.42</v>
      </c>
      <c r="AR28" s="37">
        <v>2.4500000000000002</v>
      </c>
      <c r="AS28" s="37">
        <v>2.4700000000000002</v>
      </c>
      <c r="AT28" s="37">
        <v>2.2999999999999998</v>
      </c>
      <c r="AU28" s="37">
        <v>2.4300000000000002</v>
      </c>
      <c r="AV28" s="37">
        <v>2.46</v>
      </c>
      <c r="AW28" s="37">
        <v>2.48</v>
      </c>
      <c r="AX28" s="37">
        <v>2.3199999999999998</v>
      </c>
      <c r="AY28" s="37">
        <v>2.4500000000000002</v>
      </c>
      <c r="AZ28" s="37">
        <v>2.4700000000000002</v>
      </c>
      <c r="BA28" s="37">
        <v>2.48</v>
      </c>
      <c r="BB28" s="37">
        <v>2.31</v>
      </c>
      <c r="BC28" s="37">
        <v>2.4500000000000002</v>
      </c>
      <c r="BD28" s="37">
        <v>2.48</v>
      </c>
    </row>
    <row r="29" spans="1:56" s="55" customFormat="1" ht="15" customHeight="1">
      <c r="B29" s="55" t="s">
        <v>120</v>
      </c>
      <c r="D29" s="55" t="s">
        <v>10</v>
      </c>
      <c r="E29" s="56">
        <v>236.29400000000001</v>
      </c>
      <c r="F29" s="56">
        <v>237.584</v>
      </c>
      <c r="G29" s="56">
        <v>238.41399999999999</v>
      </c>
      <c r="H29" s="56">
        <v>239.29</v>
      </c>
      <c r="I29" s="56">
        <v>240.304</v>
      </c>
      <c r="J29" s="56">
        <v>241.78700000000001</v>
      </c>
      <c r="K29" s="56">
        <v>242.804</v>
      </c>
      <c r="L29" s="57">
        <v>244.036</v>
      </c>
      <c r="M29" s="93">
        <v>245.19900000000001</v>
      </c>
      <c r="N29" s="79">
        <v>246.38</v>
      </c>
      <c r="O29" s="79">
        <v>247.619</v>
      </c>
      <c r="P29" s="104">
        <v>248.91499999999999</v>
      </c>
      <c r="Q29" s="93">
        <v>250.26499999999999</v>
      </c>
      <c r="R29" s="94">
        <v>251.655</v>
      </c>
      <c r="S29" s="57">
        <v>253.05699999999999</v>
      </c>
      <c r="T29" s="57">
        <v>254.49799999999999</v>
      </c>
      <c r="U29" s="57">
        <v>255.952</v>
      </c>
      <c r="V29" s="57">
        <v>257.416</v>
      </c>
      <c r="W29" s="57">
        <v>258.90699999999998</v>
      </c>
      <c r="X29" s="57">
        <v>260.404</v>
      </c>
      <c r="Y29" s="57">
        <v>261.90300000000002</v>
      </c>
      <c r="Z29" s="57">
        <v>263.416</v>
      </c>
      <c r="AA29" s="57">
        <v>264.935</v>
      </c>
      <c r="AB29" s="57">
        <v>266.459</v>
      </c>
      <c r="AC29" s="57">
        <v>267.98899999999998</v>
      </c>
      <c r="AD29" s="57">
        <v>269.52499999999998</v>
      </c>
      <c r="AE29" s="57">
        <v>271.06700000000001</v>
      </c>
      <c r="AF29" s="57">
        <v>272.61700000000002</v>
      </c>
      <c r="AG29" s="57">
        <v>274.17500000000001</v>
      </c>
      <c r="AH29" s="57">
        <v>275.745</v>
      </c>
      <c r="AI29" s="57">
        <v>277.32400000000001</v>
      </c>
      <c r="AJ29" s="57">
        <v>278.91500000000002</v>
      </c>
      <c r="AK29" s="57">
        <v>280.517</v>
      </c>
      <c r="AL29" s="57">
        <v>282.12900000000002</v>
      </c>
      <c r="AM29" s="57">
        <v>283.75200000000001</v>
      </c>
      <c r="AN29" s="57">
        <v>285.38600000000002</v>
      </c>
      <c r="AO29" s="57">
        <v>287.02999999999997</v>
      </c>
      <c r="AP29" s="57">
        <v>288.685</v>
      </c>
      <c r="AQ29" s="57">
        <v>290.351</v>
      </c>
      <c r="AR29" s="57">
        <v>292.02800000000002</v>
      </c>
      <c r="AS29" s="57">
        <v>293.71600000000001</v>
      </c>
      <c r="AT29" s="57">
        <v>295.41500000000002</v>
      </c>
      <c r="AU29" s="57">
        <v>297.125</v>
      </c>
      <c r="AV29" s="57">
        <v>298.846</v>
      </c>
      <c r="AW29" s="57">
        <v>300.57799999999997</v>
      </c>
      <c r="AX29" s="57">
        <v>302.322</v>
      </c>
      <c r="AY29" s="57">
        <v>304.077</v>
      </c>
      <c r="AZ29" s="57">
        <v>305.84199999999998</v>
      </c>
      <c r="BA29" s="57">
        <v>307.61900000000003</v>
      </c>
      <c r="BB29" s="57">
        <v>309.40699999999998</v>
      </c>
      <c r="BC29" s="57">
        <v>311.20699999999999</v>
      </c>
      <c r="BD29" s="57">
        <v>313.017</v>
      </c>
    </row>
    <row r="30" spans="1:56" ht="15" customHeight="1" thickBot="1">
      <c r="D30" s="28" t="s">
        <v>108</v>
      </c>
      <c r="E30" s="36">
        <v>1.76</v>
      </c>
      <c r="F30" s="36">
        <v>2.2000000000000002</v>
      </c>
      <c r="G30" s="36">
        <v>1.41</v>
      </c>
      <c r="H30" s="36">
        <v>1.48</v>
      </c>
      <c r="I30" s="36">
        <v>1.71</v>
      </c>
      <c r="J30" s="36">
        <v>2.4900000000000002</v>
      </c>
      <c r="K30" s="36">
        <v>1.69</v>
      </c>
      <c r="L30" s="37">
        <v>2.0499999999999998</v>
      </c>
      <c r="M30" s="95">
        <v>1.92</v>
      </c>
      <c r="N30" s="96">
        <v>1.94</v>
      </c>
      <c r="O30" s="96">
        <v>2.0299999999999998</v>
      </c>
      <c r="P30" s="105">
        <v>2.11</v>
      </c>
      <c r="Q30" s="95">
        <v>2.19</v>
      </c>
      <c r="R30" s="97">
        <v>2.2400000000000002</v>
      </c>
      <c r="S30" s="37">
        <v>2.25</v>
      </c>
      <c r="T30" s="37">
        <v>2.2999999999999998</v>
      </c>
      <c r="U30" s="37">
        <v>2.31</v>
      </c>
      <c r="V30" s="37">
        <v>2.31</v>
      </c>
      <c r="W30" s="37">
        <v>2.34</v>
      </c>
      <c r="X30" s="37">
        <v>2.33</v>
      </c>
      <c r="Y30" s="37">
        <v>2.3199999999999998</v>
      </c>
      <c r="Z30" s="37">
        <v>2.33</v>
      </c>
      <c r="AA30" s="37">
        <v>2.33</v>
      </c>
      <c r="AB30" s="37">
        <v>2.3199999999999998</v>
      </c>
      <c r="AC30" s="37">
        <v>2.3199999999999998</v>
      </c>
      <c r="AD30" s="37">
        <v>2.31</v>
      </c>
      <c r="AE30" s="37">
        <v>2.31</v>
      </c>
      <c r="AF30" s="37">
        <v>2.31</v>
      </c>
      <c r="AG30" s="37">
        <v>2.31</v>
      </c>
      <c r="AH30" s="37">
        <v>2.31</v>
      </c>
      <c r="AI30" s="37">
        <v>2.31</v>
      </c>
      <c r="AJ30" s="37">
        <v>2.31</v>
      </c>
      <c r="AK30" s="37">
        <v>2.3199999999999998</v>
      </c>
      <c r="AL30" s="37">
        <v>2.3199999999999998</v>
      </c>
      <c r="AM30" s="37">
        <v>2.3199999999999998</v>
      </c>
      <c r="AN30" s="37">
        <v>2.3199999999999998</v>
      </c>
      <c r="AO30" s="37">
        <v>2.3199999999999998</v>
      </c>
      <c r="AP30" s="37">
        <v>2.33</v>
      </c>
      <c r="AQ30" s="37">
        <v>2.33</v>
      </c>
      <c r="AR30" s="37">
        <v>2.33</v>
      </c>
      <c r="AS30" s="37">
        <v>2.33</v>
      </c>
      <c r="AT30" s="37">
        <v>2.33</v>
      </c>
      <c r="AU30" s="37">
        <v>2.34</v>
      </c>
      <c r="AV30" s="37">
        <v>2.34</v>
      </c>
      <c r="AW30" s="37">
        <v>2.34</v>
      </c>
      <c r="AX30" s="37">
        <v>2.34</v>
      </c>
      <c r="AY30" s="37">
        <v>2.34</v>
      </c>
      <c r="AZ30" s="37">
        <v>2.34</v>
      </c>
      <c r="BA30" s="37">
        <v>2.34</v>
      </c>
      <c r="BB30" s="37">
        <v>2.35</v>
      </c>
      <c r="BC30" s="37">
        <v>2.35</v>
      </c>
      <c r="BD30" s="37">
        <v>2.35</v>
      </c>
    </row>
    <row r="31" spans="1:56" ht="15" hidden="1" customHeight="1">
      <c r="B31" s="28" t="s">
        <v>121</v>
      </c>
      <c r="D31" s="28" t="s">
        <v>117</v>
      </c>
      <c r="E31" s="36">
        <v>108.02500000000001</v>
      </c>
      <c r="F31" s="36">
        <v>108.621</v>
      </c>
      <c r="G31" s="36">
        <v>109.04900000000001</v>
      </c>
      <c r="H31" s="36">
        <v>109.081</v>
      </c>
      <c r="I31" s="36">
        <v>109.11199999999999</v>
      </c>
      <c r="J31" s="36">
        <v>109.685</v>
      </c>
      <c r="K31" s="36">
        <v>110.045</v>
      </c>
      <c r="L31" s="37">
        <v>110.50700000000001</v>
      </c>
      <c r="M31" s="37">
        <v>110.899</v>
      </c>
      <c r="N31" s="37">
        <v>111.29600000000001</v>
      </c>
      <c r="O31" s="37">
        <v>111.788</v>
      </c>
      <c r="P31" s="37">
        <v>112.247</v>
      </c>
      <c r="Q31" s="37">
        <v>112.73</v>
      </c>
      <c r="R31" s="37">
        <v>113.248</v>
      </c>
      <c r="S31" s="37">
        <v>113.801</v>
      </c>
      <c r="T31" s="37">
        <v>114.357</v>
      </c>
      <c r="U31" s="37">
        <v>114.91200000000001</v>
      </c>
      <c r="V31" s="37">
        <v>115.429</v>
      </c>
      <c r="W31" s="37">
        <v>115.973</v>
      </c>
      <c r="X31" s="37">
        <v>116.529</v>
      </c>
      <c r="Y31" s="37">
        <v>117.125</v>
      </c>
      <c r="Z31" s="37">
        <v>117.69</v>
      </c>
      <c r="AA31" s="37">
        <v>118.271</v>
      </c>
      <c r="AB31" s="37">
        <v>118.855</v>
      </c>
      <c r="AC31" s="37">
        <v>119.468</v>
      </c>
      <c r="AD31" s="37">
        <v>120.045</v>
      </c>
      <c r="AE31" s="37">
        <v>120.636</v>
      </c>
      <c r="AF31" s="37">
        <v>121.236</v>
      </c>
      <c r="AG31" s="37">
        <v>121.861</v>
      </c>
      <c r="AH31" s="37">
        <v>122.455</v>
      </c>
      <c r="AI31" s="37">
        <v>123.062</v>
      </c>
      <c r="AJ31" s="37">
        <v>123.678</v>
      </c>
      <c r="AK31" s="37">
        <v>124.325</v>
      </c>
      <c r="AL31" s="37">
        <v>124.931</v>
      </c>
      <c r="AM31" s="37">
        <v>125.556</v>
      </c>
      <c r="AN31" s="37">
        <v>126.188</v>
      </c>
      <c r="AO31" s="37">
        <v>126.848</v>
      </c>
      <c r="AP31" s="37">
        <v>127.47</v>
      </c>
      <c r="AQ31" s="37">
        <v>128.10900000000001</v>
      </c>
      <c r="AR31" s="37">
        <v>128.75700000000001</v>
      </c>
      <c r="AS31" s="37">
        <v>129.434</v>
      </c>
      <c r="AT31" s="37">
        <v>130.07400000000001</v>
      </c>
      <c r="AU31" s="37">
        <v>130.73099999999999</v>
      </c>
      <c r="AV31" s="37">
        <v>131.39500000000001</v>
      </c>
      <c r="AW31" s="37">
        <v>132.09700000000001</v>
      </c>
      <c r="AX31" s="37">
        <v>132.76</v>
      </c>
      <c r="AY31" s="37">
        <v>133.43799999999999</v>
      </c>
      <c r="AZ31" s="37">
        <v>134.12100000000001</v>
      </c>
      <c r="BA31" s="37">
        <v>134.83099999999999</v>
      </c>
      <c r="BB31" s="37">
        <v>135.50200000000001</v>
      </c>
      <c r="BC31" s="37">
        <v>136.19300000000001</v>
      </c>
      <c r="BD31" s="37">
        <v>136.893</v>
      </c>
    </row>
    <row r="32" spans="1:56" ht="15" hidden="1" customHeight="1">
      <c r="D32" s="28" t="s">
        <v>108</v>
      </c>
      <c r="E32" s="36">
        <v>1.48</v>
      </c>
      <c r="F32" s="36">
        <v>2.23</v>
      </c>
      <c r="G32" s="36">
        <v>1.59</v>
      </c>
      <c r="H32" s="36">
        <v>0.12</v>
      </c>
      <c r="I32" s="36">
        <v>0.11</v>
      </c>
      <c r="J32" s="36">
        <v>2.12</v>
      </c>
      <c r="K32" s="36">
        <v>1.32</v>
      </c>
      <c r="L32" s="37">
        <v>1.69</v>
      </c>
      <c r="M32" s="37">
        <v>1.43</v>
      </c>
      <c r="N32" s="37">
        <v>1.44</v>
      </c>
      <c r="O32" s="37">
        <v>1.78</v>
      </c>
      <c r="P32" s="37">
        <v>1.65</v>
      </c>
      <c r="Q32" s="37">
        <v>1.73</v>
      </c>
      <c r="R32" s="37">
        <v>1.85</v>
      </c>
      <c r="S32" s="37">
        <v>1.97</v>
      </c>
      <c r="T32" s="37">
        <v>1.97</v>
      </c>
      <c r="U32" s="37">
        <v>1.95</v>
      </c>
      <c r="V32" s="37">
        <v>1.81</v>
      </c>
      <c r="W32" s="37">
        <v>1.9</v>
      </c>
      <c r="X32" s="37">
        <v>1.93</v>
      </c>
      <c r="Y32" s="37">
        <v>2.06</v>
      </c>
      <c r="Z32" s="37">
        <v>1.95</v>
      </c>
      <c r="AA32" s="37">
        <v>1.99</v>
      </c>
      <c r="AB32" s="37">
        <v>1.99</v>
      </c>
      <c r="AC32" s="37">
        <v>2.08</v>
      </c>
      <c r="AD32" s="37">
        <v>1.95</v>
      </c>
      <c r="AE32" s="37">
        <v>1.98</v>
      </c>
      <c r="AF32" s="37">
        <v>2</v>
      </c>
      <c r="AG32" s="37">
        <v>2.08</v>
      </c>
      <c r="AH32" s="37">
        <v>1.96</v>
      </c>
      <c r="AI32" s="37">
        <v>2</v>
      </c>
      <c r="AJ32" s="37">
        <v>2.02</v>
      </c>
      <c r="AK32" s="37">
        <v>2.11</v>
      </c>
      <c r="AL32" s="37">
        <v>1.96</v>
      </c>
      <c r="AM32" s="37">
        <v>2.02</v>
      </c>
      <c r="AN32" s="37">
        <v>2.0299999999999998</v>
      </c>
      <c r="AO32" s="37">
        <v>2.11</v>
      </c>
      <c r="AP32" s="37">
        <v>1.97</v>
      </c>
      <c r="AQ32" s="37">
        <v>2.02</v>
      </c>
      <c r="AR32" s="37">
        <v>2.04</v>
      </c>
      <c r="AS32" s="37">
        <v>2.12</v>
      </c>
      <c r="AT32" s="37">
        <v>1.99</v>
      </c>
      <c r="AU32" s="37">
        <v>2.04</v>
      </c>
      <c r="AV32" s="37">
        <v>2.0499999999999998</v>
      </c>
      <c r="AW32" s="37">
        <v>2.16</v>
      </c>
      <c r="AX32" s="37">
        <v>2.02</v>
      </c>
      <c r="AY32" s="37">
        <v>2.06</v>
      </c>
      <c r="AZ32" s="37">
        <v>2.06</v>
      </c>
      <c r="BA32" s="37">
        <v>2.14</v>
      </c>
      <c r="BB32" s="37">
        <v>2.0099999999999998</v>
      </c>
      <c r="BC32" s="37">
        <v>2.06</v>
      </c>
      <c r="BD32" s="37">
        <v>2.0699999999999998</v>
      </c>
    </row>
    <row r="33" spans="1:56" ht="15" hidden="1" customHeight="1">
      <c r="B33" s="28" t="s">
        <v>122</v>
      </c>
      <c r="D33" s="28" t="s">
        <v>123</v>
      </c>
      <c r="E33" s="36">
        <v>119.4</v>
      </c>
      <c r="F33" s="36">
        <v>120.3</v>
      </c>
      <c r="G33" s="36">
        <v>121.1</v>
      </c>
      <c r="H33" s="36">
        <v>121.7</v>
      </c>
      <c r="I33" s="36">
        <v>122.6</v>
      </c>
      <c r="J33" s="36">
        <v>122.8</v>
      </c>
      <c r="K33" s="36">
        <v>123.6</v>
      </c>
      <c r="L33" s="37">
        <v>124.392</v>
      </c>
      <c r="M33" s="37">
        <v>125.226</v>
      </c>
      <c r="N33" s="37">
        <v>126.11199999999999</v>
      </c>
      <c r="O33" s="37">
        <v>127.02800000000001</v>
      </c>
      <c r="P33" s="37">
        <v>127.983</v>
      </c>
      <c r="Q33" s="37">
        <v>128.999</v>
      </c>
      <c r="R33" s="37">
        <v>130.053</v>
      </c>
      <c r="S33" s="37">
        <v>131.13</v>
      </c>
      <c r="T33" s="37">
        <v>132.227</v>
      </c>
      <c r="U33" s="37">
        <v>133.34</v>
      </c>
      <c r="V33" s="37">
        <v>134.46600000000001</v>
      </c>
      <c r="W33" s="37">
        <v>135.602</v>
      </c>
      <c r="X33" s="37">
        <v>136.74</v>
      </c>
      <c r="Y33" s="37">
        <v>137.88300000000001</v>
      </c>
      <c r="Z33" s="37">
        <v>139.02000000000001</v>
      </c>
      <c r="AA33" s="37">
        <v>140.154</v>
      </c>
      <c r="AB33" s="37">
        <v>141.28399999999999</v>
      </c>
      <c r="AC33" s="37">
        <v>142.41499999999999</v>
      </c>
      <c r="AD33" s="37">
        <v>143.55699999999999</v>
      </c>
      <c r="AE33" s="37">
        <v>144.70500000000001</v>
      </c>
      <c r="AF33" s="37">
        <v>145.86099999999999</v>
      </c>
      <c r="AG33" s="37">
        <v>147.02099999999999</v>
      </c>
      <c r="AH33" s="37">
        <v>148.19399999999999</v>
      </c>
      <c r="AI33" s="37">
        <v>149.37200000000001</v>
      </c>
      <c r="AJ33" s="37">
        <v>150.55699999999999</v>
      </c>
      <c r="AK33" s="37">
        <v>151.745</v>
      </c>
      <c r="AL33" s="37">
        <v>152.94300000000001</v>
      </c>
      <c r="AM33" s="37">
        <v>154.14500000000001</v>
      </c>
      <c r="AN33" s="37">
        <v>155.352</v>
      </c>
      <c r="AO33" s="37">
        <v>156.566</v>
      </c>
      <c r="AP33" s="37">
        <v>157.79300000000001</v>
      </c>
      <c r="AQ33" s="37">
        <v>159.024</v>
      </c>
      <c r="AR33" s="37">
        <v>160.26</v>
      </c>
      <c r="AS33" s="37">
        <v>161.50399999999999</v>
      </c>
      <c r="AT33" s="37">
        <v>162.75800000000001</v>
      </c>
      <c r="AU33" s="37">
        <v>164.02799999999999</v>
      </c>
      <c r="AV33" s="37">
        <v>165.30500000000001</v>
      </c>
      <c r="AW33" s="37">
        <v>166.58500000000001</v>
      </c>
      <c r="AX33" s="37">
        <v>167.88499999999999</v>
      </c>
      <c r="AY33" s="37">
        <v>169.196</v>
      </c>
      <c r="AZ33" s="37">
        <v>170.51499999999999</v>
      </c>
      <c r="BA33" s="37">
        <v>171.84</v>
      </c>
      <c r="BB33" s="37">
        <v>173.18199999999999</v>
      </c>
      <c r="BC33" s="37">
        <v>174.529</v>
      </c>
      <c r="BD33" s="37">
        <v>175.881</v>
      </c>
    </row>
    <row r="34" spans="1:56" ht="15" hidden="1" customHeight="1">
      <c r="D34" s="28" t="s">
        <v>108</v>
      </c>
      <c r="E34" s="36">
        <v>1.01</v>
      </c>
      <c r="F34" s="36">
        <v>3.05</v>
      </c>
      <c r="G34" s="36">
        <v>2.69</v>
      </c>
      <c r="H34" s="36">
        <v>2</v>
      </c>
      <c r="I34" s="36">
        <v>2.99</v>
      </c>
      <c r="J34" s="36">
        <v>0.65</v>
      </c>
      <c r="K34" s="36">
        <v>2.63</v>
      </c>
      <c r="L34" s="37">
        <v>2.59</v>
      </c>
      <c r="M34" s="37">
        <v>2.71</v>
      </c>
      <c r="N34" s="37">
        <v>2.86</v>
      </c>
      <c r="O34" s="37">
        <v>2.94</v>
      </c>
      <c r="P34" s="37">
        <v>3.04</v>
      </c>
      <c r="Q34" s="37">
        <v>3.21</v>
      </c>
      <c r="R34" s="37">
        <v>3.31</v>
      </c>
      <c r="S34" s="37">
        <v>3.36</v>
      </c>
      <c r="T34" s="37">
        <v>3.39</v>
      </c>
      <c r="U34" s="37">
        <v>3.41</v>
      </c>
      <c r="V34" s="37">
        <v>3.42</v>
      </c>
      <c r="W34" s="37">
        <v>3.42</v>
      </c>
      <c r="X34" s="37">
        <v>3.4</v>
      </c>
      <c r="Y34" s="37">
        <v>3.39</v>
      </c>
      <c r="Z34" s="37">
        <v>3.34</v>
      </c>
      <c r="AA34" s="37">
        <v>3.3</v>
      </c>
      <c r="AB34" s="37">
        <v>3.26</v>
      </c>
      <c r="AC34" s="37">
        <v>3.24</v>
      </c>
      <c r="AD34" s="37">
        <v>3.25</v>
      </c>
      <c r="AE34" s="37">
        <v>3.24</v>
      </c>
      <c r="AF34" s="37">
        <v>3.23</v>
      </c>
      <c r="AG34" s="37">
        <v>3.22</v>
      </c>
      <c r="AH34" s="37">
        <v>3.23</v>
      </c>
      <c r="AI34" s="37">
        <v>3.22</v>
      </c>
      <c r="AJ34" s="37">
        <v>3.21</v>
      </c>
      <c r="AK34" s="37">
        <v>3.2</v>
      </c>
      <c r="AL34" s="37">
        <v>3.2</v>
      </c>
      <c r="AM34" s="37">
        <v>3.18</v>
      </c>
      <c r="AN34" s="37">
        <v>3.17</v>
      </c>
      <c r="AO34" s="37">
        <v>3.16</v>
      </c>
      <c r="AP34" s="37">
        <v>3.17</v>
      </c>
      <c r="AQ34" s="37">
        <v>3.16</v>
      </c>
      <c r="AR34" s="37">
        <v>3.14</v>
      </c>
      <c r="AS34" s="37">
        <v>3.14</v>
      </c>
      <c r="AT34" s="37">
        <v>3.14</v>
      </c>
      <c r="AU34" s="37">
        <v>3.16</v>
      </c>
      <c r="AV34" s="37">
        <v>3.15</v>
      </c>
      <c r="AW34" s="37">
        <v>3.13</v>
      </c>
      <c r="AX34" s="37">
        <v>3.16</v>
      </c>
      <c r="AY34" s="37">
        <v>3.16</v>
      </c>
      <c r="AZ34" s="37">
        <v>3.16</v>
      </c>
      <c r="BA34" s="37">
        <v>3.14</v>
      </c>
      <c r="BB34" s="37">
        <v>3.16</v>
      </c>
      <c r="BC34" s="37">
        <v>3.15</v>
      </c>
      <c r="BD34" s="37">
        <v>3.14</v>
      </c>
    </row>
    <row r="35" spans="1:56" ht="15" hidden="1" customHeight="1">
      <c r="B35" s="28" t="s">
        <v>124</v>
      </c>
      <c r="D35" s="28" t="s">
        <v>125</v>
      </c>
      <c r="E35" s="36">
        <v>94.31</v>
      </c>
      <c r="F35" s="36">
        <v>98.68</v>
      </c>
      <c r="G35" s="36">
        <v>93.79</v>
      </c>
      <c r="H35" s="36">
        <v>71.48</v>
      </c>
      <c r="I35" s="36">
        <v>46.4</v>
      </c>
      <c r="J35" s="36">
        <v>56.06</v>
      </c>
      <c r="K35" s="36">
        <v>45.58</v>
      </c>
      <c r="L35" s="37">
        <v>40.64</v>
      </c>
      <c r="M35" s="37">
        <v>34.57</v>
      </c>
      <c r="N35" s="37">
        <v>36.56</v>
      </c>
      <c r="O35" s="37">
        <v>38.909999999999997</v>
      </c>
      <c r="P35" s="37">
        <v>40.82</v>
      </c>
      <c r="Q35" s="37">
        <v>42.53</v>
      </c>
      <c r="R35" s="37">
        <v>44.11</v>
      </c>
      <c r="S35" s="37">
        <v>45.44</v>
      </c>
      <c r="T35" s="37">
        <v>46.6</v>
      </c>
      <c r="U35" s="37">
        <v>47.72</v>
      </c>
      <c r="V35" s="37">
        <v>48.86</v>
      </c>
      <c r="W35" s="37">
        <v>49.91</v>
      </c>
      <c r="X35" s="37">
        <v>50.77</v>
      </c>
      <c r="Y35" s="37">
        <v>51.47</v>
      </c>
      <c r="Z35" s="37">
        <v>52.16</v>
      </c>
      <c r="AA35" s="37">
        <v>52.88</v>
      </c>
      <c r="AB35" s="37">
        <v>53.61</v>
      </c>
      <c r="AC35" s="37">
        <v>54.35</v>
      </c>
      <c r="AD35" s="37">
        <v>55.09</v>
      </c>
      <c r="AE35" s="37">
        <v>55.84</v>
      </c>
      <c r="AF35" s="37">
        <v>56.62</v>
      </c>
      <c r="AG35" s="37">
        <v>57.4</v>
      </c>
      <c r="AH35" s="37">
        <v>58.18</v>
      </c>
      <c r="AI35" s="37">
        <v>58.98</v>
      </c>
      <c r="AJ35" s="37">
        <v>59.8</v>
      </c>
      <c r="AK35" s="37">
        <v>60.63</v>
      </c>
      <c r="AL35" s="37">
        <v>61.45</v>
      </c>
      <c r="AM35" s="37">
        <v>62.3</v>
      </c>
      <c r="AN35" s="37">
        <v>63.16</v>
      </c>
      <c r="AO35" s="37">
        <v>64.040000000000006</v>
      </c>
      <c r="AP35" s="37">
        <v>64.91</v>
      </c>
      <c r="AQ35" s="37">
        <v>65.8</v>
      </c>
      <c r="AR35" s="37">
        <v>66.72</v>
      </c>
      <c r="AS35" s="37">
        <v>67.63</v>
      </c>
      <c r="AT35" s="37">
        <v>68.540000000000006</v>
      </c>
      <c r="AU35" s="37">
        <v>69.47</v>
      </c>
      <c r="AV35" s="37">
        <v>70.42</v>
      </c>
      <c r="AW35" s="37">
        <v>70.84</v>
      </c>
      <c r="AX35" s="37">
        <v>71.239999999999995</v>
      </c>
      <c r="AY35" s="37">
        <v>71.66</v>
      </c>
      <c r="AZ35" s="37">
        <v>72.09</v>
      </c>
      <c r="BA35" s="37">
        <v>72.52</v>
      </c>
      <c r="BB35" s="37">
        <v>72.95</v>
      </c>
      <c r="BC35" s="37">
        <v>73.38</v>
      </c>
      <c r="BD35" s="37">
        <v>73.819999999999993</v>
      </c>
    </row>
    <row r="36" spans="1:56" ht="15" hidden="1" customHeight="1">
      <c r="B36" s="28" t="s">
        <v>126</v>
      </c>
      <c r="D36" s="28" t="s">
        <v>125</v>
      </c>
      <c r="E36" s="36">
        <v>98.75</v>
      </c>
      <c r="F36" s="36">
        <v>103.35</v>
      </c>
      <c r="G36" s="36">
        <v>97.78</v>
      </c>
      <c r="H36" s="36">
        <v>73.16</v>
      </c>
      <c r="I36" s="36">
        <v>48.54</v>
      </c>
      <c r="J36" s="36">
        <v>57.85</v>
      </c>
      <c r="K36" s="36">
        <v>46.42</v>
      </c>
      <c r="L36" s="37">
        <v>41.86</v>
      </c>
      <c r="M36" s="37">
        <v>36.590000000000003</v>
      </c>
      <c r="N36" s="37">
        <v>39.659999999999997</v>
      </c>
      <c r="O36" s="37">
        <v>41.7</v>
      </c>
      <c r="P36" s="37">
        <v>43.42</v>
      </c>
      <c r="Q36" s="37">
        <v>44.88</v>
      </c>
      <c r="R36" s="37">
        <v>46.18</v>
      </c>
      <c r="S36" s="37">
        <v>47.33</v>
      </c>
      <c r="T36" s="37">
        <v>48.48</v>
      </c>
      <c r="U36" s="37">
        <v>49.42</v>
      </c>
      <c r="V36" s="37">
        <v>50.38</v>
      </c>
      <c r="W36" s="37">
        <v>51.37</v>
      </c>
      <c r="X36" s="37">
        <v>52.43</v>
      </c>
      <c r="Y36" s="37">
        <v>53.15</v>
      </c>
      <c r="Z36" s="37">
        <v>53.85</v>
      </c>
      <c r="AA36" s="37">
        <v>54.59</v>
      </c>
      <c r="AB36" s="37">
        <v>55.34</v>
      </c>
      <c r="AC36" s="37">
        <v>56.1</v>
      </c>
      <c r="AD36" s="37">
        <v>56.86</v>
      </c>
      <c r="AE36" s="37">
        <v>57.63</v>
      </c>
      <c r="AF36" s="37">
        <v>58.43</v>
      </c>
      <c r="AG36" s="37">
        <v>59.24</v>
      </c>
      <c r="AH36" s="37">
        <v>60.03</v>
      </c>
      <c r="AI36" s="37">
        <v>60.86</v>
      </c>
      <c r="AJ36" s="37">
        <v>61.7</v>
      </c>
      <c r="AK36" s="37">
        <v>62.55</v>
      </c>
      <c r="AL36" s="37">
        <v>63.39</v>
      </c>
      <c r="AM36" s="37">
        <v>64.260000000000005</v>
      </c>
      <c r="AN36" s="37">
        <v>65.150000000000006</v>
      </c>
      <c r="AO36" s="37">
        <v>66.06</v>
      </c>
      <c r="AP36" s="37">
        <v>66.94</v>
      </c>
      <c r="AQ36" s="37">
        <v>67.86</v>
      </c>
      <c r="AR36" s="37">
        <v>68.8</v>
      </c>
      <c r="AS36" s="37">
        <v>69.739999999999995</v>
      </c>
      <c r="AT36" s="37">
        <v>70.67</v>
      </c>
      <c r="AU36" s="37">
        <v>71.63</v>
      </c>
      <c r="AV36" s="37">
        <v>72.599999999999994</v>
      </c>
      <c r="AW36" s="37">
        <v>73.040000000000006</v>
      </c>
      <c r="AX36" s="37">
        <v>73.45</v>
      </c>
      <c r="AY36" s="37">
        <v>73.88</v>
      </c>
      <c r="AZ36" s="37">
        <v>74.319999999999993</v>
      </c>
      <c r="BA36" s="37">
        <v>74.760000000000005</v>
      </c>
      <c r="BB36" s="37">
        <v>75.209999999999994</v>
      </c>
      <c r="BC36" s="37">
        <v>75.650000000000006</v>
      </c>
      <c r="BD36" s="37">
        <v>76.099999999999994</v>
      </c>
    </row>
    <row r="37" spans="1:56" ht="15" hidden="1" customHeight="1">
      <c r="B37" s="28" t="s">
        <v>127</v>
      </c>
      <c r="D37" s="28" t="s">
        <v>128</v>
      </c>
      <c r="E37" s="36">
        <v>5.19</v>
      </c>
      <c r="F37" s="36">
        <v>4.59</v>
      </c>
      <c r="G37" s="36">
        <v>3.94</v>
      </c>
      <c r="H37" s="36">
        <v>3.76</v>
      </c>
      <c r="I37" s="36">
        <v>2.88</v>
      </c>
      <c r="J37" s="36">
        <v>2.73</v>
      </c>
      <c r="K37" s="36">
        <v>2.75</v>
      </c>
      <c r="L37" s="37">
        <v>2.12</v>
      </c>
      <c r="M37" s="37">
        <v>1.89</v>
      </c>
      <c r="N37" s="37">
        <v>2.17</v>
      </c>
      <c r="O37" s="37">
        <v>2.33</v>
      </c>
      <c r="P37" s="37">
        <v>2.4900000000000002</v>
      </c>
      <c r="Q37" s="37">
        <v>2.74</v>
      </c>
      <c r="R37" s="37">
        <v>2.61</v>
      </c>
      <c r="S37" s="37">
        <v>2.69</v>
      </c>
      <c r="T37" s="37">
        <v>2.81</v>
      </c>
      <c r="U37" s="37">
        <v>3.02</v>
      </c>
      <c r="V37" s="37">
        <v>2.76</v>
      </c>
      <c r="W37" s="37">
        <v>2.83</v>
      </c>
      <c r="X37" s="37">
        <v>2.96</v>
      </c>
      <c r="Y37" s="37">
        <v>3.17</v>
      </c>
      <c r="Z37" s="37">
        <v>2.91</v>
      </c>
      <c r="AA37" s="37">
        <v>2.98</v>
      </c>
      <c r="AB37" s="37">
        <v>3.11</v>
      </c>
      <c r="AC37" s="37">
        <v>3.34</v>
      </c>
      <c r="AD37" s="37">
        <v>3.06</v>
      </c>
      <c r="AE37" s="37">
        <v>3.12</v>
      </c>
      <c r="AF37" s="37">
        <v>3.27</v>
      </c>
      <c r="AG37" s="37">
        <v>3.49</v>
      </c>
      <c r="AH37" s="37">
        <v>3.18</v>
      </c>
      <c r="AI37" s="37">
        <v>3.26</v>
      </c>
      <c r="AJ37" s="37">
        <v>3.42</v>
      </c>
      <c r="AK37" s="37">
        <v>3.65</v>
      </c>
      <c r="AL37" s="37">
        <v>3.32</v>
      </c>
      <c r="AM37" s="37">
        <v>3.41</v>
      </c>
      <c r="AN37" s="37">
        <v>3.57</v>
      </c>
      <c r="AO37" s="37">
        <v>3.81</v>
      </c>
      <c r="AP37" s="37">
        <v>3.47</v>
      </c>
      <c r="AQ37" s="37">
        <v>3.56</v>
      </c>
      <c r="AR37" s="37">
        <v>3.74</v>
      </c>
      <c r="AS37" s="37">
        <v>3.97</v>
      </c>
      <c r="AT37" s="37">
        <v>3.62</v>
      </c>
      <c r="AU37" s="37">
        <v>3.7</v>
      </c>
      <c r="AV37" s="37">
        <v>3.89</v>
      </c>
      <c r="AW37" s="37">
        <v>4.12</v>
      </c>
      <c r="AX37" s="37">
        <v>3.75</v>
      </c>
      <c r="AY37" s="37">
        <v>3.85</v>
      </c>
      <c r="AZ37" s="37">
        <v>4.04</v>
      </c>
      <c r="BA37" s="37">
        <v>4.2699999999999996</v>
      </c>
      <c r="BB37" s="37">
        <v>3.87</v>
      </c>
      <c r="BC37" s="37">
        <v>3.96</v>
      </c>
      <c r="BD37" s="37">
        <v>4.17</v>
      </c>
    </row>
    <row r="38" spans="1:56" ht="15" hidden="1" customHeight="1">
      <c r="B38" s="28" t="s">
        <v>129</v>
      </c>
      <c r="D38" s="28" t="s">
        <v>130</v>
      </c>
      <c r="E38" s="36">
        <v>205.82</v>
      </c>
      <c r="F38" s="36">
        <v>207.91</v>
      </c>
      <c r="G38" s="36">
        <v>210.36</v>
      </c>
      <c r="H38" s="36">
        <v>213.49</v>
      </c>
      <c r="I38" s="36">
        <v>216.62</v>
      </c>
      <c r="J38" s="36">
        <v>219.57</v>
      </c>
      <c r="K38" s="36">
        <v>222.35</v>
      </c>
      <c r="L38" s="37">
        <v>222.77799999999999</v>
      </c>
      <c r="M38" s="37">
        <v>224.209</v>
      </c>
      <c r="N38" s="37">
        <v>225.31899999999999</v>
      </c>
      <c r="O38" s="37">
        <v>226.35499999999999</v>
      </c>
      <c r="P38" s="37">
        <v>227.41300000000001</v>
      </c>
      <c r="Q38" s="37">
        <v>228.399</v>
      </c>
      <c r="R38" s="37">
        <v>229.34899999999999</v>
      </c>
      <c r="S38" s="37">
        <v>230.44900000000001</v>
      </c>
      <c r="T38" s="37">
        <v>231.60599999999999</v>
      </c>
      <c r="U38" s="37">
        <v>232.81800000000001</v>
      </c>
      <c r="V38" s="37">
        <v>234.09800000000001</v>
      </c>
      <c r="W38" s="37">
        <v>235.447</v>
      </c>
      <c r="X38" s="37">
        <v>236.852</v>
      </c>
      <c r="Y38" s="37">
        <v>238.304</v>
      </c>
      <c r="Z38" s="37">
        <v>239.80600000000001</v>
      </c>
      <c r="AA38" s="37">
        <v>241.35599999999999</v>
      </c>
      <c r="AB38" s="37">
        <v>242.94900000000001</v>
      </c>
      <c r="AC38" s="37">
        <v>244.68</v>
      </c>
      <c r="AD38" s="37">
        <v>246.488</v>
      </c>
      <c r="AE38" s="37">
        <v>248.374</v>
      </c>
      <c r="AF38" s="37">
        <v>250.333</v>
      </c>
      <c r="AG38" s="37">
        <v>252.34700000000001</v>
      </c>
      <c r="AH38" s="37">
        <v>254.41300000000001</v>
      </c>
      <c r="AI38" s="37">
        <v>256.52</v>
      </c>
      <c r="AJ38" s="37">
        <v>258.65800000000002</v>
      </c>
      <c r="AK38" s="37">
        <v>260.815</v>
      </c>
      <c r="AL38" s="37">
        <v>262.98500000000001</v>
      </c>
      <c r="AM38" s="37">
        <v>265.16000000000003</v>
      </c>
      <c r="AN38" s="37">
        <v>267.33300000000003</v>
      </c>
      <c r="AO38" s="37">
        <v>269.49299999999999</v>
      </c>
      <c r="AP38" s="37">
        <v>271.637</v>
      </c>
      <c r="AQ38" s="37">
        <v>273.75799999999998</v>
      </c>
      <c r="AR38" s="37">
        <v>275.85300000000001</v>
      </c>
      <c r="AS38" s="37">
        <v>277.98700000000002</v>
      </c>
      <c r="AT38" s="37">
        <v>280.11599999999999</v>
      </c>
      <c r="AU38" s="37">
        <v>282.24299999999999</v>
      </c>
      <c r="AV38" s="37">
        <v>284.36399999999998</v>
      </c>
      <c r="AW38" s="37">
        <v>286.47199999999998</v>
      </c>
      <c r="AX38" s="37">
        <v>288.64400000000001</v>
      </c>
      <c r="AY38" s="37">
        <v>290.82900000000001</v>
      </c>
      <c r="AZ38" s="37">
        <v>293.02800000000002</v>
      </c>
      <c r="BA38" s="37">
        <v>295.23500000000001</v>
      </c>
      <c r="BB38" s="37">
        <v>297.44400000000002</v>
      </c>
      <c r="BC38" s="37">
        <v>299.64999999999998</v>
      </c>
      <c r="BD38" s="37">
        <v>301.84699999999998</v>
      </c>
    </row>
    <row r="39" spans="1:56" s="38" customFormat="1" ht="15" customHeight="1">
      <c r="E39" s="36"/>
      <c r="F39" s="39"/>
      <c r="G39" s="39"/>
      <c r="H39" s="39"/>
      <c r="I39" s="39"/>
      <c r="J39" s="39"/>
      <c r="K39" s="39"/>
      <c r="L39" s="39"/>
      <c r="M39" s="107"/>
      <c r="N39" s="107"/>
      <c r="O39" s="107"/>
      <c r="P39" s="107"/>
      <c r="Q39" s="107"/>
      <c r="R39" s="107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</row>
    <row r="40" spans="1:56" s="38" customFormat="1" ht="15" hidden="1" customHeight="1">
      <c r="A40" s="38" t="s">
        <v>131</v>
      </c>
      <c r="E40" s="36"/>
      <c r="F40" s="39" t="s">
        <v>105</v>
      </c>
      <c r="G40" s="39" t="s">
        <v>105</v>
      </c>
      <c r="H40" s="39" t="s">
        <v>105</v>
      </c>
      <c r="I40" s="39" t="s">
        <v>105</v>
      </c>
      <c r="J40" s="39" t="s">
        <v>105</v>
      </c>
      <c r="K40" s="39" t="s">
        <v>105</v>
      </c>
      <c r="L40" s="39" t="s">
        <v>105</v>
      </c>
      <c r="M40" s="39" t="s">
        <v>105</v>
      </c>
      <c r="N40" s="39" t="s">
        <v>105</v>
      </c>
      <c r="O40" s="39" t="s">
        <v>105</v>
      </c>
      <c r="P40" s="39" t="s">
        <v>105</v>
      </c>
      <c r="Q40" s="39" t="s">
        <v>105</v>
      </c>
      <c r="R40" s="39" t="s">
        <v>105</v>
      </c>
      <c r="S40" s="39" t="s">
        <v>105</v>
      </c>
      <c r="T40" s="39" t="s">
        <v>105</v>
      </c>
      <c r="U40" s="39" t="s">
        <v>105</v>
      </c>
      <c r="V40" s="39" t="s">
        <v>105</v>
      </c>
      <c r="W40" s="39" t="s">
        <v>105</v>
      </c>
      <c r="X40" s="39" t="s">
        <v>105</v>
      </c>
      <c r="Y40" s="39" t="s">
        <v>105</v>
      </c>
      <c r="Z40" s="39" t="s">
        <v>105</v>
      </c>
      <c r="AA40" s="39" t="s">
        <v>105</v>
      </c>
      <c r="AB40" s="39" t="s">
        <v>105</v>
      </c>
      <c r="AC40" s="39" t="s">
        <v>105</v>
      </c>
      <c r="AD40" s="39" t="s">
        <v>105</v>
      </c>
      <c r="AE40" s="39" t="s">
        <v>105</v>
      </c>
      <c r="AF40" s="39" t="s">
        <v>105</v>
      </c>
      <c r="AG40" s="39" t="s">
        <v>105</v>
      </c>
      <c r="AH40" s="39" t="s">
        <v>105</v>
      </c>
      <c r="AI40" s="39" t="s">
        <v>105</v>
      </c>
      <c r="AJ40" s="39" t="s">
        <v>105</v>
      </c>
      <c r="AK40" s="39" t="s">
        <v>105</v>
      </c>
      <c r="AL40" s="39" t="s">
        <v>105</v>
      </c>
      <c r="AM40" s="39" t="s">
        <v>105</v>
      </c>
      <c r="AN40" s="39" t="s">
        <v>105</v>
      </c>
      <c r="AO40" s="39" t="s">
        <v>105</v>
      </c>
      <c r="AP40" s="39" t="s">
        <v>105</v>
      </c>
      <c r="AQ40" s="39" t="s">
        <v>105</v>
      </c>
      <c r="AR40" s="39" t="s">
        <v>105</v>
      </c>
      <c r="AS40" s="39" t="s">
        <v>105</v>
      </c>
      <c r="AT40" s="39" t="s">
        <v>105</v>
      </c>
      <c r="AU40" s="39" t="s">
        <v>105</v>
      </c>
      <c r="AV40" s="39" t="s">
        <v>105</v>
      </c>
      <c r="AW40" s="39" t="s">
        <v>105</v>
      </c>
      <c r="AX40" s="39" t="s">
        <v>105</v>
      </c>
      <c r="AY40" s="39" t="s">
        <v>105</v>
      </c>
      <c r="AZ40" s="39" t="s">
        <v>105</v>
      </c>
      <c r="BA40" s="39" t="s">
        <v>105</v>
      </c>
      <c r="BB40" s="39" t="s">
        <v>105</v>
      </c>
      <c r="BC40" s="39" t="s">
        <v>105</v>
      </c>
      <c r="BD40" s="39" t="s">
        <v>105</v>
      </c>
    </row>
    <row r="41" spans="1:56" ht="15" hidden="1" customHeight="1">
      <c r="B41" s="28" t="s">
        <v>132</v>
      </c>
      <c r="D41" s="28" t="s">
        <v>133</v>
      </c>
      <c r="E41" s="36">
        <v>6.63</v>
      </c>
      <c r="F41" s="36">
        <v>6.2</v>
      </c>
      <c r="G41" s="36">
        <v>6.07</v>
      </c>
      <c r="H41" s="36">
        <v>5.7</v>
      </c>
      <c r="I41" s="36">
        <v>5.57</v>
      </c>
      <c r="J41" s="36">
        <v>5.4</v>
      </c>
      <c r="K41" s="36">
        <v>5.17</v>
      </c>
      <c r="L41" s="37">
        <v>5.0199999999999996</v>
      </c>
      <c r="M41" s="37">
        <v>4.8600000000000003</v>
      </c>
      <c r="N41" s="37">
        <v>4.7</v>
      </c>
      <c r="O41" s="37">
        <v>4.58</v>
      </c>
      <c r="P41" s="37">
        <v>4.49</v>
      </c>
      <c r="Q41" s="37">
        <v>4.4400000000000004</v>
      </c>
      <c r="R41" s="37">
        <v>4.43</v>
      </c>
      <c r="S41" s="37">
        <v>4.4400000000000004</v>
      </c>
      <c r="T41" s="37">
        <v>4.47</v>
      </c>
      <c r="U41" s="37">
        <v>4.51</v>
      </c>
      <c r="V41" s="37">
        <v>4.54</v>
      </c>
      <c r="W41" s="37">
        <v>4.5999999999999996</v>
      </c>
      <c r="X41" s="37">
        <v>4.68</v>
      </c>
      <c r="Y41" s="37">
        <v>4.7300000000000004</v>
      </c>
      <c r="Z41" s="37">
        <v>4.8099999999999996</v>
      </c>
      <c r="AA41" s="37">
        <v>4.87</v>
      </c>
      <c r="AB41" s="37">
        <v>4.9400000000000004</v>
      </c>
      <c r="AC41" s="37">
        <v>4.9800000000000004</v>
      </c>
      <c r="AD41" s="37">
        <v>5</v>
      </c>
      <c r="AE41" s="37">
        <v>5.01</v>
      </c>
      <c r="AF41" s="37">
        <v>5.0199999999999996</v>
      </c>
      <c r="AG41" s="37">
        <v>5.0199999999999996</v>
      </c>
      <c r="AH41" s="37">
        <v>5.0199999999999996</v>
      </c>
      <c r="AI41" s="37">
        <v>5.0199999999999996</v>
      </c>
      <c r="AJ41" s="37">
        <v>5.0199999999999996</v>
      </c>
      <c r="AK41" s="37">
        <v>5.01</v>
      </c>
      <c r="AL41" s="37">
        <v>5.01</v>
      </c>
      <c r="AM41" s="37">
        <v>5.01</v>
      </c>
      <c r="AN41" s="37">
        <v>5.01</v>
      </c>
      <c r="AO41" s="37">
        <v>5.01</v>
      </c>
      <c r="AP41" s="37">
        <v>5.01</v>
      </c>
      <c r="AQ41" s="37">
        <v>5.01</v>
      </c>
      <c r="AR41" s="37">
        <v>5.01</v>
      </c>
      <c r="AS41" s="37">
        <v>5.0199999999999996</v>
      </c>
      <c r="AT41" s="37">
        <v>5.0199999999999996</v>
      </c>
      <c r="AU41" s="37">
        <v>5.0199999999999996</v>
      </c>
      <c r="AV41" s="37">
        <v>5.0199999999999996</v>
      </c>
      <c r="AW41" s="37">
        <v>5.0199999999999996</v>
      </c>
      <c r="AX41" s="37">
        <v>5.01</v>
      </c>
      <c r="AY41" s="37">
        <v>5.01</v>
      </c>
      <c r="AZ41" s="37">
        <v>5.01</v>
      </c>
      <c r="BA41" s="37">
        <v>5.01</v>
      </c>
      <c r="BB41" s="37">
        <v>5.01</v>
      </c>
      <c r="BC41" s="37">
        <v>5.01</v>
      </c>
      <c r="BD41" s="37">
        <v>5.01</v>
      </c>
    </row>
    <row r="42" spans="1:56" ht="15" hidden="1" customHeight="1">
      <c r="B42" s="28" t="s">
        <v>134</v>
      </c>
      <c r="D42" s="28" t="s">
        <v>135</v>
      </c>
      <c r="E42" s="34">
        <v>247.08600000000001</v>
      </c>
      <c r="F42" s="34">
        <v>247.625</v>
      </c>
      <c r="G42" s="34">
        <v>248.233</v>
      </c>
      <c r="H42" s="34">
        <v>248.84299999999999</v>
      </c>
      <c r="I42" s="34">
        <v>249.90100000000001</v>
      </c>
      <c r="J42" s="34">
        <v>250.46100000000001</v>
      </c>
      <c r="K42" s="34">
        <v>251.09899999999999</v>
      </c>
      <c r="L42" s="35">
        <v>251.697</v>
      </c>
      <c r="M42" s="35">
        <v>252.3</v>
      </c>
      <c r="N42" s="35">
        <v>252.90899999999999</v>
      </c>
      <c r="O42" s="35">
        <v>253.523</v>
      </c>
      <c r="P42" s="35">
        <v>254.143</v>
      </c>
      <c r="Q42" s="35">
        <v>254.78299999999999</v>
      </c>
      <c r="R42" s="35">
        <v>255.40799999999999</v>
      </c>
      <c r="S42" s="35">
        <v>256.03199999999998</v>
      </c>
      <c r="T42" s="35">
        <v>256.65499999999997</v>
      </c>
      <c r="U42" s="35">
        <v>257.28300000000002</v>
      </c>
      <c r="V42" s="35">
        <v>257.90199999999999</v>
      </c>
      <c r="W42" s="35">
        <v>258.51900000000001</v>
      </c>
      <c r="X42" s="35">
        <v>259.13299999999998</v>
      </c>
      <c r="Y42" s="35">
        <v>259.73500000000001</v>
      </c>
      <c r="Z42" s="35">
        <v>260.34699999999998</v>
      </c>
      <c r="AA42" s="35">
        <v>260.95999999999998</v>
      </c>
      <c r="AB42" s="35">
        <v>261.57400000000001</v>
      </c>
      <c r="AC42" s="35">
        <v>262.18</v>
      </c>
      <c r="AD42" s="35">
        <v>262.79899999999998</v>
      </c>
      <c r="AE42" s="35">
        <v>263.42200000000003</v>
      </c>
      <c r="AF42" s="35">
        <v>264.05</v>
      </c>
      <c r="AG42" s="35">
        <v>264.69799999999998</v>
      </c>
      <c r="AH42" s="35">
        <v>265.32900000000001</v>
      </c>
      <c r="AI42" s="35">
        <v>265.95699999999999</v>
      </c>
      <c r="AJ42" s="35">
        <v>266.58300000000003</v>
      </c>
      <c r="AK42" s="35">
        <v>267.18900000000002</v>
      </c>
      <c r="AL42" s="35">
        <v>267.81900000000002</v>
      </c>
      <c r="AM42" s="35">
        <v>268.45499999999998</v>
      </c>
      <c r="AN42" s="35">
        <v>269.096</v>
      </c>
      <c r="AO42" s="35">
        <v>269.75799999999998</v>
      </c>
      <c r="AP42" s="35">
        <v>270.40499999999997</v>
      </c>
      <c r="AQ42" s="35">
        <v>271.05200000000002</v>
      </c>
      <c r="AR42" s="35">
        <v>271.69900000000001</v>
      </c>
      <c r="AS42" s="35">
        <v>272.36799999999999</v>
      </c>
      <c r="AT42" s="35">
        <v>273.00599999999997</v>
      </c>
      <c r="AU42" s="35">
        <v>273.63499999999999</v>
      </c>
      <c r="AV42" s="35">
        <v>274.25400000000002</v>
      </c>
      <c r="AW42" s="35">
        <v>274.86700000000002</v>
      </c>
      <c r="AX42" s="35">
        <v>275.46699999999998</v>
      </c>
      <c r="AY42" s="35">
        <v>276.05799999999999</v>
      </c>
      <c r="AZ42" s="35">
        <v>276.63900000000001</v>
      </c>
      <c r="BA42" s="35">
        <v>277.20999999999998</v>
      </c>
      <c r="BB42" s="35">
        <v>277.77100000000002</v>
      </c>
      <c r="BC42" s="35">
        <v>278.322</v>
      </c>
      <c r="BD42" s="35">
        <v>278.863</v>
      </c>
    </row>
    <row r="43" spans="1:56" ht="15" hidden="1" customHeight="1">
      <c r="D43" s="28" t="s">
        <v>108</v>
      </c>
      <c r="E43" s="36">
        <v>0.85</v>
      </c>
      <c r="F43" s="36">
        <v>0.88</v>
      </c>
      <c r="G43" s="36">
        <v>0.99</v>
      </c>
      <c r="H43" s="36">
        <v>0.99</v>
      </c>
      <c r="I43" s="36">
        <v>1.71</v>
      </c>
      <c r="J43" s="36">
        <v>0.9</v>
      </c>
      <c r="K43" s="36">
        <v>1.02</v>
      </c>
      <c r="L43" s="37">
        <v>0.96</v>
      </c>
      <c r="M43" s="37">
        <v>0.96</v>
      </c>
      <c r="N43" s="37">
        <v>0.97</v>
      </c>
      <c r="O43" s="37">
        <v>0.97</v>
      </c>
      <c r="P43" s="37">
        <v>0.98</v>
      </c>
      <c r="Q43" s="37">
        <v>1.01</v>
      </c>
      <c r="R43" s="37">
        <v>0.98</v>
      </c>
      <c r="S43" s="37">
        <v>0.98</v>
      </c>
      <c r="T43" s="37">
        <v>0.98</v>
      </c>
      <c r="U43" s="37">
        <v>0.98</v>
      </c>
      <c r="V43" s="37">
        <v>0.97</v>
      </c>
      <c r="W43" s="37">
        <v>0.96</v>
      </c>
      <c r="X43" s="37">
        <v>0.95</v>
      </c>
      <c r="Y43" s="37">
        <v>0.93</v>
      </c>
      <c r="Z43" s="37">
        <v>0.95</v>
      </c>
      <c r="AA43" s="37">
        <v>0.95</v>
      </c>
      <c r="AB43" s="37">
        <v>0.94</v>
      </c>
      <c r="AC43" s="37">
        <v>0.93</v>
      </c>
      <c r="AD43" s="37">
        <v>0.95</v>
      </c>
      <c r="AE43" s="37">
        <v>0.95</v>
      </c>
      <c r="AF43" s="37">
        <v>0.96</v>
      </c>
      <c r="AG43" s="37">
        <v>0.99</v>
      </c>
      <c r="AH43" s="37">
        <v>0.96</v>
      </c>
      <c r="AI43" s="37">
        <v>0.95</v>
      </c>
      <c r="AJ43" s="37">
        <v>0.95</v>
      </c>
      <c r="AK43" s="37">
        <v>0.91</v>
      </c>
      <c r="AL43" s="37">
        <v>0.95</v>
      </c>
      <c r="AM43" s="37">
        <v>0.95</v>
      </c>
      <c r="AN43" s="37">
        <v>0.96</v>
      </c>
      <c r="AO43" s="37">
        <v>0.99</v>
      </c>
      <c r="AP43" s="37">
        <v>0.96</v>
      </c>
      <c r="AQ43" s="37">
        <v>0.96</v>
      </c>
      <c r="AR43" s="37">
        <v>0.96</v>
      </c>
      <c r="AS43" s="37">
        <v>0.99</v>
      </c>
      <c r="AT43" s="37">
        <v>0.94</v>
      </c>
      <c r="AU43" s="37">
        <v>0.92</v>
      </c>
      <c r="AV43" s="37">
        <v>0.91</v>
      </c>
      <c r="AW43" s="37">
        <v>0.9</v>
      </c>
      <c r="AX43" s="37">
        <v>0.88</v>
      </c>
      <c r="AY43" s="37">
        <v>0.86</v>
      </c>
      <c r="AZ43" s="37">
        <v>0.84</v>
      </c>
      <c r="BA43" s="37">
        <v>0.83</v>
      </c>
      <c r="BB43" s="37">
        <v>0.81</v>
      </c>
      <c r="BC43" s="37">
        <v>0.8</v>
      </c>
      <c r="BD43" s="37">
        <v>0.78</v>
      </c>
    </row>
    <row r="44" spans="1:56" ht="15" hidden="1" customHeight="1">
      <c r="B44" s="28" t="s">
        <v>136</v>
      </c>
      <c r="D44" s="28" t="s">
        <v>135</v>
      </c>
      <c r="E44" s="34">
        <v>155.785</v>
      </c>
      <c r="F44" s="34">
        <v>155.583</v>
      </c>
      <c r="G44" s="34">
        <v>155.97</v>
      </c>
      <c r="H44" s="34">
        <v>156.25800000000001</v>
      </c>
      <c r="I44" s="34">
        <v>157.029</v>
      </c>
      <c r="J44" s="34">
        <v>157.19300000000001</v>
      </c>
      <c r="K44" s="34">
        <v>156.96199999999999</v>
      </c>
      <c r="L44" s="35">
        <v>157.23500000000001</v>
      </c>
      <c r="M44" s="35">
        <v>157.637</v>
      </c>
      <c r="N44" s="35">
        <v>158.04300000000001</v>
      </c>
      <c r="O44" s="35">
        <v>158.39500000000001</v>
      </c>
      <c r="P44" s="35">
        <v>158.75</v>
      </c>
      <c r="Q44" s="35">
        <v>159.07900000000001</v>
      </c>
      <c r="R44" s="35">
        <v>159.398</v>
      </c>
      <c r="S44" s="35">
        <v>159.715</v>
      </c>
      <c r="T44" s="35">
        <v>160.03200000000001</v>
      </c>
      <c r="U44" s="35">
        <v>160.351</v>
      </c>
      <c r="V44" s="35">
        <v>160.66499999999999</v>
      </c>
      <c r="W44" s="35">
        <v>160.977</v>
      </c>
      <c r="X44" s="35">
        <v>161.28700000000001</v>
      </c>
      <c r="Y44" s="35">
        <v>161.56200000000001</v>
      </c>
      <c r="Z44" s="35">
        <v>161.84299999999999</v>
      </c>
      <c r="AA44" s="35">
        <v>162.124</v>
      </c>
      <c r="AB44" s="35">
        <v>162.404</v>
      </c>
      <c r="AC44" s="35">
        <v>162.68</v>
      </c>
      <c r="AD44" s="35">
        <v>162.90700000000001</v>
      </c>
      <c r="AE44" s="35">
        <v>163.136</v>
      </c>
      <c r="AF44" s="35">
        <v>163.36199999999999</v>
      </c>
      <c r="AG44" s="35">
        <v>163.607</v>
      </c>
      <c r="AH44" s="35">
        <v>163.83500000000001</v>
      </c>
      <c r="AI44" s="35">
        <v>164.05099999999999</v>
      </c>
      <c r="AJ44" s="35">
        <v>164.268</v>
      </c>
      <c r="AK44" s="35">
        <v>164.46899999999999</v>
      </c>
      <c r="AL44" s="35">
        <v>164.68899999999999</v>
      </c>
      <c r="AM44" s="35">
        <v>164.9</v>
      </c>
      <c r="AN44" s="35">
        <v>165.12299999999999</v>
      </c>
      <c r="AO44" s="35">
        <v>165.36500000000001</v>
      </c>
      <c r="AP44" s="35">
        <v>165.58699999999999</v>
      </c>
      <c r="AQ44" s="35">
        <v>165.80199999999999</v>
      </c>
      <c r="AR44" s="35">
        <v>166.024</v>
      </c>
      <c r="AS44" s="35">
        <v>166.23699999999999</v>
      </c>
      <c r="AT44" s="35">
        <v>166.46</v>
      </c>
      <c r="AU44" s="35">
        <v>166.68799999999999</v>
      </c>
      <c r="AV44" s="35">
        <v>166.923</v>
      </c>
      <c r="AW44" s="35">
        <v>167.16200000000001</v>
      </c>
      <c r="AX44" s="35">
        <v>167.39699999999999</v>
      </c>
      <c r="AY44" s="35">
        <v>167.61199999999999</v>
      </c>
      <c r="AZ44" s="35">
        <v>167.81800000000001</v>
      </c>
      <c r="BA44" s="35">
        <v>168.05500000000001</v>
      </c>
      <c r="BB44" s="35">
        <v>168.32300000000001</v>
      </c>
      <c r="BC44" s="35">
        <v>168.61</v>
      </c>
      <c r="BD44" s="35">
        <v>168.90199999999999</v>
      </c>
    </row>
    <row r="45" spans="1:56" ht="15" hidden="1" customHeight="1">
      <c r="D45" s="28" t="s">
        <v>108</v>
      </c>
      <c r="E45" s="36">
        <v>2.0699999999999998</v>
      </c>
      <c r="F45" s="36">
        <v>-0.52</v>
      </c>
      <c r="G45" s="36">
        <v>1</v>
      </c>
      <c r="H45" s="36">
        <v>0.74</v>
      </c>
      <c r="I45" s="36">
        <v>1.99</v>
      </c>
      <c r="J45" s="36">
        <v>0.42</v>
      </c>
      <c r="K45" s="36">
        <v>-0.59</v>
      </c>
      <c r="L45" s="37">
        <v>0.7</v>
      </c>
      <c r="M45" s="37">
        <v>1.03</v>
      </c>
      <c r="N45" s="37">
        <v>1.03</v>
      </c>
      <c r="O45" s="37">
        <v>0.89</v>
      </c>
      <c r="P45" s="37">
        <v>0.9</v>
      </c>
      <c r="Q45" s="37">
        <v>0.83</v>
      </c>
      <c r="R45" s="37">
        <v>0.8</v>
      </c>
      <c r="S45" s="37">
        <v>0.8</v>
      </c>
      <c r="T45" s="37">
        <v>0.8</v>
      </c>
      <c r="U45" s="37">
        <v>0.8</v>
      </c>
      <c r="V45" s="37">
        <v>0.79</v>
      </c>
      <c r="W45" s="37">
        <v>0.78</v>
      </c>
      <c r="X45" s="37">
        <v>0.77</v>
      </c>
      <c r="Y45" s="37">
        <v>0.68</v>
      </c>
      <c r="Z45" s="37">
        <v>0.7</v>
      </c>
      <c r="AA45" s="37">
        <v>0.7</v>
      </c>
      <c r="AB45" s="37">
        <v>0.69</v>
      </c>
      <c r="AC45" s="37">
        <v>0.68</v>
      </c>
      <c r="AD45" s="37">
        <v>0.56000000000000005</v>
      </c>
      <c r="AE45" s="37">
        <v>0.56000000000000005</v>
      </c>
      <c r="AF45" s="37">
        <v>0.56000000000000005</v>
      </c>
      <c r="AG45" s="37">
        <v>0.6</v>
      </c>
      <c r="AH45" s="37">
        <v>0.56000000000000005</v>
      </c>
      <c r="AI45" s="37">
        <v>0.53</v>
      </c>
      <c r="AJ45" s="37">
        <v>0.53</v>
      </c>
      <c r="AK45" s="37">
        <v>0.49</v>
      </c>
      <c r="AL45" s="37">
        <v>0.53</v>
      </c>
      <c r="AM45" s="37">
        <v>0.51</v>
      </c>
      <c r="AN45" s="37">
        <v>0.54</v>
      </c>
      <c r="AO45" s="37">
        <v>0.59</v>
      </c>
      <c r="AP45" s="37">
        <v>0.54</v>
      </c>
      <c r="AQ45" s="37">
        <v>0.52</v>
      </c>
      <c r="AR45" s="37">
        <v>0.54</v>
      </c>
      <c r="AS45" s="37">
        <v>0.51</v>
      </c>
      <c r="AT45" s="37">
        <v>0.54</v>
      </c>
      <c r="AU45" s="37">
        <v>0.55000000000000004</v>
      </c>
      <c r="AV45" s="37">
        <v>0.56000000000000005</v>
      </c>
      <c r="AW45" s="37">
        <v>0.56999999999999995</v>
      </c>
      <c r="AX45" s="37">
        <v>0.56000000000000005</v>
      </c>
      <c r="AY45" s="37">
        <v>0.51</v>
      </c>
      <c r="AZ45" s="37">
        <v>0.49</v>
      </c>
      <c r="BA45" s="37">
        <v>0.56999999999999995</v>
      </c>
      <c r="BB45" s="37">
        <v>0.64</v>
      </c>
      <c r="BC45" s="37">
        <v>0.68</v>
      </c>
      <c r="BD45" s="37">
        <v>0.7</v>
      </c>
    </row>
    <row r="46" spans="1:56" ht="15" hidden="1" customHeight="1">
      <c r="B46" s="28" t="s">
        <v>137</v>
      </c>
      <c r="D46" s="28" t="s">
        <v>135</v>
      </c>
      <c r="E46" s="34">
        <v>145.434</v>
      </c>
      <c r="F46" s="34">
        <v>145.946</v>
      </c>
      <c r="G46" s="34">
        <v>146.48599999999999</v>
      </c>
      <c r="H46" s="34">
        <v>147.34399999999999</v>
      </c>
      <c r="I46" s="34">
        <v>148.27600000000001</v>
      </c>
      <c r="J46" s="34">
        <v>148.68600000000001</v>
      </c>
      <c r="K46" s="34">
        <v>148.892</v>
      </c>
      <c r="L46" s="35">
        <v>149.34299999999999</v>
      </c>
      <c r="M46" s="35">
        <v>149.97399999999999</v>
      </c>
      <c r="N46" s="35">
        <v>150.613</v>
      </c>
      <c r="O46" s="35">
        <v>151.143</v>
      </c>
      <c r="P46" s="35">
        <v>151.61799999999999</v>
      </c>
      <c r="Q46" s="35">
        <v>152.011</v>
      </c>
      <c r="R46" s="35">
        <v>152.34399999999999</v>
      </c>
      <c r="S46" s="35">
        <v>152.63200000000001</v>
      </c>
      <c r="T46" s="35">
        <v>152.88</v>
      </c>
      <c r="U46" s="35">
        <v>153.124</v>
      </c>
      <c r="V46" s="35">
        <v>153.363</v>
      </c>
      <c r="W46" s="35">
        <v>153.572</v>
      </c>
      <c r="X46" s="35">
        <v>153.74</v>
      </c>
      <c r="Y46" s="35">
        <v>153.91900000000001</v>
      </c>
      <c r="Z46" s="35">
        <v>154.05799999999999</v>
      </c>
      <c r="AA46" s="35">
        <v>154.22800000000001</v>
      </c>
      <c r="AB46" s="35">
        <v>154.38200000000001</v>
      </c>
      <c r="AC46" s="35">
        <v>154.57900000000001</v>
      </c>
      <c r="AD46" s="35">
        <v>154.762</v>
      </c>
      <c r="AE46" s="35">
        <v>154.96299999999999</v>
      </c>
      <c r="AF46" s="35">
        <v>155.16800000000001</v>
      </c>
      <c r="AG46" s="35">
        <v>155.39699999999999</v>
      </c>
      <c r="AH46" s="35">
        <v>155.61600000000001</v>
      </c>
      <c r="AI46" s="35">
        <v>155.82300000000001</v>
      </c>
      <c r="AJ46" s="35">
        <v>156.03</v>
      </c>
      <c r="AK46" s="35">
        <v>156.22200000000001</v>
      </c>
      <c r="AL46" s="35">
        <v>156.43100000000001</v>
      </c>
      <c r="AM46" s="35">
        <v>156.63200000000001</v>
      </c>
      <c r="AN46" s="35">
        <v>156.845</v>
      </c>
      <c r="AO46" s="35">
        <v>157.07300000000001</v>
      </c>
      <c r="AP46" s="35">
        <v>157.285</v>
      </c>
      <c r="AQ46" s="35">
        <v>157.488</v>
      </c>
      <c r="AR46" s="35">
        <v>157.69900000000001</v>
      </c>
      <c r="AS46" s="35">
        <v>157.9</v>
      </c>
      <c r="AT46" s="35">
        <v>158.11099999999999</v>
      </c>
      <c r="AU46" s="35">
        <v>158.328</v>
      </c>
      <c r="AV46" s="35">
        <v>158.55000000000001</v>
      </c>
      <c r="AW46" s="35">
        <v>158.77799999999999</v>
      </c>
      <c r="AX46" s="35">
        <v>159.00200000000001</v>
      </c>
      <c r="AY46" s="35">
        <v>159.20699999999999</v>
      </c>
      <c r="AZ46" s="35">
        <v>159.40299999999999</v>
      </c>
      <c r="BA46" s="35">
        <v>159.62899999999999</v>
      </c>
      <c r="BB46" s="35">
        <v>159.88399999999999</v>
      </c>
      <c r="BC46" s="35">
        <v>160.15700000000001</v>
      </c>
      <c r="BD46" s="35">
        <v>160.435</v>
      </c>
    </row>
    <row r="47" spans="1:56" ht="15" hidden="1" customHeight="1">
      <c r="D47" s="28" t="s">
        <v>108</v>
      </c>
      <c r="E47" s="36">
        <v>3.45</v>
      </c>
      <c r="F47" s="36">
        <v>1.42</v>
      </c>
      <c r="G47" s="36">
        <v>1.49</v>
      </c>
      <c r="H47" s="36">
        <v>2.36</v>
      </c>
      <c r="I47" s="36">
        <v>2.5499999999999998</v>
      </c>
      <c r="J47" s="36">
        <v>1.1100000000000001</v>
      </c>
      <c r="K47" s="36">
        <v>0.56000000000000005</v>
      </c>
      <c r="L47" s="37">
        <v>1.22</v>
      </c>
      <c r="M47" s="37">
        <v>1.7</v>
      </c>
      <c r="N47" s="37">
        <v>1.71</v>
      </c>
      <c r="O47" s="37">
        <v>1.42</v>
      </c>
      <c r="P47" s="37">
        <v>1.26</v>
      </c>
      <c r="Q47" s="37">
        <v>1.04</v>
      </c>
      <c r="R47" s="37">
        <v>0.88</v>
      </c>
      <c r="S47" s="37">
        <v>0.76</v>
      </c>
      <c r="T47" s="37">
        <v>0.65</v>
      </c>
      <c r="U47" s="37">
        <v>0.64</v>
      </c>
      <c r="V47" s="37">
        <v>0.63</v>
      </c>
      <c r="W47" s="37">
        <v>0.55000000000000004</v>
      </c>
      <c r="X47" s="37">
        <v>0.44</v>
      </c>
      <c r="Y47" s="37">
        <v>0.46</v>
      </c>
      <c r="Z47" s="37">
        <v>0.36</v>
      </c>
      <c r="AA47" s="37">
        <v>0.44</v>
      </c>
      <c r="AB47" s="37">
        <v>0.4</v>
      </c>
      <c r="AC47" s="37">
        <v>0.51</v>
      </c>
      <c r="AD47" s="37">
        <v>0.47</v>
      </c>
      <c r="AE47" s="37">
        <v>0.52</v>
      </c>
      <c r="AF47" s="37">
        <v>0.53</v>
      </c>
      <c r="AG47" s="37">
        <v>0.59</v>
      </c>
      <c r="AH47" s="37">
        <v>0.56000000000000005</v>
      </c>
      <c r="AI47" s="37">
        <v>0.53</v>
      </c>
      <c r="AJ47" s="37">
        <v>0.53</v>
      </c>
      <c r="AK47" s="37">
        <v>0.49</v>
      </c>
      <c r="AL47" s="37">
        <v>0.54</v>
      </c>
      <c r="AM47" s="37">
        <v>0.51</v>
      </c>
      <c r="AN47" s="37">
        <v>0.54</v>
      </c>
      <c r="AO47" s="37">
        <v>0.57999999999999996</v>
      </c>
      <c r="AP47" s="37">
        <v>0.54</v>
      </c>
      <c r="AQ47" s="37">
        <v>0.52</v>
      </c>
      <c r="AR47" s="37">
        <v>0.54</v>
      </c>
      <c r="AS47" s="37">
        <v>0.51</v>
      </c>
      <c r="AT47" s="37">
        <v>0.54</v>
      </c>
      <c r="AU47" s="37">
        <v>0.55000000000000004</v>
      </c>
      <c r="AV47" s="37">
        <v>0.56000000000000005</v>
      </c>
      <c r="AW47" s="37">
        <v>0.57999999999999996</v>
      </c>
      <c r="AX47" s="37">
        <v>0.56000000000000005</v>
      </c>
      <c r="AY47" s="37">
        <v>0.51</v>
      </c>
      <c r="AZ47" s="37">
        <v>0.49</v>
      </c>
      <c r="BA47" s="37">
        <v>0.56999999999999995</v>
      </c>
      <c r="BB47" s="37">
        <v>0.64</v>
      </c>
      <c r="BC47" s="37">
        <v>0.68</v>
      </c>
      <c r="BD47" s="37">
        <v>0.7</v>
      </c>
    </row>
    <row r="48" spans="1:56" ht="15" hidden="1" customHeight="1">
      <c r="B48" s="28" t="s">
        <v>138</v>
      </c>
      <c r="D48" s="28" t="s">
        <v>135</v>
      </c>
      <c r="E48" s="34">
        <v>137.84200000000001</v>
      </c>
      <c r="F48" s="34">
        <v>138.63800000000001</v>
      </c>
      <c r="G48" s="34">
        <v>139.381</v>
      </c>
      <c r="H48" s="34">
        <v>140.232</v>
      </c>
      <c r="I48" s="34">
        <v>141.01</v>
      </c>
      <c r="J48" s="34">
        <v>141.62</v>
      </c>
      <c r="K48" s="34">
        <v>142.24299999999999</v>
      </c>
      <c r="L48" s="35">
        <v>142.92599999999999</v>
      </c>
      <c r="M48" s="35">
        <v>143.523</v>
      </c>
      <c r="N48" s="35">
        <v>144.06299999999999</v>
      </c>
      <c r="O48" s="35">
        <v>144.565</v>
      </c>
      <c r="P48" s="35">
        <v>145.03299999999999</v>
      </c>
      <c r="Q48" s="35">
        <v>145.464</v>
      </c>
      <c r="R48" s="35">
        <v>145.858</v>
      </c>
      <c r="S48" s="35">
        <v>146.20400000000001</v>
      </c>
      <c r="T48" s="35">
        <v>146.52500000000001</v>
      </c>
      <c r="U48" s="35">
        <v>146.821</v>
      </c>
      <c r="V48" s="35">
        <v>147.08199999999999</v>
      </c>
      <c r="W48" s="35">
        <v>147.31399999999999</v>
      </c>
      <c r="X48" s="35">
        <v>147.50200000000001</v>
      </c>
      <c r="Y48" s="35">
        <v>147.67500000000001</v>
      </c>
      <c r="Z48" s="35">
        <v>147.83799999999999</v>
      </c>
      <c r="AA48" s="35">
        <v>147.99299999999999</v>
      </c>
      <c r="AB48" s="35">
        <v>148.14599999999999</v>
      </c>
      <c r="AC48" s="35">
        <v>148.30000000000001</v>
      </c>
      <c r="AD48" s="35">
        <v>148.46600000000001</v>
      </c>
      <c r="AE48" s="35">
        <v>148.655</v>
      </c>
      <c r="AF48" s="35">
        <v>148.87299999999999</v>
      </c>
      <c r="AG48" s="35">
        <v>149.107</v>
      </c>
      <c r="AH48" s="35">
        <v>149.34700000000001</v>
      </c>
      <c r="AI48" s="35">
        <v>149.57900000000001</v>
      </c>
      <c r="AJ48" s="35">
        <v>149.81</v>
      </c>
      <c r="AK48" s="35">
        <v>150.03700000000001</v>
      </c>
      <c r="AL48" s="35">
        <v>150.262</v>
      </c>
      <c r="AM48" s="35">
        <v>150.47999999999999</v>
      </c>
      <c r="AN48" s="35">
        <v>150.70599999999999</v>
      </c>
      <c r="AO48" s="35">
        <v>150.92500000000001</v>
      </c>
      <c r="AP48" s="35">
        <v>151.143</v>
      </c>
      <c r="AQ48" s="35">
        <v>151.36199999999999</v>
      </c>
      <c r="AR48" s="35">
        <v>151.58099999999999</v>
      </c>
      <c r="AS48" s="35">
        <v>151.803</v>
      </c>
      <c r="AT48" s="35">
        <v>152.024</v>
      </c>
      <c r="AU48" s="35">
        <v>152.24799999999999</v>
      </c>
      <c r="AV48" s="35">
        <v>152.46799999999999</v>
      </c>
      <c r="AW48" s="35">
        <v>152.68799999999999</v>
      </c>
      <c r="AX48" s="35">
        <v>152.91200000000001</v>
      </c>
      <c r="AY48" s="35">
        <v>153.13399999999999</v>
      </c>
      <c r="AZ48" s="35">
        <v>153.35400000000001</v>
      </c>
      <c r="BA48" s="35">
        <v>153.57599999999999</v>
      </c>
      <c r="BB48" s="35">
        <v>153.80000000000001</v>
      </c>
      <c r="BC48" s="35">
        <v>154.023</v>
      </c>
      <c r="BD48" s="35">
        <v>154.24700000000001</v>
      </c>
    </row>
    <row r="49" spans="1:56" ht="15" hidden="1" customHeight="1">
      <c r="D49" s="28" t="s">
        <v>108</v>
      </c>
      <c r="E49" s="36">
        <v>1.6</v>
      </c>
      <c r="F49" s="36">
        <v>2.33</v>
      </c>
      <c r="G49" s="36">
        <v>2.16</v>
      </c>
      <c r="H49" s="36">
        <v>2.46</v>
      </c>
      <c r="I49" s="36">
        <v>2.2400000000000002</v>
      </c>
      <c r="J49" s="36">
        <v>1.74</v>
      </c>
      <c r="K49" s="36">
        <v>1.77</v>
      </c>
      <c r="L49" s="37">
        <v>1.93</v>
      </c>
      <c r="M49" s="37">
        <v>1.68</v>
      </c>
      <c r="N49" s="37">
        <v>1.51</v>
      </c>
      <c r="O49" s="37">
        <v>1.4</v>
      </c>
      <c r="P49" s="37">
        <v>1.3</v>
      </c>
      <c r="Q49" s="37">
        <v>1.19</v>
      </c>
      <c r="R49" s="37">
        <v>1.0900000000000001</v>
      </c>
      <c r="S49" s="37">
        <v>0.95</v>
      </c>
      <c r="T49" s="37">
        <v>0.88</v>
      </c>
      <c r="U49" s="37">
        <v>0.81</v>
      </c>
      <c r="V49" s="37">
        <v>0.71</v>
      </c>
      <c r="W49" s="37">
        <v>0.63</v>
      </c>
      <c r="X49" s="37">
        <v>0.51</v>
      </c>
      <c r="Y49" s="37">
        <v>0.47</v>
      </c>
      <c r="Z49" s="37">
        <v>0.44</v>
      </c>
      <c r="AA49" s="37">
        <v>0.42</v>
      </c>
      <c r="AB49" s="37">
        <v>0.41</v>
      </c>
      <c r="AC49" s="37">
        <v>0.42</v>
      </c>
      <c r="AD49" s="37">
        <v>0.45</v>
      </c>
      <c r="AE49" s="37">
        <v>0.51</v>
      </c>
      <c r="AF49" s="37">
        <v>0.59</v>
      </c>
      <c r="AG49" s="37">
        <v>0.63</v>
      </c>
      <c r="AH49" s="37">
        <v>0.65</v>
      </c>
      <c r="AI49" s="37">
        <v>0.62</v>
      </c>
      <c r="AJ49" s="37">
        <v>0.62</v>
      </c>
      <c r="AK49" s="37">
        <v>0.61</v>
      </c>
      <c r="AL49" s="37">
        <v>0.6</v>
      </c>
      <c r="AM49" s="37">
        <v>0.57999999999999996</v>
      </c>
      <c r="AN49" s="37">
        <v>0.6</v>
      </c>
      <c r="AO49" s="37">
        <v>0.57999999999999996</v>
      </c>
      <c r="AP49" s="37">
        <v>0.57999999999999996</v>
      </c>
      <c r="AQ49" s="37">
        <v>0.57999999999999996</v>
      </c>
      <c r="AR49" s="37">
        <v>0.57999999999999996</v>
      </c>
      <c r="AS49" s="37">
        <v>0.57999999999999996</v>
      </c>
      <c r="AT49" s="37">
        <v>0.59</v>
      </c>
      <c r="AU49" s="37">
        <v>0.59</v>
      </c>
      <c r="AV49" s="37">
        <v>0.57999999999999996</v>
      </c>
      <c r="AW49" s="37">
        <v>0.57999999999999996</v>
      </c>
      <c r="AX49" s="37">
        <v>0.59</v>
      </c>
      <c r="AY49" s="37">
        <v>0.57999999999999996</v>
      </c>
      <c r="AZ49" s="37">
        <v>0.56999999999999995</v>
      </c>
      <c r="BA49" s="37">
        <v>0.57999999999999996</v>
      </c>
      <c r="BB49" s="37">
        <v>0.59</v>
      </c>
      <c r="BC49" s="37">
        <v>0.57999999999999996</v>
      </c>
      <c r="BD49" s="37">
        <v>0.57999999999999996</v>
      </c>
    </row>
    <row r="50" spans="1:56" s="38" customFormat="1" ht="15" hidden="1" customHeight="1"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</row>
    <row r="51" spans="1:56" s="38" customFormat="1" ht="15" hidden="1" customHeight="1">
      <c r="A51" s="38" t="s">
        <v>139</v>
      </c>
      <c r="E51" s="39" t="s">
        <v>105</v>
      </c>
      <c r="F51" s="39" t="s">
        <v>105</v>
      </c>
      <c r="G51" s="39" t="s">
        <v>105</v>
      </c>
      <c r="H51" s="39" t="s">
        <v>105</v>
      </c>
      <c r="I51" s="39" t="s">
        <v>105</v>
      </c>
      <c r="J51" s="39" t="s">
        <v>105</v>
      </c>
      <c r="K51" s="39" t="s">
        <v>105</v>
      </c>
      <c r="L51" s="39" t="s">
        <v>105</v>
      </c>
      <c r="M51" s="39" t="s">
        <v>105</v>
      </c>
      <c r="N51" s="39" t="s">
        <v>105</v>
      </c>
      <c r="O51" s="39" t="s">
        <v>105</v>
      </c>
      <c r="P51" s="39" t="s">
        <v>105</v>
      </c>
      <c r="Q51" s="39" t="s">
        <v>105</v>
      </c>
      <c r="R51" s="39" t="s">
        <v>105</v>
      </c>
      <c r="S51" s="39" t="s">
        <v>105</v>
      </c>
      <c r="T51" s="39" t="s">
        <v>105</v>
      </c>
      <c r="U51" s="39" t="s">
        <v>105</v>
      </c>
      <c r="V51" s="39" t="s">
        <v>105</v>
      </c>
      <c r="W51" s="39" t="s">
        <v>105</v>
      </c>
      <c r="X51" s="39" t="s">
        <v>105</v>
      </c>
      <c r="Y51" s="39" t="s">
        <v>105</v>
      </c>
      <c r="Z51" s="39" t="s">
        <v>105</v>
      </c>
      <c r="AA51" s="39" t="s">
        <v>105</v>
      </c>
      <c r="AB51" s="39" t="s">
        <v>105</v>
      </c>
      <c r="AC51" s="39" t="s">
        <v>105</v>
      </c>
      <c r="AD51" s="39" t="s">
        <v>105</v>
      </c>
      <c r="AE51" s="39" t="s">
        <v>105</v>
      </c>
      <c r="AF51" s="39" t="s">
        <v>105</v>
      </c>
      <c r="AG51" s="39" t="s">
        <v>105</v>
      </c>
      <c r="AH51" s="39" t="s">
        <v>105</v>
      </c>
      <c r="AI51" s="39" t="s">
        <v>105</v>
      </c>
      <c r="AJ51" s="39" t="s">
        <v>105</v>
      </c>
      <c r="AK51" s="39" t="s">
        <v>105</v>
      </c>
      <c r="AL51" s="39" t="s">
        <v>105</v>
      </c>
      <c r="AM51" s="39" t="s">
        <v>105</v>
      </c>
      <c r="AN51" s="39" t="s">
        <v>105</v>
      </c>
      <c r="AO51" s="39" t="s">
        <v>105</v>
      </c>
      <c r="AP51" s="39" t="s">
        <v>105</v>
      </c>
      <c r="AQ51" s="39" t="s">
        <v>105</v>
      </c>
      <c r="AR51" s="39" t="s">
        <v>105</v>
      </c>
      <c r="AS51" s="39" t="s">
        <v>105</v>
      </c>
      <c r="AT51" s="39" t="s">
        <v>105</v>
      </c>
      <c r="AU51" s="39" t="s">
        <v>105</v>
      </c>
      <c r="AV51" s="39" t="s">
        <v>105</v>
      </c>
      <c r="AW51" s="39" t="s">
        <v>105</v>
      </c>
      <c r="AX51" s="39" t="s">
        <v>105</v>
      </c>
      <c r="AY51" s="39" t="s">
        <v>105</v>
      </c>
      <c r="AZ51" s="39" t="s">
        <v>105</v>
      </c>
      <c r="BA51" s="39" t="s">
        <v>105</v>
      </c>
      <c r="BB51" s="39" t="s">
        <v>105</v>
      </c>
      <c r="BC51" s="39" t="s">
        <v>105</v>
      </c>
      <c r="BD51" s="39" t="s">
        <v>105</v>
      </c>
    </row>
    <row r="52" spans="1:56" ht="15" hidden="1" customHeight="1">
      <c r="B52" s="28" t="s">
        <v>140</v>
      </c>
      <c r="D52" s="28" t="s">
        <v>133</v>
      </c>
      <c r="E52" s="36">
        <v>2.76</v>
      </c>
      <c r="F52" s="36">
        <v>2.62</v>
      </c>
      <c r="G52" s="36">
        <v>2.5</v>
      </c>
      <c r="H52" s="36">
        <v>2.2799999999999998</v>
      </c>
      <c r="I52" s="36">
        <v>1.97</v>
      </c>
      <c r="J52" s="36">
        <v>2.17</v>
      </c>
      <c r="K52" s="36">
        <v>2.2200000000000002</v>
      </c>
      <c r="L52" s="37">
        <v>2.27</v>
      </c>
      <c r="M52" s="37">
        <v>2.4700000000000002</v>
      </c>
      <c r="N52" s="37">
        <v>2.67</v>
      </c>
      <c r="O52" s="37">
        <v>2.86</v>
      </c>
      <c r="P52" s="37">
        <v>3.06</v>
      </c>
      <c r="Q52" s="37">
        <v>3.25</v>
      </c>
      <c r="R52" s="37">
        <v>3.41</v>
      </c>
      <c r="S52" s="37">
        <v>3.54</v>
      </c>
      <c r="T52" s="37">
        <v>3.65</v>
      </c>
      <c r="U52" s="37">
        <v>3.73</v>
      </c>
      <c r="V52" s="37">
        <v>3.82</v>
      </c>
      <c r="W52" s="37">
        <v>3.89</v>
      </c>
      <c r="X52" s="37">
        <v>3.95</v>
      </c>
      <c r="Y52" s="37">
        <v>3.99</v>
      </c>
      <c r="Z52" s="37">
        <v>4.03</v>
      </c>
      <c r="AA52" s="37">
        <v>4.07</v>
      </c>
      <c r="AB52" s="37">
        <v>4.09</v>
      </c>
      <c r="AC52" s="37">
        <v>4.12</v>
      </c>
      <c r="AD52" s="37">
        <v>4.13</v>
      </c>
      <c r="AE52" s="37">
        <v>4.1399999999999997</v>
      </c>
      <c r="AF52" s="37">
        <v>4.1399999999999997</v>
      </c>
      <c r="AG52" s="37">
        <v>4.1399999999999997</v>
      </c>
      <c r="AH52" s="37">
        <v>4.1399999999999997</v>
      </c>
      <c r="AI52" s="37">
        <v>4.1399999999999997</v>
      </c>
      <c r="AJ52" s="37">
        <v>4.1399999999999997</v>
      </c>
      <c r="AK52" s="37">
        <v>4.1399999999999997</v>
      </c>
      <c r="AL52" s="37">
        <v>4.1399999999999997</v>
      </c>
      <c r="AM52" s="37">
        <v>4.1399999999999997</v>
      </c>
      <c r="AN52" s="37">
        <v>4.1399999999999997</v>
      </c>
      <c r="AO52" s="37">
        <v>4.1399999999999997</v>
      </c>
      <c r="AP52" s="37">
        <v>4.1399999999999997</v>
      </c>
      <c r="AQ52" s="37">
        <v>4.1399999999999997</v>
      </c>
      <c r="AR52" s="37">
        <v>4.1399999999999997</v>
      </c>
      <c r="AS52" s="37">
        <v>4.1399999999999997</v>
      </c>
      <c r="AT52" s="37">
        <v>4.1399999999999997</v>
      </c>
      <c r="AU52" s="37">
        <v>4.1399999999999997</v>
      </c>
      <c r="AV52" s="37">
        <v>4.1399999999999997</v>
      </c>
      <c r="AW52" s="37">
        <v>4.1399999999999997</v>
      </c>
      <c r="AX52" s="37">
        <v>4.1399999999999997</v>
      </c>
      <c r="AY52" s="37">
        <v>4.1399999999999997</v>
      </c>
      <c r="AZ52" s="37">
        <v>4.1399999999999997</v>
      </c>
      <c r="BA52" s="37">
        <v>4.1399999999999997</v>
      </c>
      <c r="BB52" s="37">
        <v>4.1399999999999997</v>
      </c>
      <c r="BC52" s="37">
        <v>4.1399999999999997</v>
      </c>
      <c r="BD52" s="37">
        <v>4.1399999999999997</v>
      </c>
    </row>
    <row r="53" spans="1:56" ht="15" hidden="1" customHeight="1">
      <c r="B53" s="28" t="s">
        <v>141</v>
      </c>
      <c r="D53" s="28" t="s">
        <v>133</v>
      </c>
      <c r="E53" s="36">
        <v>0.05</v>
      </c>
      <c r="F53" s="36">
        <v>0.03</v>
      </c>
      <c r="G53" s="36">
        <v>0.03</v>
      </c>
      <c r="H53" s="36">
        <v>0.02</v>
      </c>
      <c r="I53" s="36">
        <v>0.03</v>
      </c>
      <c r="J53" s="36">
        <v>0.02</v>
      </c>
      <c r="K53" s="36">
        <v>0.04</v>
      </c>
      <c r="L53" s="37">
        <v>0.11</v>
      </c>
      <c r="M53" s="37">
        <v>0.35</v>
      </c>
      <c r="N53" s="37">
        <v>0.59</v>
      </c>
      <c r="O53" s="37">
        <v>0.78</v>
      </c>
      <c r="P53" s="37">
        <v>1.05</v>
      </c>
      <c r="Q53" s="37">
        <v>1.3</v>
      </c>
      <c r="R53" s="37">
        <v>1.51</v>
      </c>
      <c r="S53" s="37">
        <v>1.71</v>
      </c>
      <c r="T53" s="37">
        <v>1.97</v>
      </c>
      <c r="U53" s="37">
        <v>2.1800000000000002</v>
      </c>
      <c r="V53" s="37">
        <v>2.4300000000000002</v>
      </c>
      <c r="W53" s="37">
        <v>2.65</v>
      </c>
      <c r="X53" s="37">
        <v>2.91</v>
      </c>
      <c r="Y53" s="37">
        <v>3.12</v>
      </c>
      <c r="Z53" s="37">
        <v>3.22</v>
      </c>
      <c r="AA53" s="37">
        <v>3.24</v>
      </c>
      <c r="AB53" s="37">
        <v>3.24</v>
      </c>
      <c r="AC53" s="37">
        <v>3.24</v>
      </c>
      <c r="AD53" s="37">
        <v>3.24</v>
      </c>
      <c r="AE53" s="37">
        <v>3.24</v>
      </c>
      <c r="AF53" s="37">
        <v>3.24</v>
      </c>
      <c r="AG53" s="37">
        <v>3.24</v>
      </c>
      <c r="AH53" s="37">
        <v>3.24</v>
      </c>
      <c r="AI53" s="37">
        <v>3.24</v>
      </c>
      <c r="AJ53" s="37">
        <v>3.24</v>
      </c>
      <c r="AK53" s="37">
        <v>3.24</v>
      </c>
      <c r="AL53" s="37">
        <v>3.24</v>
      </c>
      <c r="AM53" s="37">
        <v>3.24</v>
      </c>
      <c r="AN53" s="37">
        <v>3.24</v>
      </c>
      <c r="AO53" s="37">
        <v>3.24</v>
      </c>
      <c r="AP53" s="37">
        <v>3.24</v>
      </c>
      <c r="AQ53" s="37">
        <v>3.24</v>
      </c>
      <c r="AR53" s="37">
        <v>3.24</v>
      </c>
      <c r="AS53" s="37">
        <v>3.24</v>
      </c>
      <c r="AT53" s="37">
        <v>3.24</v>
      </c>
      <c r="AU53" s="37">
        <v>3.24</v>
      </c>
      <c r="AV53" s="37">
        <v>3.24</v>
      </c>
      <c r="AW53" s="37">
        <v>3.24</v>
      </c>
      <c r="AX53" s="37">
        <v>3.24</v>
      </c>
      <c r="AY53" s="37">
        <v>3.24</v>
      </c>
      <c r="AZ53" s="37">
        <v>3.24</v>
      </c>
      <c r="BA53" s="37">
        <v>3.24</v>
      </c>
      <c r="BB53" s="37">
        <v>3.24</v>
      </c>
      <c r="BC53" s="37">
        <v>3.24</v>
      </c>
      <c r="BD53" s="37">
        <v>3.24</v>
      </c>
    </row>
    <row r="54" spans="1:56" s="38" customFormat="1" ht="15" hidden="1" customHeight="1">
      <c r="E54" s="39" t="s">
        <v>105</v>
      </c>
      <c r="F54" s="39" t="s">
        <v>105</v>
      </c>
      <c r="G54" s="39" t="s">
        <v>105</v>
      </c>
      <c r="H54" s="39" t="s">
        <v>105</v>
      </c>
      <c r="I54" s="39" t="s">
        <v>105</v>
      </c>
      <c r="J54" s="39" t="s">
        <v>105</v>
      </c>
      <c r="K54" s="39" t="s">
        <v>105</v>
      </c>
      <c r="L54" s="39" t="s">
        <v>105</v>
      </c>
      <c r="M54" s="39" t="s">
        <v>105</v>
      </c>
      <c r="N54" s="39" t="s">
        <v>105</v>
      </c>
      <c r="O54" s="39" t="s">
        <v>105</v>
      </c>
      <c r="P54" s="39" t="s">
        <v>105</v>
      </c>
      <c r="Q54" s="39" t="s">
        <v>105</v>
      </c>
      <c r="R54" s="39" t="s">
        <v>105</v>
      </c>
      <c r="S54" s="39" t="s">
        <v>105</v>
      </c>
      <c r="T54" s="39" t="s">
        <v>105</v>
      </c>
      <c r="U54" s="39" t="s">
        <v>105</v>
      </c>
      <c r="V54" s="39" t="s">
        <v>105</v>
      </c>
      <c r="W54" s="39" t="s">
        <v>105</v>
      </c>
      <c r="X54" s="39" t="s">
        <v>105</v>
      </c>
      <c r="Y54" s="39" t="s">
        <v>105</v>
      </c>
      <c r="Z54" s="39" t="s">
        <v>105</v>
      </c>
      <c r="AA54" s="39" t="s">
        <v>105</v>
      </c>
      <c r="AB54" s="39" t="s">
        <v>105</v>
      </c>
      <c r="AC54" s="39" t="s">
        <v>105</v>
      </c>
      <c r="AD54" s="39" t="s">
        <v>105</v>
      </c>
      <c r="AE54" s="39" t="s">
        <v>105</v>
      </c>
      <c r="AF54" s="39" t="s">
        <v>105</v>
      </c>
      <c r="AG54" s="39" t="s">
        <v>105</v>
      </c>
      <c r="AH54" s="39" t="s">
        <v>105</v>
      </c>
      <c r="AI54" s="39" t="s">
        <v>105</v>
      </c>
      <c r="AJ54" s="39" t="s">
        <v>105</v>
      </c>
      <c r="AK54" s="39" t="s">
        <v>105</v>
      </c>
      <c r="AL54" s="39" t="s">
        <v>105</v>
      </c>
      <c r="AM54" s="39" t="s">
        <v>105</v>
      </c>
      <c r="AN54" s="39" t="s">
        <v>105</v>
      </c>
      <c r="AO54" s="39" t="s">
        <v>105</v>
      </c>
      <c r="AP54" s="39" t="s">
        <v>105</v>
      </c>
      <c r="AQ54" s="39" t="s">
        <v>105</v>
      </c>
      <c r="AR54" s="39" t="s">
        <v>105</v>
      </c>
      <c r="AS54" s="39" t="s">
        <v>105</v>
      </c>
      <c r="AT54" s="39" t="s">
        <v>105</v>
      </c>
      <c r="AU54" s="39" t="s">
        <v>105</v>
      </c>
      <c r="AV54" s="39" t="s">
        <v>105</v>
      </c>
      <c r="AW54" s="39" t="s">
        <v>105</v>
      </c>
      <c r="AX54" s="39" t="s">
        <v>105</v>
      </c>
      <c r="AY54" s="39" t="s">
        <v>105</v>
      </c>
      <c r="AZ54" s="39" t="s">
        <v>105</v>
      </c>
      <c r="BA54" s="39" t="s">
        <v>105</v>
      </c>
      <c r="BB54" s="39" t="s">
        <v>105</v>
      </c>
      <c r="BC54" s="39" t="s">
        <v>105</v>
      </c>
      <c r="BD54" s="39" t="s">
        <v>105</v>
      </c>
    </row>
    <row r="55" spans="1:56" s="38" customFormat="1" ht="15" hidden="1" customHeight="1">
      <c r="A55" s="38" t="s">
        <v>142</v>
      </c>
      <c r="E55" s="39" t="s">
        <v>105</v>
      </c>
      <c r="F55" s="39" t="s">
        <v>105</v>
      </c>
      <c r="G55" s="39" t="s">
        <v>105</v>
      </c>
      <c r="H55" s="39" t="s">
        <v>105</v>
      </c>
      <c r="I55" s="39" t="s">
        <v>105</v>
      </c>
      <c r="J55" s="39" t="s">
        <v>105</v>
      </c>
      <c r="K55" s="39" t="s">
        <v>105</v>
      </c>
      <c r="L55" s="39" t="s">
        <v>105</v>
      </c>
      <c r="M55" s="39" t="s">
        <v>105</v>
      </c>
      <c r="N55" s="39" t="s">
        <v>105</v>
      </c>
      <c r="O55" s="39" t="s">
        <v>105</v>
      </c>
      <c r="P55" s="39" t="s">
        <v>105</v>
      </c>
      <c r="Q55" s="39" t="s">
        <v>105</v>
      </c>
      <c r="R55" s="39" t="s">
        <v>105</v>
      </c>
      <c r="S55" s="39" t="s">
        <v>105</v>
      </c>
      <c r="T55" s="39" t="s">
        <v>105</v>
      </c>
      <c r="U55" s="39" t="s">
        <v>105</v>
      </c>
      <c r="V55" s="39" t="s">
        <v>105</v>
      </c>
      <c r="W55" s="39" t="s">
        <v>105</v>
      </c>
      <c r="X55" s="39" t="s">
        <v>105</v>
      </c>
      <c r="Y55" s="39" t="s">
        <v>105</v>
      </c>
      <c r="Z55" s="39" t="s">
        <v>105</v>
      </c>
      <c r="AA55" s="39" t="s">
        <v>105</v>
      </c>
      <c r="AB55" s="39" t="s">
        <v>105</v>
      </c>
      <c r="AC55" s="39" t="s">
        <v>105</v>
      </c>
      <c r="AD55" s="39" t="s">
        <v>105</v>
      </c>
      <c r="AE55" s="39" t="s">
        <v>105</v>
      </c>
      <c r="AF55" s="39" t="s">
        <v>105</v>
      </c>
      <c r="AG55" s="39" t="s">
        <v>105</v>
      </c>
      <c r="AH55" s="39" t="s">
        <v>105</v>
      </c>
      <c r="AI55" s="39" t="s">
        <v>105</v>
      </c>
      <c r="AJ55" s="39" t="s">
        <v>105</v>
      </c>
      <c r="AK55" s="39" t="s">
        <v>105</v>
      </c>
      <c r="AL55" s="39" t="s">
        <v>105</v>
      </c>
      <c r="AM55" s="39" t="s">
        <v>105</v>
      </c>
      <c r="AN55" s="39" t="s">
        <v>105</v>
      </c>
      <c r="AO55" s="39" t="s">
        <v>105</v>
      </c>
      <c r="AP55" s="39" t="s">
        <v>105</v>
      </c>
      <c r="AQ55" s="39" t="s">
        <v>105</v>
      </c>
      <c r="AR55" s="39" t="s">
        <v>105</v>
      </c>
      <c r="AS55" s="39" t="s">
        <v>105</v>
      </c>
      <c r="AT55" s="39" t="s">
        <v>105</v>
      </c>
      <c r="AU55" s="39" t="s">
        <v>105</v>
      </c>
      <c r="AV55" s="39" t="s">
        <v>105</v>
      </c>
      <c r="AW55" s="39" t="s">
        <v>105</v>
      </c>
      <c r="AX55" s="39" t="s">
        <v>105</v>
      </c>
      <c r="AY55" s="39" t="s">
        <v>105</v>
      </c>
      <c r="AZ55" s="39" t="s">
        <v>105</v>
      </c>
      <c r="BA55" s="39" t="s">
        <v>105</v>
      </c>
      <c r="BB55" s="39" t="s">
        <v>105</v>
      </c>
      <c r="BC55" s="39" t="s">
        <v>105</v>
      </c>
      <c r="BD55" s="39" t="s">
        <v>105</v>
      </c>
    </row>
    <row r="56" spans="1:56" ht="15" hidden="1" customHeight="1">
      <c r="B56" s="28" t="s">
        <v>143</v>
      </c>
      <c r="D56" s="28" t="s">
        <v>107</v>
      </c>
      <c r="E56" s="40">
        <v>14433.5</v>
      </c>
      <c r="F56" s="40">
        <v>14612.8</v>
      </c>
      <c r="G56" s="40">
        <v>14774.8</v>
      </c>
      <c r="H56" s="40">
        <v>14955.7</v>
      </c>
      <c r="I56" s="40">
        <v>15079.8</v>
      </c>
      <c r="J56" s="40">
        <v>15277</v>
      </c>
      <c r="K56" s="40">
        <v>15467.8</v>
      </c>
      <c r="L56" s="41">
        <v>15607</v>
      </c>
      <c r="M56" s="41">
        <v>15799.5</v>
      </c>
      <c r="N56" s="41">
        <v>15964</v>
      </c>
      <c r="O56" s="41">
        <v>16134.2</v>
      </c>
      <c r="P56" s="41">
        <v>16319.5</v>
      </c>
      <c r="Q56" s="41">
        <v>16499.3</v>
      </c>
      <c r="R56" s="41">
        <v>16671.900000000001</v>
      </c>
      <c r="S56" s="41">
        <v>16850.3</v>
      </c>
      <c r="T56" s="41">
        <v>17044</v>
      </c>
      <c r="U56" s="41">
        <v>17246.599999999999</v>
      </c>
      <c r="V56" s="41">
        <v>17438.099999999999</v>
      </c>
      <c r="W56" s="41">
        <v>17627.7</v>
      </c>
      <c r="X56" s="41">
        <v>17830.5</v>
      </c>
      <c r="Y56" s="41">
        <v>18015</v>
      </c>
      <c r="Z56" s="41">
        <v>18204.599999999999</v>
      </c>
      <c r="AA56" s="41">
        <v>18401.3</v>
      </c>
      <c r="AB56" s="41">
        <v>18605</v>
      </c>
      <c r="AC56" s="41">
        <v>18814.099999999999</v>
      </c>
      <c r="AD56" s="41">
        <v>19017.7</v>
      </c>
      <c r="AE56" s="41">
        <v>19224.8</v>
      </c>
      <c r="AF56" s="41">
        <v>19432.8</v>
      </c>
      <c r="AG56" s="41">
        <v>19653.400000000001</v>
      </c>
      <c r="AH56" s="41">
        <v>19870.2</v>
      </c>
      <c r="AI56" s="41">
        <v>20092.400000000001</v>
      </c>
      <c r="AJ56" s="41">
        <v>20319.2</v>
      </c>
      <c r="AK56" s="41">
        <v>20551.3</v>
      </c>
      <c r="AL56" s="41">
        <v>20781.599999999999</v>
      </c>
      <c r="AM56" s="41">
        <v>21015.1</v>
      </c>
      <c r="AN56" s="41">
        <v>21251.9</v>
      </c>
      <c r="AO56" s="41">
        <v>21485.5</v>
      </c>
      <c r="AP56" s="41">
        <v>21717</v>
      </c>
      <c r="AQ56" s="41">
        <v>21951.3</v>
      </c>
      <c r="AR56" s="41">
        <v>22193.5</v>
      </c>
      <c r="AS56" s="41">
        <v>22436.799999999999</v>
      </c>
      <c r="AT56" s="41">
        <v>22679.3</v>
      </c>
      <c r="AU56" s="41">
        <v>22924.9</v>
      </c>
      <c r="AV56" s="41">
        <v>23167</v>
      </c>
      <c r="AW56" s="41">
        <v>23417</v>
      </c>
      <c r="AX56" s="41">
        <v>23666.1</v>
      </c>
      <c r="AY56" s="41">
        <v>23917.4</v>
      </c>
      <c r="AZ56" s="41">
        <v>24169.200000000001</v>
      </c>
      <c r="BA56" s="41">
        <v>24436.7</v>
      </c>
      <c r="BB56" s="41">
        <v>24696</v>
      </c>
      <c r="BC56" s="41">
        <v>24958.2</v>
      </c>
      <c r="BD56" s="41">
        <v>25221.3</v>
      </c>
    </row>
    <row r="57" spans="1:56" ht="15" hidden="1" customHeight="1">
      <c r="D57" s="28" t="s">
        <v>144</v>
      </c>
      <c r="E57" s="42">
        <v>85</v>
      </c>
      <c r="F57" s="42">
        <v>84.6</v>
      </c>
      <c r="G57" s="42">
        <v>84.3</v>
      </c>
      <c r="H57" s="42">
        <v>84.9</v>
      </c>
      <c r="I57" s="42">
        <v>85.4</v>
      </c>
      <c r="J57" s="42">
        <v>85.3</v>
      </c>
      <c r="K57" s="42">
        <v>85.6</v>
      </c>
      <c r="L57" s="43">
        <v>85.7</v>
      </c>
      <c r="M57" s="43">
        <v>85.9</v>
      </c>
      <c r="N57" s="43">
        <v>85.9</v>
      </c>
      <c r="O57" s="43">
        <v>85.9</v>
      </c>
      <c r="P57" s="43">
        <v>86</v>
      </c>
      <c r="Q57" s="43">
        <v>86</v>
      </c>
      <c r="R57" s="43">
        <v>85.9</v>
      </c>
      <c r="S57" s="43">
        <v>85.9</v>
      </c>
      <c r="T57" s="43">
        <v>86</v>
      </c>
      <c r="U57" s="43">
        <v>86.1</v>
      </c>
      <c r="V57" s="43">
        <v>86.2</v>
      </c>
      <c r="W57" s="43">
        <v>86.3</v>
      </c>
      <c r="X57" s="43">
        <v>86.5</v>
      </c>
      <c r="Y57" s="43">
        <v>86.6</v>
      </c>
      <c r="Z57" s="43">
        <v>86.7</v>
      </c>
      <c r="AA57" s="43">
        <v>86.8</v>
      </c>
      <c r="AB57" s="43">
        <v>86.9</v>
      </c>
      <c r="AC57" s="43">
        <v>87.1</v>
      </c>
      <c r="AD57" s="43">
        <v>87.2</v>
      </c>
      <c r="AE57" s="43">
        <v>87.3</v>
      </c>
      <c r="AF57" s="43">
        <v>87.3</v>
      </c>
      <c r="AG57" s="43">
        <v>87.4</v>
      </c>
      <c r="AH57" s="43">
        <v>87.5</v>
      </c>
      <c r="AI57" s="43">
        <v>87.6</v>
      </c>
      <c r="AJ57" s="43">
        <v>87.7</v>
      </c>
      <c r="AK57" s="43">
        <v>87.8</v>
      </c>
      <c r="AL57" s="43">
        <v>87.9</v>
      </c>
      <c r="AM57" s="43">
        <v>88</v>
      </c>
      <c r="AN57" s="43">
        <v>88.1</v>
      </c>
      <c r="AO57" s="43">
        <v>88.1</v>
      </c>
      <c r="AP57" s="43">
        <v>88.2</v>
      </c>
      <c r="AQ57" s="43">
        <v>88.3</v>
      </c>
      <c r="AR57" s="43">
        <v>88.4</v>
      </c>
      <c r="AS57" s="43">
        <v>88.4</v>
      </c>
      <c r="AT57" s="43">
        <v>88.5</v>
      </c>
      <c r="AU57" s="43">
        <v>88.5</v>
      </c>
      <c r="AV57" s="43">
        <v>88.6</v>
      </c>
      <c r="AW57" s="43">
        <v>88.6</v>
      </c>
      <c r="AX57" s="43">
        <v>88.7</v>
      </c>
      <c r="AY57" s="43">
        <v>88.7</v>
      </c>
      <c r="AZ57" s="43">
        <v>88.7</v>
      </c>
      <c r="BA57" s="43">
        <v>88.8</v>
      </c>
      <c r="BB57" s="43">
        <v>88.8</v>
      </c>
      <c r="BC57" s="43">
        <v>88.9</v>
      </c>
      <c r="BD57" s="43">
        <v>88.9</v>
      </c>
    </row>
    <row r="58" spans="1:56" ht="15" hidden="1" customHeight="1">
      <c r="B58" s="28" t="s">
        <v>145</v>
      </c>
      <c r="D58" s="28" t="s">
        <v>107</v>
      </c>
      <c r="E58" s="40">
        <v>9103.7000000000007</v>
      </c>
      <c r="F58" s="40">
        <v>9177.2999999999993</v>
      </c>
      <c r="G58" s="40">
        <v>9289.9</v>
      </c>
      <c r="H58" s="40">
        <v>9424.9</v>
      </c>
      <c r="I58" s="40">
        <v>9487.9</v>
      </c>
      <c r="J58" s="40">
        <v>9615.2000000000007</v>
      </c>
      <c r="K58" s="40">
        <v>9737.1</v>
      </c>
      <c r="L58" s="41">
        <v>9818.6</v>
      </c>
      <c r="M58" s="41">
        <v>9940</v>
      </c>
      <c r="N58" s="41">
        <v>10052.4</v>
      </c>
      <c r="O58" s="41">
        <v>10157.799999999999</v>
      </c>
      <c r="P58" s="41">
        <v>10261.700000000001</v>
      </c>
      <c r="Q58" s="41">
        <v>10374.9</v>
      </c>
      <c r="R58" s="41">
        <v>10485.1</v>
      </c>
      <c r="S58" s="41">
        <v>10595.9</v>
      </c>
      <c r="T58" s="41">
        <v>10698.9</v>
      </c>
      <c r="U58" s="41">
        <v>10813.5</v>
      </c>
      <c r="V58" s="41">
        <v>10925</v>
      </c>
      <c r="W58" s="41">
        <v>11035.2</v>
      </c>
      <c r="X58" s="41">
        <v>11137.3</v>
      </c>
      <c r="Y58" s="41">
        <v>11242.9</v>
      </c>
      <c r="Z58" s="41">
        <v>11349.8</v>
      </c>
      <c r="AA58" s="41">
        <v>11456.7</v>
      </c>
      <c r="AB58" s="41">
        <v>11561.9</v>
      </c>
      <c r="AC58" s="41">
        <v>11675.4</v>
      </c>
      <c r="AD58" s="41">
        <v>11788.5</v>
      </c>
      <c r="AE58" s="41">
        <v>11905</v>
      </c>
      <c r="AF58" s="41">
        <v>12024.8</v>
      </c>
      <c r="AG58" s="41">
        <v>12150.2</v>
      </c>
      <c r="AH58" s="41">
        <v>12275.9</v>
      </c>
      <c r="AI58" s="41">
        <v>12402.1</v>
      </c>
      <c r="AJ58" s="41">
        <v>12529.6</v>
      </c>
      <c r="AK58" s="41">
        <v>12661</v>
      </c>
      <c r="AL58" s="41">
        <v>12792.4</v>
      </c>
      <c r="AM58" s="41">
        <v>12925.2</v>
      </c>
      <c r="AN58" s="41">
        <v>13056.3</v>
      </c>
      <c r="AO58" s="41">
        <v>13195.1</v>
      </c>
      <c r="AP58" s="41">
        <v>13332.3</v>
      </c>
      <c r="AQ58" s="41">
        <v>13470.6</v>
      </c>
      <c r="AR58" s="41">
        <v>13605.3</v>
      </c>
      <c r="AS58" s="41">
        <v>13750.1</v>
      </c>
      <c r="AT58" s="41">
        <v>13892.4</v>
      </c>
      <c r="AU58" s="41">
        <v>14036.6</v>
      </c>
      <c r="AV58" s="41">
        <v>14184.2</v>
      </c>
      <c r="AW58" s="41">
        <v>14334</v>
      </c>
      <c r="AX58" s="41">
        <v>14481.8</v>
      </c>
      <c r="AY58" s="41">
        <v>14630.6</v>
      </c>
      <c r="AZ58" s="41">
        <v>14781.8</v>
      </c>
      <c r="BA58" s="41">
        <v>14929</v>
      </c>
      <c r="BB58" s="41">
        <v>15081.4</v>
      </c>
      <c r="BC58" s="41">
        <v>15234.4</v>
      </c>
      <c r="BD58" s="41">
        <v>15388.2</v>
      </c>
    </row>
    <row r="59" spans="1:56" ht="15" hidden="1" customHeight="1">
      <c r="D59" s="28" t="s">
        <v>144</v>
      </c>
      <c r="E59" s="42">
        <v>53.6</v>
      </c>
      <c r="F59" s="42">
        <v>53.1</v>
      </c>
      <c r="G59" s="42">
        <v>53</v>
      </c>
      <c r="H59" s="42">
        <v>53.5</v>
      </c>
      <c r="I59" s="42">
        <v>53.8</v>
      </c>
      <c r="J59" s="42">
        <v>53.7</v>
      </c>
      <c r="K59" s="42">
        <v>53.9</v>
      </c>
      <c r="L59" s="43">
        <v>53.9</v>
      </c>
      <c r="M59" s="43">
        <v>54</v>
      </c>
      <c r="N59" s="43">
        <v>54.1</v>
      </c>
      <c r="O59" s="43">
        <v>54.1</v>
      </c>
      <c r="P59" s="43">
        <v>54</v>
      </c>
      <c r="Q59" s="43">
        <v>54.1</v>
      </c>
      <c r="R59" s="43">
        <v>54</v>
      </c>
      <c r="S59" s="43">
        <v>54</v>
      </c>
      <c r="T59" s="43">
        <v>54</v>
      </c>
      <c r="U59" s="43">
        <v>54</v>
      </c>
      <c r="V59" s="43">
        <v>54</v>
      </c>
      <c r="W59" s="43">
        <v>54</v>
      </c>
      <c r="X59" s="43">
        <v>54</v>
      </c>
      <c r="Y59" s="43">
        <v>54</v>
      </c>
      <c r="Z59" s="43">
        <v>54</v>
      </c>
      <c r="AA59" s="43">
        <v>54</v>
      </c>
      <c r="AB59" s="43">
        <v>54</v>
      </c>
      <c r="AC59" s="43">
        <v>54</v>
      </c>
      <c r="AD59" s="43">
        <v>54</v>
      </c>
      <c r="AE59" s="43">
        <v>54.1</v>
      </c>
      <c r="AF59" s="43">
        <v>54</v>
      </c>
      <c r="AG59" s="43">
        <v>54</v>
      </c>
      <c r="AH59" s="43">
        <v>54.1</v>
      </c>
      <c r="AI59" s="43">
        <v>54.1</v>
      </c>
      <c r="AJ59" s="43">
        <v>54.1</v>
      </c>
      <c r="AK59" s="43">
        <v>54.1</v>
      </c>
      <c r="AL59" s="43">
        <v>54.1</v>
      </c>
      <c r="AM59" s="43">
        <v>54.1</v>
      </c>
      <c r="AN59" s="43">
        <v>54.1</v>
      </c>
      <c r="AO59" s="43">
        <v>54.1</v>
      </c>
      <c r="AP59" s="43">
        <v>54.2</v>
      </c>
      <c r="AQ59" s="43">
        <v>54.2</v>
      </c>
      <c r="AR59" s="43">
        <v>54.2</v>
      </c>
      <c r="AS59" s="43">
        <v>54.2</v>
      </c>
      <c r="AT59" s="43">
        <v>54.2</v>
      </c>
      <c r="AU59" s="43">
        <v>54.2</v>
      </c>
      <c r="AV59" s="43">
        <v>54.2</v>
      </c>
      <c r="AW59" s="43">
        <v>54.2</v>
      </c>
      <c r="AX59" s="43">
        <v>54.3</v>
      </c>
      <c r="AY59" s="43">
        <v>54.3</v>
      </c>
      <c r="AZ59" s="43">
        <v>54.3</v>
      </c>
      <c r="BA59" s="43">
        <v>54.2</v>
      </c>
      <c r="BB59" s="43">
        <v>54.3</v>
      </c>
      <c r="BC59" s="43">
        <v>54.3</v>
      </c>
      <c r="BD59" s="43">
        <v>54.2</v>
      </c>
    </row>
    <row r="60" spans="1:56" ht="15" hidden="1" customHeight="1">
      <c r="B60" s="28" t="s">
        <v>146</v>
      </c>
      <c r="D60" s="28" t="s">
        <v>107</v>
      </c>
      <c r="E60" s="40">
        <v>7350</v>
      </c>
      <c r="F60" s="40">
        <v>7414.5</v>
      </c>
      <c r="G60" s="40">
        <v>7513.9</v>
      </c>
      <c r="H60" s="40">
        <v>7632.6</v>
      </c>
      <c r="I60" s="40">
        <v>7682.4</v>
      </c>
      <c r="J60" s="40">
        <v>7791.8</v>
      </c>
      <c r="K60" s="40">
        <v>7895.7</v>
      </c>
      <c r="L60" s="41">
        <v>7969.2</v>
      </c>
      <c r="M60" s="41">
        <v>8073.2</v>
      </c>
      <c r="N60" s="41">
        <v>8167.7</v>
      </c>
      <c r="O60" s="41">
        <v>8254.9</v>
      </c>
      <c r="P60" s="41">
        <v>8345.4</v>
      </c>
      <c r="Q60" s="41">
        <v>8437.7999999999993</v>
      </c>
      <c r="R60" s="41">
        <v>8526.9</v>
      </c>
      <c r="S60" s="41">
        <v>8616.7000000000007</v>
      </c>
      <c r="T60" s="41">
        <v>8705.2000000000007</v>
      </c>
      <c r="U60" s="41">
        <v>8798.7000000000007</v>
      </c>
      <c r="V60" s="41">
        <v>8888.5</v>
      </c>
      <c r="W60" s="41">
        <v>8977.2000000000007</v>
      </c>
      <c r="X60" s="41">
        <v>9062.5</v>
      </c>
      <c r="Y60" s="41">
        <v>9146.2999999999993</v>
      </c>
      <c r="Z60" s="41">
        <v>9231.5</v>
      </c>
      <c r="AA60" s="41">
        <v>9316.1</v>
      </c>
      <c r="AB60" s="41">
        <v>9401.2000000000007</v>
      </c>
      <c r="AC60" s="41">
        <v>9490.9</v>
      </c>
      <c r="AD60" s="41">
        <v>9579.7999999999993</v>
      </c>
      <c r="AE60" s="41">
        <v>9671.4</v>
      </c>
      <c r="AF60" s="41">
        <v>9766.1</v>
      </c>
      <c r="AG60" s="41">
        <v>9865.2999999999993</v>
      </c>
      <c r="AH60" s="41">
        <v>9964.9</v>
      </c>
      <c r="AI60" s="41">
        <v>10064.9</v>
      </c>
      <c r="AJ60" s="41">
        <v>10165.799999999999</v>
      </c>
      <c r="AK60" s="41">
        <v>10270.299999999999</v>
      </c>
      <c r="AL60" s="41">
        <v>10374.700000000001</v>
      </c>
      <c r="AM60" s="41">
        <v>10480.1</v>
      </c>
      <c r="AN60" s="41">
        <v>10587.6</v>
      </c>
      <c r="AO60" s="41">
        <v>10698.5</v>
      </c>
      <c r="AP60" s="41">
        <v>10807.7</v>
      </c>
      <c r="AQ60" s="41">
        <v>10917.8</v>
      </c>
      <c r="AR60" s="41">
        <v>11028.7</v>
      </c>
      <c r="AS60" s="41">
        <v>11144.4</v>
      </c>
      <c r="AT60" s="41">
        <v>11257.7</v>
      </c>
      <c r="AU60" s="41">
        <v>11372.5</v>
      </c>
      <c r="AV60" s="41">
        <v>11488</v>
      </c>
      <c r="AW60" s="41">
        <v>11608</v>
      </c>
      <c r="AX60" s="41">
        <v>11726.2</v>
      </c>
      <c r="AY60" s="41">
        <v>11845.4</v>
      </c>
      <c r="AZ60" s="41">
        <v>11965.6</v>
      </c>
      <c r="BA60" s="41">
        <v>12090.7</v>
      </c>
      <c r="BB60" s="41">
        <v>12213.8</v>
      </c>
      <c r="BC60" s="41">
        <v>12337.8</v>
      </c>
      <c r="BD60" s="41">
        <v>12462.9</v>
      </c>
    </row>
    <row r="61" spans="1:56" ht="15" hidden="1" customHeight="1">
      <c r="D61" s="28" t="s">
        <v>144</v>
      </c>
      <c r="E61" s="42">
        <v>43.3</v>
      </c>
      <c r="F61" s="42">
        <v>42.9</v>
      </c>
      <c r="G61" s="42">
        <v>42.9</v>
      </c>
      <c r="H61" s="42">
        <v>43.3</v>
      </c>
      <c r="I61" s="42">
        <v>43.5</v>
      </c>
      <c r="J61" s="42">
        <v>43.5</v>
      </c>
      <c r="K61" s="42">
        <v>43.7</v>
      </c>
      <c r="L61" s="43">
        <v>43.8</v>
      </c>
      <c r="M61" s="43">
        <v>43.9</v>
      </c>
      <c r="N61" s="43">
        <v>44</v>
      </c>
      <c r="O61" s="43">
        <v>43.9</v>
      </c>
      <c r="P61" s="43">
        <v>44</v>
      </c>
      <c r="Q61" s="43">
        <v>44</v>
      </c>
      <c r="R61" s="43">
        <v>44</v>
      </c>
      <c r="S61" s="43">
        <v>43.9</v>
      </c>
      <c r="T61" s="43">
        <v>43.9</v>
      </c>
      <c r="U61" s="43">
        <v>43.9</v>
      </c>
      <c r="V61" s="43">
        <v>43.9</v>
      </c>
      <c r="W61" s="43">
        <v>44</v>
      </c>
      <c r="X61" s="43">
        <v>44</v>
      </c>
      <c r="Y61" s="43">
        <v>44</v>
      </c>
      <c r="Z61" s="43">
        <v>44</v>
      </c>
      <c r="AA61" s="43">
        <v>44</v>
      </c>
      <c r="AB61" s="43">
        <v>43.9</v>
      </c>
      <c r="AC61" s="43">
        <v>43.9</v>
      </c>
      <c r="AD61" s="43">
        <v>43.9</v>
      </c>
      <c r="AE61" s="43">
        <v>43.9</v>
      </c>
      <c r="AF61" s="43">
        <v>43.9</v>
      </c>
      <c r="AG61" s="43">
        <v>43.9</v>
      </c>
      <c r="AH61" s="43">
        <v>43.9</v>
      </c>
      <c r="AI61" s="43">
        <v>43.9</v>
      </c>
      <c r="AJ61" s="43">
        <v>43.9</v>
      </c>
      <c r="AK61" s="43">
        <v>43.9</v>
      </c>
      <c r="AL61" s="43">
        <v>43.9</v>
      </c>
      <c r="AM61" s="43">
        <v>43.9</v>
      </c>
      <c r="AN61" s="43">
        <v>43.9</v>
      </c>
      <c r="AO61" s="43">
        <v>43.9</v>
      </c>
      <c r="AP61" s="43">
        <v>43.9</v>
      </c>
      <c r="AQ61" s="43">
        <v>43.9</v>
      </c>
      <c r="AR61" s="43">
        <v>43.9</v>
      </c>
      <c r="AS61" s="43">
        <v>43.9</v>
      </c>
      <c r="AT61" s="43">
        <v>43.9</v>
      </c>
      <c r="AU61" s="43">
        <v>43.9</v>
      </c>
      <c r="AV61" s="43">
        <v>43.9</v>
      </c>
      <c r="AW61" s="43">
        <v>43.9</v>
      </c>
      <c r="AX61" s="43">
        <v>43.9</v>
      </c>
      <c r="AY61" s="43">
        <v>43.9</v>
      </c>
      <c r="AZ61" s="43">
        <v>43.9</v>
      </c>
      <c r="BA61" s="43">
        <v>43.9</v>
      </c>
      <c r="BB61" s="43">
        <v>43.9</v>
      </c>
      <c r="BC61" s="43">
        <v>43.9</v>
      </c>
      <c r="BD61" s="43">
        <v>43.9</v>
      </c>
    </row>
    <row r="62" spans="1:56" ht="15" hidden="1" customHeight="1">
      <c r="B62" s="28" t="s">
        <v>147</v>
      </c>
      <c r="D62" s="28" t="s">
        <v>107</v>
      </c>
      <c r="E62" s="40">
        <v>3998.4</v>
      </c>
      <c r="F62" s="40">
        <v>4073.7</v>
      </c>
      <c r="G62" s="40">
        <v>4091.1</v>
      </c>
      <c r="H62" s="40">
        <v>4136.8</v>
      </c>
      <c r="I62" s="40">
        <v>4152</v>
      </c>
      <c r="J62" s="40">
        <v>4209.3999999999996</v>
      </c>
      <c r="K62" s="40">
        <v>4266.5</v>
      </c>
      <c r="L62" s="41">
        <v>4285.7</v>
      </c>
      <c r="M62" s="41">
        <v>4341.7</v>
      </c>
      <c r="N62" s="41">
        <v>4379.1000000000004</v>
      </c>
      <c r="O62" s="41">
        <v>4430.1000000000004</v>
      </c>
      <c r="P62" s="41">
        <v>4484.1000000000004</v>
      </c>
      <c r="Q62" s="41">
        <v>4538.7</v>
      </c>
      <c r="R62" s="41">
        <v>4586.5</v>
      </c>
      <c r="S62" s="41">
        <v>4635.2</v>
      </c>
      <c r="T62" s="41">
        <v>4688.7</v>
      </c>
      <c r="U62" s="41">
        <v>4751.1000000000004</v>
      </c>
      <c r="V62" s="41">
        <v>4806.2</v>
      </c>
      <c r="W62" s="41">
        <v>4859.7</v>
      </c>
      <c r="X62" s="41">
        <v>4928.3999999999996</v>
      </c>
      <c r="Y62" s="41">
        <v>4983.8999999999996</v>
      </c>
      <c r="Z62" s="41">
        <v>5040.5</v>
      </c>
      <c r="AA62" s="41">
        <v>5104</v>
      </c>
      <c r="AB62" s="41">
        <v>5167.8</v>
      </c>
      <c r="AC62" s="41">
        <v>5230.8</v>
      </c>
      <c r="AD62" s="41">
        <v>5287.5</v>
      </c>
      <c r="AE62" s="41">
        <v>5346.1</v>
      </c>
      <c r="AF62" s="41">
        <v>5403.3</v>
      </c>
      <c r="AG62" s="41">
        <v>5469.2</v>
      </c>
      <c r="AH62" s="41">
        <v>5529.4</v>
      </c>
      <c r="AI62" s="41">
        <v>5591.1</v>
      </c>
      <c r="AJ62" s="41">
        <v>5652.8</v>
      </c>
      <c r="AK62" s="41">
        <v>5716</v>
      </c>
      <c r="AL62" s="41">
        <v>5778.9</v>
      </c>
      <c r="AM62" s="41">
        <v>5842.8</v>
      </c>
      <c r="AN62" s="41">
        <v>5908</v>
      </c>
      <c r="AO62" s="41">
        <v>5973.8</v>
      </c>
      <c r="AP62" s="41">
        <v>6038</v>
      </c>
      <c r="AQ62" s="41">
        <v>6100.4</v>
      </c>
      <c r="AR62" s="41">
        <v>6160.8</v>
      </c>
      <c r="AS62" s="41">
        <v>6222.5</v>
      </c>
      <c r="AT62" s="41">
        <v>6281.3</v>
      </c>
      <c r="AU62" s="41">
        <v>6341.1</v>
      </c>
      <c r="AV62" s="41">
        <v>6401.8</v>
      </c>
      <c r="AW62" s="41">
        <v>6462.7</v>
      </c>
      <c r="AX62" s="41">
        <v>6523.4</v>
      </c>
      <c r="AY62" s="41">
        <v>6584.7</v>
      </c>
      <c r="AZ62" s="41">
        <v>6647.1</v>
      </c>
      <c r="BA62" s="41">
        <v>6709.4</v>
      </c>
      <c r="BB62" s="41">
        <v>6773.5</v>
      </c>
      <c r="BC62" s="41">
        <v>6838.9</v>
      </c>
      <c r="BD62" s="41">
        <v>6903.8</v>
      </c>
    </row>
    <row r="63" spans="1:56" ht="15" hidden="1" customHeight="1">
      <c r="D63" s="28" t="s">
        <v>144</v>
      </c>
      <c r="E63" s="42">
        <v>23.5</v>
      </c>
      <c r="F63" s="42">
        <v>23.6</v>
      </c>
      <c r="G63" s="42">
        <v>23.3</v>
      </c>
      <c r="H63" s="42">
        <v>23.5</v>
      </c>
      <c r="I63" s="42">
        <v>23.5</v>
      </c>
      <c r="J63" s="42">
        <v>23.5</v>
      </c>
      <c r="K63" s="42">
        <v>23.6</v>
      </c>
      <c r="L63" s="43">
        <v>23.5</v>
      </c>
      <c r="M63" s="43">
        <v>23.6</v>
      </c>
      <c r="N63" s="43">
        <v>23.6</v>
      </c>
      <c r="O63" s="43">
        <v>23.6</v>
      </c>
      <c r="P63" s="43">
        <v>23.6</v>
      </c>
      <c r="Q63" s="43">
        <v>23.7</v>
      </c>
      <c r="R63" s="43">
        <v>23.6</v>
      </c>
      <c r="S63" s="43">
        <v>23.6</v>
      </c>
      <c r="T63" s="43">
        <v>23.7</v>
      </c>
      <c r="U63" s="43">
        <v>23.7</v>
      </c>
      <c r="V63" s="43">
        <v>23.8</v>
      </c>
      <c r="W63" s="43">
        <v>23.8</v>
      </c>
      <c r="X63" s="43">
        <v>23.9</v>
      </c>
      <c r="Y63" s="43">
        <v>23.9</v>
      </c>
      <c r="Z63" s="43">
        <v>24</v>
      </c>
      <c r="AA63" s="43">
        <v>24.1</v>
      </c>
      <c r="AB63" s="43">
        <v>24.2</v>
      </c>
      <c r="AC63" s="43">
        <v>24.2</v>
      </c>
      <c r="AD63" s="43">
        <v>24.2</v>
      </c>
      <c r="AE63" s="43">
        <v>24.3</v>
      </c>
      <c r="AF63" s="43">
        <v>24.3</v>
      </c>
      <c r="AG63" s="43">
        <v>24.3</v>
      </c>
      <c r="AH63" s="43">
        <v>24.4</v>
      </c>
      <c r="AI63" s="43">
        <v>24.4</v>
      </c>
      <c r="AJ63" s="43">
        <v>24.4</v>
      </c>
      <c r="AK63" s="43">
        <v>24.4</v>
      </c>
      <c r="AL63" s="43">
        <v>24.4</v>
      </c>
      <c r="AM63" s="43">
        <v>24.5</v>
      </c>
      <c r="AN63" s="43">
        <v>24.5</v>
      </c>
      <c r="AO63" s="43">
        <v>24.5</v>
      </c>
      <c r="AP63" s="43">
        <v>24.5</v>
      </c>
      <c r="AQ63" s="43">
        <v>24.5</v>
      </c>
      <c r="AR63" s="43">
        <v>24.5</v>
      </c>
      <c r="AS63" s="43">
        <v>24.5</v>
      </c>
      <c r="AT63" s="43">
        <v>24.5</v>
      </c>
      <c r="AU63" s="43">
        <v>24.5</v>
      </c>
      <c r="AV63" s="43">
        <v>24.5</v>
      </c>
      <c r="AW63" s="43">
        <v>24.5</v>
      </c>
      <c r="AX63" s="43">
        <v>24.4</v>
      </c>
      <c r="AY63" s="43">
        <v>24.4</v>
      </c>
      <c r="AZ63" s="43">
        <v>24.4</v>
      </c>
      <c r="BA63" s="43">
        <v>24.4</v>
      </c>
      <c r="BB63" s="43">
        <v>24.4</v>
      </c>
      <c r="BC63" s="43">
        <v>24.4</v>
      </c>
      <c r="BD63" s="43">
        <v>24.3</v>
      </c>
    </row>
    <row r="64" spans="1:56" ht="15" hidden="1" customHeight="1">
      <c r="C64" s="28" t="s">
        <v>148</v>
      </c>
      <c r="D64" s="28" t="s">
        <v>107</v>
      </c>
      <c r="E64" s="40">
        <v>71.7</v>
      </c>
      <c r="F64" s="40">
        <v>88.8</v>
      </c>
      <c r="G64" s="40">
        <v>77.2</v>
      </c>
      <c r="H64" s="40">
        <v>74.8</v>
      </c>
      <c r="I64" s="40">
        <v>60.5</v>
      </c>
      <c r="J64" s="40">
        <v>56.9</v>
      </c>
      <c r="K64" s="40">
        <v>65.2</v>
      </c>
      <c r="L64" s="41">
        <v>62.7</v>
      </c>
      <c r="M64" s="41">
        <v>62.6</v>
      </c>
      <c r="N64" s="41">
        <v>61.5</v>
      </c>
      <c r="O64" s="41">
        <v>60.8</v>
      </c>
      <c r="P64" s="41">
        <v>59.9</v>
      </c>
      <c r="Q64" s="41">
        <v>59.1</v>
      </c>
      <c r="R64" s="41">
        <v>58.5</v>
      </c>
      <c r="S64" s="41">
        <v>57.9</v>
      </c>
      <c r="T64" s="41">
        <v>57.5</v>
      </c>
      <c r="U64" s="41">
        <v>57.7</v>
      </c>
      <c r="V64" s="41">
        <v>58.1</v>
      </c>
      <c r="W64" s="41">
        <v>58.5</v>
      </c>
      <c r="X64" s="41">
        <v>59.1</v>
      </c>
      <c r="Y64" s="41">
        <v>59.9</v>
      </c>
      <c r="Z64" s="41">
        <v>60.9</v>
      </c>
      <c r="AA64" s="41">
        <v>61.9</v>
      </c>
      <c r="AB64" s="41">
        <v>62.9</v>
      </c>
      <c r="AC64" s="41">
        <v>64</v>
      </c>
      <c r="AD64" s="41">
        <v>65.099999999999994</v>
      </c>
      <c r="AE64" s="41">
        <v>66.2</v>
      </c>
      <c r="AF64" s="41">
        <v>67.400000000000006</v>
      </c>
      <c r="AG64" s="41">
        <v>68.599999999999994</v>
      </c>
      <c r="AH64" s="41">
        <v>69.8</v>
      </c>
      <c r="AI64" s="41">
        <v>70.900000000000006</v>
      </c>
      <c r="AJ64" s="41">
        <v>72.099999999999994</v>
      </c>
      <c r="AK64" s="41">
        <v>73.2</v>
      </c>
      <c r="AL64" s="41">
        <v>74.400000000000006</v>
      </c>
      <c r="AM64" s="41">
        <v>75.7</v>
      </c>
      <c r="AN64" s="41">
        <v>77</v>
      </c>
      <c r="AO64" s="41">
        <v>78.400000000000006</v>
      </c>
      <c r="AP64" s="41">
        <v>79.8</v>
      </c>
      <c r="AQ64" s="41">
        <v>81.400000000000006</v>
      </c>
      <c r="AR64" s="41">
        <v>82.9</v>
      </c>
      <c r="AS64" s="41">
        <v>84.6</v>
      </c>
      <c r="AT64" s="41">
        <v>86.2</v>
      </c>
      <c r="AU64" s="41">
        <v>87.9</v>
      </c>
      <c r="AV64" s="41">
        <v>89.6</v>
      </c>
      <c r="AW64" s="41">
        <v>90.9</v>
      </c>
      <c r="AX64" s="41">
        <v>92.2</v>
      </c>
      <c r="AY64" s="41">
        <v>93.5</v>
      </c>
      <c r="AZ64" s="41">
        <v>94.8</v>
      </c>
      <c r="BA64" s="41">
        <v>95.5</v>
      </c>
      <c r="BB64" s="41">
        <v>96.3</v>
      </c>
      <c r="BC64" s="41">
        <v>97</v>
      </c>
      <c r="BD64" s="41">
        <v>97.8</v>
      </c>
    </row>
    <row r="65" spans="1:56" ht="15" hidden="1" customHeight="1">
      <c r="D65" s="28" t="s">
        <v>144</v>
      </c>
      <c r="E65" s="42">
        <v>0.4</v>
      </c>
      <c r="F65" s="42">
        <v>0.5</v>
      </c>
      <c r="G65" s="42">
        <v>0.4</v>
      </c>
      <c r="H65" s="42">
        <v>0.4</v>
      </c>
      <c r="I65" s="42">
        <v>0.3</v>
      </c>
      <c r="J65" s="42">
        <v>0.3</v>
      </c>
      <c r="K65" s="42">
        <v>0.4</v>
      </c>
      <c r="L65" s="43">
        <v>0.3</v>
      </c>
      <c r="M65" s="43">
        <v>0.3</v>
      </c>
      <c r="N65" s="43">
        <v>0.3</v>
      </c>
      <c r="O65" s="43">
        <v>0.3</v>
      </c>
      <c r="P65" s="43">
        <v>0.3</v>
      </c>
      <c r="Q65" s="43">
        <v>0.3</v>
      </c>
      <c r="R65" s="43">
        <v>0.3</v>
      </c>
      <c r="S65" s="43">
        <v>0.3</v>
      </c>
      <c r="T65" s="43">
        <v>0.3</v>
      </c>
      <c r="U65" s="43">
        <v>0.3</v>
      </c>
      <c r="V65" s="43">
        <v>0.3</v>
      </c>
      <c r="W65" s="43">
        <v>0.3</v>
      </c>
      <c r="X65" s="43">
        <v>0.3</v>
      </c>
      <c r="Y65" s="43">
        <v>0.3</v>
      </c>
      <c r="Z65" s="43">
        <v>0.3</v>
      </c>
      <c r="AA65" s="43">
        <v>0.3</v>
      </c>
      <c r="AB65" s="43">
        <v>0.3</v>
      </c>
      <c r="AC65" s="43">
        <v>0.3</v>
      </c>
      <c r="AD65" s="43">
        <v>0.3</v>
      </c>
      <c r="AE65" s="43">
        <v>0.3</v>
      </c>
      <c r="AF65" s="43">
        <v>0.3</v>
      </c>
      <c r="AG65" s="43">
        <v>0.3</v>
      </c>
      <c r="AH65" s="43">
        <v>0.3</v>
      </c>
      <c r="AI65" s="43">
        <v>0.3</v>
      </c>
      <c r="AJ65" s="43">
        <v>0.3</v>
      </c>
      <c r="AK65" s="43">
        <v>0.3</v>
      </c>
      <c r="AL65" s="43">
        <v>0.3</v>
      </c>
      <c r="AM65" s="43">
        <v>0.3</v>
      </c>
      <c r="AN65" s="43">
        <v>0.3</v>
      </c>
      <c r="AO65" s="43">
        <v>0.3</v>
      </c>
      <c r="AP65" s="43">
        <v>0.3</v>
      </c>
      <c r="AQ65" s="43">
        <v>0.3</v>
      </c>
      <c r="AR65" s="43">
        <v>0.3</v>
      </c>
      <c r="AS65" s="43">
        <v>0.3</v>
      </c>
      <c r="AT65" s="43">
        <v>0.3</v>
      </c>
      <c r="AU65" s="43">
        <v>0.3</v>
      </c>
      <c r="AV65" s="43">
        <v>0.3</v>
      </c>
      <c r="AW65" s="43">
        <v>0.3</v>
      </c>
      <c r="AX65" s="43">
        <v>0.3</v>
      </c>
      <c r="AY65" s="43">
        <v>0.3</v>
      </c>
      <c r="AZ65" s="43">
        <v>0.3</v>
      </c>
      <c r="BA65" s="43">
        <v>0.3</v>
      </c>
      <c r="BB65" s="43">
        <v>0.3</v>
      </c>
      <c r="BC65" s="43">
        <v>0.3</v>
      </c>
      <c r="BD65" s="43">
        <v>0.3</v>
      </c>
    </row>
    <row r="66" spans="1:56" ht="15" hidden="1" customHeight="1">
      <c r="C66" s="28" t="s">
        <v>149</v>
      </c>
      <c r="D66" s="28" t="s">
        <v>107</v>
      </c>
      <c r="E66" s="40">
        <v>1233</v>
      </c>
      <c r="F66" s="40">
        <v>1257.5</v>
      </c>
      <c r="G66" s="40">
        <v>1280.5999999999999</v>
      </c>
      <c r="H66" s="40">
        <v>1303</v>
      </c>
      <c r="I66" s="40">
        <v>1308.9000000000001</v>
      </c>
      <c r="J66" s="40">
        <v>1320.1</v>
      </c>
      <c r="K66" s="40">
        <v>1334.9</v>
      </c>
      <c r="L66" s="41">
        <v>1347.2</v>
      </c>
      <c r="M66" s="41">
        <v>1362.6</v>
      </c>
      <c r="N66" s="41">
        <v>1377.3</v>
      </c>
      <c r="O66" s="41">
        <v>1393.5</v>
      </c>
      <c r="P66" s="41">
        <v>1409.6</v>
      </c>
      <c r="Q66" s="41">
        <v>1424.6</v>
      </c>
      <c r="R66" s="41">
        <v>1440.6</v>
      </c>
      <c r="S66" s="41">
        <v>1456.6</v>
      </c>
      <c r="T66" s="41">
        <v>1471.4</v>
      </c>
      <c r="U66" s="41">
        <v>1485.6</v>
      </c>
      <c r="V66" s="41">
        <v>1499.1</v>
      </c>
      <c r="W66" s="41">
        <v>1512.1</v>
      </c>
      <c r="X66" s="41">
        <v>1524.5</v>
      </c>
      <c r="Y66" s="41">
        <v>1537.9</v>
      </c>
      <c r="Z66" s="41">
        <v>1550.4</v>
      </c>
      <c r="AA66" s="41">
        <v>1563.7</v>
      </c>
      <c r="AB66" s="41">
        <v>1577.5</v>
      </c>
      <c r="AC66" s="41">
        <v>1591.3</v>
      </c>
      <c r="AD66" s="41">
        <v>1606.1</v>
      </c>
      <c r="AE66" s="41">
        <v>1621.5</v>
      </c>
      <c r="AF66" s="41">
        <v>1637.8</v>
      </c>
      <c r="AG66" s="41">
        <v>1654.1</v>
      </c>
      <c r="AH66" s="41">
        <v>1670.7</v>
      </c>
      <c r="AI66" s="41">
        <v>1687.6</v>
      </c>
      <c r="AJ66" s="41">
        <v>1704.8</v>
      </c>
      <c r="AK66" s="41">
        <v>1722.2</v>
      </c>
      <c r="AL66" s="41">
        <v>1739.5</v>
      </c>
      <c r="AM66" s="41">
        <v>1757.3</v>
      </c>
      <c r="AN66" s="41">
        <v>1775.3</v>
      </c>
      <c r="AO66" s="41">
        <v>1793.7</v>
      </c>
      <c r="AP66" s="41">
        <v>1811.9</v>
      </c>
      <c r="AQ66" s="41">
        <v>1830.6</v>
      </c>
      <c r="AR66" s="41">
        <v>1849.5</v>
      </c>
      <c r="AS66" s="41">
        <v>1868.7</v>
      </c>
      <c r="AT66" s="41">
        <v>1887.9</v>
      </c>
      <c r="AU66" s="41">
        <v>1907.5</v>
      </c>
      <c r="AV66" s="41">
        <v>1927.5</v>
      </c>
      <c r="AW66" s="41">
        <v>1947.9</v>
      </c>
      <c r="AX66" s="41">
        <v>1968.2</v>
      </c>
      <c r="AY66" s="41">
        <v>1989</v>
      </c>
      <c r="AZ66" s="41">
        <v>2010.1</v>
      </c>
      <c r="BA66" s="41">
        <v>2031.4</v>
      </c>
      <c r="BB66" s="41">
        <v>2052.6</v>
      </c>
      <c r="BC66" s="41">
        <v>2074.4</v>
      </c>
      <c r="BD66" s="41">
        <v>2096.5</v>
      </c>
    </row>
    <row r="67" spans="1:56" ht="15" hidden="1" customHeight="1">
      <c r="D67" s="28" t="s">
        <v>144</v>
      </c>
      <c r="E67" s="42">
        <v>7.3</v>
      </c>
      <c r="F67" s="42">
        <v>7.3</v>
      </c>
      <c r="G67" s="42">
        <v>7.3</v>
      </c>
      <c r="H67" s="42">
        <v>7.4</v>
      </c>
      <c r="I67" s="42">
        <v>7.4</v>
      </c>
      <c r="J67" s="42">
        <v>7.4</v>
      </c>
      <c r="K67" s="42">
        <v>7.4</v>
      </c>
      <c r="L67" s="43">
        <v>7.4</v>
      </c>
      <c r="M67" s="43">
        <v>7.4</v>
      </c>
      <c r="N67" s="43">
        <v>7.4</v>
      </c>
      <c r="O67" s="43">
        <v>7.4</v>
      </c>
      <c r="P67" s="43">
        <v>7.4</v>
      </c>
      <c r="Q67" s="43">
        <v>7.4</v>
      </c>
      <c r="R67" s="43">
        <v>7.4</v>
      </c>
      <c r="S67" s="43">
        <v>7.4</v>
      </c>
      <c r="T67" s="43">
        <v>7.4</v>
      </c>
      <c r="U67" s="43">
        <v>7.4</v>
      </c>
      <c r="V67" s="43">
        <v>7.4</v>
      </c>
      <c r="W67" s="43">
        <v>7.4</v>
      </c>
      <c r="X67" s="43">
        <v>7.4</v>
      </c>
      <c r="Y67" s="43">
        <v>7.4</v>
      </c>
      <c r="Z67" s="43">
        <v>7.4</v>
      </c>
      <c r="AA67" s="43">
        <v>7.4</v>
      </c>
      <c r="AB67" s="43">
        <v>7.4</v>
      </c>
      <c r="AC67" s="43">
        <v>7.4</v>
      </c>
      <c r="AD67" s="43">
        <v>7.4</v>
      </c>
      <c r="AE67" s="43">
        <v>7.4</v>
      </c>
      <c r="AF67" s="43">
        <v>7.4</v>
      </c>
      <c r="AG67" s="43">
        <v>7.4</v>
      </c>
      <c r="AH67" s="43">
        <v>7.4</v>
      </c>
      <c r="AI67" s="43">
        <v>7.4</v>
      </c>
      <c r="AJ67" s="43">
        <v>7.4</v>
      </c>
      <c r="AK67" s="43">
        <v>7.4</v>
      </c>
      <c r="AL67" s="43">
        <v>7.4</v>
      </c>
      <c r="AM67" s="43">
        <v>7.4</v>
      </c>
      <c r="AN67" s="43">
        <v>7.4</v>
      </c>
      <c r="AO67" s="43">
        <v>7.4</v>
      </c>
      <c r="AP67" s="43">
        <v>7.4</v>
      </c>
      <c r="AQ67" s="43">
        <v>7.4</v>
      </c>
      <c r="AR67" s="43">
        <v>7.4</v>
      </c>
      <c r="AS67" s="43">
        <v>7.4</v>
      </c>
      <c r="AT67" s="43">
        <v>7.4</v>
      </c>
      <c r="AU67" s="43">
        <v>7.4</v>
      </c>
      <c r="AV67" s="43">
        <v>7.4</v>
      </c>
      <c r="AW67" s="43">
        <v>7.4</v>
      </c>
      <c r="AX67" s="43">
        <v>7.4</v>
      </c>
      <c r="AY67" s="43">
        <v>7.4</v>
      </c>
      <c r="AZ67" s="43">
        <v>7.4</v>
      </c>
      <c r="BA67" s="43">
        <v>7.4</v>
      </c>
      <c r="BB67" s="43">
        <v>7.4</v>
      </c>
      <c r="BC67" s="43">
        <v>7.4</v>
      </c>
      <c r="BD67" s="43">
        <v>7.4</v>
      </c>
    </row>
    <row r="68" spans="1:56" ht="15" hidden="1" customHeight="1">
      <c r="C68" s="28" t="s">
        <v>150</v>
      </c>
      <c r="D68" s="28" t="s">
        <v>107</v>
      </c>
      <c r="E68" s="40">
        <v>591</v>
      </c>
      <c r="F68" s="40">
        <v>605.5</v>
      </c>
      <c r="G68" s="40">
        <v>618.4</v>
      </c>
      <c r="H68" s="40">
        <v>628.4</v>
      </c>
      <c r="I68" s="40">
        <v>637</v>
      </c>
      <c r="J68" s="40">
        <v>654.1</v>
      </c>
      <c r="K68" s="40">
        <v>663.6</v>
      </c>
      <c r="L68" s="41">
        <v>671.6</v>
      </c>
      <c r="M68" s="41">
        <v>683.3</v>
      </c>
      <c r="N68" s="41">
        <v>684.8</v>
      </c>
      <c r="O68" s="41">
        <v>684.3</v>
      </c>
      <c r="P68" s="41">
        <v>683.4</v>
      </c>
      <c r="Q68" s="41">
        <v>692.2</v>
      </c>
      <c r="R68" s="41">
        <v>688.6</v>
      </c>
      <c r="S68" s="41">
        <v>688</v>
      </c>
      <c r="T68" s="41">
        <v>687.2</v>
      </c>
      <c r="U68" s="41">
        <v>694.7</v>
      </c>
      <c r="V68" s="41">
        <v>689.9</v>
      </c>
      <c r="W68" s="41">
        <v>684</v>
      </c>
      <c r="X68" s="41">
        <v>677.4</v>
      </c>
      <c r="Y68" s="41">
        <v>681.5</v>
      </c>
      <c r="Z68" s="41">
        <v>673</v>
      </c>
      <c r="AA68" s="41">
        <v>665.5</v>
      </c>
      <c r="AB68" s="41">
        <v>660.1</v>
      </c>
      <c r="AC68" s="41">
        <v>665.6</v>
      </c>
      <c r="AD68" s="41">
        <v>662.8</v>
      </c>
      <c r="AE68" s="41">
        <v>660.7</v>
      </c>
      <c r="AF68" s="41">
        <v>660.3</v>
      </c>
      <c r="AG68" s="41">
        <v>663.7</v>
      </c>
      <c r="AH68" s="41">
        <v>665.3</v>
      </c>
      <c r="AI68" s="41">
        <v>667.5</v>
      </c>
      <c r="AJ68" s="41">
        <v>671.1</v>
      </c>
      <c r="AK68" s="41">
        <v>669.8</v>
      </c>
      <c r="AL68" s="41">
        <v>673.3</v>
      </c>
      <c r="AM68" s="41">
        <v>677.2</v>
      </c>
      <c r="AN68" s="41">
        <v>682.2</v>
      </c>
      <c r="AO68" s="41">
        <v>677.8</v>
      </c>
      <c r="AP68" s="41">
        <v>681.8</v>
      </c>
      <c r="AQ68" s="41">
        <v>686</v>
      </c>
      <c r="AR68" s="41">
        <v>691.1</v>
      </c>
      <c r="AS68" s="41">
        <v>688.2</v>
      </c>
      <c r="AT68" s="41">
        <v>693.2</v>
      </c>
      <c r="AU68" s="41">
        <v>698.1</v>
      </c>
      <c r="AV68" s="41">
        <v>703.6</v>
      </c>
      <c r="AW68" s="41">
        <v>698.5</v>
      </c>
      <c r="AX68" s="41">
        <v>703.6</v>
      </c>
      <c r="AY68" s="41">
        <v>708.5</v>
      </c>
      <c r="AZ68" s="41">
        <v>713.8</v>
      </c>
      <c r="BA68" s="41">
        <v>709.7</v>
      </c>
      <c r="BB68" s="41">
        <v>714.5</v>
      </c>
      <c r="BC68" s="41">
        <v>719</v>
      </c>
      <c r="BD68" s="41">
        <v>724.1</v>
      </c>
    </row>
    <row r="69" spans="1:56" ht="15" hidden="1" customHeight="1">
      <c r="D69" s="28" t="s">
        <v>144</v>
      </c>
      <c r="E69" s="42">
        <v>3.5</v>
      </c>
      <c r="F69" s="42">
        <v>3.5</v>
      </c>
      <c r="G69" s="42">
        <v>3.5</v>
      </c>
      <c r="H69" s="42">
        <v>3.6</v>
      </c>
      <c r="I69" s="42">
        <v>3.6</v>
      </c>
      <c r="J69" s="42">
        <v>3.7</v>
      </c>
      <c r="K69" s="42">
        <v>3.7</v>
      </c>
      <c r="L69" s="43">
        <v>3.7</v>
      </c>
      <c r="M69" s="43">
        <v>3.7</v>
      </c>
      <c r="N69" s="43">
        <v>3.7</v>
      </c>
      <c r="O69" s="43">
        <v>3.6</v>
      </c>
      <c r="P69" s="43">
        <v>3.6</v>
      </c>
      <c r="Q69" s="43">
        <v>3.6</v>
      </c>
      <c r="R69" s="43">
        <v>3.5</v>
      </c>
      <c r="S69" s="43">
        <v>3.5</v>
      </c>
      <c r="T69" s="43">
        <v>3.5</v>
      </c>
      <c r="U69" s="43">
        <v>3.5</v>
      </c>
      <c r="V69" s="43">
        <v>3.4</v>
      </c>
      <c r="W69" s="43">
        <v>3.3</v>
      </c>
      <c r="X69" s="43">
        <v>3.3</v>
      </c>
      <c r="Y69" s="43">
        <v>3.3</v>
      </c>
      <c r="Z69" s="43">
        <v>3.2</v>
      </c>
      <c r="AA69" s="43">
        <v>3.1</v>
      </c>
      <c r="AB69" s="43">
        <v>3.1</v>
      </c>
      <c r="AC69" s="43">
        <v>3.1</v>
      </c>
      <c r="AD69" s="43">
        <v>3</v>
      </c>
      <c r="AE69" s="43">
        <v>3</v>
      </c>
      <c r="AF69" s="43">
        <v>3</v>
      </c>
      <c r="AG69" s="43">
        <v>3</v>
      </c>
      <c r="AH69" s="43">
        <v>2.9</v>
      </c>
      <c r="AI69" s="43">
        <v>2.9</v>
      </c>
      <c r="AJ69" s="43">
        <v>2.9</v>
      </c>
      <c r="AK69" s="43">
        <v>2.9</v>
      </c>
      <c r="AL69" s="43">
        <v>2.8</v>
      </c>
      <c r="AM69" s="43">
        <v>2.8</v>
      </c>
      <c r="AN69" s="43">
        <v>2.8</v>
      </c>
      <c r="AO69" s="43">
        <v>2.8</v>
      </c>
      <c r="AP69" s="43">
        <v>2.8</v>
      </c>
      <c r="AQ69" s="43">
        <v>2.8</v>
      </c>
      <c r="AR69" s="43">
        <v>2.8</v>
      </c>
      <c r="AS69" s="43">
        <v>2.7</v>
      </c>
      <c r="AT69" s="43">
        <v>2.7</v>
      </c>
      <c r="AU69" s="43">
        <v>2.7</v>
      </c>
      <c r="AV69" s="43">
        <v>2.7</v>
      </c>
      <c r="AW69" s="43">
        <v>2.6</v>
      </c>
      <c r="AX69" s="43">
        <v>2.6</v>
      </c>
      <c r="AY69" s="43">
        <v>2.6</v>
      </c>
      <c r="AZ69" s="43">
        <v>2.6</v>
      </c>
      <c r="BA69" s="43">
        <v>2.6</v>
      </c>
      <c r="BB69" s="43">
        <v>2.6</v>
      </c>
      <c r="BC69" s="43">
        <v>2.6</v>
      </c>
      <c r="BD69" s="43">
        <v>2.6</v>
      </c>
    </row>
    <row r="70" spans="1:56" ht="15" hidden="1" customHeight="1">
      <c r="C70" s="28" t="s">
        <v>151</v>
      </c>
      <c r="D70" s="28" t="s">
        <v>107</v>
      </c>
      <c r="E70" s="40">
        <v>1320.2</v>
      </c>
      <c r="F70" s="40">
        <v>1310</v>
      </c>
      <c r="G70" s="40">
        <v>1288.0999999999999</v>
      </c>
      <c r="H70" s="40">
        <v>1289.8</v>
      </c>
      <c r="I70" s="40">
        <v>1282.5999999999999</v>
      </c>
      <c r="J70" s="40">
        <v>1313.4</v>
      </c>
      <c r="K70" s="40">
        <v>1335</v>
      </c>
      <c r="L70" s="41">
        <v>1329.6</v>
      </c>
      <c r="M70" s="41">
        <v>1351.3</v>
      </c>
      <c r="N70" s="41">
        <v>1366.4</v>
      </c>
      <c r="O70" s="41">
        <v>1395.4</v>
      </c>
      <c r="P70" s="41">
        <v>1426.2</v>
      </c>
      <c r="Q70" s="41">
        <v>1449.1</v>
      </c>
      <c r="R70" s="41">
        <v>1475.9</v>
      </c>
      <c r="S70" s="41">
        <v>1500.8</v>
      </c>
      <c r="T70" s="41">
        <v>1530.3</v>
      </c>
      <c r="U70" s="41">
        <v>1561.2</v>
      </c>
      <c r="V70" s="41">
        <v>1597.7</v>
      </c>
      <c r="W70" s="41">
        <v>1634.3</v>
      </c>
      <c r="X70" s="41">
        <v>1686.7</v>
      </c>
      <c r="Y70" s="41">
        <v>1714.5</v>
      </c>
      <c r="Z70" s="41">
        <v>1756.8</v>
      </c>
      <c r="AA70" s="41">
        <v>1804.2</v>
      </c>
      <c r="AB70" s="41">
        <v>1849.3</v>
      </c>
      <c r="AC70" s="41">
        <v>1883.9</v>
      </c>
      <c r="AD70" s="41">
        <v>1919.5</v>
      </c>
      <c r="AE70" s="41">
        <v>1955.5</v>
      </c>
      <c r="AF70" s="41">
        <v>1987.7</v>
      </c>
      <c r="AG70" s="41">
        <v>2023.8</v>
      </c>
      <c r="AH70" s="41">
        <v>2055.9</v>
      </c>
      <c r="AI70" s="41">
        <v>2088.5</v>
      </c>
      <c r="AJ70" s="41">
        <v>2119.4</v>
      </c>
      <c r="AK70" s="41">
        <v>2155.6999999999998</v>
      </c>
      <c r="AL70" s="41">
        <v>2186.9</v>
      </c>
      <c r="AM70" s="41">
        <v>2218.1</v>
      </c>
      <c r="AN70" s="41">
        <v>2249.4</v>
      </c>
      <c r="AO70" s="41">
        <v>2289.6</v>
      </c>
      <c r="AP70" s="41">
        <v>2319.9</v>
      </c>
      <c r="AQ70" s="41">
        <v>2347.6999999999998</v>
      </c>
      <c r="AR70" s="41">
        <v>2372.3000000000002</v>
      </c>
      <c r="AS70" s="41">
        <v>2405.3000000000002</v>
      </c>
      <c r="AT70" s="41">
        <v>2427.6</v>
      </c>
      <c r="AU70" s="41">
        <v>2450.4</v>
      </c>
      <c r="AV70" s="41">
        <v>2473.1999999999998</v>
      </c>
      <c r="AW70" s="41">
        <v>2506.4</v>
      </c>
      <c r="AX70" s="41">
        <v>2529.1999999999998</v>
      </c>
      <c r="AY70" s="41">
        <v>2552.1</v>
      </c>
      <c r="AZ70" s="41">
        <v>2575.3000000000002</v>
      </c>
      <c r="BA70" s="41">
        <v>2607.6999999999998</v>
      </c>
      <c r="BB70" s="41">
        <v>2632.9</v>
      </c>
      <c r="BC70" s="41">
        <v>2658.8</v>
      </c>
      <c r="BD70" s="41">
        <v>2683.3</v>
      </c>
    </row>
    <row r="71" spans="1:56" ht="15" hidden="1" customHeight="1">
      <c r="D71" s="28" t="s">
        <v>144</v>
      </c>
      <c r="E71" s="42">
        <v>7.8</v>
      </c>
      <c r="F71" s="42">
        <v>7.6</v>
      </c>
      <c r="G71" s="42">
        <v>7.4</v>
      </c>
      <c r="H71" s="42">
        <v>7.3</v>
      </c>
      <c r="I71" s="42">
        <v>7.3</v>
      </c>
      <c r="J71" s="42">
        <v>7.3</v>
      </c>
      <c r="K71" s="42">
        <v>7.4</v>
      </c>
      <c r="L71" s="43">
        <v>7.3</v>
      </c>
      <c r="M71" s="43">
        <v>7.3</v>
      </c>
      <c r="N71" s="43">
        <v>7.4</v>
      </c>
      <c r="O71" s="43">
        <v>7.4</v>
      </c>
      <c r="P71" s="43">
        <v>7.5</v>
      </c>
      <c r="Q71" s="43">
        <v>7.6</v>
      </c>
      <c r="R71" s="43">
        <v>7.6</v>
      </c>
      <c r="S71" s="43">
        <v>7.7</v>
      </c>
      <c r="T71" s="43">
        <v>7.7</v>
      </c>
      <c r="U71" s="43">
        <v>7.8</v>
      </c>
      <c r="V71" s="43">
        <v>7.9</v>
      </c>
      <c r="W71" s="43">
        <v>8</v>
      </c>
      <c r="X71" s="43">
        <v>8.1999999999999993</v>
      </c>
      <c r="Y71" s="43">
        <v>8.1999999999999993</v>
      </c>
      <c r="Z71" s="43">
        <v>8.4</v>
      </c>
      <c r="AA71" s="43">
        <v>8.5</v>
      </c>
      <c r="AB71" s="43">
        <v>8.6</v>
      </c>
      <c r="AC71" s="43">
        <v>8.6999999999999993</v>
      </c>
      <c r="AD71" s="43">
        <v>8.8000000000000007</v>
      </c>
      <c r="AE71" s="43">
        <v>8.9</v>
      </c>
      <c r="AF71" s="43">
        <v>8.9</v>
      </c>
      <c r="AG71" s="43">
        <v>9</v>
      </c>
      <c r="AH71" s="43">
        <v>9.1</v>
      </c>
      <c r="AI71" s="43">
        <v>9.1</v>
      </c>
      <c r="AJ71" s="43">
        <v>9.1</v>
      </c>
      <c r="AK71" s="43">
        <v>9.1999999999999993</v>
      </c>
      <c r="AL71" s="43">
        <v>9.1999999999999993</v>
      </c>
      <c r="AM71" s="43">
        <v>9.3000000000000007</v>
      </c>
      <c r="AN71" s="43">
        <v>9.3000000000000007</v>
      </c>
      <c r="AO71" s="43">
        <v>9.4</v>
      </c>
      <c r="AP71" s="43">
        <v>9.4</v>
      </c>
      <c r="AQ71" s="43">
        <v>9.4</v>
      </c>
      <c r="AR71" s="43">
        <v>9.4</v>
      </c>
      <c r="AS71" s="43">
        <v>9.5</v>
      </c>
      <c r="AT71" s="43">
        <v>9.5</v>
      </c>
      <c r="AU71" s="43">
        <v>9.5</v>
      </c>
      <c r="AV71" s="43">
        <v>9.5</v>
      </c>
      <c r="AW71" s="43">
        <v>9.5</v>
      </c>
      <c r="AX71" s="43">
        <v>9.5</v>
      </c>
      <c r="AY71" s="43">
        <v>9.5</v>
      </c>
      <c r="AZ71" s="43">
        <v>9.5</v>
      </c>
      <c r="BA71" s="43">
        <v>9.5</v>
      </c>
      <c r="BB71" s="43">
        <v>9.5</v>
      </c>
      <c r="BC71" s="43">
        <v>9.5</v>
      </c>
      <c r="BD71" s="43">
        <v>9.5</v>
      </c>
    </row>
    <row r="72" spans="1:56" ht="15" hidden="1" customHeight="1">
      <c r="C72" s="28" t="s">
        <v>152</v>
      </c>
      <c r="D72" s="28" t="s">
        <v>107</v>
      </c>
      <c r="E72" s="40">
        <v>782.5</v>
      </c>
      <c r="F72" s="40">
        <v>811.9</v>
      </c>
      <c r="G72" s="40">
        <v>826.8</v>
      </c>
      <c r="H72" s="40">
        <v>840.8</v>
      </c>
      <c r="I72" s="40">
        <v>863</v>
      </c>
      <c r="J72" s="40">
        <v>864.9</v>
      </c>
      <c r="K72" s="40">
        <v>867.8</v>
      </c>
      <c r="L72" s="41">
        <v>874.5</v>
      </c>
      <c r="M72" s="41">
        <v>882</v>
      </c>
      <c r="N72" s="41">
        <v>889</v>
      </c>
      <c r="O72" s="41">
        <v>896.1</v>
      </c>
      <c r="P72" s="41">
        <v>905.1</v>
      </c>
      <c r="Q72" s="41">
        <v>913.8</v>
      </c>
      <c r="R72" s="41">
        <v>922.8</v>
      </c>
      <c r="S72" s="41">
        <v>932</v>
      </c>
      <c r="T72" s="41">
        <v>942.2</v>
      </c>
      <c r="U72" s="41">
        <v>951.9</v>
      </c>
      <c r="V72" s="41">
        <v>961.4</v>
      </c>
      <c r="W72" s="41">
        <v>970.8</v>
      </c>
      <c r="X72" s="41">
        <v>980.6</v>
      </c>
      <c r="Y72" s="41">
        <v>990.1</v>
      </c>
      <c r="Z72" s="41">
        <v>999.5</v>
      </c>
      <c r="AA72" s="41">
        <v>1008.7</v>
      </c>
      <c r="AB72" s="41">
        <v>1018</v>
      </c>
      <c r="AC72" s="41">
        <v>1026</v>
      </c>
      <c r="AD72" s="41">
        <v>1034</v>
      </c>
      <c r="AE72" s="41">
        <v>1042.0999999999999</v>
      </c>
      <c r="AF72" s="41">
        <v>1050.2</v>
      </c>
      <c r="AG72" s="41">
        <v>1059</v>
      </c>
      <c r="AH72" s="41">
        <v>1067.8</v>
      </c>
      <c r="AI72" s="41">
        <v>1076.5999999999999</v>
      </c>
      <c r="AJ72" s="41">
        <v>1085.4000000000001</v>
      </c>
      <c r="AK72" s="41">
        <v>1095.0999999999999</v>
      </c>
      <c r="AL72" s="41">
        <v>1104.8</v>
      </c>
      <c r="AM72" s="41">
        <v>1114.5</v>
      </c>
      <c r="AN72" s="41">
        <v>1124.2</v>
      </c>
      <c r="AO72" s="41">
        <v>1134.3</v>
      </c>
      <c r="AP72" s="41">
        <v>1144.5</v>
      </c>
      <c r="AQ72" s="41">
        <v>1154.8</v>
      </c>
      <c r="AR72" s="41">
        <v>1165</v>
      </c>
      <c r="AS72" s="41">
        <v>1175.7</v>
      </c>
      <c r="AT72" s="41">
        <v>1186.4000000000001</v>
      </c>
      <c r="AU72" s="41">
        <v>1197.2</v>
      </c>
      <c r="AV72" s="41">
        <v>1207.9000000000001</v>
      </c>
      <c r="AW72" s="41">
        <v>1219</v>
      </c>
      <c r="AX72" s="41">
        <v>1230.2</v>
      </c>
      <c r="AY72" s="41">
        <v>1241.7</v>
      </c>
      <c r="AZ72" s="41">
        <v>1253</v>
      </c>
      <c r="BA72" s="41">
        <v>1265</v>
      </c>
      <c r="BB72" s="41">
        <v>1277.2</v>
      </c>
      <c r="BC72" s="41">
        <v>1289.5999999999999</v>
      </c>
      <c r="BD72" s="41">
        <v>1302</v>
      </c>
    </row>
    <row r="73" spans="1:56" ht="15" hidden="1" customHeight="1">
      <c r="D73" s="28" t="s">
        <v>144</v>
      </c>
      <c r="E73" s="42">
        <v>4.5999999999999996</v>
      </c>
      <c r="F73" s="42">
        <v>4.7</v>
      </c>
      <c r="G73" s="42">
        <v>4.7</v>
      </c>
      <c r="H73" s="42">
        <v>4.8</v>
      </c>
      <c r="I73" s="42">
        <v>4.9000000000000004</v>
      </c>
      <c r="J73" s="42">
        <v>4.8</v>
      </c>
      <c r="K73" s="42">
        <v>4.8</v>
      </c>
      <c r="L73" s="43">
        <v>4.8</v>
      </c>
      <c r="M73" s="43">
        <v>4.8</v>
      </c>
      <c r="N73" s="43">
        <v>4.8</v>
      </c>
      <c r="O73" s="43">
        <v>4.8</v>
      </c>
      <c r="P73" s="43">
        <v>4.8</v>
      </c>
      <c r="Q73" s="43">
        <v>4.8</v>
      </c>
      <c r="R73" s="43">
        <v>4.8</v>
      </c>
      <c r="S73" s="43">
        <v>4.8</v>
      </c>
      <c r="T73" s="43">
        <v>4.8</v>
      </c>
      <c r="U73" s="43">
        <v>4.8</v>
      </c>
      <c r="V73" s="43">
        <v>4.8</v>
      </c>
      <c r="W73" s="43">
        <v>4.8</v>
      </c>
      <c r="X73" s="43">
        <v>4.8</v>
      </c>
      <c r="Y73" s="43">
        <v>4.8</v>
      </c>
      <c r="Z73" s="43">
        <v>4.8</v>
      </c>
      <c r="AA73" s="43">
        <v>4.8</v>
      </c>
      <c r="AB73" s="43">
        <v>4.8</v>
      </c>
      <c r="AC73" s="43">
        <v>4.7</v>
      </c>
      <c r="AD73" s="43">
        <v>4.7</v>
      </c>
      <c r="AE73" s="43">
        <v>4.7</v>
      </c>
      <c r="AF73" s="43">
        <v>4.7</v>
      </c>
      <c r="AG73" s="43">
        <v>4.7</v>
      </c>
      <c r="AH73" s="43">
        <v>4.7</v>
      </c>
      <c r="AI73" s="43">
        <v>4.7</v>
      </c>
      <c r="AJ73" s="43">
        <v>4.7</v>
      </c>
      <c r="AK73" s="43">
        <v>4.7</v>
      </c>
      <c r="AL73" s="43">
        <v>4.7</v>
      </c>
      <c r="AM73" s="43">
        <v>4.7</v>
      </c>
      <c r="AN73" s="43">
        <v>4.7</v>
      </c>
      <c r="AO73" s="43">
        <v>4.7</v>
      </c>
      <c r="AP73" s="43">
        <v>4.5999999999999996</v>
      </c>
      <c r="AQ73" s="43">
        <v>4.5999999999999996</v>
      </c>
      <c r="AR73" s="43">
        <v>4.5999999999999996</v>
      </c>
      <c r="AS73" s="43">
        <v>4.5999999999999996</v>
      </c>
      <c r="AT73" s="43">
        <v>4.5999999999999996</v>
      </c>
      <c r="AU73" s="43">
        <v>4.5999999999999996</v>
      </c>
      <c r="AV73" s="43">
        <v>4.5999999999999996</v>
      </c>
      <c r="AW73" s="43">
        <v>4.5999999999999996</v>
      </c>
      <c r="AX73" s="43">
        <v>4.5999999999999996</v>
      </c>
      <c r="AY73" s="43">
        <v>4.5999999999999996</v>
      </c>
      <c r="AZ73" s="43">
        <v>4.5999999999999996</v>
      </c>
      <c r="BA73" s="43">
        <v>4.5999999999999996</v>
      </c>
      <c r="BB73" s="43">
        <v>4.5999999999999996</v>
      </c>
      <c r="BC73" s="43">
        <v>4.5999999999999996</v>
      </c>
      <c r="BD73" s="43">
        <v>4.5999999999999996</v>
      </c>
    </row>
    <row r="74" spans="1:56" ht="15" hidden="1" customHeight="1">
      <c r="B74" s="28" t="s">
        <v>153</v>
      </c>
      <c r="D74" s="28" t="s">
        <v>107</v>
      </c>
      <c r="E74" s="40">
        <v>1924.7</v>
      </c>
      <c r="F74" s="40">
        <v>2070.5</v>
      </c>
      <c r="G74" s="40">
        <v>2161</v>
      </c>
      <c r="H74" s="40">
        <v>2135.5</v>
      </c>
      <c r="I74" s="40">
        <v>2012.5</v>
      </c>
      <c r="J74" s="40">
        <v>2083</v>
      </c>
      <c r="K74" s="40">
        <v>2049.9</v>
      </c>
      <c r="L74" s="41">
        <v>2034.9</v>
      </c>
      <c r="M74" s="41">
        <v>1997.3</v>
      </c>
      <c r="N74" s="41">
        <v>2001.7</v>
      </c>
      <c r="O74" s="41">
        <v>2020.3</v>
      </c>
      <c r="P74" s="41">
        <v>2053.4</v>
      </c>
      <c r="Q74" s="41">
        <v>2059.1</v>
      </c>
      <c r="R74" s="41">
        <v>2079.5</v>
      </c>
      <c r="S74" s="41">
        <v>2099.6999999999998</v>
      </c>
      <c r="T74" s="41">
        <v>2108.8000000000002</v>
      </c>
      <c r="U74" s="41">
        <v>2109</v>
      </c>
      <c r="V74" s="41">
        <v>2109.5</v>
      </c>
      <c r="W74" s="41">
        <v>2105.5</v>
      </c>
      <c r="X74" s="41">
        <v>2114</v>
      </c>
      <c r="Y74" s="41">
        <v>2126.1</v>
      </c>
      <c r="Z74" s="41">
        <v>2125.1</v>
      </c>
      <c r="AA74" s="41">
        <v>2126.8000000000002</v>
      </c>
      <c r="AB74" s="41">
        <v>2142.1</v>
      </c>
      <c r="AC74" s="41">
        <v>2146.4</v>
      </c>
      <c r="AD74" s="41">
        <v>2154.3000000000002</v>
      </c>
      <c r="AE74" s="41">
        <v>2162.8000000000002</v>
      </c>
      <c r="AF74" s="41">
        <v>2183.6</v>
      </c>
      <c r="AG74" s="41">
        <v>2194.5</v>
      </c>
      <c r="AH74" s="41">
        <v>2205.1999999999998</v>
      </c>
      <c r="AI74" s="41">
        <v>2217.6</v>
      </c>
      <c r="AJ74" s="41">
        <v>2236.5</v>
      </c>
      <c r="AK74" s="41">
        <v>2256.1999999999998</v>
      </c>
      <c r="AL74" s="41">
        <v>2268.1</v>
      </c>
      <c r="AM74" s="41">
        <v>2283</v>
      </c>
      <c r="AN74" s="41">
        <v>2306</v>
      </c>
      <c r="AO74" s="41">
        <v>2326.6999999999998</v>
      </c>
      <c r="AP74" s="41">
        <v>2340.6999999999998</v>
      </c>
      <c r="AQ74" s="41">
        <v>2359.6999999999998</v>
      </c>
      <c r="AR74" s="41">
        <v>2389.9</v>
      </c>
      <c r="AS74" s="41">
        <v>2414.5</v>
      </c>
      <c r="AT74" s="41">
        <v>2436.1999999999998</v>
      </c>
      <c r="AU74" s="41">
        <v>2458.6999999999998</v>
      </c>
      <c r="AV74" s="41">
        <v>2484.9</v>
      </c>
      <c r="AW74" s="41">
        <v>2517.4</v>
      </c>
      <c r="AX74" s="41">
        <v>2544.4</v>
      </c>
      <c r="AY74" s="41">
        <v>2573.5</v>
      </c>
      <c r="AZ74" s="41">
        <v>2606.1</v>
      </c>
      <c r="BA74" s="41">
        <v>2649.5</v>
      </c>
      <c r="BB74" s="41">
        <v>2679.9</v>
      </c>
      <c r="BC74" s="41">
        <v>2713</v>
      </c>
      <c r="BD74" s="41">
        <v>2752.4</v>
      </c>
    </row>
    <row r="75" spans="1:56" ht="15" hidden="1" customHeight="1">
      <c r="D75" s="28" t="s">
        <v>144</v>
      </c>
      <c r="E75" s="42">
        <v>11.3</v>
      </c>
      <c r="F75" s="42">
        <v>12</v>
      </c>
      <c r="G75" s="42">
        <v>12.3</v>
      </c>
      <c r="H75" s="42">
        <v>12.1</v>
      </c>
      <c r="I75" s="42">
        <v>11.4</v>
      </c>
      <c r="J75" s="42">
        <v>11.6</v>
      </c>
      <c r="K75" s="42">
        <v>11.4</v>
      </c>
      <c r="L75" s="43">
        <v>11.2</v>
      </c>
      <c r="M75" s="43">
        <v>10.9</v>
      </c>
      <c r="N75" s="43">
        <v>10.8</v>
      </c>
      <c r="O75" s="43">
        <v>10.8</v>
      </c>
      <c r="P75" s="43">
        <v>10.8</v>
      </c>
      <c r="Q75" s="43">
        <v>10.7</v>
      </c>
      <c r="R75" s="43">
        <v>10.7</v>
      </c>
      <c r="S75" s="43">
        <v>10.7</v>
      </c>
      <c r="T75" s="43">
        <v>10.6</v>
      </c>
      <c r="U75" s="43">
        <v>10.5</v>
      </c>
      <c r="V75" s="43">
        <v>10.4</v>
      </c>
      <c r="W75" s="43">
        <v>10.3</v>
      </c>
      <c r="X75" s="43">
        <v>10.3</v>
      </c>
      <c r="Y75" s="43">
        <v>10.199999999999999</v>
      </c>
      <c r="Z75" s="43">
        <v>10.1</v>
      </c>
      <c r="AA75" s="43">
        <v>10</v>
      </c>
      <c r="AB75" s="43">
        <v>10</v>
      </c>
      <c r="AC75" s="43">
        <v>9.9</v>
      </c>
      <c r="AD75" s="43">
        <v>9.9</v>
      </c>
      <c r="AE75" s="43">
        <v>9.8000000000000007</v>
      </c>
      <c r="AF75" s="43">
        <v>9.8000000000000007</v>
      </c>
      <c r="AG75" s="43">
        <v>9.8000000000000007</v>
      </c>
      <c r="AH75" s="43">
        <v>9.6999999999999993</v>
      </c>
      <c r="AI75" s="43">
        <v>9.6999999999999993</v>
      </c>
      <c r="AJ75" s="43">
        <v>9.6999999999999993</v>
      </c>
      <c r="AK75" s="43">
        <v>9.6</v>
      </c>
      <c r="AL75" s="43">
        <v>9.6</v>
      </c>
      <c r="AM75" s="43">
        <v>9.6</v>
      </c>
      <c r="AN75" s="43">
        <v>9.6</v>
      </c>
      <c r="AO75" s="43">
        <v>9.5</v>
      </c>
      <c r="AP75" s="43">
        <v>9.5</v>
      </c>
      <c r="AQ75" s="43">
        <v>9.5</v>
      </c>
      <c r="AR75" s="43">
        <v>9.5</v>
      </c>
      <c r="AS75" s="43">
        <v>9.5</v>
      </c>
      <c r="AT75" s="43">
        <v>9.5</v>
      </c>
      <c r="AU75" s="43">
        <v>9.5</v>
      </c>
      <c r="AV75" s="43">
        <v>9.5</v>
      </c>
      <c r="AW75" s="43">
        <v>9.5</v>
      </c>
      <c r="AX75" s="43">
        <v>9.5</v>
      </c>
      <c r="AY75" s="43">
        <v>9.5</v>
      </c>
      <c r="AZ75" s="43">
        <v>9.6</v>
      </c>
      <c r="BA75" s="43">
        <v>9.6</v>
      </c>
      <c r="BB75" s="43">
        <v>9.6</v>
      </c>
      <c r="BC75" s="43">
        <v>9.6999999999999993</v>
      </c>
      <c r="BD75" s="43">
        <v>9.6999999999999993</v>
      </c>
    </row>
    <row r="76" spans="1:56" ht="15" hidden="1" customHeight="1">
      <c r="B76" s="28" t="s">
        <v>154</v>
      </c>
      <c r="D76" s="28" t="s">
        <v>107</v>
      </c>
      <c r="E76" s="40">
        <v>1510.3</v>
      </c>
      <c r="F76" s="40">
        <v>1661.9</v>
      </c>
      <c r="G76" s="40">
        <v>1733.9</v>
      </c>
      <c r="H76" s="40">
        <v>1712.8</v>
      </c>
      <c r="I76" s="40">
        <v>1618.9</v>
      </c>
      <c r="J76" s="40">
        <v>1677.9</v>
      </c>
      <c r="K76" s="40">
        <v>1667.9</v>
      </c>
      <c r="L76" s="41">
        <v>1663</v>
      </c>
      <c r="M76" s="41">
        <v>1629</v>
      </c>
      <c r="N76" s="41">
        <v>1611.1</v>
      </c>
      <c r="O76" s="41">
        <v>1620.8</v>
      </c>
      <c r="P76" s="41">
        <v>1644.5</v>
      </c>
      <c r="Q76" s="41">
        <v>1652.9</v>
      </c>
      <c r="R76" s="41">
        <v>1671.1</v>
      </c>
      <c r="S76" s="41">
        <v>1688.4</v>
      </c>
      <c r="T76" s="41">
        <v>1692.2</v>
      </c>
      <c r="U76" s="41">
        <v>1699.9</v>
      </c>
      <c r="V76" s="41">
        <v>1697.4</v>
      </c>
      <c r="W76" s="41">
        <v>1690.6</v>
      </c>
      <c r="X76" s="41">
        <v>1694</v>
      </c>
      <c r="Y76" s="41">
        <v>1700.4</v>
      </c>
      <c r="Z76" s="41">
        <v>1694.5</v>
      </c>
      <c r="AA76" s="41">
        <v>1692.5</v>
      </c>
      <c r="AB76" s="41">
        <v>1705.9</v>
      </c>
      <c r="AC76" s="41">
        <v>1708.1</v>
      </c>
      <c r="AD76" s="41">
        <v>1712.4</v>
      </c>
      <c r="AE76" s="41">
        <v>1716.9</v>
      </c>
      <c r="AF76" s="41">
        <v>1733</v>
      </c>
      <c r="AG76" s="41">
        <v>1744.9</v>
      </c>
      <c r="AH76" s="41">
        <v>1751.9</v>
      </c>
      <c r="AI76" s="41">
        <v>1760.6</v>
      </c>
      <c r="AJ76" s="41">
        <v>1775.5</v>
      </c>
      <c r="AK76" s="41">
        <v>1791.1</v>
      </c>
      <c r="AL76" s="41">
        <v>1799</v>
      </c>
      <c r="AM76" s="41">
        <v>1809</v>
      </c>
      <c r="AN76" s="41">
        <v>1827.2</v>
      </c>
      <c r="AO76" s="41">
        <v>1842.7</v>
      </c>
      <c r="AP76" s="41">
        <v>1852</v>
      </c>
      <c r="AQ76" s="41">
        <v>1863.6</v>
      </c>
      <c r="AR76" s="41">
        <v>1886.4</v>
      </c>
      <c r="AS76" s="41">
        <v>1903.3</v>
      </c>
      <c r="AT76" s="41">
        <v>1916.2</v>
      </c>
      <c r="AU76" s="41">
        <v>1929.5</v>
      </c>
      <c r="AV76" s="41">
        <v>1946.2</v>
      </c>
      <c r="AW76" s="41">
        <v>1969.1</v>
      </c>
      <c r="AX76" s="41">
        <v>1986</v>
      </c>
      <c r="AY76" s="41">
        <v>2004.8</v>
      </c>
      <c r="AZ76" s="41">
        <v>2027.6</v>
      </c>
      <c r="BA76" s="41">
        <v>2060.6999999999998</v>
      </c>
      <c r="BB76" s="41">
        <v>2081</v>
      </c>
      <c r="BC76" s="41">
        <v>2104.1</v>
      </c>
      <c r="BD76" s="41">
        <v>2133.3000000000002</v>
      </c>
    </row>
    <row r="77" spans="1:56" ht="15" hidden="1" customHeight="1">
      <c r="A77" s="30"/>
      <c r="B77" s="30"/>
      <c r="C77" s="30"/>
      <c r="D77" s="30" t="s">
        <v>144</v>
      </c>
      <c r="E77" s="44">
        <v>8.9</v>
      </c>
      <c r="F77" s="44">
        <v>9.6</v>
      </c>
      <c r="G77" s="44">
        <v>9.9</v>
      </c>
      <c r="H77" s="44">
        <v>9.6999999999999993</v>
      </c>
      <c r="I77" s="44">
        <v>9.1999999999999993</v>
      </c>
      <c r="J77" s="44">
        <v>9.4</v>
      </c>
      <c r="K77" s="44">
        <v>9.1999999999999993</v>
      </c>
      <c r="L77" s="45">
        <v>9.1</v>
      </c>
      <c r="M77" s="45">
        <v>8.9</v>
      </c>
      <c r="N77" s="45">
        <v>8.6999999999999993</v>
      </c>
      <c r="O77" s="45">
        <v>8.6</v>
      </c>
      <c r="P77" s="45">
        <v>8.6999999999999993</v>
      </c>
      <c r="Q77" s="45">
        <v>8.6</v>
      </c>
      <c r="R77" s="45">
        <v>8.6</v>
      </c>
      <c r="S77" s="45">
        <v>8.6</v>
      </c>
      <c r="T77" s="45">
        <v>8.5</v>
      </c>
      <c r="U77" s="45">
        <v>8.5</v>
      </c>
      <c r="V77" s="45">
        <v>8.4</v>
      </c>
      <c r="W77" s="45">
        <v>8.3000000000000007</v>
      </c>
      <c r="X77" s="45">
        <v>8.1999999999999993</v>
      </c>
      <c r="Y77" s="45">
        <v>8.1999999999999993</v>
      </c>
      <c r="Z77" s="45">
        <v>8.1</v>
      </c>
      <c r="AA77" s="45">
        <v>8</v>
      </c>
      <c r="AB77" s="45">
        <v>8</v>
      </c>
      <c r="AC77" s="45">
        <v>7.9</v>
      </c>
      <c r="AD77" s="45">
        <v>7.9</v>
      </c>
      <c r="AE77" s="45">
        <v>7.8</v>
      </c>
      <c r="AF77" s="45">
        <v>7.8</v>
      </c>
      <c r="AG77" s="45">
        <v>7.8</v>
      </c>
      <c r="AH77" s="45">
        <v>7.7</v>
      </c>
      <c r="AI77" s="45">
        <v>7.7</v>
      </c>
      <c r="AJ77" s="45">
        <v>7.7</v>
      </c>
      <c r="AK77" s="45">
        <v>7.7</v>
      </c>
      <c r="AL77" s="45">
        <v>7.6</v>
      </c>
      <c r="AM77" s="45">
        <v>7.6</v>
      </c>
      <c r="AN77" s="45">
        <v>7.6</v>
      </c>
      <c r="AO77" s="45">
        <v>7.6</v>
      </c>
      <c r="AP77" s="45">
        <v>7.5</v>
      </c>
      <c r="AQ77" s="45">
        <v>7.5</v>
      </c>
      <c r="AR77" s="45">
        <v>7.5</v>
      </c>
      <c r="AS77" s="45">
        <v>7.5</v>
      </c>
      <c r="AT77" s="45">
        <v>7.5</v>
      </c>
      <c r="AU77" s="45">
        <v>7.5</v>
      </c>
      <c r="AV77" s="45">
        <v>7.4</v>
      </c>
      <c r="AW77" s="45">
        <v>7.5</v>
      </c>
      <c r="AX77" s="45">
        <v>7.4</v>
      </c>
      <c r="AY77" s="45">
        <v>7.4</v>
      </c>
      <c r="AZ77" s="45">
        <v>7.4</v>
      </c>
      <c r="BA77" s="45">
        <v>7.5</v>
      </c>
      <c r="BB77" s="45">
        <v>7.5</v>
      </c>
      <c r="BC77" s="45">
        <v>7.5</v>
      </c>
      <c r="BD77" s="45">
        <v>7.5</v>
      </c>
    </row>
    <row r="78" spans="1:56" s="31" customFormat="1" ht="15" customHeight="1">
      <c r="H78" s="46"/>
      <c r="I78" s="112"/>
    </row>
    <row r="79" spans="1:56" s="31" customFormat="1" ht="15" customHeight="1">
      <c r="A79" s="31" t="s">
        <v>155</v>
      </c>
      <c r="I79" s="111"/>
      <c r="J79" s="113"/>
    </row>
    <row r="80" spans="1:56" s="31" customFormat="1" ht="15" customHeight="1"/>
    <row r="81" spans="1:56" ht="15" customHeight="1">
      <c r="A81" s="132" t="s">
        <v>156</v>
      </c>
      <c r="B81" s="132"/>
      <c r="C81" s="132"/>
      <c r="D81" s="132"/>
      <c r="I81" s="114"/>
    </row>
    <row r="82" spans="1:56" ht="15" customHeight="1">
      <c r="C82" s="47"/>
      <c r="I82" s="115"/>
      <c r="J82" s="116"/>
    </row>
    <row r="83" spans="1:56" ht="15" customHeight="1">
      <c r="A83" s="28" t="s">
        <v>157</v>
      </c>
    </row>
    <row r="84" spans="1:56" ht="15" customHeight="1">
      <c r="A84" s="30"/>
      <c r="B84" s="48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</row>
  </sheetData>
  <mergeCells count="3">
    <mergeCell ref="A2:C2"/>
    <mergeCell ref="A5:D5"/>
    <mergeCell ref="A81:D81"/>
  </mergeCells>
  <hyperlinks>
    <hyperlink ref="A2" r:id="rId1" display="www.cbo.gov/publication/5113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pane ySplit="11" topLeftCell="A12" activePane="bottomLeft" state="frozen"/>
      <selection pane="bottomLeft" activeCell="K20" sqref="K20"/>
    </sheetView>
  </sheetViews>
  <sheetFormatPr defaultRowHeight="14.4"/>
  <cols>
    <col min="1" max="1" width="20" customWidth="1"/>
    <col min="2" max="2" width="8" customWidth="1"/>
    <col min="3" max="7" width="14" customWidth="1"/>
    <col min="8" max="16" width="8" customWidth="1"/>
    <col min="17" max="17" width="8.77734375" customWidth="1"/>
    <col min="18" max="255" width="8" customWidth="1"/>
  </cols>
  <sheetData>
    <row r="1" spans="1:18" ht="15.6">
      <c r="A1" s="136" t="s">
        <v>0</v>
      </c>
      <c r="B1" s="134"/>
      <c r="C1" s="134"/>
      <c r="D1" s="134"/>
      <c r="E1" s="134"/>
      <c r="F1" s="134"/>
    </row>
    <row r="2" spans="1:18" ht="15.6">
      <c r="A2" s="136" t="s">
        <v>1</v>
      </c>
      <c r="B2" s="134"/>
      <c r="C2" s="134"/>
      <c r="D2" s="134"/>
      <c r="E2" s="134"/>
      <c r="F2" s="134"/>
    </row>
    <row r="3" spans="1:18">
      <c r="A3" s="134"/>
      <c r="B3" s="134"/>
      <c r="C3" s="134"/>
      <c r="D3" s="134"/>
      <c r="E3" s="134"/>
      <c r="F3" s="134"/>
    </row>
    <row r="4" spans="1:18">
      <c r="A4" s="5" t="s">
        <v>2</v>
      </c>
      <c r="B4" s="133" t="s">
        <v>3</v>
      </c>
      <c r="C4" s="134"/>
      <c r="D4" s="134"/>
      <c r="E4" s="134"/>
      <c r="F4" s="134"/>
    </row>
    <row r="5" spans="1:18">
      <c r="A5" s="137" t="s">
        <v>4</v>
      </c>
      <c r="B5" s="134"/>
      <c r="C5" s="134"/>
      <c r="D5" s="134"/>
      <c r="E5" s="134"/>
      <c r="F5" s="134"/>
    </row>
    <row r="6" spans="1:18">
      <c r="A6" s="5" t="s">
        <v>5</v>
      </c>
      <c r="B6" s="133" t="s">
        <v>6</v>
      </c>
      <c r="C6" s="134"/>
      <c r="D6" s="134"/>
      <c r="E6" s="134"/>
      <c r="F6" s="134"/>
    </row>
    <row r="7" spans="1:18">
      <c r="A7" s="5" t="s">
        <v>7</v>
      </c>
      <c r="B7" s="133" t="s">
        <v>8</v>
      </c>
      <c r="C7" s="134"/>
      <c r="D7" s="134"/>
      <c r="E7" s="134"/>
      <c r="F7" s="134"/>
    </row>
    <row r="8" spans="1:18">
      <c r="A8" s="5" t="s">
        <v>9</v>
      </c>
      <c r="B8" s="133" t="s">
        <v>10</v>
      </c>
      <c r="C8" s="134"/>
      <c r="D8" s="134"/>
      <c r="E8" s="134"/>
      <c r="F8" s="134"/>
    </row>
    <row r="9" spans="1:18">
      <c r="A9" s="5" t="s">
        <v>11</v>
      </c>
      <c r="B9" s="135" t="s">
        <v>12</v>
      </c>
      <c r="C9" s="134"/>
      <c r="D9" s="134"/>
      <c r="E9" s="134"/>
      <c r="F9" s="134"/>
    </row>
    <row r="11" spans="1:18">
      <c r="A11" s="1" t="s">
        <v>13</v>
      </c>
      <c r="B11" s="1" t="s">
        <v>14</v>
      </c>
      <c r="C11" s="1" t="s">
        <v>15</v>
      </c>
      <c r="D11" s="1" t="s">
        <v>16</v>
      </c>
      <c r="E11" s="1" t="s">
        <v>17</v>
      </c>
      <c r="F11" s="1" t="s">
        <v>18</v>
      </c>
      <c r="G11" s="1" t="s">
        <v>19</v>
      </c>
      <c r="H11" s="1" t="s">
        <v>20</v>
      </c>
      <c r="I11" s="1" t="s">
        <v>21</v>
      </c>
      <c r="J11" s="1" t="s">
        <v>22</v>
      </c>
      <c r="K11" s="1" t="s">
        <v>23</v>
      </c>
      <c r="L11" s="1" t="s">
        <v>24</v>
      </c>
      <c r="M11" s="1" t="s">
        <v>25</v>
      </c>
      <c r="N11" s="1" t="s">
        <v>26</v>
      </c>
      <c r="O11" s="1" t="s">
        <v>27</v>
      </c>
      <c r="P11" s="118" t="s">
        <v>303</v>
      </c>
      <c r="Q11" s="118" t="s">
        <v>299</v>
      </c>
      <c r="R11" s="118" t="s">
        <v>301</v>
      </c>
    </row>
    <row r="12" spans="1:18">
      <c r="A12" s="2">
        <v>2006</v>
      </c>
      <c r="B12" s="3">
        <v>202.6</v>
      </c>
      <c r="C12" s="3">
        <v>203.6</v>
      </c>
      <c r="D12" s="3">
        <v>204.9</v>
      </c>
      <c r="E12" s="3">
        <v>205.5</v>
      </c>
      <c r="F12" s="3">
        <v>205.7</v>
      </c>
      <c r="G12" s="3">
        <v>205.9</v>
      </c>
      <c r="H12" s="3">
        <v>206.2</v>
      </c>
      <c r="I12" s="3">
        <v>206.7</v>
      </c>
      <c r="J12" s="3">
        <v>207.2</v>
      </c>
      <c r="K12" s="3">
        <v>207.8</v>
      </c>
      <c r="L12" s="3">
        <v>207.6</v>
      </c>
      <c r="M12" s="3">
        <v>207.3</v>
      </c>
      <c r="N12" s="3">
        <v>204.7</v>
      </c>
      <c r="O12" s="3">
        <v>207.1</v>
      </c>
    </row>
    <row r="13" spans="1:18">
      <c r="A13" s="2">
        <v>2007</v>
      </c>
      <c r="B13" s="4">
        <v>208.00899999999999</v>
      </c>
      <c r="C13" s="4">
        <v>209.11199999999999</v>
      </c>
      <c r="D13" s="4">
        <v>209.923</v>
      </c>
      <c r="E13" s="4">
        <v>210.31100000000001</v>
      </c>
      <c r="F13" s="4">
        <v>210.316</v>
      </c>
      <c r="G13" s="4">
        <v>210.47399999999999</v>
      </c>
      <c r="H13" s="4">
        <v>210.756</v>
      </c>
      <c r="I13" s="4">
        <v>211.11099999999999</v>
      </c>
      <c r="J13" s="4">
        <v>211.62799999999999</v>
      </c>
      <c r="K13" s="4">
        <v>212.31800000000001</v>
      </c>
      <c r="L13" s="4">
        <v>212.435</v>
      </c>
      <c r="M13" s="4">
        <v>212.35599999999999</v>
      </c>
      <c r="N13" s="4">
        <v>209.691</v>
      </c>
      <c r="O13" s="4">
        <v>211.767</v>
      </c>
    </row>
    <row r="14" spans="1:18">
      <c r="A14" s="2">
        <v>2008</v>
      </c>
      <c r="B14" s="4">
        <v>213.13800000000001</v>
      </c>
      <c r="C14" s="4">
        <v>213.86600000000001</v>
      </c>
      <c r="D14" s="4">
        <v>214.86600000000001</v>
      </c>
      <c r="E14" s="4">
        <v>215.059</v>
      </c>
      <c r="F14" s="4">
        <v>215.18</v>
      </c>
      <c r="G14" s="4">
        <v>215.553</v>
      </c>
      <c r="H14" s="4">
        <v>216.04499999999999</v>
      </c>
      <c r="I14" s="4">
        <v>216.476</v>
      </c>
      <c r="J14" s="4">
        <v>216.86199999999999</v>
      </c>
      <c r="K14" s="4">
        <v>217.023</v>
      </c>
      <c r="L14" s="4">
        <v>216.69</v>
      </c>
      <c r="M14" s="4">
        <v>216.1</v>
      </c>
      <c r="N14" s="4">
        <v>214.61</v>
      </c>
      <c r="O14" s="4">
        <v>216.53299999999999</v>
      </c>
    </row>
    <row r="15" spans="1:18">
      <c r="A15" s="2">
        <v>2009</v>
      </c>
      <c r="B15" s="4">
        <v>216.71899999999999</v>
      </c>
      <c r="C15" s="4">
        <v>217.685</v>
      </c>
      <c r="D15" s="4">
        <v>218.63900000000001</v>
      </c>
      <c r="E15" s="4">
        <v>219.143</v>
      </c>
      <c r="F15" s="4">
        <v>219.12799999999999</v>
      </c>
      <c r="G15" s="4">
        <v>219.28299999999999</v>
      </c>
      <c r="H15" s="4">
        <v>219.35</v>
      </c>
      <c r="I15" s="4">
        <v>219.596</v>
      </c>
      <c r="J15" s="4">
        <v>220.137</v>
      </c>
      <c r="K15" s="4">
        <v>220.73099999999999</v>
      </c>
      <c r="L15" s="4">
        <v>220.38399999999999</v>
      </c>
      <c r="M15" s="4">
        <v>220.02500000000001</v>
      </c>
      <c r="N15" s="4">
        <v>218.43299999999999</v>
      </c>
      <c r="O15" s="4">
        <v>220.03700000000001</v>
      </c>
    </row>
    <row r="16" spans="1:18">
      <c r="A16" s="2">
        <v>2010</v>
      </c>
      <c r="B16" s="4">
        <v>220.08600000000001</v>
      </c>
      <c r="C16" s="4">
        <v>220.602</v>
      </c>
      <c r="D16" s="4">
        <v>221.059</v>
      </c>
      <c r="E16" s="4">
        <v>221.166</v>
      </c>
      <c r="F16" s="4">
        <v>221.19300000000001</v>
      </c>
      <c r="G16" s="4">
        <v>221.26499999999999</v>
      </c>
      <c r="H16" s="4">
        <v>221.25800000000001</v>
      </c>
      <c r="I16" s="4">
        <v>221.55099999999999</v>
      </c>
      <c r="J16" s="4">
        <v>221.90700000000001</v>
      </c>
      <c r="K16" s="4">
        <v>222.07900000000001</v>
      </c>
      <c r="L16" s="4">
        <v>222.077</v>
      </c>
      <c r="M16" s="4">
        <v>221.79499999999999</v>
      </c>
      <c r="N16" s="4">
        <v>220.89500000000001</v>
      </c>
      <c r="O16" s="4">
        <v>221.77799999999999</v>
      </c>
    </row>
    <row r="17" spans="1:18">
      <c r="A17" s="2">
        <v>2011</v>
      </c>
      <c r="B17" s="4">
        <v>222.17699999999999</v>
      </c>
      <c r="C17" s="4">
        <v>223.011</v>
      </c>
      <c r="D17" s="4">
        <v>223.69</v>
      </c>
      <c r="E17" s="4">
        <v>224.11799999999999</v>
      </c>
      <c r="F17" s="4">
        <v>224.53399999999999</v>
      </c>
      <c r="G17" s="4">
        <v>224.89099999999999</v>
      </c>
      <c r="H17" s="4">
        <v>225.16399999999999</v>
      </c>
      <c r="I17" s="4">
        <v>225.874</v>
      </c>
      <c r="J17" s="4">
        <v>226.28899999999999</v>
      </c>
      <c r="K17" s="4">
        <v>226.74299999999999</v>
      </c>
      <c r="L17" s="4">
        <v>226.85900000000001</v>
      </c>
      <c r="M17" s="4">
        <v>226.74</v>
      </c>
      <c r="N17" s="4">
        <v>223.73699999999999</v>
      </c>
      <c r="O17" s="4">
        <v>226.27799999999999</v>
      </c>
    </row>
    <row r="18" spans="1:18">
      <c r="A18" s="123">
        <v>2012</v>
      </c>
      <c r="B18" s="124">
        <v>227.23699999999999</v>
      </c>
      <c r="C18" s="124">
        <v>227.86500000000001</v>
      </c>
      <c r="D18" s="124">
        <v>228.73500000000001</v>
      </c>
      <c r="E18" s="124">
        <v>229.303</v>
      </c>
      <c r="F18" s="124">
        <v>229.602</v>
      </c>
      <c r="G18" s="124">
        <v>229.87899999999999</v>
      </c>
      <c r="H18" s="124">
        <v>229.893</v>
      </c>
      <c r="I18" s="124">
        <v>230.196</v>
      </c>
      <c r="J18" s="124">
        <v>230.78</v>
      </c>
      <c r="K18" s="124">
        <v>231.27600000000001</v>
      </c>
      <c r="L18" s="124">
        <v>231.26300000000001</v>
      </c>
      <c r="M18" s="124">
        <v>231.03299999999999</v>
      </c>
      <c r="N18" s="124">
        <v>228.77</v>
      </c>
      <c r="O18" s="124">
        <v>230.74</v>
      </c>
      <c r="P18" s="121">
        <f>(B18+C18+D18+E18+F18+G18+H18+I18+J18+K18+L18+M18)/12</f>
        <v>229.75516666666661</v>
      </c>
      <c r="Q18" s="122">
        <f>H17+I17+J17+K17+L17+M17+B18+C18+D18+E18+F18+G18</f>
        <v>2730.2899999999995</v>
      </c>
      <c r="R18" s="121">
        <f>Q18/12</f>
        <v>227.52416666666662</v>
      </c>
    </row>
    <row r="19" spans="1:18">
      <c r="A19" s="2">
        <v>2013</v>
      </c>
      <c r="B19" s="4">
        <v>231.61199999999999</v>
      </c>
      <c r="C19" s="4">
        <v>232.43199999999999</v>
      </c>
      <c r="D19" s="4">
        <v>233.05199999999999</v>
      </c>
      <c r="E19" s="4">
        <v>233.23599999999999</v>
      </c>
      <c r="F19" s="4">
        <v>233.46199999999999</v>
      </c>
      <c r="G19" s="4">
        <v>233.64</v>
      </c>
      <c r="H19" s="4">
        <v>233.792</v>
      </c>
      <c r="I19" s="4">
        <v>234.25800000000001</v>
      </c>
      <c r="J19" s="4">
        <v>234.78200000000001</v>
      </c>
      <c r="K19" s="4">
        <v>235.16200000000001</v>
      </c>
      <c r="L19" s="4">
        <v>235.24299999999999</v>
      </c>
      <c r="M19" s="4">
        <v>235</v>
      </c>
      <c r="N19" s="4">
        <v>232.90600000000001</v>
      </c>
      <c r="O19" s="4">
        <v>234.70599999999999</v>
      </c>
      <c r="P19" s="121">
        <f t="shared" ref="P19:P21" si="0">(B19+C19+D19+E19+F19+G19+H19+I19+J19+K19+L19+M19)/12</f>
        <v>233.8059166666666</v>
      </c>
      <c r="Q19" s="119">
        <f t="shared" ref="Q19:Q21" si="1">H18+I18+J18+K18+L18+M18+B19+C19+D19+E19+F19+G19</f>
        <v>2781.8749999999995</v>
      </c>
      <c r="R19">
        <f t="shared" ref="R19:R21" si="2">Q19/12</f>
        <v>231.82291666666663</v>
      </c>
    </row>
    <row r="20" spans="1:18">
      <c r="A20" s="123">
        <v>2014</v>
      </c>
      <c r="B20" s="124">
        <v>235.36699999999999</v>
      </c>
      <c r="C20" s="124">
        <v>236.07499999999999</v>
      </c>
      <c r="D20" s="124">
        <v>236.91300000000001</v>
      </c>
      <c r="E20" s="124">
        <v>237.50899999999999</v>
      </c>
      <c r="F20" s="124">
        <v>238.029</v>
      </c>
      <c r="G20" s="124">
        <v>238.15700000000001</v>
      </c>
      <c r="H20" s="124">
        <v>238.13800000000001</v>
      </c>
      <c r="I20" s="124">
        <v>238.29599999999999</v>
      </c>
      <c r="J20" s="124">
        <v>238.84100000000001</v>
      </c>
      <c r="K20" s="124">
        <v>239.41300000000001</v>
      </c>
      <c r="L20" s="124">
        <v>239.24799999999999</v>
      </c>
      <c r="M20" s="124">
        <v>238.77500000000001</v>
      </c>
      <c r="N20" s="124">
        <v>237.00800000000001</v>
      </c>
      <c r="O20" s="124">
        <v>238.785</v>
      </c>
      <c r="P20" s="121">
        <f t="shared" si="0"/>
        <v>237.89675</v>
      </c>
      <c r="Q20" s="122">
        <f t="shared" si="1"/>
        <v>2830.2870000000003</v>
      </c>
      <c r="R20" s="121">
        <f t="shared" si="2"/>
        <v>235.85725000000002</v>
      </c>
    </row>
    <row r="21" spans="1:18">
      <c r="A21" s="2">
        <v>2015</v>
      </c>
      <c r="B21" s="4">
        <v>239.24799999999999</v>
      </c>
      <c r="C21" s="4">
        <v>240.083</v>
      </c>
      <c r="D21" s="4">
        <v>241.06700000000001</v>
      </c>
      <c r="E21" s="4">
        <v>241.80199999999999</v>
      </c>
      <c r="F21" s="4">
        <v>242.119</v>
      </c>
      <c r="G21" s="4">
        <v>242.35400000000001</v>
      </c>
      <c r="H21" s="4">
        <v>242.43600000000001</v>
      </c>
      <c r="I21" s="4">
        <v>242.65100000000001</v>
      </c>
      <c r="J21" s="4">
        <v>243.35900000000001</v>
      </c>
      <c r="K21" s="4">
        <v>243.98500000000001</v>
      </c>
      <c r="L21" s="4">
        <v>244.07499999999999</v>
      </c>
      <c r="M21" s="4">
        <v>243.779</v>
      </c>
      <c r="N21" s="4">
        <v>241.11199999999999</v>
      </c>
      <c r="O21" s="4">
        <v>243.381</v>
      </c>
      <c r="P21" s="121">
        <f t="shared" si="0"/>
        <v>242.2465</v>
      </c>
      <c r="Q21" s="119">
        <f t="shared" si="1"/>
        <v>2879.3840000000005</v>
      </c>
      <c r="R21">
        <f t="shared" si="2"/>
        <v>239.9486666666667</v>
      </c>
    </row>
    <row r="22" spans="1:18">
      <c r="A22" s="123">
        <v>2016</v>
      </c>
      <c r="B22" s="124">
        <v>244.52799999999999</v>
      </c>
      <c r="C22" s="124">
        <v>245.68</v>
      </c>
      <c r="D22" s="124">
        <v>246.358</v>
      </c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</row>
    <row r="23" spans="1:18" ht="6.6" customHeight="1"/>
    <row r="24" spans="1:18" ht="6.6" customHeight="1">
      <c r="B24" s="108"/>
      <c r="C24" s="17"/>
      <c r="D24" s="17"/>
      <c r="E24" s="17"/>
      <c r="F24" s="17"/>
      <c r="G24" s="17"/>
    </row>
    <row r="25" spans="1:18">
      <c r="B25" s="108"/>
      <c r="C25" s="109" t="s">
        <v>292</v>
      </c>
      <c r="D25" s="109" t="s">
        <v>293</v>
      </c>
      <c r="E25" s="109" t="s">
        <v>294</v>
      </c>
      <c r="F25" s="109" t="s">
        <v>296</v>
      </c>
      <c r="G25" s="109" t="s">
        <v>290</v>
      </c>
    </row>
    <row r="26" spans="1:18">
      <c r="B26" s="108" t="s">
        <v>289</v>
      </c>
      <c r="C26" s="120">
        <f>AVERAGE(H21,I21,J21)</f>
        <v>242.81533333333334</v>
      </c>
      <c r="D26" s="120">
        <f>AVERAGE(K20,L20,M20)</f>
        <v>239.14533333333335</v>
      </c>
      <c r="E26" s="120">
        <f>AVERAGE(B22,C22,D22)</f>
        <v>245.52200000000002</v>
      </c>
      <c r="F26" s="17">
        <f>'CBO Projections'!N29</f>
        <v>246.38</v>
      </c>
      <c r="G26" s="17">
        <f>AVERAGE(C26:F26)</f>
        <v>243.46566666666669</v>
      </c>
    </row>
    <row r="27" spans="1:18">
      <c r="B27" s="108"/>
      <c r="C27" s="17"/>
      <c r="D27" s="17"/>
      <c r="E27" s="17"/>
      <c r="F27" s="17"/>
      <c r="G27" s="17"/>
    </row>
    <row r="28" spans="1:18">
      <c r="B28" s="108" t="s">
        <v>291</v>
      </c>
      <c r="C28" s="109" t="s">
        <v>297</v>
      </c>
      <c r="D28" s="109" t="s">
        <v>298</v>
      </c>
      <c r="E28" s="109" t="s">
        <v>295</v>
      </c>
      <c r="F28" s="109" t="s">
        <v>296</v>
      </c>
      <c r="G28" s="109" t="s">
        <v>290</v>
      </c>
    </row>
    <row r="29" spans="1:18">
      <c r="B29" s="108"/>
      <c r="C29" s="17">
        <f>'CBO Projections'!O29</f>
        <v>247.619</v>
      </c>
      <c r="D29" s="17">
        <f>'CBO Projections'!P29</f>
        <v>248.91499999999999</v>
      </c>
      <c r="E29" s="17">
        <f>'CBO Projections'!Q29</f>
        <v>250.26499999999999</v>
      </c>
      <c r="F29" s="17">
        <f>'CBO Projections'!R29</f>
        <v>251.655</v>
      </c>
      <c r="G29" s="17">
        <f>AVERAGE(C29:F29)</f>
        <v>249.61349999999999</v>
      </c>
    </row>
    <row r="30" spans="1:18">
      <c r="B30" s="17"/>
      <c r="C30" s="17"/>
      <c r="D30" s="17"/>
      <c r="E30" s="17"/>
      <c r="F30" s="17"/>
      <c r="G30" s="17"/>
    </row>
    <row r="31" spans="1:18">
      <c r="B31" s="17" t="s">
        <v>304</v>
      </c>
      <c r="C31" s="109" t="s">
        <v>292</v>
      </c>
      <c r="D31" s="109" t="s">
        <v>298</v>
      </c>
      <c r="E31" s="109" t="s">
        <v>295</v>
      </c>
      <c r="F31" s="109" t="s">
        <v>296</v>
      </c>
      <c r="G31" s="109" t="s">
        <v>290</v>
      </c>
    </row>
    <row r="32" spans="1:18">
      <c r="B32" s="17"/>
      <c r="C32" s="120">
        <f>AVERAGE(B22,C22,D22)</f>
        <v>245.52200000000002</v>
      </c>
      <c r="D32" s="17">
        <f>'CBO Projections'!N29</f>
        <v>246.38</v>
      </c>
      <c r="E32" s="17">
        <f>'CBO Projections'!O29</f>
        <v>247.619</v>
      </c>
      <c r="F32" s="17">
        <f>'CBO Projections'!P29</f>
        <v>248.91499999999999</v>
      </c>
      <c r="G32" s="120">
        <f>AVERAGE(C32,D32,E32,F32)</f>
        <v>247.10900000000001</v>
      </c>
    </row>
    <row r="33" spans="2:7">
      <c r="B33" s="17"/>
      <c r="C33" s="17"/>
      <c r="D33" s="17"/>
      <c r="E33" s="17"/>
      <c r="F33" s="17"/>
      <c r="G33" s="17"/>
    </row>
    <row r="34" spans="2:7">
      <c r="B34" s="17" t="s">
        <v>305</v>
      </c>
      <c r="C34" s="109" t="s">
        <v>297</v>
      </c>
      <c r="D34" s="109" t="s">
        <v>298</v>
      </c>
      <c r="E34" s="109" t="s">
        <v>295</v>
      </c>
      <c r="F34" s="109" t="s">
        <v>296</v>
      </c>
      <c r="G34" s="109" t="s">
        <v>290</v>
      </c>
    </row>
    <row r="35" spans="2:7">
      <c r="B35" s="17"/>
      <c r="C35" s="17">
        <f>'CBO Projections'!Q29</f>
        <v>250.26499999999999</v>
      </c>
      <c r="D35" s="17">
        <f>'CBO Projections'!R29</f>
        <v>251.655</v>
      </c>
      <c r="E35" s="17">
        <f>'CBO Projections'!S29</f>
        <v>253.05699999999999</v>
      </c>
      <c r="F35" s="17">
        <f>'CBO Projections'!T29</f>
        <v>254.49799999999999</v>
      </c>
      <c r="G35" s="17">
        <f>AVERAGE(C35,D35,E35,F35)</f>
        <v>252.36874999999998</v>
      </c>
    </row>
  </sheetData>
  <mergeCells count="9">
    <mergeCell ref="B6:F6"/>
    <mergeCell ref="B7:F7"/>
    <mergeCell ref="B8:F8"/>
    <mergeCell ref="B9:F9"/>
    <mergeCell ref="A1:F1"/>
    <mergeCell ref="A2:F2"/>
    <mergeCell ref="A3:F3"/>
    <mergeCell ref="B4:F4"/>
    <mergeCell ref="A5:F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April 26, 2016 (10:10:55 AM)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workbookViewId="0">
      <selection activeCell="N9" sqref="N9"/>
    </sheetView>
  </sheetViews>
  <sheetFormatPr defaultRowHeight="14.4"/>
  <cols>
    <col min="1" max="1" width="17.5546875" customWidth="1"/>
  </cols>
  <sheetData>
    <row r="1" spans="1:14">
      <c r="A1" s="125" t="s">
        <v>160</v>
      </c>
      <c r="B1" s="126">
        <v>36708</v>
      </c>
      <c r="C1" s="126">
        <v>37073</v>
      </c>
      <c r="D1" s="126">
        <v>37438</v>
      </c>
      <c r="E1" s="126">
        <v>37803</v>
      </c>
      <c r="F1" s="126">
        <v>38169</v>
      </c>
      <c r="G1" s="126">
        <v>38534</v>
      </c>
      <c r="H1" s="126">
        <v>38899</v>
      </c>
      <c r="I1" s="126">
        <v>39264</v>
      </c>
      <c r="J1" s="126">
        <v>39630</v>
      </c>
      <c r="K1" s="126">
        <v>39995</v>
      </c>
    </row>
    <row r="2" spans="1:14" ht="15" customHeight="1">
      <c r="A2" s="127" t="s">
        <v>171</v>
      </c>
      <c r="B2" s="128">
        <v>131492</v>
      </c>
      <c r="C2" s="128">
        <v>133809</v>
      </c>
      <c r="D2" s="128">
        <v>135917</v>
      </c>
      <c r="E2" s="128">
        <v>136245</v>
      </c>
      <c r="F2" s="128">
        <v>137027</v>
      </c>
      <c r="G2" s="128">
        <v>138281</v>
      </c>
      <c r="H2" s="128">
        <v>139892</v>
      </c>
      <c r="I2" s="128">
        <v>143508</v>
      </c>
      <c r="J2" s="128">
        <v>146831</v>
      </c>
      <c r="K2" s="128">
        <v>149277</v>
      </c>
    </row>
    <row r="3" spans="1:14" ht="15" customHeight="1">
      <c r="A3" s="127" t="s">
        <v>172</v>
      </c>
      <c r="B3" s="128">
        <v>33735</v>
      </c>
      <c r="C3" s="128">
        <v>33954</v>
      </c>
      <c r="D3" s="128">
        <v>34172</v>
      </c>
      <c r="E3" s="128">
        <v>34346</v>
      </c>
      <c r="F3" s="128">
        <v>34959</v>
      </c>
      <c r="G3" s="128">
        <v>35540</v>
      </c>
      <c r="H3" s="128">
        <v>36042</v>
      </c>
      <c r="I3" s="128">
        <v>36430</v>
      </c>
      <c r="J3" s="128">
        <v>36743</v>
      </c>
      <c r="K3" s="128">
        <v>37028</v>
      </c>
    </row>
    <row r="4" spans="1:14" ht="15" customHeight="1">
      <c r="A4" s="127" t="s">
        <v>173</v>
      </c>
      <c r="B4" s="128">
        <v>10670</v>
      </c>
      <c r="C4" s="128">
        <v>10725</v>
      </c>
      <c r="D4" s="128">
        <v>10757</v>
      </c>
      <c r="E4" s="128">
        <v>10677</v>
      </c>
      <c r="F4" s="128">
        <v>10728</v>
      </c>
      <c r="G4" s="128">
        <v>10713</v>
      </c>
      <c r="H4" s="128">
        <v>10894</v>
      </c>
      <c r="I4" s="128">
        <v>11007</v>
      </c>
      <c r="J4" s="128">
        <v>11035</v>
      </c>
      <c r="K4" s="128">
        <v>11102</v>
      </c>
      <c r="N4" t="s">
        <v>308</v>
      </c>
    </row>
    <row r="5" spans="1:14" ht="15" customHeight="1">
      <c r="A5" s="127" t="s">
        <v>174</v>
      </c>
      <c r="B5" s="128">
        <v>25323</v>
      </c>
      <c r="C5" s="128">
        <v>25525</v>
      </c>
      <c r="D5" s="128">
        <v>25664</v>
      </c>
      <c r="E5" s="128">
        <v>25690</v>
      </c>
      <c r="F5" s="128">
        <v>26305</v>
      </c>
      <c r="G5" s="128">
        <v>26496</v>
      </c>
      <c r="H5" s="128">
        <v>26373</v>
      </c>
      <c r="I5" s="128">
        <v>26572</v>
      </c>
      <c r="J5" s="128">
        <v>26809</v>
      </c>
      <c r="K5" s="128">
        <v>26868</v>
      </c>
    </row>
    <row r="6" spans="1:14" ht="15" customHeight="1">
      <c r="A6" s="127" t="s">
        <v>175</v>
      </c>
      <c r="B6" s="128">
        <v>24460</v>
      </c>
      <c r="C6" s="128">
        <v>24839</v>
      </c>
      <c r="D6" s="128">
        <v>24809</v>
      </c>
      <c r="E6" s="128">
        <v>25127</v>
      </c>
      <c r="F6" s="128">
        <v>25235</v>
      </c>
      <c r="G6" s="128">
        <v>25583</v>
      </c>
      <c r="H6" s="128">
        <v>25959</v>
      </c>
      <c r="I6" s="128">
        <v>26327</v>
      </c>
      <c r="J6" s="128">
        <v>26756</v>
      </c>
      <c r="K6" s="128">
        <v>26987</v>
      </c>
    </row>
    <row r="7" spans="1:14" ht="15" customHeight="1">
      <c r="A7" s="127" t="s">
        <v>176</v>
      </c>
      <c r="B7" s="128">
        <v>17298</v>
      </c>
      <c r="C7" s="128">
        <v>17657</v>
      </c>
      <c r="D7" s="128">
        <v>17794</v>
      </c>
      <c r="E7" s="128">
        <v>17887</v>
      </c>
      <c r="F7" s="128">
        <v>17736</v>
      </c>
      <c r="G7" s="128">
        <v>17714</v>
      </c>
      <c r="H7" s="128">
        <v>17899</v>
      </c>
      <c r="I7" s="128">
        <v>17952</v>
      </c>
      <c r="J7" s="128">
        <v>17988</v>
      </c>
      <c r="K7" s="128">
        <v>17846</v>
      </c>
    </row>
    <row r="8" spans="1:14" ht="15" customHeight="1">
      <c r="A8" s="127" t="s">
        <v>177</v>
      </c>
      <c r="B8" s="128">
        <v>44905</v>
      </c>
      <c r="C8" s="128">
        <v>45197</v>
      </c>
      <c r="D8" s="128">
        <v>45302</v>
      </c>
      <c r="E8" s="128">
        <v>45269</v>
      </c>
      <c r="F8" s="128">
        <v>45363</v>
      </c>
      <c r="G8" s="128">
        <v>45525</v>
      </c>
      <c r="H8" s="128">
        <v>45964</v>
      </c>
      <c r="I8" s="128">
        <v>45922</v>
      </c>
      <c r="J8" s="128">
        <v>46659</v>
      </c>
      <c r="K8" s="128">
        <v>47247</v>
      </c>
    </row>
    <row r="9" spans="1:14" ht="15" customHeight="1">
      <c r="A9" s="127" t="s">
        <v>178</v>
      </c>
      <c r="B9" s="128">
        <v>19732</v>
      </c>
      <c r="C9" s="128">
        <v>19867</v>
      </c>
      <c r="D9" s="128">
        <v>19921</v>
      </c>
      <c r="E9" s="128">
        <v>20013</v>
      </c>
      <c r="F9" s="128">
        <v>19956</v>
      </c>
      <c r="G9" s="128">
        <v>19939</v>
      </c>
      <c r="H9" s="128">
        <v>19844</v>
      </c>
      <c r="I9" s="128">
        <v>20768</v>
      </c>
      <c r="J9" s="128">
        <v>21076</v>
      </c>
      <c r="K9" s="128">
        <v>21221</v>
      </c>
    </row>
    <row r="10" spans="1:14" ht="15" customHeight="1">
      <c r="A10" s="127" t="s">
        <v>179</v>
      </c>
      <c r="B10" s="128">
        <v>32297</v>
      </c>
      <c r="C10" s="128">
        <v>32547</v>
      </c>
      <c r="D10" s="128">
        <v>32925</v>
      </c>
      <c r="E10" s="128">
        <v>33282</v>
      </c>
      <c r="F10" s="128">
        <v>33833</v>
      </c>
      <c r="G10" s="128">
        <v>34046</v>
      </c>
      <c r="H10" s="128">
        <v>34415</v>
      </c>
      <c r="I10" s="128">
        <v>34624</v>
      </c>
      <c r="J10" s="128">
        <v>34988</v>
      </c>
      <c r="K10" s="128">
        <v>35069</v>
      </c>
    </row>
    <row r="11" spans="1:14" ht="15" customHeight="1">
      <c r="A11" s="127" t="s">
        <v>180</v>
      </c>
      <c r="B11" s="128">
        <v>73732</v>
      </c>
      <c r="C11" s="128">
        <v>76418</v>
      </c>
      <c r="D11" s="128">
        <v>78716</v>
      </c>
      <c r="E11" s="128">
        <v>80915</v>
      </c>
      <c r="F11" s="128">
        <v>83910</v>
      </c>
      <c r="G11" s="128">
        <v>88039</v>
      </c>
      <c r="H11" s="128">
        <v>93756</v>
      </c>
      <c r="I11" s="128">
        <v>98557</v>
      </c>
      <c r="J11" s="128">
        <v>102275</v>
      </c>
      <c r="K11" s="128">
        <v>105226</v>
      </c>
    </row>
    <row r="12" spans="1:14" ht="15" customHeight="1">
      <c r="A12" s="127" t="s">
        <v>181</v>
      </c>
      <c r="B12" s="128">
        <v>207242</v>
      </c>
      <c r="C12" s="128">
        <v>209086</v>
      </c>
      <c r="D12" s="128">
        <v>211398</v>
      </c>
      <c r="E12" s="128">
        <v>214046</v>
      </c>
      <c r="F12" s="128">
        <v>217323</v>
      </c>
      <c r="G12" s="128">
        <v>219247</v>
      </c>
      <c r="H12" s="128">
        <v>225065</v>
      </c>
      <c r="I12" s="128">
        <v>229526</v>
      </c>
      <c r="J12" s="128">
        <v>232814</v>
      </c>
      <c r="K12" s="128">
        <v>235879</v>
      </c>
    </row>
    <row r="13" spans="1:14" ht="15" customHeight="1">
      <c r="A13" s="127" t="s">
        <v>182</v>
      </c>
      <c r="B13" s="128">
        <v>89383</v>
      </c>
      <c r="C13" s="128">
        <v>89302</v>
      </c>
      <c r="D13" s="128">
        <v>89197</v>
      </c>
      <c r="E13" s="128">
        <v>88738</v>
      </c>
      <c r="F13" s="128">
        <v>88713</v>
      </c>
      <c r="G13" s="128">
        <v>88239</v>
      </c>
      <c r="H13" s="128">
        <v>88623</v>
      </c>
      <c r="I13" s="128">
        <v>88980</v>
      </c>
      <c r="J13" s="128">
        <v>89984</v>
      </c>
      <c r="K13" s="128">
        <v>90521</v>
      </c>
    </row>
    <row r="14" spans="1:14" ht="15" customHeight="1">
      <c r="A14" s="127" t="s">
        <v>183</v>
      </c>
      <c r="B14" s="128">
        <v>132234</v>
      </c>
      <c r="C14" s="128">
        <v>136390</v>
      </c>
      <c r="D14" s="128">
        <v>139839</v>
      </c>
      <c r="E14" s="128">
        <v>143196</v>
      </c>
      <c r="F14" s="128">
        <v>146053</v>
      </c>
      <c r="G14" s="128">
        <v>150019</v>
      </c>
      <c r="H14" s="128">
        <v>157025</v>
      </c>
      <c r="I14" s="128">
        <v>164521</v>
      </c>
      <c r="J14" s="128">
        <v>170901</v>
      </c>
      <c r="K14" s="128">
        <v>174961</v>
      </c>
    </row>
    <row r="15" spans="1:14" ht="15" customHeight="1">
      <c r="A15" s="127" t="s">
        <v>184</v>
      </c>
      <c r="B15" s="128">
        <v>78024</v>
      </c>
      <c r="C15" s="128">
        <v>78380</v>
      </c>
      <c r="D15" s="128">
        <v>78796</v>
      </c>
      <c r="E15" s="128">
        <v>78803</v>
      </c>
      <c r="F15" s="128">
        <v>79184</v>
      </c>
      <c r="G15" s="128">
        <v>79596</v>
      </c>
      <c r="H15" s="128">
        <v>80388</v>
      </c>
      <c r="I15" s="128">
        <v>80996</v>
      </c>
      <c r="J15" s="128">
        <v>81900</v>
      </c>
      <c r="K15" s="128">
        <v>82494</v>
      </c>
    </row>
    <row r="16" spans="1:14" ht="15" customHeight="1">
      <c r="A16" s="127" t="s">
        <v>185</v>
      </c>
      <c r="B16" s="128">
        <v>6924</v>
      </c>
      <c r="C16" s="128">
        <v>7049</v>
      </c>
      <c r="D16" s="128">
        <v>7309</v>
      </c>
      <c r="E16" s="128">
        <v>7865</v>
      </c>
      <c r="F16" s="128">
        <v>8517</v>
      </c>
      <c r="G16" s="128">
        <v>9061</v>
      </c>
      <c r="H16" s="128">
        <v>9351</v>
      </c>
      <c r="I16" s="128">
        <v>9589</v>
      </c>
      <c r="J16" s="128">
        <v>9841</v>
      </c>
      <c r="K16" s="128">
        <v>9920</v>
      </c>
    </row>
    <row r="17" spans="1:11" ht="15" customHeight="1">
      <c r="A17" s="127" t="s">
        <v>186</v>
      </c>
      <c r="B17" s="128">
        <v>59386</v>
      </c>
      <c r="C17" s="128">
        <v>59694</v>
      </c>
      <c r="D17" s="128">
        <v>60147</v>
      </c>
      <c r="E17" s="128">
        <v>60779</v>
      </c>
      <c r="F17" s="128">
        <v>61992</v>
      </c>
      <c r="G17" s="128">
        <v>63012</v>
      </c>
      <c r="H17" s="128">
        <v>64008</v>
      </c>
      <c r="I17" s="128">
        <v>64050</v>
      </c>
      <c r="J17" s="128">
        <v>64736</v>
      </c>
      <c r="K17" s="128">
        <v>65732</v>
      </c>
    </row>
    <row r="18" spans="1:11" ht="15" customHeight="1">
      <c r="A18" s="127" t="s">
        <v>187</v>
      </c>
      <c r="B18" s="128">
        <v>23522</v>
      </c>
      <c r="C18" s="128">
        <v>23691</v>
      </c>
      <c r="D18" s="128">
        <v>23729</v>
      </c>
      <c r="E18" s="128">
        <v>23738</v>
      </c>
      <c r="F18" s="128">
        <v>23648</v>
      </c>
      <c r="G18" s="128">
        <v>23720</v>
      </c>
      <c r="H18" s="128">
        <v>23620</v>
      </c>
      <c r="I18" s="128">
        <v>23601</v>
      </c>
      <c r="J18" s="128">
        <v>23570</v>
      </c>
      <c r="K18" s="128">
        <v>23847</v>
      </c>
    </row>
    <row r="19" spans="1:11" ht="15" customHeight="1">
      <c r="A19" s="127" t="s">
        <v>188</v>
      </c>
      <c r="B19" s="128">
        <v>142443</v>
      </c>
      <c r="C19" s="128">
        <v>145000</v>
      </c>
      <c r="D19" s="128">
        <v>145395</v>
      </c>
      <c r="E19" s="128">
        <v>145155</v>
      </c>
      <c r="F19" s="128">
        <v>145783</v>
      </c>
      <c r="G19" s="128">
        <v>146474</v>
      </c>
      <c r="H19" s="128">
        <v>148386</v>
      </c>
      <c r="I19" s="128">
        <v>150647</v>
      </c>
      <c r="J19" s="128">
        <v>152354</v>
      </c>
      <c r="K19" s="128">
        <v>153482</v>
      </c>
    </row>
    <row r="20" spans="1:11" ht="15" customHeight="1">
      <c r="A20" s="127" t="s">
        <v>189</v>
      </c>
      <c r="B20" s="128">
        <v>49812</v>
      </c>
      <c r="C20" s="128">
        <v>51040</v>
      </c>
      <c r="D20" s="128">
        <v>52695</v>
      </c>
      <c r="E20" s="128">
        <v>53791</v>
      </c>
      <c r="F20" s="128">
        <v>54850</v>
      </c>
      <c r="G20" s="128">
        <v>55938</v>
      </c>
      <c r="H20" s="128">
        <v>57687</v>
      </c>
      <c r="I20" s="128">
        <v>59234</v>
      </c>
      <c r="J20" s="128">
        <v>61198</v>
      </c>
      <c r="K20" s="128">
        <v>62408</v>
      </c>
    </row>
    <row r="21" spans="1:11" ht="15" customHeight="1">
      <c r="A21" s="127" t="s">
        <v>190</v>
      </c>
      <c r="B21" s="128">
        <v>24323</v>
      </c>
      <c r="C21" s="128">
        <v>24616</v>
      </c>
      <c r="D21" s="128">
        <v>24985</v>
      </c>
      <c r="E21" s="128">
        <v>25196</v>
      </c>
      <c r="F21" s="128">
        <v>25680</v>
      </c>
      <c r="G21" s="128">
        <v>25991</v>
      </c>
      <c r="H21" s="128">
        <v>26767</v>
      </c>
      <c r="I21" s="128">
        <v>27057</v>
      </c>
      <c r="J21" s="128">
        <v>27187</v>
      </c>
      <c r="K21" s="128">
        <v>27176</v>
      </c>
    </row>
    <row r="22" spans="1:11" ht="15" customHeight="1">
      <c r="A22" s="127" t="s">
        <v>191</v>
      </c>
      <c r="B22" s="128">
        <v>14447</v>
      </c>
      <c r="C22" s="128">
        <v>14341</v>
      </c>
      <c r="D22" s="128">
        <v>14520</v>
      </c>
      <c r="E22" s="128">
        <v>14439</v>
      </c>
      <c r="F22" s="128">
        <v>14520</v>
      </c>
      <c r="G22" s="128">
        <v>14533</v>
      </c>
      <c r="H22" s="128">
        <v>14838</v>
      </c>
      <c r="I22" s="128">
        <v>14959</v>
      </c>
      <c r="J22" s="128">
        <v>15004</v>
      </c>
      <c r="K22" s="128">
        <v>14882</v>
      </c>
    </row>
    <row r="23" spans="1:11" ht="15" customHeight="1">
      <c r="A23" s="127" t="s">
        <v>192</v>
      </c>
      <c r="B23" s="128">
        <v>8797</v>
      </c>
      <c r="C23" s="128">
        <v>8980</v>
      </c>
      <c r="D23" s="128">
        <v>9195</v>
      </c>
      <c r="E23" s="128">
        <v>9363</v>
      </c>
      <c r="F23" s="128">
        <v>9600</v>
      </c>
      <c r="G23" s="128">
        <v>9792</v>
      </c>
      <c r="H23" s="128">
        <v>10030</v>
      </c>
      <c r="I23" s="128">
        <v>10198</v>
      </c>
      <c r="J23" s="128">
        <v>10299</v>
      </c>
      <c r="K23" s="128">
        <v>10487</v>
      </c>
    </row>
    <row r="24" spans="1:11" ht="15" customHeight="1">
      <c r="A24" s="127" t="s">
        <v>193</v>
      </c>
      <c r="B24" s="128">
        <v>96394</v>
      </c>
      <c r="C24" s="128">
        <v>96554</v>
      </c>
      <c r="D24" s="128">
        <v>96660</v>
      </c>
      <c r="E24" s="128">
        <v>96752</v>
      </c>
      <c r="F24" s="128">
        <v>96435</v>
      </c>
      <c r="G24" s="128">
        <v>95840</v>
      </c>
      <c r="H24" s="128">
        <v>95607</v>
      </c>
      <c r="I24" s="128">
        <v>96077</v>
      </c>
      <c r="J24" s="128">
        <v>96967</v>
      </c>
      <c r="K24" s="128">
        <v>97588</v>
      </c>
    </row>
    <row r="25" spans="1:11" ht="15" customHeight="1">
      <c r="A25" s="127" t="s">
        <v>194</v>
      </c>
      <c r="B25" s="128">
        <v>54775</v>
      </c>
      <c r="C25" s="128">
        <v>54926</v>
      </c>
      <c r="D25" s="128">
        <v>55083</v>
      </c>
      <c r="E25" s="128">
        <v>54943</v>
      </c>
      <c r="F25" s="128">
        <v>55016</v>
      </c>
      <c r="G25" s="128">
        <v>54972</v>
      </c>
      <c r="H25" s="128">
        <v>55585</v>
      </c>
      <c r="I25" s="128">
        <v>55914</v>
      </c>
      <c r="J25" s="128">
        <v>56568</v>
      </c>
      <c r="K25" s="128">
        <v>57674</v>
      </c>
    </row>
    <row r="26" spans="1:11" ht="15" customHeight="1">
      <c r="A26" s="127" t="s">
        <v>195</v>
      </c>
      <c r="B26" s="128">
        <v>91854</v>
      </c>
      <c r="C26" s="128">
        <v>93185</v>
      </c>
      <c r="D26" s="128">
        <v>93067</v>
      </c>
      <c r="E26" s="128">
        <v>93681</v>
      </c>
      <c r="F26" s="128">
        <v>94134</v>
      </c>
      <c r="G26" s="128">
        <v>95513</v>
      </c>
      <c r="H26" s="128">
        <v>97345</v>
      </c>
      <c r="I26" s="128">
        <v>97709</v>
      </c>
      <c r="J26" s="128">
        <v>99626</v>
      </c>
      <c r="K26" s="128">
        <v>102381</v>
      </c>
    </row>
    <row r="27" spans="1:11" ht="15" customHeight="1">
      <c r="A27" s="127" t="s">
        <v>196</v>
      </c>
      <c r="B27" s="128">
        <v>303588</v>
      </c>
      <c r="C27" s="128">
        <v>302882</v>
      </c>
      <c r="D27" s="128">
        <v>305193</v>
      </c>
      <c r="E27" s="128">
        <v>304616</v>
      </c>
      <c r="F27" s="128">
        <v>307837</v>
      </c>
      <c r="G27" s="128">
        <v>302576</v>
      </c>
      <c r="H27" s="128">
        <v>305538</v>
      </c>
      <c r="I27" s="128">
        <v>307793</v>
      </c>
      <c r="J27" s="128">
        <v>311113</v>
      </c>
      <c r="K27" s="128">
        <v>319040</v>
      </c>
    </row>
    <row r="28" spans="1:11" ht="15" customHeight="1">
      <c r="A28" s="127" t="s">
        <v>197</v>
      </c>
      <c r="B28" s="128">
        <v>18290</v>
      </c>
      <c r="C28" s="128">
        <v>18733</v>
      </c>
      <c r="D28" s="128">
        <v>19509</v>
      </c>
      <c r="E28" s="128">
        <v>20352</v>
      </c>
      <c r="F28" s="128">
        <v>21602</v>
      </c>
      <c r="G28" s="128">
        <v>22636</v>
      </c>
      <c r="H28" s="128">
        <v>23132</v>
      </c>
      <c r="I28" s="128">
        <v>23402</v>
      </c>
      <c r="J28" s="128">
        <v>23474</v>
      </c>
      <c r="K28" s="128">
        <v>23515</v>
      </c>
    </row>
    <row r="29" spans="1:11" ht="15" customHeight="1">
      <c r="A29" s="127" t="s">
        <v>198</v>
      </c>
      <c r="B29" s="128">
        <v>30170</v>
      </c>
      <c r="C29" s="128">
        <v>31069</v>
      </c>
      <c r="D29" s="128">
        <v>32083</v>
      </c>
      <c r="E29" s="128">
        <v>33085</v>
      </c>
      <c r="F29" s="128">
        <v>33974</v>
      </c>
      <c r="G29" s="128">
        <v>34322</v>
      </c>
      <c r="H29" s="128">
        <v>34421</v>
      </c>
      <c r="I29" s="128">
        <v>34215</v>
      </c>
      <c r="J29" s="128">
        <v>34142</v>
      </c>
      <c r="K29" s="128">
        <v>34015</v>
      </c>
    </row>
    <row r="30" spans="1:11" ht="15" customHeight="1">
      <c r="A30" s="127" t="s">
        <v>199</v>
      </c>
      <c r="B30" s="128">
        <v>147684</v>
      </c>
      <c r="C30" s="128">
        <v>149054</v>
      </c>
      <c r="D30" s="128">
        <v>150653</v>
      </c>
      <c r="E30" s="128">
        <v>151824</v>
      </c>
      <c r="F30" s="128">
        <v>152808</v>
      </c>
      <c r="G30" s="128">
        <v>153937</v>
      </c>
      <c r="H30" s="128">
        <v>155040</v>
      </c>
      <c r="I30" s="128">
        <v>156693</v>
      </c>
      <c r="J30" s="128">
        <v>159623</v>
      </c>
      <c r="K30" s="128">
        <v>161042</v>
      </c>
    </row>
    <row r="31" spans="1:11" ht="15" customHeight="1">
      <c r="A31" s="127" t="s">
        <v>200</v>
      </c>
      <c r="B31" s="128">
        <v>35033</v>
      </c>
      <c r="C31" s="128">
        <v>35998</v>
      </c>
      <c r="D31" s="128">
        <v>36436</v>
      </c>
      <c r="E31" s="128">
        <v>36774</v>
      </c>
      <c r="F31" s="128">
        <v>37345</v>
      </c>
      <c r="G31" s="128">
        <v>38150</v>
      </c>
      <c r="H31" s="128">
        <v>39099</v>
      </c>
      <c r="I31" s="128">
        <v>39772</v>
      </c>
      <c r="J31" s="128">
        <v>40274</v>
      </c>
      <c r="K31" s="128">
        <v>40828</v>
      </c>
    </row>
    <row r="32" spans="1:11" ht="15" customHeight="1">
      <c r="A32" s="127" t="s">
        <v>201</v>
      </c>
      <c r="B32" s="128">
        <v>49255</v>
      </c>
      <c r="C32" s="128">
        <v>50365</v>
      </c>
      <c r="D32" s="128">
        <v>51291</v>
      </c>
      <c r="E32" s="128">
        <v>51819</v>
      </c>
      <c r="F32" s="128">
        <v>52838</v>
      </c>
      <c r="G32" s="128">
        <v>53631</v>
      </c>
      <c r="H32" s="128">
        <v>54932</v>
      </c>
      <c r="I32" s="128">
        <v>55892</v>
      </c>
      <c r="J32" s="128">
        <v>56880</v>
      </c>
      <c r="K32" s="128">
        <v>57788</v>
      </c>
    </row>
    <row r="33" spans="1:11" ht="15" customHeight="1">
      <c r="A33" s="127" t="s">
        <v>202</v>
      </c>
      <c r="B33" s="128">
        <v>224572</v>
      </c>
      <c r="C33" s="128">
        <v>229249</v>
      </c>
      <c r="D33" s="128">
        <v>232890</v>
      </c>
      <c r="E33" s="128">
        <v>235006</v>
      </c>
      <c r="F33" s="128">
        <v>237571</v>
      </c>
      <c r="G33" s="128">
        <v>240821</v>
      </c>
      <c r="H33" s="128">
        <v>246323</v>
      </c>
      <c r="I33" s="128">
        <v>251952</v>
      </c>
      <c r="J33" s="128">
        <v>258336</v>
      </c>
      <c r="K33" s="128">
        <v>263601</v>
      </c>
    </row>
    <row r="34" spans="1:11" ht="15" customHeight="1">
      <c r="A34" s="127" t="s">
        <v>203</v>
      </c>
      <c r="B34" s="128">
        <v>55467</v>
      </c>
      <c r="C34" s="128">
        <v>55730</v>
      </c>
      <c r="D34" s="128">
        <v>55919</v>
      </c>
      <c r="E34" s="128">
        <v>55583</v>
      </c>
      <c r="F34" s="128">
        <v>55668</v>
      </c>
      <c r="G34" s="128">
        <v>55389</v>
      </c>
      <c r="H34" s="128">
        <v>55301</v>
      </c>
      <c r="I34" s="128">
        <v>55211</v>
      </c>
      <c r="J34" s="128">
        <v>55777</v>
      </c>
      <c r="K34" s="128">
        <v>56190</v>
      </c>
    </row>
    <row r="35" spans="1:11" ht="15" customHeight="1">
      <c r="A35" s="127" t="s">
        <v>204</v>
      </c>
      <c r="B35" s="128">
        <v>307008</v>
      </c>
      <c r="C35" s="128">
        <v>310717</v>
      </c>
      <c r="D35" s="128">
        <v>313803</v>
      </c>
      <c r="E35" s="128">
        <v>316323</v>
      </c>
      <c r="F35" s="128">
        <v>319220</v>
      </c>
      <c r="G35" s="128">
        <v>324372</v>
      </c>
      <c r="H35" s="128">
        <v>330935</v>
      </c>
      <c r="I35" s="128">
        <v>337159</v>
      </c>
      <c r="J35" s="128">
        <v>342975</v>
      </c>
      <c r="K35" s="128">
        <v>347333</v>
      </c>
    </row>
    <row r="36" spans="1:11" ht="15" customHeight="1">
      <c r="A36" s="127" t="s">
        <v>205</v>
      </c>
      <c r="B36" s="128">
        <v>47636</v>
      </c>
      <c r="C36" s="128">
        <v>48809</v>
      </c>
      <c r="D36" s="128">
        <v>50520</v>
      </c>
      <c r="E36" s="128">
        <v>51663</v>
      </c>
      <c r="F36" s="128">
        <v>52766</v>
      </c>
      <c r="G36" s="128">
        <v>53979</v>
      </c>
      <c r="H36" s="128">
        <v>55396</v>
      </c>
      <c r="I36" s="128">
        <v>56762</v>
      </c>
      <c r="J36" s="128">
        <v>58463</v>
      </c>
      <c r="K36" s="128">
        <v>59502</v>
      </c>
    </row>
    <row r="37" spans="1:11" ht="15" customHeight="1">
      <c r="A37" s="127" t="s">
        <v>206</v>
      </c>
      <c r="B37" s="128">
        <v>190747</v>
      </c>
      <c r="C37" s="128">
        <v>190941</v>
      </c>
      <c r="D37" s="128">
        <v>190768</v>
      </c>
      <c r="E37" s="128">
        <v>190052</v>
      </c>
      <c r="F37" s="128">
        <v>190038</v>
      </c>
      <c r="G37" s="128">
        <v>191815</v>
      </c>
      <c r="H37" s="128">
        <v>194912</v>
      </c>
      <c r="I37" s="128">
        <v>199005</v>
      </c>
      <c r="J37" s="128">
        <v>203143</v>
      </c>
      <c r="K37" s="128">
        <v>205376</v>
      </c>
    </row>
    <row r="38" spans="1:11" ht="15" customHeight="1">
      <c r="A38" s="127" t="s">
        <v>207</v>
      </c>
      <c r="B38" s="128">
        <v>10506</v>
      </c>
      <c r="C38" s="128">
        <v>10582</v>
      </c>
      <c r="D38" s="128">
        <v>10730</v>
      </c>
      <c r="E38" s="128">
        <v>10870</v>
      </c>
      <c r="F38" s="128">
        <v>10976</v>
      </c>
      <c r="G38" s="128">
        <v>11305</v>
      </c>
      <c r="H38" s="128">
        <v>11781</v>
      </c>
      <c r="I38" s="128">
        <v>12081</v>
      </c>
      <c r="J38" s="128">
        <v>12168</v>
      </c>
      <c r="K38" s="128">
        <v>12145</v>
      </c>
    </row>
    <row r="39" spans="1:11" ht="15" customHeight="1">
      <c r="A39" s="127" t="s">
        <v>208</v>
      </c>
      <c r="B39" s="128">
        <v>7976</v>
      </c>
      <c r="C39" s="128">
        <v>8081</v>
      </c>
      <c r="D39" s="128">
        <v>8097</v>
      </c>
      <c r="E39" s="128">
        <v>8152</v>
      </c>
      <c r="F39" s="128">
        <v>8215</v>
      </c>
      <c r="G39" s="128">
        <v>8237</v>
      </c>
      <c r="H39" s="128">
        <v>8403</v>
      </c>
      <c r="I39" s="128">
        <v>8541</v>
      </c>
      <c r="J39" s="128">
        <v>8638</v>
      </c>
      <c r="K39" s="128">
        <v>8772</v>
      </c>
    </row>
    <row r="40" spans="1:11" ht="15" customHeight="1">
      <c r="A40" s="127" t="s">
        <v>209</v>
      </c>
      <c r="B40" s="128">
        <v>48908</v>
      </c>
      <c r="C40" s="128">
        <v>50268</v>
      </c>
      <c r="D40" s="128">
        <v>51960</v>
      </c>
      <c r="E40" s="128">
        <v>52947</v>
      </c>
      <c r="F40" s="128">
        <v>53599</v>
      </c>
      <c r="G40" s="128">
        <v>54352</v>
      </c>
      <c r="H40" s="128">
        <v>55252</v>
      </c>
      <c r="I40" s="128">
        <v>57573</v>
      </c>
      <c r="J40" s="128">
        <v>58511</v>
      </c>
      <c r="K40" s="128">
        <v>59529</v>
      </c>
    </row>
    <row r="41" spans="1:11" ht="15" customHeight="1">
      <c r="A41" s="127" t="s">
        <v>210</v>
      </c>
      <c r="B41" s="128">
        <v>18978</v>
      </c>
      <c r="C41" s="128">
        <v>18984</v>
      </c>
      <c r="D41" s="128">
        <v>19365</v>
      </c>
      <c r="E41" s="128">
        <v>19629</v>
      </c>
      <c r="F41" s="128">
        <v>19730</v>
      </c>
      <c r="G41" s="128">
        <v>19903</v>
      </c>
      <c r="H41" s="128">
        <v>20457</v>
      </c>
      <c r="I41" s="128">
        <v>20809</v>
      </c>
      <c r="J41" s="128">
        <v>20940</v>
      </c>
      <c r="K41" s="128">
        <v>21218</v>
      </c>
    </row>
    <row r="42" spans="1:11" ht="15" customHeight="1">
      <c r="A42" s="127" t="s">
        <v>211</v>
      </c>
      <c r="B42" s="128">
        <v>422459</v>
      </c>
      <c r="C42" s="128">
        <v>426530</v>
      </c>
      <c r="D42" s="128">
        <v>429668</v>
      </c>
      <c r="E42" s="128">
        <v>432981</v>
      </c>
      <c r="F42" s="128">
        <v>436845</v>
      </c>
      <c r="G42" s="128">
        <v>444762</v>
      </c>
      <c r="H42" s="128">
        <v>454488</v>
      </c>
      <c r="I42" s="128">
        <v>464414</v>
      </c>
      <c r="J42" s="128">
        <v>474323</v>
      </c>
      <c r="K42" s="128">
        <v>482452</v>
      </c>
    </row>
    <row r="43" spans="1:11" ht="15" customHeight="1">
      <c r="A43" s="127" t="s">
        <v>212</v>
      </c>
      <c r="B43" s="128">
        <v>57305</v>
      </c>
      <c r="C43" s="128">
        <v>57163</v>
      </c>
      <c r="D43" s="128">
        <v>56903</v>
      </c>
      <c r="E43" s="128">
        <v>56533</v>
      </c>
      <c r="F43" s="128">
        <v>56180</v>
      </c>
      <c r="G43" s="128">
        <v>55718</v>
      </c>
      <c r="H43" s="128">
        <v>55303</v>
      </c>
      <c r="I43" s="128">
        <v>55206</v>
      </c>
      <c r="J43" s="128">
        <v>55116</v>
      </c>
      <c r="K43" s="128">
        <v>54885</v>
      </c>
    </row>
    <row r="44" spans="1:11" ht="15" customHeight="1">
      <c r="A44" s="127" t="s">
        <v>213</v>
      </c>
      <c r="B44" s="128">
        <v>91473</v>
      </c>
      <c r="C44" s="128">
        <v>93561</v>
      </c>
      <c r="D44" s="128">
        <v>95622</v>
      </c>
      <c r="E44" s="128">
        <v>96696</v>
      </c>
      <c r="F44" s="128">
        <v>98304</v>
      </c>
      <c r="G44" s="128">
        <v>100192</v>
      </c>
      <c r="H44" s="128">
        <v>102373</v>
      </c>
      <c r="I44" s="128">
        <v>105310</v>
      </c>
      <c r="J44" s="128">
        <v>108490</v>
      </c>
      <c r="K44" s="128">
        <v>112003</v>
      </c>
    </row>
    <row r="45" spans="1:11" ht="15" customHeight="1">
      <c r="A45" s="127" t="s">
        <v>214</v>
      </c>
      <c r="B45" s="128">
        <v>54112</v>
      </c>
      <c r="C45" s="128">
        <v>54763</v>
      </c>
      <c r="D45" s="128">
        <v>55251</v>
      </c>
      <c r="E45" s="128">
        <v>55907</v>
      </c>
      <c r="F45" s="128">
        <v>56429</v>
      </c>
      <c r="G45" s="128">
        <v>56441</v>
      </c>
      <c r="H45" s="128">
        <v>56964</v>
      </c>
      <c r="I45" s="128">
        <v>57722</v>
      </c>
      <c r="J45" s="128">
        <v>57976</v>
      </c>
      <c r="K45" s="128">
        <v>58680</v>
      </c>
    </row>
    <row r="46" spans="1:11" ht="15" customHeight="1">
      <c r="A46" s="127" t="s">
        <v>215</v>
      </c>
      <c r="B46" s="128">
        <v>89637</v>
      </c>
      <c r="C46" s="128">
        <v>91422</v>
      </c>
      <c r="D46" s="128">
        <v>92800</v>
      </c>
      <c r="E46" s="128">
        <v>94417</v>
      </c>
      <c r="F46" s="128">
        <v>95885</v>
      </c>
      <c r="G46" s="128">
        <v>97357</v>
      </c>
      <c r="H46" s="128">
        <v>100045</v>
      </c>
      <c r="I46" s="128">
        <v>102172</v>
      </c>
      <c r="J46" s="128">
        <v>104086</v>
      </c>
      <c r="K46" s="128">
        <v>105395</v>
      </c>
    </row>
    <row r="47" spans="1:11" ht="15" customHeight="1">
      <c r="A47" s="127" t="s">
        <v>216</v>
      </c>
      <c r="B47" s="128">
        <v>22591</v>
      </c>
      <c r="C47" s="128">
        <v>23044</v>
      </c>
      <c r="D47" s="128">
        <v>23730</v>
      </c>
      <c r="E47" s="128">
        <v>23626</v>
      </c>
      <c r="F47" s="128">
        <v>23704</v>
      </c>
      <c r="G47" s="128">
        <v>23773</v>
      </c>
      <c r="H47" s="128">
        <v>23881</v>
      </c>
      <c r="I47" s="128">
        <v>23968</v>
      </c>
      <c r="J47" s="128">
        <v>24158</v>
      </c>
      <c r="K47" s="128">
        <v>24630</v>
      </c>
    </row>
    <row r="48" spans="1:11" ht="15" customHeight="1">
      <c r="A48" s="127" t="s">
        <v>217</v>
      </c>
      <c r="B48" s="128">
        <v>33929</v>
      </c>
      <c r="C48" s="128">
        <v>34779</v>
      </c>
      <c r="D48" s="128">
        <v>35799</v>
      </c>
      <c r="E48" s="128">
        <v>36581</v>
      </c>
      <c r="F48" s="128">
        <v>38083</v>
      </c>
      <c r="G48" s="128">
        <v>39929</v>
      </c>
      <c r="H48" s="128">
        <v>41635</v>
      </c>
      <c r="I48" s="128">
        <v>42918</v>
      </c>
      <c r="J48" s="128">
        <v>44588</v>
      </c>
      <c r="K48" s="128">
        <v>45973</v>
      </c>
    </row>
    <row r="49" spans="1:11" ht="15" customHeight="1">
      <c r="A49" s="127" t="s">
        <v>218</v>
      </c>
      <c r="B49" s="128">
        <v>5826</v>
      </c>
      <c r="C49" s="128">
        <v>5779</v>
      </c>
      <c r="D49" s="128">
        <v>5929</v>
      </c>
      <c r="E49" s="128">
        <v>5854</v>
      </c>
      <c r="F49" s="128">
        <v>5784</v>
      </c>
      <c r="G49" s="128">
        <v>5792</v>
      </c>
      <c r="H49" s="128">
        <v>5766</v>
      </c>
      <c r="I49" s="128">
        <v>5773</v>
      </c>
      <c r="J49" s="128">
        <v>5881</v>
      </c>
      <c r="K49" s="128">
        <v>5841</v>
      </c>
    </row>
    <row r="50" spans="1:11" ht="15" customHeight="1">
      <c r="A50" s="127" t="s">
        <v>219</v>
      </c>
      <c r="B50" s="128">
        <v>123593</v>
      </c>
      <c r="C50" s="128">
        <v>127923</v>
      </c>
      <c r="D50" s="128">
        <v>130463</v>
      </c>
      <c r="E50" s="128">
        <v>133121</v>
      </c>
      <c r="F50" s="128">
        <v>135734</v>
      </c>
      <c r="G50" s="128">
        <v>139347</v>
      </c>
      <c r="H50" s="128">
        <v>145642</v>
      </c>
      <c r="I50" s="128">
        <v>150654</v>
      </c>
      <c r="J50" s="128">
        <v>154753</v>
      </c>
      <c r="K50" s="128">
        <v>157427</v>
      </c>
    </row>
    <row r="51" spans="1:11" ht="15" customHeight="1">
      <c r="A51" s="127" t="s">
        <v>220</v>
      </c>
      <c r="B51" s="128">
        <v>33275</v>
      </c>
      <c r="C51" s="128">
        <v>33892</v>
      </c>
      <c r="D51" s="128">
        <v>34570</v>
      </c>
      <c r="E51" s="128">
        <v>35594</v>
      </c>
      <c r="F51" s="128">
        <v>36381</v>
      </c>
      <c r="G51" s="128">
        <v>36751</v>
      </c>
      <c r="H51" s="128">
        <v>37849</v>
      </c>
      <c r="I51" s="128">
        <v>38181</v>
      </c>
      <c r="J51" s="128">
        <v>38659</v>
      </c>
      <c r="K51" s="128">
        <v>39483</v>
      </c>
    </row>
    <row r="52" spans="1:11" ht="15" customHeight="1">
      <c r="A52" s="127" t="s">
        <v>221</v>
      </c>
      <c r="B52" s="128">
        <v>123265</v>
      </c>
      <c r="C52" s="128">
        <v>127333</v>
      </c>
      <c r="D52" s="128">
        <v>131655</v>
      </c>
      <c r="E52" s="128">
        <v>135033</v>
      </c>
      <c r="F52" s="128">
        <v>139658</v>
      </c>
      <c r="G52" s="128">
        <v>143982</v>
      </c>
      <c r="H52" s="128">
        <v>148939</v>
      </c>
      <c r="I52" s="128">
        <v>154635</v>
      </c>
      <c r="J52" s="128">
        <v>160062</v>
      </c>
      <c r="K52" s="128">
        <v>165111</v>
      </c>
    </row>
    <row r="53" spans="1:11" ht="15" customHeight="1">
      <c r="A53" s="127" t="s">
        <v>222</v>
      </c>
      <c r="B53" s="128">
        <v>10270</v>
      </c>
      <c r="C53" s="128">
        <v>10208</v>
      </c>
      <c r="D53" s="128">
        <v>10127</v>
      </c>
      <c r="E53" s="128">
        <v>10025</v>
      </c>
      <c r="F53" s="128">
        <v>10035</v>
      </c>
      <c r="G53" s="128">
        <v>10029</v>
      </c>
      <c r="H53" s="128">
        <v>10126</v>
      </c>
      <c r="I53" s="128">
        <v>10154</v>
      </c>
      <c r="J53" s="128">
        <v>10072</v>
      </c>
      <c r="K53" s="128">
        <v>10129</v>
      </c>
    </row>
    <row r="54" spans="1:11" ht="15" customHeight="1">
      <c r="A54" s="127" t="s">
        <v>223</v>
      </c>
      <c r="B54" s="128">
        <v>49395</v>
      </c>
      <c r="C54" s="128">
        <v>50277</v>
      </c>
      <c r="D54" s="128">
        <v>50782</v>
      </c>
      <c r="E54" s="128">
        <v>51420</v>
      </c>
      <c r="F54" s="128">
        <v>52460</v>
      </c>
      <c r="G54" s="128">
        <v>53320</v>
      </c>
      <c r="H54" s="128">
        <v>54390</v>
      </c>
      <c r="I54" s="128">
        <v>55334</v>
      </c>
      <c r="J54" s="128">
        <v>56505</v>
      </c>
      <c r="K54" s="128">
        <v>57297</v>
      </c>
    </row>
    <row r="55" spans="1:11" ht="15" customHeight="1">
      <c r="A55" s="127" t="s">
        <v>224</v>
      </c>
      <c r="B55" s="128">
        <v>59573</v>
      </c>
      <c r="C55" s="128">
        <v>59549</v>
      </c>
      <c r="D55" s="128">
        <v>59537</v>
      </c>
      <c r="E55" s="128">
        <v>59419</v>
      </c>
      <c r="F55" s="128">
        <v>59178</v>
      </c>
      <c r="G55" s="128">
        <v>59227</v>
      </c>
      <c r="H55" s="128">
        <v>59392</v>
      </c>
      <c r="I55" s="128">
        <v>59233</v>
      </c>
      <c r="J55" s="128">
        <v>59377</v>
      </c>
      <c r="K55" s="128">
        <v>59431</v>
      </c>
    </row>
    <row r="56" spans="1:11" ht="15" customHeight="1">
      <c r="A56" s="127" t="s">
        <v>225</v>
      </c>
      <c r="B56" s="128">
        <v>64164</v>
      </c>
      <c r="C56" s="128">
        <v>65671</v>
      </c>
      <c r="D56" s="128">
        <v>66526</v>
      </c>
      <c r="E56" s="128">
        <v>67543</v>
      </c>
      <c r="F56" s="128">
        <v>68338</v>
      </c>
      <c r="G56" s="128">
        <v>69714</v>
      </c>
      <c r="H56" s="128">
        <v>71753</v>
      </c>
      <c r="I56" s="128">
        <v>73633</v>
      </c>
      <c r="J56" s="128">
        <v>75759</v>
      </c>
      <c r="K56" s="128">
        <v>77097</v>
      </c>
    </row>
    <row r="57" spans="1:11" ht="15" customHeight="1">
      <c r="A57" s="127" t="s">
        <v>226</v>
      </c>
      <c r="B57" s="128">
        <v>29946</v>
      </c>
      <c r="C57" s="128">
        <v>30321</v>
      </c>
      <c r="D57" s="128">
        <v>30759</v>
      </c>
      <c r="E57" s="128">
        <v>31070</v>
      </c>
      <c r="F57" s="128">
        <v>31485</v>
      </c>
      <c r="G57" s="128">
        <v>31887</v>
      </c>
      <c r="H57" s="128">
        <v>32666</v>
      </c>
      <c r="I57" s="128">
        <v>33156</v>
      </c>
      <c r="J57" s="128">
        <v>33744</v>
      </c>
      <c r="K57" s="128">
        <v>33854</v>
      </c>
    </row>
    <row r="58" spans="1:11" ht="15" customHeight="1">
      <c r="A58" s="127" t="s">
        <v>227</v>
      </c>
      <c r="B58" s="128">
        <v>19658</v>
      </c>
      <c r="C58" s="128">
        <v>19675</v>
      </c>
      <c r="D58" s="128">
        <v>19712</v>
      </c>
      <c r="E58" s="128">
        <v>19819</v>
      </c>
      <c r="F58" s="128">
        <v>19991</v>
      </c>
      <c r="G58" s="128">
        <v>19996</v>
      </c>
      <c r="H58" s="128">
        <v>20198</v>
      </c>
      <c r="I58" s="128">
        <v>20253</v>
      </c>
      <c r="J58" s="128">
        <v>20538</v>
      </c>
      <c r="K58" s="128">
        <v>20664</v>
      </c>
    </row>
    <row r="59" spans="1:11" ht="15" customHeight="1">
      <c r="A59" s="127" t="s">
        <v>228</v>
      </c>
      <c r="B59" s="128">
        <v>25514</v>
      </c>
      <c r="C59" s="128">
        <v>25326</v>
      </c>
      <c r="D59" s="128">
        <v>25137</v>
      </c>
      <c r="E59" s="128">
        <v>24940</v>
      </c>
      <c r="F59" s="128">
        <v>24769</v>
      </c>
      <c r="G59" s="128">
        <v>24582</v>
      </c>
      <c r="H59" s="128">
        <v>24644</v>
      </c>
      <c r="I59" s="128">
        <v>24387</v>
      </c>
      <c r="J59" s="128">
        <v>24497</v>
      </c>
      <c r="K59" s="128">
        <v>24508</v>
      </c>
    </row>
    <row r="60" spans="1:11" ht="15" customHeight="1">
      <c r="A60" s="127" t="s">
        <v>229</v>
      </c>
      <c r="B60" s="128">
        <v>42254</v>
      </c>
      <c r="C60" s="128">
        <v>42784</v>
      </c>
      <c r="D60" s="128">
        <v>42828</v>
      </c>
      <c r="E60" s="128">
        <v>43013</v>
      </c>
      <c r="F60" s="128">
        <v>43005</v>
      </c>
      <c r="G60" s="128">
        <v>43109</v>
      </c>
      <c r="H60" s="128">
        <v>43661</v>
      </c>
      <c r="I60" s="128">
        <v>44143</v>
      </c>
      <c r="J60" s="128">
        <v>44746</v>
      </c>
      <c r="K60" s="128">
        <v>44856</v>
      </c>
    </row>
    <row r="61" spans="1:11" ht="15" customHeight="1">
      <c r="A61" s="127" t="s">
        <v>230</v>
      </c>
      <c r="B61" s="128">
        <v>701061</v>
      </c>
      <c r="C61" s="128">
        <v>718103</v>
      </c>
      <c r="D61" s="128">
        <v>735881</v>
      </c>
      <c r="E61" s="128">
        <v>754436</v>
      </c>
      <c r="F61" s="128">
        <v>774020</v>
      </c>
      <c r="G61" s="128">
        <v>802998</v>
      </c>
      <c r="H61" s="128">
        <v>837685</v>
      </c>
      <c r="I61" s="128">
        <v>870393</v>
      </c>
      <c r="J61" s="128">
        <v>888730</v>
      </c>
      <c r="K61" s="128">
        <v>906473</v>
      </c>
    </row>
    <row r="62" spans="1:11" ht="15" customHeight="1">
      <c r="A62" s="127" t="s">
        <v>231</v>
      </c>
      <c r="B62" s="128">
        <v>15678</v>
      </c>
      <c r="C62" s="128">
        <v>15812</v>
      </c>
      <c r="D62" s="128">
        <v>15835</v>
      </c>
      <c r="E62" s="128">
        <v>15770</v>
      </c>
      <c r="F62" s="128">
        <v>15815</v>
      </c>
      <c r="G62" s="128">
        <v>15629</v>
      </c>
      <c r="H62" s="128">
        <v>15575</v>
      </c>
      <c r="I62" s="128">
        <v>15517</v>
      </c>
      <c r="J62" s="128">
        <v>15566</v>
      </c>
      <c r="K62" s="128">
        <v>15602</v>
      </c>
    </row>
    <row r="63" spans="1:11" ht="15" customHeight="1">
      <c r="A63" s="127" t="s">
        <v>232</v>
      </c>
      <c r="B63" s="128">
        <v>26895</v>
      </c>
      <c r="C63" s="128">
        <v>27007</v>
      </c>
      <c r="D63" s="128">
        <v>27077</v>
      </c>
      <c r="E63" s="128">
        <v>27190</v>
      </c>
      <c r="F63" s="128">
        <v>26892</v>
      </c>
      <c r="G63" s="128">
        <v>27077</v>
      </c>
      <c r="H63" s="128">
        <v>27180</v>
      </c>
      <c r="I63" s="128">
        <v>27450</v>
      </c>
      <c r="J63" s="128">
        <v>27715</v>
      </c>
      <c r="K63" s="128">
        <v>27799</v>
      </c>
    </row>
    <row r="64" spans="1:11" ht="15" customHeight="1">
      <c r="A64" s="127" t="s">
        <v>233</v>
      </c>
      <c r="B64" s="128">
        <v>75191</v>
      </c>
      <c r="C64" s="128">
        <v>75932</v>
      </c>
      <c r="D64" s="128">
        <v>77187</v>
      </c>
      <c r="E64" s="128">
        <v>77927</v>
      </c>
      <c r="F64" s="128">
        <v>79159</v>
      </c>
      <c r="G64" s="128">
        <v>80388</v>
      </c>
      <c r="H64" s="128">
        <v>82347</v>
      </c>
      <c r="I64" s="128">
        <v>84393</v>
      </c>
      <c r="J64" s="128">
        <v>85954</v>
      </c>
      <c r="K64" s="128">
        <v>87227</v>
      </c>
    </row>
    <row r="65" spans="1:11" ht="15" customHeight="1">
      <c r="A65" s="127" t="s">
        <v>234</v>
      </c>
      <c r="B65" s="128">
        <v>87678</v>
      </c>
      <c r="C65" s="128">
        <v>88063</v>
      </c>
      <c r="D65" s="128">
        <v>88565</v>
      </c>
      <c r="E65" s="128">
        <v>88723</v>
      </c>
      <c r="F65" s="128">
        <v>89680</v>
      </c>
      <c r="G65" s="128">
        <v>90305</v>
      </c>
      <c r="H65" s="128">
        <v>91229</v>
      </c>
      <c r="I65" s="128">
        <v>92282</v>
      </c>
      <c r="J65" s="128">
        <v>93432</v>
      </c>
      <c r="K65" s="128">
        <v>94745</v>
      </c>
    </row>
    <row r="66" spans="1:11" ht="15" customHeight="1">
      <c r="A66" s="127" t="s">
        <v>235</v>
      </c>
      <c r="B66" s="128">
        <v>160944</v>
      </c>
      <c r="C66" s="128">
        <v>164796</v>
      </c>
      <c r="D66" s="128">
        <v>167992</v>
      </c>
      <c r="E66" s="128">
        <v>171665</v>
      </c>
      <c r="F66" s="128">
        <v>177874</v>
      </c>
      <c r="G66" s="128">
        <v>184666</v>
      </c>
      <c r="H66" s="128">
        <v>190136</v>
      </c>
      <c r="I66" s="128">
        <v>193928</v>
      </c>
      <c r="J66" s="128">
        <v>197445</v>
      </c>
      <c r="K66" s="128">
        <v>200265</v>
      </c>
    </row>
    <row r="67" spans="1:11" ht="15" customHeight="1">
      <c r="A67" s="127" t="s">
        <v>236</v>
      </c>
      <c r="B67" s="128">
        <v>22020</v>
      </c>
      <c r="C67" s="128">
        <v>22116</v>
      </c>
      <c r="D67" s="128">
        <v>21872</v>
      </c>
      <c r="E67" s="128">
        <v>21909</v>
      </c>
      <c r="F67" s="128">
        <v>21705</v>
      </c>
      <c r="G67" s="128">
        <v>21837</v>
      </c>
      <c r="H67" s="128">
        <v>21889</v>
      </c>
      <c r="I67" s="128">
        <v>21907</v>
      </c>
      <c r="J67" s="128">
        <v>21992</v>
      </c>
      <c r="K67" s="128">
        <v>22039</v>
      </c>
    </row>
    <row r="68" spans="1:11" ht="15" customHeight="1">
      <c r="A68" s="127" t="s">
        <v>237</v>
      </c>
      <c r="B68" s="128">
        <v>150476</v>
      </c>
      <c r="C68" s="128">
        <v>150858</v>
      </c>
      <c r="D68" s="128">
        <v>153479</v>
      </c>
      <c r="E68" s="128">
        <v>155761</v>
      </c>
      <c r="F68" s="128">
        <v>161076</v>
      </c>
      <c r="G68" s="128">
        <v>159914</v>
      </c>
      <c r="H68" s="128">
        <v>164632</v>
      </c>
      <c r="I68" s="128">
        <v>167498</v>
      </c>
      <c r="J68" s="128">
        <v>174829</v>
      </c>
      <c r="K68" s="128">
        <v>182546</v>
      </c>
    </row>
    <row r="69" spans="1:11" ht="15" customHeight="1">
      <c r="A69" s="127" t="s">
        <v>238</v>
      </c>
      <c r="B69" s="128">
        <v>116106</v>
      </c>
      <c r="C69" s="128">
        <v>118826</v>
      </c>
      <c r="D69" s="128">
        <v>119329</v>
      </c>
      <c r="E69" s="128">
        <v>120368</v>
      </c>
      <c r="F69" s="128">
        <v>121053</v>
      </c>
      <c r="G69" s="128">
        <v>122613</v>
      </c>
      <c r="H69" s="128">
        <v>124593</v>
      </c>
      <c r="I69" s="128">
        <v>127278</v>
      </c>
      <c r="J69" s="128">
        <v>129584</v>
      </c>
      <c r="K69" s="128">
        <v>132215</v>
      </c>
    </row>
    <row r="70" spans="1:11" ht="15" customHeight="1">
      <c r="A70" s="127" t="s">
        <v>239</v>
      </c>
      <c r="B70" s="128">
        <v>12894</v>
      </c>
      <c r="C70" s="128">
        <v>12812</v>
      </c>
      <c r="D70" s="128">
        <v>12968</v>
      </c>
      <c r="E70" s="128">
        <v>12981</v>
      </c>
      <c r="F70" s="128">
        <v>13010</v>
      </c>
      <c r="G70" s="128">
        <v>13097</v>
      </c>
      <c r="H70" s="128">
        <v>13095</v>
      </c>
      <c r="I70" s="128">
        <v>13033</v>
      </c>
      <c r="J70" s="128">
        <v>13045</v>
      </c>
      <c r="K70" s="128">
        <v>13116</v>
      </c>
    </row>
    <row r="71" spans="1:11" ht="15" customHeight="1">
      <c r="A71" s="127" t="s">
        <v>240</v>
      </c>
      <c r="B71" s="128">
        <v>34882</v>
      </c>
      <c r="C71" s="128">
        <v>34854</v>
      </c>
      <c r="D71" s="128">
        <v>35591</v>
      </c>
      <c r="E71" s="128">
        <v>35978</v>
      </c>
      <c r="F71" s="128">
        <v>37050</v>
      </c>
      <c r="G71" s="128">
        <v>38137</v>
      </c>
      <c r="H71" s="128">
        <v>39182</v>
      </c>
      <c r="I71" s="128">
        <v>40010</v>
      </c>
      <c r="J71" s="128">
        <v>40504</v>
      </c>
      <c r="K71" s="128">
        <v>40716</v>
      </c>
    </row>
    <row r="72" spans="1:11" ht="15" customHeight="1">
      <c r="A72" s="127" t="s">
        <v>241</v>
      </c>
      <c r="B72" s="128">
        <v>41206</v>
      </c>
      <c r="C72" s="128">
        <v>41772</v>
      </c>
      <c r="D72" s="128">
        <v>42692</v>
      </c>
      <c r="E72" s="128">
        <v>42972</v>
      </c>
      <c r="F72" s="128">
        <v>44097</v>
      </c>
      <c r="G72" s="128">
        <v>45368</v>
      </c>
      <c r="H72" s="128">
        <v>47237</v>
      </c>
      <c r="I72" s="128">
        <v>48924</v>
      </c>
      <c r="J72" s="128">
        <v>50137</v>
      </c>
      <c r="K72" s="128">
        <v>51354</v>
      </c>
    </row>
    <row r="73" spans="1:11" ht="15" customHeight="1">
      <c r="A73" s="127" t="s">
        <v>242</v>
      </c>
      <c r="B73" s="128">
        <v>11401</v>
      </c>
      <c r="C73" s="128">
        <v>11575</v>
      </c>
      <c r="D73" s="128">
        <v>11663</v>
      </c>
      <c r="E73" s="128">
        <v>11743</v>
      </c>
      <c r="F73" s="128">
        <v>11856</v>
      </c>
      <c r="G73" s="128">
        <v>12190</v>
      </c>
      <c r="H73" s="128">
        <v>12545</v>
      </c>
      <c r="I73" s="128">
        <v>12937</v>
      </c>
      <c r="J73" s="128">
        <v>13209</v>
      </c>
      <c r="K73" s="128">
        <v>13347</v>
      </c>
    </row>
    <row r="74" spans="1:11" ht="15" customHeight="1">
      <c r="A74" s="127" t="s">
        <v>243</v>
      </c>
      <c r="B74" s="128">
        <v>35718</v>
      </c>
      <c r="C74" s="128">
        <v>36130</v>
      </c>
      <c r="D74" s="128">
        <v>36795</v>
      </c>
      <c r="E74" s="128">
        <v>37073</v>
      </c>
      <c r="F74" s="128">
        <v>37102</v>
      </c>
      <c r="G74" s="128">
        <v>37390</v>
      </c>
      <c r="H74" s="128">
        <v>37791</v>
      </c>
      <c r="I74" s="128">
        <v>38136</v>
      </c>
      <c r="J74" s="128">
        <v>38226</v>
      </c>
      <c r="K74" s="128">
        <v>39097</v>
      </c>
    </row>
    <row r="75" spans="1:11" ht="15" customHeight="1">
      <c r="A75" s="127" t="s">
        <v>244</v>
      </c>
      <c r="B75" s="128">
        <v>134321</v>
      </c>
      <c r="C75" s="128">
        <v>136149</v>
      </c>
      <c r="D75" s="128">
        <v>139145</v>
      </c>
      <c r="E75" s="128">
        <v>141029</v>
      </c>
      <c r="F75" s="128">
        <v>144223</v>
      </c>
      <c r="G75" s="128">
        <v>147010</v>
      </c>
      <c r="H75" s="128">
        <v>151356</v>
      </c>
      <c r="I75" s="128">
        <v>156049</v>
      </c>
      <c r="J75" s="128">
        <v>160674</v>
      </c>
      <c r="K75" s="128">
        <v>164602</v>
      </c>
    </row>
    <row r="76" spans="1:11" ht="15" customHeight="1">
      <c r="A76" s="127" t="s">
        <v>245</v>
      </c>
      <c r="B76" s="128">
        <v>18362</v>
      </c>
      <c r="C76" s="128">
        <v>18798</v>
      </c>
      <c r="D76" s="128">
        <v>18929</v>
      </c>
      <c r="E76" s="128">
        <v>19071</v>
      </c>
      <c r="F76" s="128">
        <v>19188</v>
      </c>
      <c r="G76" s="128">
        <v>19340</v>
      </c>
      <c r="H76" s="128">
        <v>19635</v>
      </c>
      <c r="I76" s="128">
        <v>19846</v>
      </c>
      <c r="J76" s="128">
        <v>19961</v>
      </c>
      <c r="K76" s="128">
        <v>20274</v>
      </c>
    </row>
    <row r="77" spans="1:11" ht="15" customHeight="1">
      <c r="A77" s="127" t="s">
        <v>246</v>
      </c>
      <c r="B77" s="128">
        <v>131004</v>
      </c>
      <c r="C77" s="128">
        <v>132189</v>
      </c>
      <c r="D77" s="128">
        <v>132800</v>
      </c>
      <c r="E77" s="128">
        <v>133771</v>
      </c>
      <c r="F77" s="128">
        <v>134240</v>
      </c>
      <c r="G77" s="128">
        <v>135222</v>
      </c>
      <c r="H77" s="128">
        <v>136379</v>
      </c>
      <c r="I77" s="128">
        <v>137308</v>
      </c>
      <c r="J77" s="128">
        <v>139140</v>
      </c>
      <c r="K77" s="128">
        <v>140633</v>
      </c>
    </row>
    <row r="78" spans="1:11" ht="15" customHeight="1">
      <c r="A78" s="127" t="s">
        <v>247</v>
      </c>
      <c r="B78" s="128">
        <v>46576</v>
      </c>
      <c r="C78" s="128">
        <v>46510</v>
      </c>
      <c r="D78" s="128">
        <v>46391</v>
      </c>
      <c r="E78" s="128">
        <v>46053</v>
      </c>
      <c r="F78" s="128">
        <v>45894</v>
      </c>
      <c r="G78" s="128">
        <v>46060</v>
      </c>
      <c r="H78" s="128">
        <v>46177</v>
      </c>
      <c r="I78" s="128">
        <v>46449</v>
      </c>
      <c r="J78" s="128">
        <v>46675</v>
      </c>
      <c r="K78" s="128">
        <v>46685</v>
      </c>
    </row>
    <row r="79" spans="1:11" ht="15" customHeight="1">
      <c r="A79" s="127" t="s">
        <v>248</v>
      </c>
      <c r="B79" s="128">
        <v>123339</v>
      </c>
      <c r="C79" s="128">
        <v>124298</v>
      </c>
      <c r="D79" s="128">
        <v>124801</v>
      </c>
      <c r="E79" s="128">
        <v>125394</v>
      </c>
      <c r="F79" s="128">
        <v>126306</v>
      </c>
      <c r="G79" s="128">
        <v>127712</v>
      </c>
      <c r="H79" s="128">
        <v>128962</v>
      </c>
      <c r="I79" s="128">
        <v>130376</v>
      </c>
      <c r="J79" s="128">
        <v>131704</v>
      </c>
      <c r="K79" s="128">
        <v>133162</v>
      </c>
    </row>
    <row r="80" spans="1:11" ht="15" customHeight="1">
      <c r="A80" s="127" t="s">
        <v>249</v>
      </c>
      <c r="B80" s="128">
        <v>92117</v>
      </c>
      <c r="C80" s="128">
        <v>92122</v>
      </c>
      <c r="D80" s="128">
        <v>92723</v>
      </c>
      <c r="E80" s="128">
        <v>92687</v>
      </c>
      <c r="F80" s="128">
        <v>92197</v>
      </c>
      <c r="G80" s="128">
        <v>92065</v>
      </c>
      <c r="H80" s="128">
        <v>92119</v>
      </c>
      <c r="I80" s="128">
        <v>92374</v>
      </c>
      <c r="J80" s="128">
        <v>92783</v>
      </c>
      <c r="K80" s="128">
        <v>93273</v>
      </c>
    </row>
    <row r="81" spans="1:11" ht="15" customHeight="1">
      <c r="A81" s="127" t="s">
        <v>250</v>
      </c>
      <c r="B81" s="128">
        <v>130647</v>
      </c>
      <c r="C81" s="128">
        <v>131573</v>
      </c>
      <c r="D81" s="128">
        <v>132149</v>
      </c>
      <c r="E81" s="128">
        <v>131903</v>
      </c>
      <c r="F81" s="128">
        <v>131247</v>
      </c>
      <c r="G81" s="128">
        <v>131109</v>
      </c>
      <c r="H81" s="128">
        <v>132520</v>
      </c>
      <c r="I81" s="128">
        <v>134393</v>
      </c>
      <c r="J81" s="128">
        <v>136617</v>
      </c>
      <c r="K81" s="128">
        <v>137756</v>
      </c>
    </row>
    <row r="82" spans="1:11" ht="15" customHeight="1">
      <c r="A82" s="127" t="s">
        <v>251</v>
      </c>
      <c r="B82" s="128">
        <v>63065</v>
      </c>
      <c r="C82" s="128">
        <v>63805</v>
      </c>
      <c r="D82" s="128">
        <v>63898</v>
      </c>
      <c r="E82" s="128">
        <v>64248</v>
      </c>
      <c r="F82" s="128">
        <v>64279</v>
      </c>
      <c r="G82" s="128">
        <v>64574</v>
      </c>
      <c r="H82" s="128">
        <v>65029</v>
      </c>
      <c r="I82" s="128">
        <v>65542</v>
      </c>
      <c r="J82" s="128">
        <v>66594</v>
      </c>
      <c r="K82" s="128">
        <v>67226</v>
      </c>
    </row>
    <row r="83" spans="1:11" ht="15" customHeight="1">
      <c r="A83" s="127" t="s">
        <v>252</v>
      </c>
      <c r="B83" s="128">
        <v>60250</v>
      </c>
      <c r="C83" s="128">
        <v>60748</v>
      </c>
      <c r="D83" s="128">
        <v>61118</v>
      </c>
      <c r="E83" s="128">
        <v>61199</v>
      </c>
      <c r="F83" s="128">
        <v>61364</v>
      </c>
      <c r="G83" s="128">
        <v>61853</v>
      </c>
      <c r="H83" s="128">
        <v>62136</v>
      </c>
      <c r="I83" s="128">
        <v>62525</v>
      </c>
      <c r="J83" s="128">
        <v>63191</v>
      </c>
      <c r="K83" s="128">
        <v>63317</v>
      </c>
    </row>
    <row r="84" spans="1:11" ht="15" customHeight="1">
      <c r="A84" s="127" t="s">
        <v>253</v>
      </c>
      <c r="B84" s="128">
        <v>35944</v>
      </c>
      <c r="C84" s="128">
        <v>35619</v>
      </c>
      <c r="D84" s="128">
        <v>35366</v>
      </c>
      <c r="E84" s="128">
        <v>35089</v>
      </c>
      <c r="F84" s="128">
        <v>36110</v>
      </c>
      <c r="G84" s="128">
        <v>36009</v>
      </c>
      <c r="H84" s="128">
        <v>36193</v>
      </c>
      <c r="I84" s="128">
        <v>36293</v>
      </c>
      <c r="J84" s="128">
        <v>36488</v>
      </c>
      <c r="K84" s="128">
        <v>36330</v>
      </c>
    </row>
    <row r="85" spans="1:11" ht="15" customHeight="1">
      <c r="A85" s="127" t="s">
        <v>254</v>
      </c>
      <c r="B85" s="128">
        <v>58228</v>
      </c>
      <c r="C85" s="128">
        <v>58720</v>
      </c>
      <c r="D85" s="128">
        <v>58838</v>
      </c>
      <c r="E85" s="128">
        <v>58739</v>
      </c>
      <c r="F85" s="128">
        <v>58640</v>
      </c>
      <c r="G85" s="128">
        <v>58588</v>
      </c>
      <c r="H85" s="128">
        <v>58791</v>
      </c>
      <c r="I85" s="128">
        <v>59203</v>
      </c>
      <c r="J85" s="128">
        <v>59906</v>
      </c>
      <c r="K85" s="128">
        <v>60205</v>
      </c>
    </row>
    <row r="86" spans="1:11" ht="15" customHeight="1">
      <c r="A86" s="127" t="s">
        <v>255</v>
      </c>
      <c r="B86" s="128">
        <v>44735</v>
      </c>
      <c r="C86" s="128">
        <v>45110</v>
      </c>
      <c r="D86" s="128">
        <v>45297</v>
      </c>
      <c r="E86" s="128">
        <v>45553</v>
      </c>
      <c r="F86" s="128">
        <v>45915</v>
      </c>
      <c r="G86" s="128">
        <v>46115</v>
      </c>
      <c r="H86" s="128">
        <v>46408</v>
      </c>
      <c r="I86" s="128">
        <v>46421</v>
      </c>
      <c r="J86" s="128">
        <v>46872</v>
      </c>
      <c r="K86" s="128">
        <v>47161</v>
      </c>
    </row>
    <row r="87" spans="1:11" ht="15" customHeight="1">
      <c r="A87" s="127" t="s">
        <v>256</v>
      </c>
      <c r="B87" s="128">
        <v>71280</v>
      </c>
      <c r="C87" s="128">
        <v>71461</v>
      </c>
      <c r="D87" s="128">
        <v>71616</v>
      </c>
      <c r="E87" s="128">
        <v>71531</v>
      </c>
      <c r="F87" s="128">
        <v>71573</v>
      </c>
      <c r="G87" s="128">
        <v>72217</v>
      </c>
      <c r="H87" s="128">
        <v>72213</v>
      </c>
      <c r="I87" s="128">
        <v>72490</v>
      </c>
      <c r="J87" s="128">
        <v>72860</v>
      </c>
      <c r="K87" s="128">
        <v>73336</v>
      </c>
    </row>
    <row r="88" spans="1:11" ht="15" customHeight="1">
      <c r="A88" s="127" t="s">
        <v>257</v>
      </c>
      <c r="B88" s="128">
        <v>13037</v>
      </c>
      <c r="C88" s="128">
        <v>13170</v>
      </c>
      <c r="D88" s="128">
        <v>13286</v>
      </c>
      <c r="E88" s="128">
        <v>13334</v>
      </c>
      <c r="F88" s="128">
        <v>13427</v>
      </c>
      <c r="G88" s="128">
        <v>13654</v>
      </c>
      <c r="H88" s="128">
        <v>13934</v>
      </c>
      <c r="I88" s="128">
        <v>13794</v>
      </c>
      <c r="J88" s="128">
        <v>13868</v>
      </c>
      <c r="K88" s="128">
        <v>13864</v>
      </c>
    </row>
    <row r="89" spans="1:11" ht="15" customHeight="1">
      <c r="A89" s="127" t="s">
        <v>258</v>
      </c>
      <c r="B89" s="128">
        <v>29383</v>
      </c>
      <c r="C89" s="128">
        <v>29483</v>
      </c>
      <c r="D89" s="128">
        <v>29728</v>
      </c>
      <c r="E89" s="128">
        <v>29879</v>
      </c>
      <c r="F89" s="128">
        <v>30249</v>
      </c>
      <c r="G89" s="128">
        <v>30623</v>
      </c>
      <c r="H89" s="128">
        <v>31375</v>
      </c>
      <c r="I89" s="128">
        <v>31973</v>
      </c>
      <c r="J89" s="128">
        <v>32413</v>
      </c>
      <c r="K89" s="128">
        <v>32788</v>
      </c>
    </row>
    <row r="90" spans="1:11" ht="15" customHeight="1">
      <c r="A90" s="127" t="s">
        <v>259</v>
      </c>
      <c r="B90" s="128">
        <v>4115</v>
      </c>
      <c r="C90" s="128">
        <v>4186</v>
      </c>
      <c r="D90" s="128">
        <v>4171</v>
      </c>
      <c r="E90" s="128">
        <v>4286</v>
      </c>
      <c r="F90" s="128">
        <v>4236</v>
      </c>
      <c r="G90" s="128">
        <v>4262</v>
      </c>
      <c r="H90" s="128">
        <v>4287</v>
      </c>
      <c r="I90" s="128">
        <v>4394</v>
      </c>
      <c r="J90" s="128">
        <v>4411</v>
      </c>
      <c r="K90" s="128">
        <v>4410</v>
      </c>
    </row>
    <row r="91" spans="1:11" ht="15" customHeight="1">
      <c r="A91" s="127" t="s">
        <v>260</v>
      </c>
      <c r="B91" s="128">
        <v>125609</v>
      </c>
      <c r="C91" s="128">
        <v>131896</v>
      </c>
      <c r="D91" s="128">
        <v>138589</v>
      </c>
      <c r="E91" s="128">
        <v>144139</v>
      </c>
      <c r="F91" s="128">
        <v>151102</v>
      </c>
      <c r="G91" s="128">
        <v>160260</v>
      </c>
      <c r="H91" s="128">
        <v>171307</v>
      </c>
      <c r="I91" s="128">
        <v>183036</v>
      </c>
      <c r="J91" s="128">
        <v>192305</v>
      </c>
      <c r="K91" s="128">
        <v>197373</v>
      </c>
    </row>
    <row r="92" spans="1:11" ht="15" customHeight="1">
      <c r="A92" s="127" t="s">
        <v>261</v>
      </c>
      <c r="B92" s="128">
        <v>43155</v>
      </c>
      <c r="C92" s="128">
        <v>43965</v>
      </c>
      <c r="D92" s="128">
        <v>44326</v>
      </c>
      <c r="E92" s="128">
        <v>44134</v>
      </c>
      <c r="F92" s="128">
        <v>44157</v>
      </c>
      <c r="G92" s="128">
        <v>44024</v>
      </c>
      <c r="H92" s="128">
        <v>44653</v>
      </c>
      <c r="I92" s="128">
        <v>44802</v>
      </c>
      <c r="J92" s="128">
        <v>45091</v>
      </c>
      <c r="K92" s="128">
        <v>45267</v>
      </c>
    </row>
    <row r="93" spans="1:11" ht="15" customHeight="1">
      <c r="A93" s="127" t="s">
        <v>262</v>
      </c>
      <c r="B93" s="128">
        <v>633333</v>
      </c>
      <c r="C93" s="128">
        <v>660434</v>
      </c>
      <c r="D93" s="128">
        <v>679502</v>
      </c>
      <c r="E93" s="128">
        <v>699267</v>
      </c>
      <c r="F93" s="128">
        <v>721246</v>
      </c>
      <c r="G93" s="128">
        <v>752138</v>
      </c>
      <c r="H93" s="128">
        <v>786754</v>
      </c>
      <c r="I93" s="128">
        <v>823616</v>
      </c>
      <c r="J93" s="128">
        <v>856927</v>
      </c>
      <c r="K93" s="128">
        <v>882344</v>
      </c>
    </row>
    <row r="94" spans="1:11" ht="15" customHeight="1">
      <c r="A94" s="127" t="s">
        <v>263</v>
      </c>
      <c r="B94" s="128">
        <v>19900</v>
      </c>
      <c r="C94" s="128">
        <v>20057</v>
      </c>
      <c r="D94" s="128">
        <v>20069</v>
      </c>
      <c r="E94" s="128">
        <v>20252</v>
      </c>
      <c r="F94" s="128">
        <v>20299</v>
      </c>
      <c r="G94" s="128">
        <v>20541</v>
      </c>
      <c r="H94" s="128">
        <v>20445</v>
      </c>
      <c r="I94" s="128">
        <v>20651</v>
      </c>
      <c r="J94" s="128">
        <v>20762</v>
      </c>
      <c r="K94" s="128">
        <v>20801</v>
      </c>
    </row>
    <row r="95" spans="1:11" ht="15" customHeight="1">
      <c r="A95" s="127" t="s">
        <v>264</v>
      </c>
      <c r="B95" s="128">
        <v>13668</v>
      </c>
      <c r="C95" s="128">
        <v>13578</v>
      </c>
      <c r="D95" s="128">
        <v>13583</v>
      </c>
      <c r="E95" s="128">
        <v>13507</v>
      </c>
      <c r="F95" s="128">
        <v>13475</v>
      </c>
      <c r="G95" s="128">
        <v>13468</v>
      </c>
      <c r="H95" s="128">
        <v>13369</v>
      </c>
      <c r="I95" s="128">
        <v>13303</v>
      </c>
      <c r="J95" s="128">
        <v>13326</v>
      </c>
      <c r="K95" s="128">
        <v>13243</v>
      </c>
    </row>
    <row r="96" spans="1:11" ht="15" customHeight="1">
      <c r="A96" s="127" t="s">
        <v>265</v>
      </c>
      <c r="B96" s="128">
        <v>42886</v>
      </c>
      <c r="C96" s="128">
        <v>43487</v>
      </c>
      <c r="D96" s="128">
        <v>44181</v>
      </c>
      <c r="E96" s="128">
        <v>44566</v>
      </c>
      <c r="F96" s="128">
        <v>45133</v>
      </c>
      <c r="G96" s="128">
        <v>45795</v>
      </c>
      <c r="H96" s="128">
        <v>47015</v>
      </c>
      <c r="I96" s="128">
        <v>48225</v>
      </c>
      <c r="J96" s="128">
        <v>49499</v>
      </c>
      <c r="K96" s="128">
        <v>50121</v>
      </c>
    </row>
    <row r="97" spans="1:11" ht="15" customHeight="1">
      <c r="A97" s="127" t="s">
        <v>266</v>
      </c>
      <c r="B97" s="128">
        <v>113656</v>
      </c>
      <c r="C97" s="128">
        <v>114127</v>
      </c>
      <c r="D97" s="128">
        <v>114786</v>
      </c>
      <c r="E97" s="128">
        <v>115080</v>
      </c>
      <c r="F97" s="128">
        <v>116698</v>
      </c>
      <c r="G97" s="128">
        <v>117692</v>
      </c>
      <c r="H97" s="128">
        <v>117898</v>
      </c>
      <c r="I97" s="128">
        <v>118778</v>
      </c>
      <c r="J97" s="128">
        <v>120000</v>
      </c>
      <c r="K97" s="128">
        <v>121852</v>
      </c>
    </row>
    <row r="98" spans="1:11" ht="15" customHeight="1">
      <c r="A98" s="127" t="s">
        <v>267</v>
      </c>
      <c r="B98" s="128">
        <v>65817</v>
      </c>
      <c r="C98" s="128">
        <v>66440</v>
      </c>
      <c r="D98" s="128">
        <v>66925</v>
      </c>
      <c r="E98" s="128">
        <v>67168</v>
      </c>
      <c r="F98" s="128">
        <v>67235</v>
      </c>
      <c r="G98" s="128">
        <v>67131</v>
      </c>
      <c r="H98" s="128">
        <v>67489</v>
      </c>
      <c r="I98" s="128">
        <v>68199</v>
      </c>
      <c r="J98" s="128">
        <v>68768</v>
      </c>
      <c r="K98" s="128">
        <v>69107</v>
      </c>
    </row>
    <row r="99" spans="1:11" ht="15" customHeight="1">
      <c r="A99" s="127" t="s">
        <v>268</v>
      </c>
      <c r="B99" s="128">
        <v>73947</v>
      </c>
      <c r="C99" s="128">
        <v>74441</v>
      </c>
      <c r="D99" s="128">
        <v>75300</v>
      </c>
      <c r="E99" s="128">
        <v>75597</v>
      </c>
      <c r="F99" s="128">
        <v>76077</v>
      </c>
      <c r="G99" s="128">
        <v>76655</v>
      </c>
      <c r="H99" s="128">
        <v>77448</v>
      </c>
      <c r="I99" s="128">
        <v>78325</v>
      </c>
      <c r="J99" s="128">
        <v>79626</v>
      </c>
      <c r="K99" s="128">
        <v>80677</v>
      </c>
    </row>
    <row r="100" spans="1:11" ht="15" customHeight="1">
      <c r="A100" s="127" t="s">
        <v>269</v>
      </c>
      <c r="B100" s="128">
        <v>36468</v>
      </c>
      <c r="C100" s="128">
        <v>36605</v>
      </c>
      <c r="D100" s="128">
        <v>36914</v>
      </c>
      <c r="E100" s="128">
        <v>36752</v>
      </c>
      <c r="F100" s="128">
        <v>36976</v>
      </c>
      <c r="G100" s="128">
        <v>37274</v>
      </c>
      <c r="H100" s="128">
        <v>37614</v>
      </c>
      <c r="I100" s="128">
        <v>37752</v>
      </c>
      <c r="J100" s="128">
        <v>38126</v>
      </c>
      <c r="K100" s="128">
        <v>38263</v>
      </c>
    </row>
    <row r="101" spans="1:11" ht="15" customHeight="1">
      <c r="A101" s="127" t="s">
        <v>270</v>
      </c>
      <c r="B101" s="128">
        <v>17733</v>
      </c>
      <c r="C101" s="128">
        <v>17914</v>
      </c>
      <c r="D101" s="128">
        <v>17695</v>
      </c>
      <c r="E101" s="128">
        <v>17546</v>
      </c>
      <c r="F101" s="128">
        <v>17610</v>
      </c>
      <c r="G101" s="128">
        <v>17655</v>
      </c>
      <c r="H101" s="128">
        <v>17758</v>
      </c>
      <c r="I101" s="128">
        <v>17938</v>
      </c>
      <c r="J101" s="128">
        <v>17943</v>
      </c>
      <c r="K101" s="128">
        <v>17872</v>
      </c>
    </row>
    <row r="102" spans="1:11">
      <c r="A102" s="127" t="s">
        <v>271</v>
      </c>
      <c r="B102" s="128">
        <v>8081986</v>
      </c>
      <c r="C102" s="128">
        <v>8209775</v>
      </c>
      <c r="D102" s="128">
        <v>8324059</v>
      </c>
      <c r="E102" s="128">
        <v>8418493</v>
      </c>
      <c r="F102" s="128">
        <v>8542420</v>
      </c>
      <c r="G102" s="128">
        <v>8685811</v>
      </c>
      <c r="H102" s="128">
        <v>8890380</v>
      </c>
      <c r="I102" s="128">
        <v>9090572</v>
      </c>
      <c r="J102" s="128">
        <v>9278794</v>
      </c>
      <c r="K102" s="128">
        <v>9435396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"/>
  <sheetViews>
    <sheetView workbookViewId="0">
      <selection activeCell="A111" sqref="A111"/>
    </sheetView>
  </sheetViews>
  <sheetFormatPr defaultRowHeight="13.2"/>
  <cols>
    <col min="1" max="1" width="16.6640625" style="50" bestFit="1" customWidth="1"/>
    <col min="2" max="11" width="13.88671875" style="50" bestFit="1" customWidth="1"/>
    <col min="12" max="16384" width="8.88671875" style="50"/>
  </cols>
  <sheetData>
    <row r="1" spans="1:11" ht="13.95" customHeight="1">
      <c r="A1" s="49" t="s">
        <v>105</v>
      </c>
      <c r="B1" s="138" t="s">
        <v>158</v>
      </c>
      <c r="C1" s="139"/>
      <c r="D1" s="139"/>
      <c r="E1" s="139"/>
      <c r="F1" s="140"/>
      <c r="G1" s="138" t="s">
        <v>159</v>
      </c>
      <c r="H1" s="139"/>
      <c r="I1" s="139"/>
      <c r="J1" s="139"/>
      <c r="K1" s="140"/>
    </row>
    <row r="2" spans="1:11" ht="13.95" customHeight="1">
      <c r="A2" s="49" t="s">
        <v>160</v>
      </c>
      <c r="B2" s="49" t="s">
        <v>161</v>
      </c>
      <c r="C2" s="49" t="s">
        <v>162</v>
      </c>
      <c r="D2" s="49" t="s">
        <v>163</v>
      </c>
      <c r="E2" s="49" t="s">
        <v>164</v>
      </c>
      <c r="F2" s="49" t="s">
        <v>165</v>
      </c>
      <c r="G2" s="49" t="s">
        <v>166</v>
      </c>
      <c r="H2" s="49" t="s">
        <v>167</v>
      </c>
      <c r="I2" s="49" t="s">
        <v>168</v>
      </c>
      <c r="J2" s="49" t="s">
        <v>169</v>
      </c>
      <c r="K2" s="49" t="s">
        <v>170</v>
      </c>
    </row>
    <row r="3" spans="1:11" ht="16.05" hidden="1" customHeight="1">
      <c r="A3" s="51" t="s">
        <v>171</v>
      </c>
      <c r="B3" s="52">
        <v>151550</v>
      </c>
      <c r="C3" s="52">
        <v>152128</v>
      </c>
      <c r="D3" s="52">
        <v>152958</v>
      </c>
      <c r="E3" s="52">
        <v>153737</v>
      </c>
      <c r="F3" s="52">
        <v>155789</v>
      </c>
      <c r="G3" s="52">
        <v>157624</v>
      </c>
      <c r="H3" s="52">
        <v>159522</v>
      </c>
      <c r="I3" s="52">
        <v>161459</v>
      </c>
      <c r="J3" s="52">
        <v>163415</v>
      </c>
      <c r="K3" s="52">
        <v>165388</v>
      </c>
    </row>
    <row r="4" spans="1:11" ht="16.05" hidden="1" customHeight="1">
      <c r="A4" s="51" t="s">
        <v>172</v>
      </c>
      <c r="B4" s="52">
        <v>37281</v>
      </c>
      <c r="C4" s="52">
        <v>37545</v>
      </c>
      <c r="D4" s="52">
        <v>37412</v>
      </c>
      <c r="E4" s="52">
        <v>37464</v>
      </c>
      <c r="F4" s="52">
        <v>37832</v>
      </c>
      <c r="G4" s="52">
        <v>38302</v>
      </c>
      <c r="H4" s="52">
        <v>38715</v>
      </c>
      <c r="I4" s="52">
        <v>39100</v>
      </c>
      <c r="J4" s="52">
        <v>39486</v>
      </c>
      <c r="K4" s="52">
        <v>39869</v>
      </c>
    </row>
    <row r="5" spans="1:11" ht="16.05" hidden="1" customHeight="1">
      <c r="A5" s="51" t="s">
        <v>173</v>
      </c>
      <c r="B5" s="52">
        <v>11146</v>
      </c>
      <c r="C5" s="52">
        <v>11070</v>
      </c>
      <c r="D5" s="52">
        <v>10974</v>
      </c>
      <c r="E5" s="52">
        <v>11056</v>
      </c>
      <c r="F5" s="52">
        <v>11099</v>
      </c>
      <c r="G5" s="52">
        <v>11159</v>
      </c>
      <c r="H5" s="52">
        <v>11219</v>
      </c>
      <c r="I5" s="52">
        <v>11281</v>
      </c>
      <c r="J5" s="52">
        <v>11340</v>
      </c>
      <c r="K5" s="52">
        <v>11399</v>
      </c>
    </row>
    <row r="6" spans="1:11" ht="16.05" hidden="1" customHeight="1">
      <c r="A6" s="51" t="s">
        <v>174</v>
      </c>
      <c r="B6" s="52">
        <v>26887</v>
      </c>
      <c r="C6" s="52">
        <v>25826</v>
      </c>
      <c r="D6" s="52">
        <v>26627</v>
      </c>
      <c r="E6" s="52">
        <v>26310</v>
      </c>
      <c r="F6" s="52">
        <v>26468</v>
      </c>
      <c r="G6" s="52">
        <v>26469</v>
      </c>
      <c r="H6" s="52">
        <v>26466</v>
      </c>
      <c r="I6" s="52">
        <v>26468</v>
      </c>
      <c r="J6" s="52">
        <v>26466</v>
      </c>
      <c r="K6" s="52">
        <v>26467</v>
      </c>
    </row>
    <row r="7" spans="1:11" ht="16.05" hidden="1" customHeight="1">
      <c r="A7" s="51" t="s">
        <v>175</v>
      </c>
      <c r="B7" s="52">
        <v>27266</v>
      </c>
      <c r="C7" s="52">
        <v>27432</v>
      </c>
      <c r="D7" s="52">
        <v>27386</v>
      </c>
      <c r="E7" s="52">
        <v>27425</v>
      </c>
      <c r="F7" s="52">
        <v>27448</v>
      </c>
      <c r="G7" s="52">
        <v>27482</v>
      </c>
      <c r="H7" s="52">
        <v>27507</v>
      </c>
      <c r="I7" s="52">
        <v>27537</v>
      </c>
      <c r="J7" s="52">
        <v>27566</v>
      </c>
      <c r="K7" s="52">
        <v>27596</v>
      </c>
    </row>
    <row r="8" spans="1:11" ht="16.05" hidden="1" customHeight="1">
      <c r="A8" s="51" t="s">
        <v>176</v>
      </c>
      <c r="B8" s="52">
        <v>17752</v>
      </c>
      <c r="C8" s="52">
        <v>17979</v>
      </c>
      <c r="D8" s="52">
        <v>17800</v>
      </c>
      <c r="E8" s="52">
        <v>17882</v>
      </c>
      <c r="F8" s="52">
        <v>17895</v>
      </c>
      <c r="G8" s="52">
        <v>17902</v>
      </c>
      <c r="H8" s="52">
        <v>17903</v>
      </c>
      <c r="I8" s="52">
        <v>17902</v>
      </c>
      <c r="J8" s="52">
        <v>17902</v>
      </c>
      <c r="K8" s="52">
        <v>17902</v>
      </c>
    </row>
    <row r="9" spans="1:11" ht="16.05" hidden="1" customHeight="1">
      <c r="A9" s="51" t="s">
        <v>177</v>
      </c>
      <c r="B9" s="52">
        <v>47767</v>
      </c>
      <c r="C9" s="52">
        <v>47798</v>
      </c>
      <c r="D9" s="52">
        <v>47875</v>
      </c>
      <c r="E9" s="52">
        <v>47762</v>
      </c>
      <c r="F9" s="52">
        <v>47717</v>
      </c>
      <c r="G9" s="52">
        <v>47718</v>
      </c>
      <c r="H9" s="52">
        <v>47717</v>
      </c>
      <c r="I9" s="52">
        <v>47719</v>
      </c>
      <c r="J9" s="52">
        <v>47719</v>
      </c>
      <c r="K9" s="52">
        <v>47719</v>
      </c>
    </row>
    <row r="10" spans="1:11" ht="16.05" hidden="1" customHeight="1">
      <c r="A10" s="51" t="s">
        <v>178</v>
      </c>
      <c r="B10" s="52">
        <v>21228</v>
      </c>
      <c r="C10" s="52">
        <v>20991</v>
      </c>
      <c r="D10" s="52">
        <v>20684</v>
      </c>
      <c r="E10" s="52">
        <v>20583</v>
      </c>
      <c r="F10" s="52">
        <v>20617</v>
      </c>
      <c r="G10" s="52">
        <v>20361</v>
      </c>
      <c r="H10" s="52">
        <v>20100</v>
      </c>
      <c r="I10" s="52">
        <v>19840</v>
      </c>
      <c r="J10" s="52">
        <v>19579</v>
      </c>
      <c r="K10" s="52">
        <v>19318</v>
      </c>
    </row>
    <row r="11" spans="1:11" ht="16.05" hidden="1" customHeight="1">
      <c r="A11" s="51" t="s">
        <v>179</v>
      </c>
      <c r="B11" s="52">
        <v>35169</v>
      </c>
      <c r="C11" s="52">
        <v>35186</v>
      </c>
      <c r="D11" s="52">
        <v>35186</v>
      </c>
      <c r="E11" s="52">
        <v>35207</v>
      </c>
      <c r="F11" s="52">
        <v>35113</v>
      </c>
      <c r="G11" s="52">
        <v>35152</v>
      </c>
      <c r="H11" s="52">
        <v>35194</v>
      </c>
      <c r="I11" s="52">
        <v>35234</v>
      </c>
      <c r="J11" s="52">
        <v>35275</v>
      </c>
      <c r="K11" s="52">
        <v>35316</v>
      </c>
    </row>
    <row r="12" spans="1:11" ht="16.05" hidden="1" customHeight="1">
      <c r="A12" s="51" t="s">
        <v>180</v>
      </c>
      <c r="B12" s="52">
        <v>108085</v>
      </c>
      <c r="C12" s="52">
        <v>110276</v>
      </c>
      <c r="D12" s="52">
        <v>112583</v>
      </c>
      <c r="E12" s="52">
        <v>115670</v>
      </c>
      <c r="F12" s="52">
        <v>117834</v>
      </c>
      <c r="G12" s="52">
        <v>121577</v>
      </c>
      <c r="H12" s="52">
        <v>124668</v>
      </c>
      <c r="I12" s="52">
        <v>127758</v>
      </c>
      <c r="J12" s="52">
        <v>130850</v>
      </c>
      <c r="K12" s="52">
        <v>133941</v>
      </c>
    </row>
    <row r="13" spans="1:11" ht="16.05" hidden="1" customHeight="1">
      <c r="A13" s="51" t="s">
        <v>181</v>
      </c>
      <c r="B13" s="52">
        <v>238857</v>
      </c>
      <c r="C13" s="52">
        <v>243641</v>
      </c>
      <c r="D13" s="52">
        <v>245319</v>
      </c>
      <c r="E13" s="52">
        <v>248757</v>
      </c>
      <c r="F13" s="52">
        <v>251275</v>
      </c>
      <c r="G13" s="52">
        <v>254344</v>
      </c>
      <c r="H13" s="52">
        <v>257413</v>
      </c>
      <c r="I13" s="52">
        <v>260483</v>
      </c>
      <c r="J13" s="52">
        <v>263551</v>
      </c>
      <c r="K13" s="52">
        <v>266618</v>
      </c>
    </row>
    <row r="14" spans="1:11" ht="16.05" hidden="1" customHeight="1">
      <c r="A14" s="51" t="s">
        <v>182</v>
      </c>
      <c r="B14" s="52">
        <v>90703</v>
      </c>
      <c r="C14" s="52">
        <v>90643</v>
      </c>
      <c r="D14" s="52">
        <v>89913</v>
      </c>
      <c r="E14" s="52">
        <v>89431</v>
      </c>
      <c r="F14" s="52">
        <v>89197</v>
      </c>
      <c r="G14" s="52">
        <v>89198</v>
      </c>
      <c r="H14" s="52">
        <v>89198</v>
      </c>
      <c r="I14" s="52">
        <v>89198</v>
      </c>
      <c r="J14" s="52">
        <v>89199</v>
      </c>
      <c r="K14" s="52">
        <v>89197</v>
      </c>
    </row>
    <row r="15" spans="1:11" ht="16.05" hidden="1" customHeight="1">
      <c r="A15" s="51" t="s">
        <v>183</v>
      </c>
      <c r="B15" s="52">
        <v>178690</v>
      </c>
      <c r="C15" s="52">
        <v>181029</v>
      </c>
      <c r="D15" s="52">
        <v>183686</v>
      </c>
      <c r="E15" s="52">
        <v>186719</v>
      </c>
      <c r="F15" s="52">
        <v>191060</v>
      </c>
      <c r="G15" s="52">
        <v>195999</v>
      </c>
      <c r="H15" s="52">
        <v>200827</v>
      </c>
      <c r="I15" s="52">
        <v>205228</v>
      </c>
      <c r="J15" s="52">
        <v>209246</v>
      </c>
      <c r="K15" s="52">
        <v>213109</v>
      </c>
    </row>
    <row r="16" spans="1:11" ht="16.05" hidden="1" customHeight="1">
      <c r="A16" s="51" t="s">
        <v>184</v>
      </c>
      <c r="B16" s="52">
        <v>82999</v>
      </c>
      <c r="C16" s="52">
        <v>82922</v>
      </c>
      <c r="D16" s="52">
        <v>82573</v>
      </c>
      <c r="E16" s="52">
        <v>82501</v>
      </c>
      <c r="F16" s="52">
        <v>82445</v>
      </c>
      <c r="G16" s="52">
        <v>82391</v>
      </c>
      <c r="H16" s="52">
        <v>82350</v>
      </c>
      <c r="I16" s="52">
        <v>82314</v>
      </c>
      <c r="J16" s="52">
        <v>82281</v>
      </c>
      <c r="K16" s="52">
        <v>82250</v>
      </c>
    </row>
    <row r="17" spans="1:11" ht="16.05" hidden="1" customHeight="1">
      <c r="A17" s="51" t="s">
        <v>185</v>
      </c>
      <c r="B17" s="52">
        <v>9996</v>
      </c>
      <c r="C17" s="52">
        <v>10071</v>
      </c>
      <c r="D17" s="52">
        <v>10015</v>
      </c>
      <c r="E17" s="52">
        <v>10134</v>
      </c>
      <c r="F17" s="52">
        <v>10251</v>
      </c>
      <c r="G17" s="52">
        <v>10349</v>
      </c>
      <c r="H17" s="52">
        <v>10431</v>
      </c>
      <c r="I17" s="52">
        <v>10499</v>
      </c>
      <c r="J17" s="52">
        <v>10558</v>
      </c>
      <c r="K17" s="52">
        <v>10605</v>
      </c>
    </row>
    <row r="18" spans="1:11" ht="16.05" hidden="1" customHeight="1">
      <c r="A18" s="51" t="s">
        <v>186</v>
      </c>
      <c r="B18" s="52">
        <v>66743</v>
      </c>
      <c r="C18" s="52">
        <v>67620</v>
      </c>
      <c r="D18" s="52">
        <v>68405</v>
      </c>
      <c r="E18" s="52">
        <v>69280</v>
      </c>
      <c r="F18" s="52">
        <v>69350</v>
      </c>
      <c r="G18" s="52">
        <v>69530</v>
      </c>
      <c r="H18" s="52">
        <v>69706</v>
      </c>
      <c r="I18" s="52">
        <v>69881</v>
      </c>
      <c r="J18" s="52">
        <v>70057</v>
      </c>
      <c r="K18" s="52">
        <v>70236</v>
      </c>
    </row>
    <row r="19" spans="1:11" ht="16.05" hidden="1" customHeight="1">
      <c r="A19" s="51" t="s">
        <v>187</v>
      </c>
      <c r="B19" s="52">
        <v>23693</v>
      </c>
      <c r="C19" s="52">
        <v>23917</v>
      </c>
      <c r="D19" s="52">
        <v>23609</v>
      </c>
      <c r="E19" s="52">
        <v>23809</v>
      </c>
      <c r="F19" s="52">
        <v>23602</v>
      </c>
      <c r="G19" s="52">
        <v>23643</v>
      </c>
      <c r="H19" s="52">
        <v>23627</v>
      </c>
      <c r="I19" s="52">
        <v>23633</v>
      </c>
      <c r="J19" s="52">
        <v>23631</v>
      </c>
      <c r="K19" s="52">
        <v>23631</v>
      </c>
    </row>
    <row r="20" spans="1:11" ht="16.05" hidden="1" customHeight="1">
      <c r="A20" s="51" t="s">
        <v>188</v>
      </c>
      <c r="B20" s="52">
        <v>154343</v>
      </c>
      <c r="C20" s="52">
        <v>154817</v>
      </c>
      <c r="D20" s="52">
        <v>155517</v>
      </c>
      <c r="E20" s="52">
        <v>155390</v>
      </c>
      <c r="F20" s="52">
        <v>155830</v>
      </c>
      <c r="G20" s="52">
        <v>156182</v>
      </c>
      <c r="H20" s="52">
        <v>156532</v>
      </c>
      <c r="I20" s="52">
        <v>156884</v>
      </c>
      <c r="J20" s="52">
        <v>157231</v>
      </c>
      <c r="K20" s="52">
        <v>157583</v>
      </c>
    </row>
    <row r="21" spans="1:11" ht="16.05" hidden="1" customHeight="1">
      <c r="A21" s="51" t="s">
        <v>189</v>
      </c>
      <c r="B21" s="52">
        <v>63786</v>
      </c>
      <c r="C21" s="52">
        <v>65590</v>
      </c>
      <c r="D21" s="52">
        <v>66428</v>
      </c>
      <c r="E21" s="52">
        <v>67587</v>
      </c>
      <c r="F21" s="52">
        <v>68725</v>
      </c>
      <c r="G21" s="52">
        <v>69851</v>
      </c>
      <c r="H21" s="52">
        <v>70981</v>
      </c>
      <c r="I21" s="52">
        <v>72108</v>
      </c>
      <c r="J21" s="52">
        <v>73237</v>
      </c>
      <c r="K21" s="52">
        <v>74366</v>
      </c>
    </row>
    <row r="22" spans="1:11" ht="16.05" hidden="1" customHeight="1">
      <c r="A22" s="51" t="s">
        <v>190</v>
      </c>
      <c r="B22" s="52">
        <v>27426</v>
      </c>
      <c r="C22" s="52">
        <v>27528</v>
      </c>
      <c r="D22" s="52">
        <v>27374</v>
      </c>
      <c r="E22" s="52">
        <v>27421</v>
      </c>
      <c r="F22" s="52">
        <v>27451</v>
      </c>
      <c r="G22" s="52">
        <v>27487</v>
      </c>
      <c r="H22" s="52">
        <v>27524</v>
      </c>
      <c r="I22" s="52">
        <v>27558</v>
      </c>
      <c r="J22" s="52">
        <v>27590</v>
      </c>
      <c r="K22" s="52">
        <v>27622</v>
      </c>
    </row>
    <row r="23" spans="1:11" ht="16.05" hidden="1" customHeight="1">
      <c r="A23" s="51" t="s">
        <v>191</v>
      </c>
      <c r="B23" s="52">
        <v>14752</v>
      </c>
      <c r="C23" s="52">
        <v>14767</v>
      </c>
      <c r="D23" s="52">
        <v>14707</v>
      </c>
      <c r="E23" s="52">
        <v>14805</v>
      </c>
      <c r="F23" s="52">
        <v>14636</v>
      </c>
      <c r="G23" s="52">
        <v>14670</v>
      </c>
      <c r="H23" s="52">
        <v>14669</v>
      </c>
      <c r="I23" s="52">
        <v>14671</v>
      </c>
      <c r="J23" s="52">
        <v>14668</v>
      </c>
      <c r="K23" s="52">
        <v>14669</v>
      </c>
    </row>
    <row r="24" spans="1:11" ht="16.05" hidden="1" customHeight="1">
      <c r="A24" s="51" t="s">
        <v>192</v>
      </c>
      <c r="B24" s="52">
        <v>10575</v>
      </c>
      <c r="C24" s="52">
        <v>10683</v>
      </c>
      <c r="D24" s="52">
        <v>10722</v>
      </c>
      <c r="E24" s="52">
        <v>10857</v>
      </c>
      <c r="F24" s="52">
        <v>10794</v>
      </c>
      <c r="G24" s="52">
        <v>10886</v>
      </c>
      <c r="H24" s="52">
        <v>10855</v>
      </c>
      <c r="I24" s="52">
        <v>10922</v>
      </c>
      <c r="J24" s="52">
        <v>10912</v>
      </c>
      <c r="K24" s="52">
        <v>10963</v>
      </c>
    </row>
    <row r="25" spans="1:11" ht="16.05" hidden="1" customHeight="1">
      <c r="A25" s="51" t="s">
        <v>193</v>
      </c>
      <c r="B25" s="52">
        <v>98041</v>
      </c>
      <c r="C25" s="52">
        <v>98228</v>
      </c>
      <c r="D25" s="52">
        <v>97725</v>
      </c>
      <c r="E25" s="52">
        <v>97452</v>
      </c>
      <c r="F25" s="52">
        <v>97920</v>
      </c>
      <c r="G25" s="52">
        <v>98246</v>
      </c>
      <c r="H25" s="52">
        <v>98532</v>
      </c>
      <c r="I25" s="52">
        <v>98782</v>
      </c>
      <c r="J25" s="52">
        <v>99000</v>
      </c>
      <c r="K25" s="52">
        <v>99192</v>
      </c>
    </row>
    <row r="26" spans="1:11" ht="16.05" hidden="1" customHeight="1">
      <c r="A26" s="51" t="s">
        <v>194</v>
      </c>
      <c r="B26" s="52">
        <v>57959</v>
      </c>
      <c r="C26" s="52">
        <v>58016</v>
      </c>
      <c r="D26" s="52">
        <v>58041</v>
      </c>
      <c r="E26" s="52">
        <v>57794</v>
      </c>
      <c r="F26" s="52">
        <v>57632</v>
      </c>
      <c r="G26" s="52">
        <v>57579</v>
      </c>
      <c r="H26" s="52">
        <v>57579</v>
      </c>
      <c r="I26" s="52">
        <v>57579</v>
      </c>
      <c r="J26" s="52">
        <v>57579</v>
      </c>
      <c r="K26" s="52">
        <v>57580</v>
      </c>
    </row>
    <row r="27" spans="1:11" ht="16.05" hidden="1" customHeight="1">
      <c r="A27" s="51" t="s">
        <v>195</v>
      </c>
      <c r="B27" s="52">
        <v>104162</v>
      </c>
      <c r="C27" s="52">
        <v>104696</v>
      </c>
      <c r="D27" s="52">
        <v>105240</v>
      </c>
      <c r="E27" s="52">
        <v>104446</v>
      </c>
      <c r="F27" s="52">
        <v>104520</v>
      </c>
      <c r="G27" s="52">
        <v>105052</v>
      </c>
      <c r="H27" s="52">
        <v>105773</v>
      </c>
      <c r="I27" s="52">
        <v>106594</v>
      </c>
      <c r="J27" s="52">
        <v>107467</v>
      </c>
      <c r="K27" s="52">
        <v>108366</v>
      </c>
    </row>
    <row r="28" spans="1:11" ht="16.05" hidden="1" customHeight="1">
      <c r="A28" s="51" t="s">
        <v>196</v>
      </c>
      <c r="B28" s="52">
        <v>327435</v>
      </c>
      <c r="C28" s="52">
        <v>330594</v>
      </c>
      <c r="D28" s="52">
        <v>330260</v>
      </c>
      <c r="E28" s="52">
        <v>331664</v>
      </c>
      <c r="F28" s="52">
        <v>329403</v>
      </c>
      <c r="G28" s="52">
        <v>331238</v>
      </c>
      <c r="H28" s="52">
        <v>333073</v>
      </c>
      <c r="I28" s="52">
        <v>334908</v>
      </c>
      <c r="J28" s="52">
        <v>336744</v>
      </c>
      <c r="K28" s="52">
        <v>338578</v>
      </c>
    </row>
    <row r="29" spans="1:11" ht="16.05" hidden="1" customHeight="1">
      <c r="A29" s="51" t="s">
        <v>197</v>
      </c>
      <c r="B29" s="52">
        <v>23650</v>
      </c>
      <c r="C29" s="52">
        <v>23999</v>
      </c>
      <c r="D29" s="52">
        <v>24160</v>
      </c>
      <c r="E29" s="52">
        <v>24529</v>
      </c>
      <c r="F29" s="52">
        <v>25072</v>
      </c>
      <c r="G29" s="52">
        <v>25616</v>
      </c>
      <c r="H29" s="52">
        <v>26160</v>
      </c>
      <c r="I29" s="52">
        <v>26706</v>
      </c>
      <c r="J29" s="52">
        <v>27248</v>
      </c>
      <c r="K29" s="52">
        <v>27792</v>
      </c>
    </row>
    <row r="30" spans="1:11" ht="16.05" hidden="1" customHeight="1">
      <c r="A30" s="51" t="s">
        <v>198</v>
      </c>
      <c r="B30" s="52">
        <v>33981</v>
      </c>
      <c r="C30" s="52">
        <v>34241</v>
      </c>
      <c r="D30" s="52">
        <v>34833</v>
      </c>
      <c r="E30" s="52">
        <v>35242</v>
      </c>
      <c r="F30" s="52">
        <v>35415</v>
      </c>
      <c r="G30" s="52">
        <v>35579</v>
      </c>
      <c r="H30" s="52">
        <v>35727</v>
      </c>
      <c r="I30" s="52">
        <v>35865</v>
      </c>
      <c r="J30" s="52">
        <v>35991</v>
      </c>
      <c r="K30" s="52">
        <v>36110</v>
      </c>
    </row>
    <row r="31" spans="1:11" ht="16.05" hidden="1" customHeight="1">
      <c r="A31" s="51" t="s">
        <v>199</v>
      </c>
      <c r="B31" s="52">
        <v>162900</v>
      </c>
      <c r="C31" s="52">
        <v>163724</v>
      </c>
      <c r="D31" s="52">
        <v>163489</v>
      </c>
      <c r="E31" s="52">
        <v>163992</v>
      </c>
      <c r="F31" s="52">
        <v>164454</v>
      </c>
      <c r="G31" s="52">
        <v>164927</v>
      </c>
      <c r="H31" s="52">
        <v>165399</v>
      </c>
      <c r="I31" s="52">
        <v>165873</v>
      </c>
      <c r="J31" s="52">
        <v>166345</v>
      </c>
      <c r="K31" s="52">
        <v>166815</v>
      </c>
    </row>
    <row r="32" spans="1:11" ht="16.05" hidden="1" customHeight="1">
      <c r="A32" s="51" t="s">
        <v>200</v>
      </c>
      <c r="B32" s="52">
        <v>41320</v>
      </c>
      <c r="C32" s="52">
        <v>41383</v>
      </c>
      <c r="D32" s="52">
        <v>41365</v>
      </c>
      <c r="E32" s="52">
        <v>41502</v>
      </c>
      <c r="F32" s="52">
        <v>41476</v>
      </c>
      <c r="G32" s="52">
        <v>41475</v>
      </c>
      <c r="H32" s="52">
        <v>41474</v>
      </c>
      <c r="I32" s="52">
        <v>41473</v>
      </c>
      <c r="J32" s="52">
        <v>41471</v>
      </c>
      <c r="K32" s="52">
        <v>41470</v>
      </c>
    </row>
    <row r="33" spans="1:11" ht="16.05" hidden="1" customHeight="1">
      <c r="A33" s="51" t="s">
        <v>201</v>
      </c>
      <c r="B33" s="52">
        <v>58699</v>
      </c>
      <c r="C33" s="52">
        <v>59391</v>
      </c>
      <c r="D33" s="52">
        <v>59843</v>
      </c>
      <c r="E33" s="52">
        <v>59944</v>
      </c>
      <c r="F33" s="52">
        <v>60126</v>
      </c>
      <c r="G33" s="52">
        <v>60446</v>
      </c>
      <c r="H33" s="52">
        <v>60763</v>
      </c>
      <c r="I33" s="52">
        <v>61082</v>
      </c>
      <c r="J33" s="52">
        <v>61398</v>
      </c>
      <c r="K33" s="52">
        <v>61718</v>
      </c>
    </row>
    <row r="34" spans="1:11" ht="16.05" hidden="1" customHeight="1">
      <c r="A34" s="51" t="s">
        <v>202</v>
      </c>
      <c r="B34" s="52">
        <v>271303</v>
      </c>
      <c r="C34" s="52">
        <v>275010</v>
      </c>
      <c r="D34" s="52">
        <v>281443</v>
      </c>
      <c r="E34" s="52">
        <v>286210</v>
      </c>
      <c r="F34" s="52">
        <v>292191</v>
      </c>
      <c r="G34" s="52">
        <v>297807</v>
      </c>
      <c r="H34" s="52">
        <v>303416</v>
      </c>
      <c r="I34" s="52">
        <v>309020</v>
      </c>
      <c r="J34" s="52">
        <v>314617</v>
      </c>
      <c r="K34" s="52">
        <v>320212</v>
      </c>
    </row>
    <row r="35" spans="1:11" ht="16.05" hidden="1" customHeight="1">
      <c r="A35" s="51" t="s">
        <v>203</v>
      </c>
      <c r="B35" s="52">
        <v>56640</v>
      </c>
      <c r="C35" s="52">
        <v>56090</v>
      </c>
      <c r="D35" s="52">
        <v>56045</v>
      </c>
      <c r="E35" s="52">
        <v>55697</v>
      </c>
      <c r="F35" s="52">
        <v>55483</v>
      </c>
      <c r="G35" s="52">
        <v>55394</v>
      </c>
      <c r="H35" s="52">
        <v>55303</v>
      </c>
      <c r="I35" s="52">
        <v>55211</v>
      </c>
      <c r="J35" s="52">
        <v>55120</v>
      </c>
      <c r="K35" s="52">
        <v>55029</v>
      </c>
    </row>
    <row r="36" spans="1:11" ht="16.05" hidden="1" customHeight="1">
      <c r="A36" s="51" t="s">
        <v>204</v>
      </c>
      <c r="B36" s="52">
        <v>351394</v>
      </c>
      <c r="C36" s="52">
        <v>353992</v>
      </c>
      <c r="D36" s="52">
        <v>357710</v>
      </c>
      <c r="E36" s="52">
        <v>360442</v>
      </c>
      <c r="F36" s="52">
        <v>364248</v>
      </c>
      <c r="G36" s="52">
        <v>367853</v>
      </c>
      <c r="H36" s="52">
        <v>371646</v>
      </c>
      <c r="I36" s="52">
        <v>375559</v>
      </c>
      <c r="J36" s="52">
        <v>379554</v>
      </c>
      <c r="K36" s="52">
        <v>383601</v>
      </c>
    </row>
    <row r="37" spans="1:11" ht="16.05" hidden="1" customHeight="1">
      <c r="A37" s="51" t="s">
        <v>205</v>
      </c>
      <c r="B37" s="52">
        <v>60823</v>
      </c>
      <c r="C37" s="52">
        <v>61544</v>
      </c>
      <c r="D37" s="52">
        <v>61828</v>
      </c>
      <c r="E37" s="52">
        <v>62715</v>
      </c>
      <c r="F37" s="52">
        <v>63225</v>
      </c>
      <c r="G37" s="52">
        <v>63848</v>
      </c>
      <c r="H37" s="52">
        <v>64436</v>
      </c>
      <c r="I37" s="52">
        <v>65061</v>
      </c>
      <c r="J37" s="52">
        <v>65664</v>
      </c>
      <c r="K37" s="52">
        <v>66274</v>
      </c>
    </row>
    <row r="38" spans="1:11" ht="16.05" hidden="1" customHeight="1">
      <c r="A38" s="51" t="s">
        <v>206</v>
      </c>
      <c r="B38" s="52">
        <v>206081</v>
      </c>
      <c r="C38" s="52">
        <v>207300</v>
      </c>
      <c r="D38" s="52">
        <v>208570</v>
      </c>
      <c r="E38" s="52">
        <v>209580</v>
      </c>
      <c r="F38" s="52">
        <v>210735</v>
      </c>
      <c r="G38" s="52">
        <v>211936</v>
      </c>
      <c r="H38" s="52">
        <v>213325</v>
      </c>
      <c r="I38" s="52">
        <v>214793</v>
      </c>
      <c r="J38" s="52">
        <v>216265</v>
      </c>
      <c r="K38" s="52">
        <v>217735</v>
      </c>
    </row>
    <row r="39" spans="1:11" ht="16.05" hidden="1" customHeight="1">
      <c r="A39" s="51" t="s">
        <v>207</v>
      </c>
      <c r="B39" s="52">
        <v>12164</v>
      </c>
      <c r="C39" s="52">
        <v>12174</v>
      </c>
      <c r="D39" s="52">
        <v>12121</v>
      </c>
      <c r="E39" s="52">
        <v>11850</v>
      </c>
      <c r="F39" s="52">
        <v>11912</v>
      </c>
      <c r="G39" s="52">
        <v>11914</v>
      </c>
      <c r="H39" s="52">
        <v>11914</v>
      </c>
      <c r="I39" s="52">
        <v>11914</v>
      </c>
      <c r="J39" s="52">
        <v>11913</v>
      </c>
      <c r="K39" s="52">
        <v>11914</v>
      </c>
    </row>
    <row r="40" spans="1:11" ht="16.05" hidden="1" customHeight="1">
      <c r="A40" s="51" t="s">
        <v>208</v>
      </c>
      <c r="B40" s="52">
        <v>8864</v>
      </c>
      <c r="C40" s="52">
        <v>8922</v>
      </c>
      <c r="D40" s="52">
        <v>8850</v>
      </c>
      <c r="E40" s="52">
        <v>8863</v>
      </c>
      <c r="F40" s="52">
        <v>8829</v>
      </c>
      <c r="G40" s="52">
        <v>8890</v>
      </c>
      <c r="H40" s="52">
        <v>8969</v>
      </c>
      <c r="I40" s="52">
        <v>9032</v>
      </c>
      <c r="J40" s="52">
        <v>9097</v>
      </c>
      <c r="K40" s="52">
        <v>9163</v>
      </c>
    </row>
    <row r="41" spans="1:11" ht="16.05" hidden="1" customHeight="1">
      <c r="A41" s="51" t="s">
        <v>209</v>
      </c>
      <c r="B41" s="52">
        <v>57599</v>
      </c>
      <c r="C41" s="52">
        <v>58147</v>
      </c>
      <c r="D41" s="52">
        <v>57894</v>
      </c>
      <c r="E41" s="52">
        <v>57844</v>
      </c>
      <c r="F41" s="52">
        <v>58104</v>
      </c>
      <c r="G41" s="52">
        <v>58280</v>
      </c>
      <c r="H41" s="52">
        <v>58471</v>
      </c>
      <c r="I41" s="52">
        <v>58662</v>
      </c>
      <c r="J41" s="52">
        <v>58854</v>
      </c>
      <c r="K41" s="52">
        <v>59044</v>
      </c>
    </row>
    <row r="42" spans="1:11" ht="16.05" hidden="1" customHeight="1">
      <c r="A42" s="51" t="s">
        <v>210</v>
      </c>
      <c r="B42" s="52">
        <v>21248</v>
      </c>
      <c r="C42" s="52">
        <v>21570</v>
      </c>
      <c r="D42" s="52">
        <v>21366</v>
      </c>
      <c r="E42" s="52">
        <v>21083</v>
      </c>
      <c r="F42" s="52">
        <v>21286</v>
      </c>
      <c r="G42" s="52">
        <v>21309</v>
      </c>
      <c r="H42" s="52">
        <v>21310</v>
      </c>
      <c r="I42" s="52">
        <v>21310</v>
      </c>
      <c r="J42" s="52">
        <v>21310</v>
      </c>
      <c r="K42" s="52">
        <v>21310</v>
      </c>
    </row>
    <row r="43" spans="1:11" ht="16.05" hidden="1" customHeight="1">
      <c r="A43" s="51" t="s">
        <v>211</v>
      </c>
      <c r="B43" s="52">
        <v>489479</v>
      </c>
      <c r="C43" s="52">
        <v>494525</v>
      </c>
      <c r="D43" s="52">
        <v>501767</v>
      </c>
      <c r="E43" s="52">
        <v>507393</v>
      </c>
      <c r="F43" s="52">
        <v>512273</v>
      </c>
      <c r="G43" s="52">
        <v>516415</v>
      </c>
      <c r="H43" s="52">
        <v>520398</v>
      </c>
      <c r="I43" s="52">
        <v>524226</v>
      </c>
      <c r="J43" s="52">
        <v>527911</v>
      </c>
      <c r="K43" s="52">
        <v>531454</v>
      </c>
    </row>
    <row r="44" spans="1:11" ht="16.05" hidden="1" customHeight="1">
      <c r="A44" s="51" t="s">
        <v>212</v>
      </c>
      <c r="B44" s="52">
        <v>54531</v>
      </c>
      <c r="C44" s="52">
        <v>54416</v>
      </c>
      <c r="D44" s="52">
        <v>54198</v>
      </c>
      <c r="E44" s="52">
        <v>53660</v>
      </c>
      <c r="F44" s="52">
        <v>53190</v>
      </c>
      <c r="G44" s="52">
        <v>52876</v>
      </c>
      <c r="H44" s="52">
        <v>52567</v>
      </c>
      <c r="I44" s="52">
        <v>52258</v>
      </c>
      <c r="J44" s="52">
        <v>51949</v>
      </c>
      <c r="K44" s="52">
        <v>51638</v>
      </c>
    </row>
    <row r="45" spans="1:11" ht="16.05" hidden="1" customHeight="1">
      <c r="A45" s="51" t="s">
        <v>213</v>
      </c>
      <c r="B45" s="52">
        <v>115724</v>
      </c>
      <c r="C45" s="52">
        <v>118425</v>
      </c>
      <c r="D45" s="52">
        <v>121287</v>
      </c>
      <c r="E45" s="52">
        <v>123432</v>
      </c>
      <c r="F45" s="52">
        <v>125730</v>
      </c>
      <c r="G45" s="52">
        <v>127986</v>
      </c>
      <c r="H45" s="52">
        <v>130243</v>
      </c>
      <c r="I45" s="52">
        <v>132497</v>
      </c>
      <c r="J45" s="52">
        <v>134751</v>
      </c>
      <c r="K45" s="52">
        <v>137005</v>
      </c>
    </row>
    <row r="46" spans="1:11" ht="16.05" hidden="1" customHeight="1">
      <c r="A46" s="51" t="s">
        <v>214</v>
      </c>
      <c r="B46" s="52">
        <v>58949</v>
      </c>
      <c r="C46" s="52">
        <v>59475</v>
      </c>
      <c r="D46" s="52">
        <v>59267</v>
      </c>
      <c r="E46" s="52">
        <v>59675</v>
      </c>
      <c r="F46" s="52">
        <v>59913</v>
      </c>
      <c r="G46" s="52">
        <v>60178</v>
      </c>
      <c r="H46" s="52">
        <v>60436</v>
      </c>
      <c r="I46" s="52">
        <v>60695</v>
      </c>
      <c r="J46" s="52">
        <v>60955</v>
      </c>
      <c r="K46" s="52">
        <v>61217</v>
      </c>
    </row>
    <row r="47" spans="1:11" ht="16.05" hidden="1" customHeight="1">
      <c r="A47" s="51" t="s">
        <v>215</v>
      </c>
      <c r="B47" s="52">
        <v>106911</v>
      </c>
      <c r="C47" s="52">
        <v>108043</v>
      </c>
      <c r="D47" s="52">
        <v>108094</v>
      </c>
      <c r="E47" s="52">
        <v>109323</v>
      </c>
      <c r="F47" s="52">
        <v>110897</v>
      </c>
      <c r="G47" s="52">
        <v>112116</v>
      </c>
      <c r="H47" s="52">
        <v>113314</v>
      </c>
      <c r="I47" s="52">
        <v>114499</v>
      </c>
      <c r="J47" s="52">
        <v>115665</v>
      </c>
      <c r="K47" s="52">
        <v>116812</v>
      </c>
    </row>
    <row r="48" spans="1:11" ht="16.05" hidden="1" customHeight="1">
      <c r="A48" s="51" t="s">
        <v>216</v>
      </c>
      <c r="B48" s="52">
        <v>24741</v>
      </c>
      <c r="C48" s="52">
        <v>24589</v>
      </c>
      <c r="D48" s="52">
        <v>24494</v>
      </c>
      <c r="E48" s="52">
        <v>24585</v>
      </c>
      <c r="F48" s="52">
        <v>24578</v>
      </c>
      <c r="G48" s="52">
        <v>24501</v>
      </c>
      <c r="H48" s="52">
        <v>24423</v>
      </c>
      <c r="I48" s="52">
        <v>24348</v>
      </c>
      <c r="J48" s="52">
        <v>24272</v>
      </c>
      <c r="K48" s="52">
        <v>24196</v>
      </c>
    </row>
    <row r="49" spans="1:11" ht="16.05" hidden="1" customHeight="1">
      <c r="A49" s="51" t="s">
        <v>217</v>
      </c>
      <c r="B49" s="52">
        <v>47570</v>
      </c>
      <c r="C49" s="52">
        <v>49132</v>
      </c>
      <c r="D49" s="52">
        <v>50011</v>
      </c>
      <c r="E49" s="52">
        <v>50596</v>
      </c>
      <c r="F49" s="52">
        <v>50982</v>
      </c>
      <c r="G49" s="52">
        <v>51568</v>
      </c>
      <c r="H49" s="52">
        <v>52400</v>
      </c>
      <c r="I49" s="52">
        <v>53513</v>
      </c>
      <c r="J49" s="52">
        <v>54857</v>
      </c>
      <c r="K49" s="52">
        <v>56359</v>
      </c>
    </row>
    <row r="50" spans="1:11" ht="16.05" hidden="1" customHeight="1">
      <c r="A50" s="51" t="s">
        <v>218</v>
      </c>
      <c r="B50" s="52">
        <v>5791</v>
      </c>
      <c r="C50" s="52">
        <v>5835</v>
      </c>
      <c r="D50" s="52">
        <v>5746</v>
      </c>
      <c r="E50" s="52">
        <v>5808</v>
      </c>
      <c r="F50" s="52">
        <v>5738</v>
      </c>
      <c r="G50" s="52">
        <v>5735</v>
      </c>
      <c r="H50" s="52">
        <v>5720</v>
      </c>
      <c r="I50" s="52">
        <v>5708</v>
      </c>
      <c r="J50" s="52">
        <v>5696</v>
      </c>
      <c r="K50" s="52">
        <v>5684</v>
      </c>
    </row>
    <row r="51" spans="1:11" ht="16.05" hidden="1" customHeight="1">
      <c r="A51" s="51" t="s">
        <v>219</v>
      </c>
      <c r="B51" s="52">
        <v>159819</v>
      </c>
      <c r="C51" s="52">
        <v>161226</v>
      </c>
      <c r="D51" s="52">
        <v>162981</v>
      </c>
      <c r="E51" s="52">
        <v>165040</v>
      </c>
      <c r="F51" s="52">
        <v>167157</v>
      </c>
      <c r="G51" s="52">
        <v>169281</v>
      </c>
      <c r="H51" s="52">
        <v>171400</v>
      </c>
      <c r="I51" s="52">
        <v>173523</v>
      </c>
      <c r="J51" s="52">
        <v>175645</v>
      </c>
      <c r="K51" s="52">
        <v>177765</v>
      </c>
    </row>
    <row r="52" spans="1:11" ht="16.05" hidden="1" customHeight="1">
      <c r="A52" s="51" t="s">
        <v>220</v>
      </c>
      <c r="B52" s="52">
        <v>40351</v>
      </c>
      <c r="C52" s="52">
        <v>40504</v>
      </c>
      <c r="D52" s="52">
        <v>40622</v>
      </c>
      <c r="E52" s="52">
        <v>40809</v>
      </c>
      <c r="F52" s="52">
        <v>41039</v>
      </c>
      <c r="G52" s="52">
        <v>41279</v>
      </c>
      <c r="H52" s="52">
        <v>41516</v>
      </c>
      <c r="I52" s="52">
        <v>41756</v>
      </c>
      <c r="J52" s="52">
        <v>41998</v>
      </c>
      <c r="K52" s="52">
        <v>42237</v>
      </c>
    </row>
    <row r="53" spans="1:11" ht="16.05" hidden="1" customHeight="1">
      <c r="A53" s="51" t="s">
        <v>221</v>
      </c>
      <c r="B53" s="52">
        <v>169612</v>
      </c>
      <c r="C53" s="52">
        <v>172622</v>
      </c>
      <c r="D53" s="52">
        <v>174723</v>
      </c>
      <c r="E53" s="52">
        <v>177312</v>
      </c>
      <c r="F53" s="52">
        <v>180048</v>
      </c>
      <c r="G53" s="52">
        <v>183309</v>
      </c>
      <c r="H53" s="52">
        <v>186764</v>
      </c>
      <c r="I53" s="52">
        <v>190375</v>
      </c>
      <c r="J53" s="52">
        <v>194109</v>
      </c>
      <c r="K53" s="52">
        <v>197940</v>
      </c>
    </row>
    <row r="54" spans="1:11" ht="16.05" hidden="1" customHeight="1">
      <c r="A54" s="51" t="s">
        <v>222</v>
      </c>
      <c r="B54" s="52">
        <v>10081</v>
      </c>
      <c r="C54" s="52">
        <v>10562</v>
      </c>
      <c r="D54" s="52">
        <v>10613</v>
      </c>
      <c r="E54" s="52">
        <v>10555</v>
      </c>
      <c r="F54" s="52">
        <v>10468</v>
      </c>
      <c r="G54" s="52">
        <v>10490</v>
      </c>
      <c r="H54" s="52">
        <v>10518</v>
      </c>
      <c r="I54" s="52">
        <v>10541</v>
      </c>
      <c r="J54" s="52">
        <v>10565</v>
      </c>
      <c r="K54" s="52">
        <v>10593</v>
      </c>
    </row>
    <row r="55" spans="1:11" ht="16.05" hidden="1" customHeight="1">
      <c r="A55" s="51" t="s">
        <v>223</v>
      </c>
      <c r="B55" s="52">
        <v>57879</v>
      </c>
      <c r="C55" s="52">
        <v>58116</v>
      </c>
      <c r="D55" s="52">
        <v>58926</v>
      </c>
      <c r="E55" s="52">
        <v>59194</v>
      </c>
      <c r="F55" s="52">
        <v>59194</v>
      </c>
      <c r="G55" s="52">
        <v>59202</v>
      </c>
      <c r="H55" s="52">
        <v>59211</v>
      </c>
      <c r="I55" s="52">
        <v>59219</v>
      </c>
      <c r="J55" s="52">
        <v>59227</v>
      </c>
      <c r="K55" s="52">
        <v>59234</v>
      </c>
    </row>
    <row r="56" spans="1:11" ht="16.05" hidden="1" customHeight="1">
      <c r="A56" s="51" t="s">
        <v>224</v>
      </c>
      <c r="B56" s="52">
        <v>59454</v>
      </c>
      <c r="C56" s="52">
        <v>59365</v>
      </c>
      <c r="D56" s="52">
        <v>59388</v>
      </c>
      <c r="E56" s="52">
        <v>59026</v>
      </c>
      <c r="F56" s="52">
        <v>58830</v>
      </c>
      <c r="G56" s="52">
        <v>58780</v>
      </c>
      <c r="H56" s="52">
        <v>58732</v>
      </c>
      <c r="I56" s="52">
        <v>58681</v>
      </c>
      <c r="J56" s="52">
        <v>58631</v>
      </c>
      <c r="K56" s="52">
        <v>58582</v>
      </c>
    </row>
    <row r="57" spans="1:11" ht="16.05" hidden="1" customHeight="1">
      <c r="A57" s="51" t="s">
        <v>225</v>
      </c>
      <c r="B57" s="52">
        <v>78415</v>
      </c>
      <c r="C57" s="52">
        <v>78731</v>
      </c>
      <c r="D57" s="52">
        <v>79053</v>
      </c>
      <c r="E57" s="52">
        <v>79589</v>
      </c>
      <c r="F57" s="52">
        <v>80202</v>
      </c>
      <c r="G57" s="52">
        <v>80810</v>
      </c>
      <c r="H57" s="52">
        <v>81417</v>
      </c>
      <c r="I57" s="52">
        <v>82026</v>
      </c>
      <c r="J57" s="52">
        <v>82634</v>
      </c>
      <c r="K57" s="52">
        <v>83243</v>
      </c>
    </row>
    <row r="58" spans="1:11" ht="16.05" hidden="1" customHeight="1">
      <c r="A58" s="51" t="s">
        <v>226</v>
      </c>
      <c r="B58" s="52">
        <v>33929</v>
      </c>
      <c r="C58" s="52">
        <v>34206</v>
      </c>
      <c r="D58" s="52">
        <v>33947</v>
      </c>
      <c r="E58" s="52">
        <v>34111</v>
      </c>
      <c r="F58" s="52">
        <v>34428</v>
      </c>
      <c r="G58" s="52">
        <v>34851</v>
      </c>
      <c r="H58" s="52">
        <v>35279</v>
      </c>
      <c r="I58" s="52">
        <v>35701</v>
      </c>
      <c r="J58" s="52">
        <v>36126</v>
      </c>
      <c r="K58" s="52">
        <v>36551</v>
      </c>
    </row>
    <row r="59" spans="1:11" ht="16.05" hidden="1" customHeight="1">
      <c r="A59" s="51" t="s">
        <v>227</v>
      </c>
      <c r="B59" s="52">
        <v>20773</v>
      </c>
      <c r="C59" s="52">
        <v>21146</v>
      </c>
      <c r="D59" s="52">
        <v>21214</v>
      </c>
      <c r="E59" s="52">
        <v>21379</v>
      </c>
      <c r="F59" s="52">
        <v>21584</v>
      </c>
      <c r="G59" s="52">
        <v>21728</v>
      </c>
      <c r="H59" s="52">
        <v>21875</v>
      </c>
      <c r="I59" s="52">
        <v>22024</v>
      </c>
      <c r="J59" s="52">
        <v>22172</v>
      </c>
      <c r="K59" s="52">
        <v>22319</v>
      </c>
    </row>
    <row r="60" spans="1:11" ht="16.05" hidden="1" customHeight="1">
      <c r="A60" s="51" t="s">
        <v>228</v>
      </c>
      <c r="B60" s="52">
        <v>24456</v>
      </c>
      <c r="C60" s="52">
        <v>24149</v>
      </c>
      <c r="D60" s="52">
        <v>23968</v>
      </c>
      <c r="E60" s="52">
        <v>23760</v>
      </c>
      <c r="F60" s="52">
        <v>23714</v>
      </c>
      <c r="G60" s="52">
        <v>23604</v>
      </c>
      <c r="H60" s="52">
        <v>23494</v>
      </c>
      <c r="I60" s="52">
        <v>23384</v>
      </c>
      <c r="J60" s="52">
        <v>23277</v>
      </c>
      <c r="K60" s="52">
        <v>23167</v>
      </c>
    </row>
    <row r="61" spans="1:11" ht="16.05" hidden="1" customHeight="1">
      <c r="A61" s="51" t="s">
        <v>229</v>
      </c>
      <c r="B61" s="52">
        <v>45075</v>
      </c>
      <c r="C61" s="52">
        <v>45263</v>
      </c>
      <c r="D61" s="52">
        <v>45259</v>
      </c>
      <c r="E61" s="52">
        <v>45231</v>
      </c>
      <c r="F61" s="52">
        <v>45320</v>
      </c>
      <c r="G61" s="52">
        <v>45380</v>
      </c>
      <c r="H61" s="52">
        <v>45437</v>
      </c>
      <c r="I61" s="52">
        <v>45487</v>
      </c>
      <c r="J61" s="52">
        <v>45533</v>
      </c>
      <c r="K61" s="52">
        <v>45574</v>
      </c>
    </row>
    <row r="62" spans="1:11" ht="16.05" hidden="1" customHeight="1">
      <c r="A62" s="51" t="s">
        <v>230</v>
      </c>
      <c r="B62" s="52">
        <v>923417</v>
      </c>
      <c r="C62" s="52">
        <v>940107</v>
      </c>
      <c r="D62" s="52">
        <v>962839</v>
      </c>
      <c r="E62" s="52">
        <v>992527</v>
      </c>
      <c r="F62" s="52">
        <v>1013199</v>
      </c>
      <c r="G62" s="52">
        <v>1032620</v>
      </c>
      <c r="H62" s="52">
        <v>1054561</v>
      </c>
      <c r="I62" s="52">
        <v>1076503</v>
      </c>
      <c r="J62" s="52">
        <v>1098444</v>
      </c>
      <c r="K62" s="52">
        <v>1120383</v>
      </c>
    </row>
    <row r="63" spans="1:11" ht="16.05" hidden="1" customHeight="1">
      <c r="A63" s="51" t="s">
        <v>231</v>
      </c>
      <c r="B63" s="52">
        <v>15533</v>
      </c>
      <c r="C63" s="52">
        <v>15449</v>
      </c>
      <c r="D63" s="52">
        <v>15409</v>
      </c>
      <c r="E63" s="52">
        <v>15386</v>
      </c>
      <c r="F63" s="52">
        <v>15825</v>
      </c>
      <c r="G63" s="52">
        <v>15826</v>
      </c>
      <c r="H63" s="52">
        <v>15894</v>
      </c>
      <c r="I63" s="52">
        <v>15949</v>
      </c>
      <c r="J63" s="52">
        <v>15999</v>
      </c>
      <c r="K63" s="52">
        <v>16041</v>
      </c>
    </row>
    <row r="64" spans="1:11" ht="16.05" hidden="1" customHeight="1">
      <c r="A64" s="51" t="s">
        <v>232</v>
      </c>
      <c r="B64" s="52">
        <v>27934</v>
      </c>
      <c r="C64" s="52">
        <v>28054</v>
      </c>
      <c r="D64" s="52">
        <v>27902</v>
      </c>
      <c r="E64" s="52">
        <v>27756</v>
      </c>
      <c r="F64" s="52">
        <v>27820</v>
      </c>
      <c r="G64" s="52">
        <v>27842</v>
      </c>
      <c r="H64" s="52">
        <v>27864</v>
      </c>
      <c r="I64" s="52">
        <v>27885</v>
      </c>
      <c r="J64" s="52">
        <v>27905</v>
      </c>
      <c r="K64" s="52">
        <v>27926</v>
      </c>
    </row>
    <row r="65" spans="1:11" ht="16.05" hidden="1" customHeight="1">
      <c r="A65" s="51" t="s">
        <v>233</v>
      </c>
      <c r="B65" s="52">
        <v>88554</v>
      </c>
      <c r="C65" s="52">
        <v>89336</v>
      </c>
      <c r="D65" s="52">
        <v>90681</v>
      </c>
      <c r="E65" s="52">
        <v>91914</v>
      </c>
      <c r="F65" s="52">
        <v>93078</v>
      </c>
      <c r="G65" s="52">
        <v>94218</v>
      </c>
      <c r="H65" s="52">
        <v>95327</v>
      </c>
      <c r="I65" s="52">
        <v>96412</v>
      </c>
      <c r="J65" s="52">
        <v>97464</v>
      </c>
      <c r="K65" s="52">
        <v>98490</v>
      </c>
    </row>
    <row r="66" spans="1:11" ht="16.05" hidden="1" customHeight="1">
      <c r="A66" s="51" t="s">
        <v>234</v>
      </c>
      <c r="B66" s="52">
        <v>95901</v>
      </c>
      <c r="C66" s="52">
        <v>95751</v>
      </c>
      <c r="D66" s="52">
        <v>95338</v>
      </c>
      <c r="E66" s="52">
        <v>94633</v>
      </c>
      <c r="F66" s="52">
        <v>94525</v>
      </c>
      <c r="G66" s="52">
        <v>94331</v>
      </c>
      <c r="H66" s="52">
        <v>94140</v>
      </c>
      <c r="I66" s="52">
        <v>93950</v>
      </c>
      <c r="J66" s="52">
        <v>93759</v>
      </c>
      <c r="K66" s="52">
        <v>93569</v>
      </c>
    </row>
    <row r="67" spans="1:11" ht="16.05" hidden="1" customHeight="1">
      <c r="A67" s="51" t="s">
        <v>235</v>
      </c>
      <c r="B67" s="52">
        <v>203325</v>
      </c>
      <c r="C67" s="52">
        <v>206294</v>
      </c>
      <c r="D67" s="52">
        <v>209891</v>
      </c>
      <c r="E67" s="52">
        <v>213742</v>
      </c>
      <c r="F67" s="52">
        <v>216955</v>
      </c>
      <c r="G67" s="52">
        <v>220108</v>
      </c>
      <c r="H67" s="52">
        <v>223260</v>
      </c>
      <c r="I67" s="52">
        <v>226410</v>
      </c>
      <c r="J67" s="52">
        <v>229561</v>
      </c>
      <c r="K67" s="52">
        <v>232713</v>
      </c>
    </row>
    <row r="68" spans="1:11" ht="16.05" hidden="1" customHeight="1">
      <c r="A68" s="51" t="s">
        <v>236</v>
      </c>
      <c r="B68" s="52">
        <v>22018</v>
      </c>
      <c r="C68" s="52">
        <v>21922</v>
      </c>
      <c r="D68" s="52">
        <v>21541</v>
      </c>
      <c r="E68" s="52">
        <v>21240</v>
      </c>
      <c r="F68" s="52">
        <v>21233</v>
      </c>
      <c r="G68" s="52">
        <v>21095</v>
      </c>
      <c r="H68" s="52">
        <v>20960</v>
      </c>
      <c r="I68" s="52">
        <v>20824</v>
      </c>
      <c r="J68" s="52">
        <v>20688</v>
      </c>
      <c r="K68" s="52">
        <v>20550</v>
      </c>
    </row>
    <row r="69" spans="1:11" ht="16.05" hidden="1" customHeight="1">
      <c r="A69" s="51" t="s">
        <v>237</v>
      </c>
      <c r="B69" s="52">
        <v>186944</v>
      </c>
      <c r="C69" s="52">
        <v>186633</v>
      </c>
      <c r="D69" s="52">
        <v>191441</v>
      </c>
      <c r="E69" s="52">
        <v>193293</v>
      </c>
      <c r="F69" s="52">
        <v>193204</v>
      </c>
      <c r="G69" s="52">
        <v>194607</v>
      </c>
      <c r="H69" s="52">
        <v>195835</v>
      </c>
      <c r="I69" s="52">
        <v>197433</v>
      </c>
      <c r="J69" s="52">
        <v>199032</v>
      </c>
      <c r="K69" s="52">
        <v>200631</v>
      </c>
    </row>
    <row r="70" spans="1:11" ht="16.05" hidden="1" customHeight="1">
      <c r="A70" s="51" t="s">
        <v>238</v>
      </c>
      <c r="B70" s="52">
        <v>134053</v>
      </c>
      <c r="C70" s="52">
        <v>134872</v>
      </c>
      <c r="D70" s="52">
        <v>138127</v>
      </c>
      <c r="E70" s="52">
        <v>139289</v>
      </c>
      <c r="F70" s="52">
        <v>139933</v>
      </c>
      <c r="G70" s="52">
        <v>141599</v>
      </c>
      <c r="H70" s="52">
        <v>143264</v>
      </c>
      <c r="I70" s="52">
        <v>144928</v>
      </c>
      <c r="J70" s="52">
        <v>146593</v>
      </c>
      <c r="K70" s="52">
        <v>148257</v>
      </c>
    </row>
    <row r="71" spans="1:11" ht="16.05" hidden="1" customHeight="1">
      <c r="A71" s="51" t="s">
        <v>239</v>
      </c>
      <c r="B71" s="52">
        <v>13095</v>
      </c>
      <c r="C71" s="52">
        <v>13309</v>
      </c>
      <c r="D71" s="52">
        <v>13170</v>
      </c>
      <c r="E71" s="52">
        <v>13048</v>
      </c>
      <c r="F71" s="52">
        <v>13137</v>
      </c>
      <c r="G71" s="52">
        <v>13158</v>
      </c>
      <c r="H71" s="52">
        <v>13184</v>
      </c>
      <c r="I71" s="52">
        <v>13211</v>
      </c>
      <c r="J71" s="52">
        <v>13239</v>
      </c>
      <c r="K71" s="52">
        <v>13266</v>
      </c>
    </row>
    <row r="72" spans="1:11" ht="16.05" hidden="1" customHeight="1">
      <c r="A72" s="51" t="s">
        <v>240</v>
      </c>
      <c r="B72" s="52">
        <v>40643</v>
      </c>
      <c r="C72" s="52">
        <v>40330</v>
      </c>
      <c r="D72" s="52">
        <v>40139</v>
      </c>
      <c r="E72" s="52">
        <v>39429</v>
      </c>
      <c r="F72" s="52">
        <v>39691</v>
      </c>
      <c r="G72" s="52">
        <v>39951</v>
      </c>
      <c r="H72" s="52">
        <v>40112</v>
      </c>
      <c r="I72" s="52">
        <v>40210</v>
      </c>
      <c r="J72" s="52">
        <v>40271</v>
      </c>
      <c r="K72" s="52">
        <v>40307</v>
      </c>
    </row>
    <row r="73" spans="1:11" ht="16.05" hidden="1" customHeight="1">
      <c r="A73" s="51" t="s">
        <v>241</v>
      </c>
      <c r="B73" s="52">
        <v>52409</v>
      </c>
      <c r="C73" s="52">
        <v>53408</v>
      </c>
      <c r="D73" s="52">
        <v>54256</v>
      </c>
      <c r="E73" s="52">
        <v>55451</v>
      </c>
      <c r="F73" s="52">
        <v>56533</v>
      </c>
      <c r="G73" s="52">
        <v>57693</v>
      </c>
      <c r="H73" s="52">
        <v>58815</v>
      </c>
      <c r="I73" s="52">
        <v>59958</v>
      </c>
      <c r="J73" s="52">
        <v>61090</v>
      </c>
      <c r="K73" s="52">
        <v>62229</v>
      </c>
    </row>
    <row r="74" spans="1:11" ht="16.05" hidden="1" customHeight="1">
      <c r="A74" s="51" t="s">
        <v>242</v>
      </c>
      <c r="B74" s="52">
        <v>13477</v>
      </c>
      <c r="C74" s="52">
        <v>13550</v>
      </c>
      <c r="D74" s="52">
        <v>13682</v>
      </c>
      <c r="E74" s="52">
        <v>13771</v>
      </c>
      <c r="F74" s="52">
        <v>13638</v>
      </c>
      <c r="G74" s="52">
        <v>13566</v>
      </c>
      <c r="H74" s="52">
        <v>13539</v>
      </c>
      <c r="I74" s="52">
        <v>13548</v>
      </c>
      <c r="J74" s="52">
        <v>13580</v>
      </c>
      <c r="K74" s="52">
        <v>13632</v>
      </c>
    </row>
    <row r="75" spans="1:11" ht="16.05" hidden="1" customHeight="1">
      <c r="A75" s="51" t="s">
        <v>243</v>
      </c>
      <c r="B75" s="52">
        <v>39428</v>
      </c>
      <c r="C75" s="52">
        <v>39599</v>
      </c>
      <c r="D75" s="52">
        <v>39138</v>
      </c>
      <c r="E75" s="52">
        <v>39158</v>
      </c>
      <c r="F75" s="52">
        <v>39265</v>
      </c>
      <c r="G75" s="52">
        <v>39322</v>
      </c>
      <c r="H75" s="52">
        <v>39383</v>
      </c>
      <c r="I75" s="52">
        <v>39439</v>
      </c>
      <c r="J75" s="52">
        <v>39490</v>
      </c>
      <c r="K75" s="52">
        <v>39541</v>
      </c>
    </row>
    <row r="76" spans="1:11" ht="16.05" hidden="1" customHeight="1">
      <c r="A76" s="51" t="s">
        <v>244</v>
      </c>
      <c r="B76" s="52">
        <v>168827</v>
      </c>
      <c r="C76" s="52">
        <v>169833</v>
      </c>
      <c r="D76" s="52">
        <v>172492</v>
      </c>
      <c r="E76" s="52">
        <v>173861</v>
      </c>
      <c r="F76" s="52">
        <v>174424</v>
      </c>
      <c r="G76" s="52">
        <v>175390</v>
      </c>
      <c r="H76" s="52">
        <v>176269</v>
      </c>
      <c r="I76" s="52">
        <v>177148</v>
      </c>
      <c r="J76" s="52">
        <v>178024</v>
      </c>
      <c r="K76" s="52">
        <v>178901</v>
      </c>
    </row>
    <row r="77" spans="1:11" ht="16.05" hidden="1" customHeight="1">
      <c r="A77" s="51" t="s">
        <v>245</v>
      </c>
      <c r="B77" s="52">
        <v>20446</v>
      </c>
      <c r="C77" s="52">
        <v>20538</v>
      </c>
      <c r="D77" s="52">
        <v>20317</v>
      </c>
      <c r="E77" s="52">
        <v>20600</v>
      </c>
      <c r="F77" s="52">
        <v>20740</v>
      </c>
      <c r="G77" s="52">
        <v>20848</v>
      </c>
      <c r="H77" s="52">
        <v>20955</v>
      </c>
      <c r="I77" s="52">
        <v>21056</v>
      </c>
      <c r="J77" s="52">
        <v>21152</v>
      </c>
      <c r="K77" s="52">
        <v>21247</v>
      </c>
    </row>
    <row r="78" spans="1:11" ht="16.05" hidden="1" customHeight="1">
      <c r="A78" s="51" t="s">
        <v>246</v>
      </c>
      <c r="B78" s="52">
        <v>141970</v>
      </c>
      <c r="C78" s="52">
        <v>142472</v>
      </c>
      <c r="D78" s="52">
        <v>142457</v>
      </c>
      <c r="E78" s="52">
        <v>142489</v>
      </c>
      <c r="F78" s="52">
        <v>143079</v>
      </c>
      <c r="G78" s="52">
        <v>143666</v>
      </c>
      <c r="H78" s="52">
        <v>144254</v>
      </c>
      <c r="I78" s="52">
        <v>144841</v>
      </c>
      <c r="J78" s="52">
        <v>145429</v>
      </c>
      <c r="K78" s="52">
        <v>146020</v>
      </c>
    </row>
    <row r="79" spans="1:11" ht="16.05" hidden="1" customHeight="1">
      <c r="A79" s="51" t="s">
        <v>247</v>
      </c>
      <c r="B79" s="52">
        <v>46604</v>
      </c>
      <c r="C79" s="52">
        <v>46449</v>
      </c>
      <c r="D79" s="52">
        <v>46158</v>
      </c>
      <c r="E79" s="52">
        <v>45969</v>
      </c>
      <c r="F79" s="52">
        <v>45545</v>
      </c>
      <c r="G79" s="52">
        <v>45521</v>
      </c>
      <c r="H79" s="52">
        <v>45484</v>
      </c>
      <c r="I79" s="52">
        <v>45444</v>
      </c>
      <c r="J79" s="52">
        <v>45407</v>
      </c>
      <c r="K79" s="52">
        <v>45367</v>
      </c>
    </row>
    <row r="80" spans="1:11" ht="16.05" hidden="1" customHeight="1">
      <c r="A80" s="51" t="s">
        <v>248</v>
      </c>
      <c r="B80" s="52">
        <v>134438</v>
      </c>
      <c r="C80" s="52">
        <v>134256</v>
      </c>
      <c r="D80" s="52">
        <v>134329</v>
      </c>
      <c r="E80" s="52">
        <v>134020</v>
      </c>
      <c r="F80" s="52">
        <v>133567</v>
      </c>
      <c r="G80" s="52">
        <v>133257</v>
      </c>
      <c r="H80" s="52">
        <v>132948</v>
      </c>
      <c r="I80" s="52">
        <v>132637</v>
      </c>
      <c r="J80" s="52">
        <v>132329</v>
      </c>
      <c r="K80" s="52">
        <v>132019</v>
      </c>
    </row>
    <row r="81" spans="1:11" ht="16.05" hidden="1" customHeight="1">
      <c r="A81" s="51" t="s">
        <v>249</v>
      </c>
      <c r="B81" s="52">
        <v>93604</v>
      </c>
      <c r="C81" s="52">
        <v>93379</v>
      </c>
      <c r="D81" s="52">
        <v>92810</v>
      </c>
      <c r="E81" s="52">
        <v>92244</v>
      </c>
      <c r="F81" s="52">
        <v>92543</v>
      </c>
      <c r="G81" s="52">
        <v>92543</v>
      </c>
      <c r="H81" s="52">
        <v>92543</v>
      </c>
      <c r="I81" s="52">
        <v>92543</v>
      </c>
      <c r="J81" s="52">
        <v>92545</v>
      </c>
      <c r="K81" s="52">
        <v>92543</v>
      </c>
    </row>
    <row r="82" spans="1:11" ht="16.05" hidden="1" customHeight="1">
      <c r="A82" s="51" t="s">
        <v>250</v>
      </c>
      <c r="B82" s="52">
        <v>138342</v>
      </c>
      <c r="C82" s="52">
        <v>138259</v>
      </c>
      <c r="D82" s="52">
        <v>138083</v>
      </c>
      <c r="E82" s="52">
        <v>138573</v>
      </c>
      <c r="F82" s="52">
        <v>138710</v>
      </c>
      <c r="G82" s="52">
        <v>138710</v>
      </c>
      <c r="H82" s="52">
        <v>138710</v>
      </c>
      <c r="I82" s="52">
        <v>138710</v>
      </c>
      <c r="J82" s="52">
        <v>138710</v>
      </c>
      <c r="K82" s="52">
        <v>138710</v>
      </c>
    </row>
    <row r="83" spans="1:11" ht="16.05" hidden="1" customHeight="1">
      <c r="A83" s="51" t="s">
        <v>251</v>
      </c>
      <c r="B83" s="52">
        <v>67769</v>
      </c>
      <c r="C83" s="52">
        <v>68232</v>
      </c>
      <c r="D83" s="52">
        <v>67924</v>
      </c>
      <c r="E83" s="52">
        <v>67719</v>
      </c>
      <c r="F83" s="52">
        <v>67606</v>
      </c>
      <c r="G83" s="52">
        <v>67466</v>
      </c>
      <c r="H83" s="52">
        <v>67359</v>
      </c>
      <c r="I83" s="52">
        <v>67264</v>
      </c>
      <c r="J83" s="52">
        <v>67182</v>
      </c>
      <c r="K83" s="52">
        <v>67109</v>
      </c>
    </row>
    <row r="84" spans="1:11" ht="16.05" hidden="1" customHeight="1">
      <c r="A84" s="51" t="s">
        <v>252</v>
      </c>
      <c r="B84" s="52">
        <v>63463</v>
      </c>
      <c r="C84" s="52">
        <v>63652</v>
      </c>
      <c r="D84" s="52">
        <v>64095</v>
      </c>
      <c r="E84" s="52">
        <v>64280</v>
      </c>
      <c r="F84" s="52">
        <v>64398</v>
      </c>
      <c r="G84" s="52">
        <v>64516</v>
      </c>
      <c r="H84" s="52">
        <v>64633</v>
      </c>
      <c r="I84" s="52">
        <v>64753</v>
      </c>
      <c r="J84" s="52">
        <v>64871</v>
      </c>
      <c r="K84" s="52">
        <v>64987</v>
      </c>
    </row>
    <row r="85" spans="1:11" ht="16.05" hidden="1" customHeight="1">
      <c r="A85" s="51" t="s">
        <v>253</v>
      </c>
      <c r="B85" s="52">
        <v>36093</v>
      </c>
      <c r="C85" s="52">
        <v>36270</v>
      </c>
      <c r="D85" s="52">
        <v>36332</v>
      </c>
      <c r="E85" s="52">
        <v>36172</v>
      </c>
      <c r="F85" s="52">
        <v>36058</v>
      </c>
      <c r="G85" s="52">
        <v>35804</v>
      </c>
      <c r="H85" s="52">
        <v>35536</v>
      </c>
      <c r="I85" s="52">
        <v>35275</v>
      </c>
      <c r="J85" s="52">
        <v>35011</v>
      </c>
      <c r="K85" s="52">
        <v>34747</v>
      </c>
    </row>
    <row r="86" spans="1:11" ht="16.05" hidden="1" customHeight="1">
      <c r="A86" s="51" t="s">
        <v>254</v>
      </c>
      <c r="B86" s="52">
        <v>60567</v>
      </c>
      <c r="C86" s="52">
        <v>60774</v>
      </c>
      <c r="D86" s="52">
        <v>60418</v>
      </c>
      <c r="E86" s="52">
        <v>60601</v>
      </c>
      <c r="F86" s="52">
        <v>61056</v>
      </c>
      <c r="G86" s="52">
        <v>61255</v>
      </c>
      <c r="H86" s="52">
        <v>61506</v>
      </c>
      <c r="I86" s="52">
        <v>61752</v>
      </c>
      <c r="J86" s="52">
        <v>62001</v>
      </c>
      <c r="K86" s="52">
        <v>62247</v>
      </c>
    </row>
    <row r="87" spans="1:11" ht="16.05" hidden="1" customHeight="1">
      <c r="A87" s="51" t="s">
        <v>255</v>
      </c>
      <c r="B87" s="52">
        <v>47339</v>
      </c>
      <c r="C87" s="52">
        <v>47475</v>
      </c>
      <c r="D87" s="52">
        <v>47024</v>
      </c>
      <c r="E87" s="52">
        <v>46724</v>
      </c>
      <c r="F87" s="52">
        <v>46786</v>
      </c>
      <c r="G87" s="52">
        <v>46787</v>
      </c>
      <c r="H87" s="52">
        <v>46786</v>
      </c>
      <c r="I87" s="52">
        <v>46786</v>
      </c>
      <c r="J87" s="52">
        <v>46786</v>
      </c>
      <c r="K87" s="52">
        <v>46787</v>
      </c>
    </row>
    <row r="88" spans="1:11" ht="16.05" hidden="1" customHeight="1">
      <c r="A88" s="51" t="s">
        <v>256</v>
      </c>
      <c r="B88" s="52">
        <v>73715</v>
      </c>
      <c r="C88" s="52">
        <v>73455</v>
      </c>
      <c r="D88" s="52">
        <v>73685</v>
      </c>
      <c r="E88" s="52">
        <v>73339</v>
      </c>
      <c r="F88" s="52">
        <v>73834</v>
      </c>
      <c r="G88" s="52">
        <v>73834</v>
      </c>
      <c r="H88" s="52">
        <v>73834</v>
      </c>
      <c r="I88" s="52">
        <v>73833</v>
      </c>
      <c r="J88" s="52">
        <v>73833</v>
      </c>
      <c r="K88" s="52">
        <v>73833</v>
      </c>
    </row>
    <row r="89" spans="1:11" ht="16.05" hidden="1" customHeight="1">
      <c r="A89" s="51" t="s">
        <v>257</v>
      </c>
      <c r="B89" s="52">
        <v>13991</v>
      </c>
      <c r="C89" s="52">
        <v>14217</v>
      </c>
      <c r="D89" s="52">
        <v>14454</v>
      </c>
      <c r="E89" s="52">
        <v>14566</v>
      </c>
      <c r="F89" s="52">
        <v>14831</v>
      </c>
      <c r="G89" s="52">
        <v>14987</v>
      </c>
      <c r="H89" s="52">
        <v>15142</v>
      </c>
      <c r="I89" s="52">
        <v>15295</v>
      </c>
      <c r="J89" s="52">
        <v>15450</v>
      </c>
      <c r="K89" s="52">
        <v>15606</v>
      </c>
    </row>
    <row r="90" spans="1:11" ht="16.05" hidden="1" customHeight="1">
      <c r="A90" s="51" t="s">
        <v>258</v>
      </c>
      <c r="B90" s="52">
        <v>33072</v>
      </c>
      <c r="C90" s="52">
        <v>33245</v>
      </c>
      <c r="D90" s="52">
        <v>33026</v>
      </c>
      <c r="E90" s="52">
        <v>33202</v>
      </c>
      <c r="F90" s="52">
        <v>33428</v>
      </c>
      <c r="G90" s="52">
        <v>33738</v>
      </c>
      <c r="H90" s="52">
        <v>34047</v>
      </c>
      <c r="I90" s="52">
        <v>34358</v>
      </c>
      <c r="J90" s="52">
        <v>34668</v>
      </c>
      <c r="K90" s="52">
        <v>34976</v>
      </c>
    </row>
    <row r="91" spans="1:11" ht="16.05" hidden="1" customHeight="1">
      <c r="A91" s="51" t="s">
        <v>259</v>
      </c>
      <c r="B91" s="52">
        <v>4396</v>
      </c>
      <c r="C91" s="52">
        <v>4340</v>
      </c>
      <c r="D91" s="52">
        <v>4143</v>
      </c>
      <c r="E91" s="52">
        <v>4132</v>
      </c>
      <c r="F91" s="52">
        <v>4143</v>
      </c>
      <c r="G91" s="52">
        <v>4142</v>
      </c>
      <c r="H91" s="52">
        <v>4141</v>
      </c>
      <c r="I91" s="52">
        <v>4143</v>
      </c>
      <c r="J91" s="52">
        <v>4144</v>
      </c>
      <c r="K91" s="52">
        <v>4143</v>
      </c>
    </row>
    <row r="92" spans="1:11" ht="16.05" hidden="1" customHeight="1">
      <c r="A92" s="51" t="s">
        <v>260</v>
      </c>
      <c r="B92" s="52">
        <v>202171</v>
      </c>
      <c r="C92" s="52">
        <v>205321</v>
      </c>
      <c r="D92" s="52">
        <v>207775</v>
      </c>
      <c r="E92" s="52">
        <v>211420</v>
      </c>
      <c r="F92" s="52">
        <v>215933</v>
      </c>
      <c r="G92" s="52">
        <v>220546</v>
      </c>
      <c r="H92" s="52">
        <v>225160</v>
      </c>
      <c r="I92" s="52">
        <v>229775</v>
      </c>
      <c r="J92" s="52">
        <v>234390</v>
      </c>
      <c r="K92" s="52">
        <v>239003</v>
      </c>
    </row>
    <row r="93" spans="1:11" ht="16.05" hidden="1" customHeight="1">
      <c r="A93" s="51" t="s">
        <v>261</v>
      </c>
      <c r="B93" s="52">
        <v>45314</v>
      </c>
      <c r="C93" s="52">
        <v>45482</v>
      </c>
      <c r="D93" s="52">
        <v>45461</v>
      </c>
      <c r="E93" s="52">
        <v>45129</v>
      </c>
      <c r="F93" s="52">
        <v>45077</v>
      </c>
      <c r="G93" s="52">
        <v>45022</v>
      </c>
      <c r="H93" s="52">
        <v>44978</v>
      </c>
      <c r="I93" s="52">
        <v>44940</v>
      </c>
      <c r="J93" s="52">
        <v>44911</v>
      </c>
      <c r="K93" s="52">
        <v>44887</v>
      </c>
    </row>
    <row r="94" spans="1:11" ht="16.05" hidden="1" customHeight="1">
      <c r="A94" s="51" t="s">
        <v>262</v>
      </c>
      <c r="B94" s="52">
        <v>906910</v>
      </c>
      <c r="C94" s="52">
        <v>924069</v>
      </c>
      <c r="D94" s="52">
        <v>945522</v>
      </c>
      <c r="E94" s="52">
        <v>964934</v>
      </c>
      <c r="F94" s="52">
        <v>985310</v>
      </c>
      <c r="G94" s="52">
        <v>1005367</v>
      </c>
      <c r="H94" s="52">
        <v>1025434</v>
      </c>
      <c r="I94" s="52">
        <v>1045502</v>
      </c>
      <c r="J94" s="52">
        <v>1065570</v>
      </c>
      <c r="K94" s="52">
        <v>1085639</v>
      </c>
    </row>
    <row r="95" spans="1:11" ht="16.05" hidden="1" customHeight="1">
      <c r="A95" s="51" t="s">
        <v>263</v>
      </c>
      <c r="B95" s="52">
        <v>20930</v>
      </c>
      <c r="C95" s="52">
        <v>20933</v>
      </c>
      <c r="D95" s="52">
        <v>20674</v>
      </c>
      <c r="E95" s="52">
        <v>20484</v>
      </c>
      <c r="F95" s="52">
        <v>20514</v>
      </c>
      <c r="G95" s="52">
        <v>20514</v>
      </c>
      <c r="H95" s="52">
        <v>20514</v>
      </c>
      <c r="I95" s="52">
        <v>20515</v>
      </c>
      <c r="J95" s="52">
        <v>20514</v>
      </c>
      <c r="K95" s="52">
        <v>20514</v>
      </c>
    </row>
    <row r="96" spans="1:11" ht="16.05" hidden="1" customHeight="1">
      <c r="A96" s="51" t="s">
        <v>264</v>
      </c>
      <c r="B96" s="52">
        <v>13167</v>
      </c>
      <c r="C96" s="52">
        <v>13033</v>
      </c>
      <c r="D96" s="52">
        <v>12809</v>
      </c>
      <c r="E96" s="52">
        <v>12851</v>
      </c>
      <c r="F96" s="52">
        <v>12679</v>
      </c>
      <c r="G96" s="52">
        <v>12646</v>
      </c>
      <c r="H96" s="52">
        <v>12579</v>
      </c>
      <c r="I96" s="52">
        <v>12512</v>
      </c>
      <c r="J96" s="52">
        <v>12444</v>
      </c>
      <c r="K96" s="52">
        <v>12377</v>
      </c>
    </row>
    <row r="97" spans="1:11" ht="16.05" hidden="1" customHeight="1">
      <c r="A97" s="51" t="s">
        <v>265</v>
      </c>
      <c r="B97" s="52">
        <v>50992</v>
      </c>
      <c r="C97" s="52">
        <v>52097</v>
      </c>
      <c r="D97" s="52">
        <v>52450</v>
      </c>
      <c r="E97" s="52">
        <v>52676</v>
      </c>
      <c r="F97" s="52">
        <v>52923</v>
      </c>
      <c r="G97" s="52">
        <v>53314</v>
      </c>
      <c r="H97" s="52">
        <v>53706</v>
      </c>
      <c r="I97" s="52">
        <v>54094</v>
      </c>
      <c r="J97" s="52">
        <v>54483</v>
      </c>
      <c r="K97" s="52">
        <v>54874</v>
      </c>
    </row>
    <row r="98" spans="1:11" ht="16.05" hidden="1" customHeight="1">
      <c r="A98" s="51" t="s">
        <v>266</v>
      </c>
      <c r="B98" s="52">
        <v>122851</v>
      </c>
      <c r="C98" s="52">
        <v>123673</v>
      </c>
      <c r="D98" s="52">
        <v>125045</v>
      </c>
      <c r="E98" s="52">
        <v>125300</v>
      </c>
      <c r="F98" s="52">
        <v>125681</v>
      </c>
      <c r="G98" s="52">
        <v>125912</v>
      </c>
      <c r="H98" s="52">
        <v>126174</v>
      </c>
      <c r="I98" s="52">
        <v>126587</v>
      </c>
      <c r="J98" s="52">
        <v>127193</v>
      </c>
      <c r="K98" s="52">
        <v>127990</v>
      </c>
    </row>
    <row r="99" spans="1:11" ht="16.05" hidden="1" customHeight="1">
      <c r="A99" s="51" t="s">
        <v>267</v>
      </c>
      <c r="B99" s="52">
        <v>69237</v>
      </c>
      <c r="C99" s="52">
        <v>69767</v>
      </c>
      <c r="D99" s="52">
        <v>69706</v>
      </c>
      <c r="E99" s="52">
        <v>69710</v>
      </c>
      <c r="F99" s="52">
        <v>69883</v>
      </c>
      <c r="G99" s="52">
        <v>70000</v>
      </c>
      <c r="H99" s="52">
        <v>70116</v>
      </c>
      <c r="I99" s="52">
        <v>70235</v>
      </c>
      <c r="J99" s="52">
        <v>70352</v>
      </c>
      <c r="K99" s="52">
        <v>70468</v>
      </c>
    </row>
    <row r="100" spans="1:11" ht="16.05" hidden="1" customHeight="1">
      <c r="A100" s="51" t="s">
        <v>268</v>
      </c>
      <c r="B100" s="52">
        <v>81278</v>
      </c>
      <c r="C100" s="52">
        <v>81374</v>
      </c>
      <c r="D100" s="52">
        <v>81712</v>
      </c>
      <c r="E100" s="52">
        <v>81371</v>
      </c>
      <c r="F100" s="52">
        <v>81410</v>
      </c>
      <c r="G100" s="52">
        <v>81677</v>
      </c>
      <c r="H100" s="52">
        <v>82066</v>
      </c>
      <c r="I100" s="52">
        <v>82535</v>
      </c>
      <c r="J100" s="52">
        <v>83057</v>
      </c>
      <c r="K100" s="52">
        <v>83617</v>
      </c>
    </row>
    <row r="101" spans="1:11" ht="16.05" hidden="1" customHeight="1">
      <c r="A101" s="51" t="s">
        <v>269</v>
      </c>
      <c r="B101" s="52">
        <v>38395</v>
      </c>
      <c r="C101" s="52">
        <v>38396</v>
      </c>
      <c r="D101" s="52">
        <v>38213</v>
      </c>
      <c r="E101" s="52">
        <v>38111</v>
      </c>
      <c r="F101" s="52">
        <v>37842</v>
      </c>
      <c r="G101" s="52">
        <v>37655</v>
      </c>
      <c r="H101" s="52">
        <v>37457</v>
      </c>
      <c r="I101" s="52">
        <v>37274</v>
      </c>
      <c r="J101" s="52">
        <v>37112</v>
      </c>
      <c r="K101" s="52">
        <v>36962</v>
      </c>
    </row>
    <row r="102" spans="1:11" ht="16.05" hidden="1" customHeight="1">
      <c r="A102" s="51" t="s">
        <v>270</v>
      </c>
      <c r="B102" s="52">
        <v>17808</v>
      </c>
      <c r="C102" s="52">
        <v>18052</v>
      </c>
      <c r="D102" s="52">
        <v>17877</v>
      </c>
      <c r="E102" s="52">
        <v>17921</v>
      </c>
      <c r="F102" s="52">
        <v>17907</v>
      </c>
      <c r="G102" s="52">
        <v>17915</v>
      </c>
      <c r="H102" s="52">
        <v>17921</v>
      </c>
      <c r="I102" s="52">
        <v>17927</v>
      </c>
      <c r="J102" s="52">
        <v>17934</v>
      </c>
      <c r="K102" s="52">
        <v>17941</v>
      </c>
    </row>
    <row r="103" spans="1:11" ht="16.05" customHeight="1">
      <c r="A103" s="51" t="s">
        <v>271</v>
      </c>
      <c r="B103" s="52">
        <v>9574917</v>
      </c>
      <c r="C103" s="52">
        <v>9666467</v>
      </c>
      <c r="D103" s="52">
        <v>9762639</v>
      </c>
      <c r="E103" s="52">
        <v>9860149</v>
      </c>
      <c r="F103" s="52">
        <v>9953687</v>
      </c>
      <c r="G103" s="52">
        <v>10054722</v>
      </c>
      <c r="H103" s="52">
        <v>10157928</v>
      </c>
      <c r="I103" s="52">
        <v>10261956</v>
      </c>
      <c r="J103" s="52">
        <v>10365986</v>
      </c>
      <c r="K103" s="52">
        <v>10470286</v>
      </c>
    </row>
    <row r="106" spans="1:11" ht="14.4">
      <c r="A106" s="62" t="s">
        <v>272</v>
      </c>
      <c r="H106" s="53"/>
    </row>
    <row r="107" spans="1:11">
      <c r="A107" s="61">
        <v>42278</v>
      </c>
    </row>
    <row r="111" spans="1:11">
      <c r="A111" s="50" t="s">
        <v>308</v>
      </c>
    </row>
  </sheetData>
  <mergeCells count="2">
    <mergeCell ref="B1:F1"/>
    <mergeCell ref="G1:K1"/>
  </mergeCells>
  <hyperlinks>
    <hyperlink ref="A106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3" sqref="P23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Pop + Inflation Scenarios</vt:lpstr>
      <vt:lpstr>CPIU (by CY and FY)</vt:lpstr>
      <vt:lpstr>CBO Projections</vt:lpstr>
      <vt:lpstr>CPIU less FoodEnergy</vt:lpstr>
      <vt:lpstr>OSBM Pop 2000-09</vt:lpstr>
      <vt:lpstr>OSBM Pop 2010-19</vt:lpstr>
      <vt:lpstr>TABOR provision in SB607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Tazra Mitchell</cp:lastModifiedBy>
  <dcterms:created xsi:type="dcterms:W3CDTF">2016-04-26T14:10:55Z</dcterms:created>
  <dcterms:modified xsi:type="dcterms:W3CDTF">2016-05-20T19:22:23Z</dcterms:modified>
</cp:coreProperties>
</file>