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showInkAnnotation="0"/>
  <mc:AlternateContent xmlns:mc="http://schemas.openxmlformats.org/markup-compatibility/2006">
    <mc:Choice Requires="x15">
      <x15ac:absPath xmlns:x15ac="http://schemas.microsoft.com/office/spreadsheetml/2010/11/ac" url="https://usdagcc.sharepoint.com/sites/REE-ERS-OilCropsOutlook/Shared Documents/General/Yearbooks/"/>
    </mc:Choice>
  </mc:AlternateContent>
  <xr:revisionPtr revIDLastSave="17" documentId="13_ncr:1_{3C1BAB67-E8DB-4886-8C31-AC60F7C9A9FA}" xr6:coauthVersionLast="47" xr6:coauthVersionMax="47" xr10:uidLastSave="{CB70DF1D-8018-4FDE-AF63-0573BAD4C3FE}"/>
  <bookViews>
    <workbookView xWindow="-108" yWindow="-108" windowWidth="23256" windowHeight="12576" tabRatio="598" xr2:uid="{00000000-000D-0000-FFFF-FFFF00000000}"/>
  </bookViews>
  <sheets>
    <sheet name="Contents" sheetId="107" r:id="rId1"/>
    <sheet name="tab37" sheetId="108" r:id="rId2"/>
    <sheet name="tab38" sheetId="109" r:id="rId3"/>
    <sheet name="tab39" sheetId="110" r:id="rId4"/>
    <sheet name="tab40" sheetId="111" r:id="rId5"/>
    <sheet name="tab41" sheetId="112" r:id="rId6"/>
    <sheet name="tab42" sheetId="113" r:id="rId7"/>
    <sheet name="tab43" sheetId="114" r:id="rId8"/>
  </sheets>
  <definedNames>
    <definedName name="_xlnm.Print_Area" localSheetId="1">'tab37'!$A$7:$M$72</definedName>
    <definedName name="_xlnm.Print_Area" localSheetId="2">'tab38'!$B$4:$G$33</definedName>
    <definedName name="_xlnm.Print_Area" localSheetId="3">'tab39'!$B$4:$G$33</definedName>
    <definedName name="_xlnm.Print_Area" localSheetId="4">'tab40'!$B$4:$G$33</definedName>
    <definedName name="_xlnm.Print_Area" localSheetId="5">'tab41'!$B$6:$G$52</definedName>
    <definedName name="_xlnm.Print_Area" localSheetId="6">'tab42'!$B$5:$G$62</definedName>
    <definedName name="_xlnm.Print_Area" localSheetId="7">'tab43'!$B$5:$G$57</definedName>
    <definedName name="_xlnm.Print_Titles" localSheetId="1">'tab37'!$1:$6</definedName>
    <definedName name="_xlnm.Print_Titles" localSheetId="2">'tab38'!$A:$G,'tab38'!$1:$2</definedName>
    <definedName name="_xlnm.Print_Titles" localSheetId="3">'tab39'!$A:$A,'tab39'!$1:$2</definedName>
    <definedName name="_xlnm.Print_Titles" localSheetId="4">'tab40'!$A:$A,'tab40'!$1:$2</definedName>
    <definedName name="_xlnm.Print_Titles" localSheetId="5">'tab41'!$A:$A,'tab41'!$1:$4</definedName>
    <definedName name="_xlnm.Print_Titles" localSheetId="6">'tab42'!$A:$A,'tab42'!$1:$4</definedName>
    <definedName name="_xlnm.Print_Titles" localSheetId="7">'tab43'!$A:$A,'tab43'!$1:$4</definedName>
    <definedName name="WASDE_Updated" localSheetId="0">Contents!#REF!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4" i="114" l="1"/>
  <c r="I54" i="114"/>
  <c r="H54" i="114"/>
  <c r="G54" i="114"/>
  <c r="F54" i="114"/>
  <c r="E54" i="114"/>
  <c r="D54" i="114"/>
  <c r="C54" i="114"/>
  <c r="B54" i="114"/>
  <c r="J44" i="114"/>
  <c r="I44" i="114"/>
  <c r="H44" i="114"/>
  <c r="G44" i="114"/>
  <c r="F44" i="114"/>
  <c r="E44" i="114"/>
  <c r="D44" i="114"/>
  <c r="C44" i="114"/>
  <c r="B44" i="114"/>
  <c r="J34" i="114"/>
  <c r="I34" i="114"/>
  <c r="H34" i="114"/>
  <c r="G34" i="114"/>
  <c r="F34" i="114"/>
  <c r="E34" i="114"/>
  <c r="D34" i="114"/>
  <c r="C34" i="114"/>
  <c r="B34" i="114"/>
  <c r="J24" i="114"/>
  <c r="I24" i="114"/>
  <c r="H24" i="114"/>
  <c r="G24" i="114"/>
  <c r="F24" i="114"/>
  <c r="E24" i="114"/>
  <c r="D24" i="114"/>
  <c r="C24" i="114"/>
  <c r="B24" i="114"/>
  <c r="J14" i="114"/>
  <c r="I14" i="114"/>
  <c r="H14" i="114"/>
  <c r="G14" i="114"/>
  <c r="F14" i="114"/>
  <c r="E14" i="114"/>
  <c r="D14" i="114"/>
  <c r="C14" i="114"/>
  <c r="B14" i="114"/>
  <c r="J59" i="113"/>
  <c r="I59" i="113"/>
  <c r="H59" i="113"/>
  <c r="G59" i="113"/>
  <c r="F59" i="113"/>
  <c r="E59" i="113"/>
  <c r="D59" i="113"/>
  <c r="C59" i="113"/>
  <c r="B59" i="113"/>
  <c r="J48" i="113"/>
  <c r="I48" i="113"/>
  <c r="H48" i="113"/>
  <c r="G48" i="113"/>
  <c r="F48" i="113"/>
  <c r="E48" i="113"/>
  <c r="D48" i="113"/>
  <c r="C48" i="113"/>
  <c r="B48" i="113"/>
  <c r="J37" i="113"/>
  <c r="I37" i="113"/>
  <c r="H37" i="113"/>
  <c r="G37" i="113"/>
  <c r="F37" i="113"/>
  <c r="E37" i="113"/>
  <c r="D37" i="113"/>
  <c r="C37" i="113"/>
  <c r="B37" i="113"/>
  <c r="J26" i="113"/>
  <c r="I26" i="113"/>
  <c r="H26" i="113"/>
  <c r="G26" i="113"/>
  <c r="F26" i="113"/>
  <c r="E26" i="113"/>
  <c r="D26" i="113"/>
  <c r="C26" i="113"/>
  <c r="B26" i="113"/>
  <c r="J15" i="113"/>
  <c r="I15" i="113"/>
  <c r="H15" i="113"/>
  <c r="G15" i="113"/>
  <c r="F15" i="113"/>
  <c r="E15" i="113"/>
  <c r="D15" i="113"/>
  <c r="C15" i="113"/>
  <c r="B15" i="113"/>
  <c r="J49" i="112"/>
  <c r="I49" i="112"/>
  <c r="H49" i="112"/>
  <c r="G49" i="112"/>
  <c r="F49" i="112"/>
  <c r="E49" i="112"/>
  <c r="D49" i="112"/>
  <c r="C49" i="112"/>
  <c r="B49" i="112"/>
  <c r="J40" i="112"/>
  <c r="I40" i="112"/>
  <c r="H40" i="112"/>
  <c r="G40" i="112"/>
  <c r="F40" i="112"/>
  <c r="E40" i="112"/>
  <c r="D40" i="112"/>
  <c r="C40" i="112"/>
  <c r="B40" i="112"/>
  <c r="J31" i="112"/>
  <c r="I31" i="112"/>
  <c r="H31" i="112"/>
  <c r="G31" i="112"/>
  <c r="F31" i="112"/>
  <c r="E31" i="112"/>
  <c r="D31" i="112"/>
  <c r="C31" i="112"/>
  <c r="B31" i="112"/>
  <c r="J22" i="112"/>
  <c r="I22" i="112"/>
  <c r="H22" i="112"/>
  <c r="G22" i="112"/>
  <c r="F22" i="112"/>
  <c r="E22" i="112"/>
  <c r="D22" i="112"/>
  <c r="C22" i="112"/>
  <c r="B22" i="112"/>
  <c r="J13" i="112"/>
  <c r="I13" i="112"/>
  <c r="H13" i="112"/>
  <c r="G13" i="112"/>
  <c r="F13" i="112"/>
  <c r="E13" i="112"/>
  <c r="D13" i="112"/>
  <c r="C13" i="112"/>
  <c r="B13" i="112"/>
  <c r="J29" i="111"/>
  <c r="I29" i="111"/>
  <c r="H29" i="111"/>
  <c r="G29" i="111"/>
  <c r="F29" i="111"/>
  <c r="E29" i="111"/>
  <c r="D29" i="111"/>
  <c r="C29" i="111"/>
  <c r="B29" i="111"/>
  <c r="J29" i="110"/>
  <c r="I29" i="110"/>
  <c r="H29" i="110"/>
  <c r="G29" i="110"/>
  <c r="F29" i="110"/>
  <c r="E29" i="110"/>
  <c r="D29" i="110"/>
  <c r="C29" i="110"/>
  <c r="B29" i="110"/>
  <c r="J29" i="109"/>
  <c r="I29" i="109"/>
  <c r="H29" i="109"/>
  <c r="G29" i="109"/>
  <c r="F29" i="109"/>
  <c r="E29" i="109"/>
  <c r="D29" i="109"/>
  <c r="C29" i="109"/>
  <c r="B29" i="109"/>
  <c r="L64" i="108"/>
  <c r="E64" i="108"/>
  <c r="L63" i="108"/>
  <c r="E63" i="108"/>
  <c r="L62" i="108"/>
  <c r="E62" i="108"/>
  <c r="L60" i="108"/>
  <c r="E60" i="108"/>
  <c r="L59" i="108"/>
  <c r="E59" i="108"/>
  <c r="M58" i="108"/>
  <c r="L58" i="108"/>
  <c r="K58" i="108"/>
  <c r="J58" i="108"/>
  <c r="I58" i="108"/>
  <c r="F58" i="108"/>
  <c r="D58" i="108"/>
  <c r="C58" i="108"/>
  <c r="B58" i="108"/>
  <c r="L55" i="108"/>
  <c r="E55" i="108"/>
  <c r="L20" i="108" s="1"/>
  <c r="L54" i="108"/>
  <c r="E54" i="108"/>
  <c r="L53" i="108"/>
  <c r="E53" i="108"/>
  <c r="L51" i="108"/>
  <c r="E51" i="108"/>
  <c r="L50" i="108"/>
  <c r="E50" i="108"/>
  <c r="M49" i="108"/>
  <c r="K49" i="108"/>
  <c r="J49" i="108"/>
  <c r="I49" i="108"/>
  <c r="F49" i="108"/>
  <c r="E49" i="108"/>
  <c r="D49" i="108"/>
  <c r="C49" i="108"/>
  <c r="B49" i="108"/>
  <c r="L46" i="108"/>
  <c r="E46" i="108"/>
  <c r="L45" i="108"/>
  <c r="E45" i="108"/>
  <c r="L44" i="108"/>
  <c r="E44" i="108"/>
  <c r="L43" i="108"/>
  <c r="E43" i="108"/>
  <c r="L41" i="108"/>
  <c r="E41" i="108"/>
  <c r="L40" i="108"/>
  <c r="E40" i="108"/>
  <c r="M39" i="108"/>
  <c r="K39" i="108"/>
  <c r="J39" i="108"/>
  <c r="I39" i="108"/>
  <c r="F39" i="108"/>
  <c r="D39" i="108"/>
  <c r="C39" i="108"/>
  <c r="B39" i="108"/>
  <c r="L35" i="108"/>
  <c r="E35" i="108"/>
  <c r="E58" i="108" s="1"/>
  <c r="L34" i="108"/>
  <c r="E34" i="108"/>
  <c r="L33" i="108"/>
  <c r="E33" i="108"/>
  <c r="L31" i="108"/>
  <c r="E31" i="108"/>
  <c r="L30" i="108"/>
  <c r="E30" i="108"/>
  <c r="M29" i="108"/>
  <c r="L29" i="108"/>
  <c r="K29" i="108"/>
  <c r="J29" i="108"/>
  <c r="I29" i="108"/>
  <c r="E29" i="108"/>
  <c r="L26" i="108"/>
  <c r="L49" i="108" s="1"/>
  <c r="E26" i="108"/>
  <c r="L25" i="108"/>
  <c r="E25" i="108"/>
  <c r="L24" i="108"/>
  <c r="E24" i="108"/>
  <c r="L22" i="108"/>
  <c r="E22" i="108"/>
  <c r="L21" i="108"/>
  <c r="E21" i="108"/>
  <c r="M20" i="108"/>
  <c r="K20" i="108"/>
  <c r="J20" i="108"/>
  <c r="I20" i="108"/>
  <c r="E20" i="108"/>
  <c r="L17" i="108"/>
  <c r="L39" i="108" s="1"/>
  <c r="E17" i="108"/>
  <c r="E39" i="108" s="1"/>
  <c r="L16" i="108"/>
  <c r="E16" i="108"/>
  <c r="L15" i="108"/>
  <c r="E15" i="108"/>
  <c r="L14" i="108"/>
  <c r="E14" i="108"/>
  <c r="L12" i="108"/>
  <c r="E12" i="108"/>
  <c r="L11" i="108"/>
  <c r="E11" i="108"/>
  <c r="M10" i="108"/>
  <c r="L10" i="108"/>
  <c r="K10" i="108"/>
  <c r="J10" i="108"/>
  <c r="I10" i="108"/>
  <c r="E10" i="108"/>
</calcChain>
</file>

<file path=xl/sharedStrings.xml><?xml version="1.0" encoding="utf-8"?>
<sst xmlns="http://schemas.openxmlformats.org/spreadsheetml/2006/main" count="483" uniqueCount="158">
  <si>
    <t>Total</t>
  </si>
  <si>
    <t>Production</t>
  </si>
  <si>
    <t>Imports</t>
  </si>
  <si>
    <t>Exports</t>
  </si>
  <si>
    <t>Crush</t>
  </si>
  <si>
    <t>United</t>
  </si>
  <si>
    <t>States</t>
  </si>
  <si>
    <t>3/</t>
  </si>
  <si>
    <t xml:space="preserve"> Exports</t>
  </si>
  <si>
    <t>Ending stocks</t>
  </si>
  <si>
    <t>exporters</t>
  </si>
  <si>
    <t>Soybeans--</t>
  </si>
  <si>
    <t xml:space="preserve"> Supply--</t>
  </si>
  <si>
    <t xml:space="preserve"> Use--</t>
  </si>
  <si>
    <t xml:space="preserve"> Ending stocks</t>
  </si>
  <si>
    <t>Soybean meal--</t>
  </si>
  <si>
    <t>Soybean oil--</t>
  </si>
  <si>
    <t>Million metric tons</t>
  </si>
  <si>
    <t>Major</t>
  </si>
  <si>
    <t>2/</t>
  </si>
  <si>
    <t>importers</t>
  </si>
  <si>
    <t>World</t>
  </si>
  <si>
    <t>4/</t>
  </si>
  <si>
    <t xml:space="preserve"> Production</t>
  </si>
  <si>
    <t>foreign</t>
  </si>
  <si>
    <t>Item</t>
  </si>
  <si>
    <t>Consumption</t>
  </si>
  <si>
    <t>2013/14</t>
  </si>
  <si>
    <t>Oil Crops Data: Yearbook Tables</t>
  </si>
  <si>
    <t>2014/15</t>
  </si>
  <si>
    <t>2015/16</t>
  </si>
  <si>
    <t xml:space="preserve">2014/15 </t>
  </si>
  <si>
    <t>2016/17</t>
  </si>
  <si>
    <t>2017/18</t>
  </si>
  <si>
    <t xml:space="preserve">2016/17 </t>
  </si>
  <si>
    <t>2018/19</t>
  </si>
  <si>
    <t>Country/region 1/</t>
  </si>
  <si>
    <t>Mexico</t>
  </si>
  <si>
    <t>Philippines</t>
  </si>
  <si>
    <t>Japan</t>
  </si>
  <si>
    <t>Indonesia</t>
  </si>
  <si>
    <t>Egypt</t>
  </si>
  <si>
    <t>Thailand</t>
  </si>
  <si>
    <t>Guatemala</t>
  </si>
  <si>
    <t>Malaysia</t>
  </si>
  <si>
    <t>Peru</t>
  </si>
  <si>
    <t>Bangladesh</t>
  </si>
  <si>
    <t>Colombia</t>
  </si>
  <si>
    <t>Ecuador</t>
  </si>
  <si>
    <t>Honduras</t>
  </si>
  <si>
    <t>Dominican Republic</t>
  </si>
  <si>
    <t>Vietnam</t>
  </si>
  <si>
    <t>El Salvador</t>
  </si>
  <si>
    <t>Venezuela</t>
  </si>
  <si>
    <t>All other countries</t>
  </si>
  <si>
    <t>China</t>
  </si>
  <si>
    <t>Netherlands</t>
  </si>
  <si>
    <t>Taiwan</t>
  </si>
  <si>
    <t>Pakistan</t>
  </si>
  <si>
    <t>Spain</t>
  </si>
  <si>
    <t>Canada</t>
  </si>
  <si>
    <t>Tunisia</t>
  </si>
  <si>
    <t>Costa Rica</t>
  </si>
  <si>
    <t>Portugal</t>
  </si>
  <si>
    <t>Morocco</t>
  </si>
  <si>
    <t>Panama</t>
  </si>
  <si>
    <t>Sri Lanka</t>
  </si>
  <si>
    <t>Jamaica</t>
  </si>
  <si>
    <t>Nicaragua</t>
  </si>
  <si>
    <t>Saudi Arabia</t>
  </si>
  <si>
    <t>Trinidad and Tobago</t>
  </si>
  <si>
    <t>United Arab Emirates</t>
  </si>
  <si>
    <t>Kuwait</t>
  </si>
  <si>
    <t>2019/20</t>
  </si>
  <si>
    <t>1/ Data based on local marketing years except for Argentina and Brazil, which are adjusted to an October–September year. 2/ Major exporters include Brazil, Argentina,</t>
  </si>
  <si>
    <t xml:space="preserve"> Cottonseed</t>
  </si>
  <si>
    <t xml:space="preserve"> Palm kernel</t>
  </si>
  <si>
    <t xml:space="preserve">   World less United States</t>
  </si>
  <si>
    <t xml:space="preserve"> Imports</t>
  </si>
  <si>
    <t xml:space="preserve"> Crush</t>
  </si>
  <si>
    <t xml:space="preserve"> Total</t>
  </si>
  <si>
    <t xml:space="preserve"> Domestic</t>
  </si>
  <si>
    <t xml:space="preserve"> Copra</t>
  </si>
  <si>
    <t xml:space="preserve"> Peanuts</t>
  </si>
  <si>
    <t xml:space="preserve"> Rapeseed</t>
  </si>
  <si>
    <t xml:space="preserve"> Soybeans</t>
  </si>
  <si>
    <t xml:space="preserve"> Sunflowerseed</t>
  </si>
  <si>
    <t xml:space="preserve"> Coconut oil</t>
  </si>
  <si>
    <t xml:space="preserve"> Cottonseed oil</t>
  </si>
  <si>
    <t xml:space="preserve"> Olive oil</t>
  </si>
  <si>
    <t xml:space="preserve"> Palm oil</t>
  </si>
  <si>
    <t xml:space="preserve"> Palm kernel oil</t>
  </si>
  <si>
    <t xml:space="preserve"> Peanut oil</t>
  </si>
  <si>
    <t xml:space="preserve"> Rapeseed oil</t>
  </si>
  <si>
    <t xml:space="preserve"> Soybean oil</t>
  </si>
  <si>
    <t xml:space="preserve"> Sunflowerseed oil</t>
  </si>
  <si>
    <t xml:space="preserve"> Copra meal</t>
  </si>
  <si>
    <t xml:space="preserve"> Cottonseed meal</t>
  </si>
  <si>
    <t xml:space="preserve"> Fish meal</t>
  </si>
  <si>
    <t xml:space="preserve"> Palm kernel meal</t>
  </si>
  <si>
    <t xml:space="preserve"> Peanut meal</t>
  </si>
  <si>
    <t xml:space="preserve"> Rapeseed meal</t>
  </si>
  <si>
    <t xml:space="preserve"> Soybean meal</t>
  </si>
  <si>
    <t xml:space="preserve"> Sunflowerseed meal</t>
  </si>
  <si>
    <r>
      <t xml:space="preserve">Source: USDA, Economic Research Service using data from USDA, World Agricultural Outlook Board, </t>
    </r>
    <r>
      <rPr>
        <i/>
        <sz val="8"/>
        <rFont val="Helvetica"/>
      </rPr>
      <t>World Agricultural Supply and Demand Estimates</t>
    </r>
    <r>
      <rPr>
        <sz val="8"/>
        <rFont val="Helvetica"/>
        <family val="2"/>
      </rPr>
      <t>.</t>
    </r>
  </si>
  <si>
    <t xml:space="preserve"> Beginning stocks</t>
  </si>
  <si>
    <t>2020/21 5/</t>
  </si>
  <si>
    <t>Table 38—U.S. soybean exports by selected destinations (1,000 metric tons)</t>
  </si>
  <si>
    <t>Table 39—U.S. soybean meal exports by selected destinations (1,000 metric tons)</t>
  </si>
  <si>
    <t>Table 40—U.S. soybean oil exports by selected destinations (1,000 metric tons)</t>
  </si>
  <si>
    <t>2021/22 2/</t>
  </si>
  <si>
    <t>United Kingdom</t>
  </si>
  <si>
    <t>Ireland</t>
  </si>
  <si>
    <r>
      <t>Source: USDA, Economic Research Service using data from USDA, Foreign Agricultural Service,</t>
    </r>
    <r>
      <rPr>
        <i/>
        <sz val="8"/>
        <rFont val="Helvetica"/>
      </rPr>
      <t xml:space="preserve"> Production, Supply and Distribution</t>
    </r>
    <r>
      <rPr>
        <sz val="8"/>
        <rFont val="Helvetica"/>
        <family val="2"/>
      </rPr>
      <t>.</t>
    </r>
  </si>
  <si>
    <t>India</t>
  </si>
  <si>
    <t>Hong Kong</t>
  </si>
  <si>
    <t>Haiti</t>
  </si>
  <si>
    <t>1/ Estimate. 2/ Forecast.</t>
  </si>
  <si>
    <t>1/ Market year is September–August. 2/ Estimate.</t>
  </si>
  <si>
    <t>1/ Market year is October–September. 2/ Estimate.</t>
  </si>
  <si>
    <t>South Korea</t>
  </si>
  <si>
    <t>Germany</t>
  </si>
  <si>
    <t>The Bahamas</t>
  </si>
  <si>
    <r>
      <t>Updates of these data and data covering more years and countries can be found in USDA, Economic Research Service, Data Products,</t>
    </r>
    <r>
      <rPr>
        <i/>
        <sz val="8"/>
        <rFont val="Helvetica"/>
      </rPr>
      <t xml:space="preserve"> Oil Crops Yearbook</t>
    </r>
    <r>
      <rPr>
        <sz val="8"/>
        <rFont val="Helvetica"/>
      </rPr>
      <t>.</t>
    </r>
  </si>
  <si>
    <t>Exports and imports—annual</t>
  </si>
  <si>
    <t>World production, supply, and disappearance—annual</t>
  </si>
  <si>
    <t>Contact: Maria Bukowski and Aaron M. Ates, USDA, Economic Research Service, Market and Trade Economics Division.</t>
  </si>
  <si>
    <t>Italy</t>
  </si>
  <si>
    <t>5/ Estimated. 6/ Projected.</t>
  </si>
  <si>
    <t>Table 37—Supply and use: U.S. soybeans, soybean meal, and soybean oil, major foreign exporters, importers, and world, 2019/20–2022/23</t>
  </si>
  <si>
    <t>Table 41—World oilseed supply and distribution, 2014/15–2022/23</t>
  </si>
  <si>
    <t>Table 42—World vegetable oils supply and distribution, 2014/15–2022/23</t>
  </si>
  <si>
    <t>Table 43—World protein meal supply and distribution, 2014/15–2022/23</t>
  </si>
  <si>
    <t>Last updated: March 27, 2023.</t>
  </si>
  <si>
    <t>Table 37—Supply and use: U.S. soybeans, soybean meal, and soybean oil, major foreign exporters, importers, and world, 2019/20–2022/23 1/</t>
  </si>
  <si>
    <t>2021/22 5/</t>
  </si>
  <si>
    <t>2022/23 6/</t>
  </si>
  <si>
    <t>Paraguay, and Uruguay for soybeans; Argentina, Brazil, and India for soybean meal; Argentina, Brazil, Paraguay and the European Union (EU) for soybean oil. 3/ EU, China, Japan,</t>
  </si>
  <si>
    <t>Mexico, and Southeast Asia for soybeans; European Union, Mexico, Southeast Asia, and Japan for soybean meal; China, India, Bangladesh, and North Africa for soybean oil.</t>
  </si>
  <si>
    <t xml:space="preserve">4/ World imports and exports will not balance because of differences in local marketing years and time lags between reported exports and imports. </t>
  </si>
  <si>
    <t>Therefore, world supply may not equal world use.</t>
  </si>
  <si>
    <t>Last updated: 03/27/2023.</t>
  </si>
  <si>
    <t>Table 38—U.S. soybean exports by selected destinations, 2013/14–2021/22</t>
  </si>
  <si>
    <t>2020/21</t>
  </si>
  <si>
    <t>Turkey</t>
  </si>
  <si>
    <t>Algeria</t>
  </si>
  <si>
    <r>
      <t xml:space="preserve">Source: USDA, Economic Research Service using U.S. Department of Commerce, Bureau of the Census, </t>
    </r>
    <r>
      <rPr>
        <i/>
        <sz val="8"/>
        <color theme="1"/>
        <rFont val="Helvetica"/>
      </rPr>
      <t>Foreign Trade</t>
    </r>
    <r>
      <rPr>
        <sz val="8"/>
        <color theme="1"/>
        <rFont val="Helvetica"/>
        <family val="2"/>
      </rPr>
      <t xml:space="preserve"> </t>
    </r>
    <r>
      <rPr>
        <i/>
        <sz val="8"/>
        <color theme="1"/>
        <rFont val="Helvetica"/>
      </rPr>
      <t>Statistics.</t>
    </r>
  </si>
  <si>
    <t>Table 39—U.S. soybean meal exports by selected destinations, 2013/14–2021/22</t>
  </si>
  <si>
    <t>Belgium-Luxembourg</t>
  </si>
  <si>
    <t>Israel</t>
  </si>
  <si>
    <r>
      <t xml:space="preserve">Source: USDA, Economic Research Service using U.S. Department of Commerce, Bureau of the Census, </t>
    </r>
    <r>
      <rPr>
        <i/>
        <sz val="8"/>
        <color theme="1"/>
        <rFont val="Helvetica"/>
      </rPr>
      <t>Foreign Trade Statistics.</t>
    </r>
  </si>
  <si>
    <t>Table 40—U.S. soybean oil exports by selected destinations, 2013/14–2021/22</t>
  </si>
  <si>
    <t>Chile</t>
  </si>
  <si>
    <t>Jordan</t>
  </si>
  <si>
    <r>
      <t xml:space="preserve">Source: USDA, Economic Research Service using U.S. Department of Commerce, Bureau of the Census, </t>
    </r>
    <r>
      <rPr>
        <i/>
        <sz val="8"/>
        <color theme="1"/>
        <rFont val="Helvetica"/>
      </rPr>
      <t>Foreign Trade Statistics</t>
    </r>
    <r>
      <rPr>
        <sz val="8"/>
        <color theme="1"/>
        <rFont val="Helvetica"/>
      </rPr>
      <t xml:space="preserve"> data</t>
    </r>
    <r>
      <rPr>
        <i/>
        <sz val="8"/>
        <color theme="1"/>
        <rFont val="Helvetica"/>
      </rPr>
      <t>.</t>
    </r>
  </si>
  <si>
    <t>2021/22 1/</t>
  </si>
  <si>
    <t>2022/23 2/</t>
  </si>
  <si>
    <t>Myanmar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</si>
</sst>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#,##0___________________)"/>
    <numFmt numFmtId="165" formatCode="#,##0_____)"/>
    <numFmt numFmtId="166" formatCode="#,##0.00___)"/>
    <numFmt numFmtId="167" formatCode="#,##0.00_____)"/>
    <numFmt numFmtId="168" formatCode="0.00_)"/>
    <numFmt numFmtId="169" formatCode="#,##0.00000___)"/>
    <numFmt numFmtId="170" formatCode="#,##0.000___)"/>
  </numFmts>
  <fonts count="45" x14ac:knownFonts="1">
    <font>
      <sz val="8"/>
      <name val="Helvetic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Helvetica"/>
    </font>
    <font>
      <sz val="8"/>
      <name val="Helvetica"/>
      <family val="2"/>
    </font>
    <font>
      <u/>
      <sz val="8"/>
      <color indexed="12"/>
      <name val="Helvetica"/>
      <family val="2"/>
    </font>
    <font>
      <i/>
      <sz val="8"/>
      <name val="Helvetica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sz val="8"/>
      <name val="Arial"/>
      <family val="2"/>
    </font>
    <font>
      <b/>
      <sz val="10"/>
      <name val="Helvetica"/>
    </font>
    <font>
      <b/>
      <sz val="14"/>
      <name val="Helvetica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Arial"/>
      <family val="2"/>
    </font>
    <font>
      <u/>
      <sz val="10.45"/>
      <color indexed="12"/>
      <name val="Arial"/>
      <family val="2"/>
    </font>
    <font>
      <sz val="10"/>
      <name val="Courier"/>
    </font>
    <font>
      <u/>
      <sz val="10"/>
      <color indexed="12"/>
      <name val="Courier"/>
      <family val="3"/>
    </font>
    <font>
      <sz val="10"/>
      <name val="Arial"/>
      <family val="2"/>
    </font>
    <font>
      <sz val="10"/>
      <name val="Arial"/>
      <family val="2"/>
    </font>
    <font>
      <b/>
      <sz val="8"/>
      <name val="Helvetica"/>
    </font>
    <font>
      <sz val="8"/>
      <color theme="1"/>
      <name val="Helvetica"/>
    </font>
    <font>
      <sz val="8"/>
      <color theme="1"/>
      <name val="Helvetica"/>
      <family val="2"/>
    </font>
    <font>
      <b/>
      <sz val="10"/>
      <color theme="1"/>
      <name val="Helvetica"/>
    </font>
    <font>
      <b/>
      <sz val="8"/>
      <color theme="1"/>
      <name val="Helvetica"/>
    </font>
    <font>
      <sz val="8"/>
      <color rgb="FFFF0000"/>
      <name val="Helvetica"/>
    </font>
    <font>
      <sz val="11"/>
      <color theme="1"/>
      <name val="Calibri"/>
      <family val="2"/>
    </font>
    <font>
      <i/>
      <sz val="8"/>
      <color theme="1"/>
      <name val="Helvetica"/>
    </font>
    <font>
      <i/>
      <sz val="8"/>
      <color theme="1"/>
      <name val="Arial"/>
      <family val="2"/>
    </font>
    <font>
      <u/>
      <sz val="8"/>
      <color rgb="FF0000E1"/>
      <name val="Helvetic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1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7" fillId="0" borderId="0"/>
    <xf numFmtId="0" fontId="13" fillId="0" borderId="0" applyNumberFormat="0" applyFill="0" applyBorder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17" fillId="2" borderId="0" applyNumberFormat="0" applyBorder="0" applyAlignment="0" applyProtection="0"/>
    <xf numFmtId="0" fontId="18" fillId="3" borderId="0" applyNumberFormat="0" applyBorder="0" applyAlignment="0" applyProtection="0"/>
    <xf numFmtId="0" fontId="19" fillId="4" borderId="0" applyNumberFormat="0" applyBorder="0" applyAlignment="0" applyProtection="0"/>
    <xf numFmtId="0" fontId="20" fillId="5" borderId="7" applyNumberFormat="0" applyAlignment="0" applyProtection="0"/>
    <xf numFmtId="0" fontId="21" fillId="6" borderId="8" applyNumberFormat="0" applyAlignment="0" applyProtection="0"/>
    <xf numFmtId="0" fontId="22" fillId="6" borderId="7" applyNumberFormat="0" applyAlignment="0" applyProtection="0"/>
    <xf numFmtId="0" fontId="23" fillId="0" borderId="9" applyNumberFormat="0" applyFill="0" applyAlignment="0" applyProtection="0"/>
    <xf numFmtId="0" fontId="24" fillId="7" borderId="10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12" applyNumberFormat="0" applyFill="0" applyAlignment="0" applyProtection="0"/>
    <xf numFmtId="0" fontId="2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8" fillId="32" borderId="0" applyNumberFormat="0" applyBorder="0" applyAlignment="0" applyProtection="0"/>
    <xf numFmtId="168" fontId="29" fillId="0" borderId="0"/>
    <xf numFmtId="0" fontId="30" fillId="0" borderId="0" applyNumberFormat="0" applyFill="0" applyBorder="0" applyAlignment="0" applyProtection="0">
      <alignment vertical="top"/>
      <protection locked="0"/>
    </xf>
    <xf numFmtId="37" fontId="31" fillId="0" borderId="0"/>
    <xf numFmtId="0" fontId="32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8" borderId="11" applyNumberFormat="0" applyFont="0" applyAlignment="0" applyProtection="0"/>
    <xf numFmtId="0" fontId="33" fillId="0" borderId="0"/>
    <xf numFmtId="43" fontId="7" fillId="0" borderId="0" applyFont="0" applyFill="0" applyBorder="0" applyAlignment="0" applyProtection="0"/>
    <xf numFmtId="0" fontId="34" fillId="0" borderId="0"/>
    <xf numFmtId="43" fontId="7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7" fillId="0" borderId="0"/>
    <xf numFmtId="0" fontId="7" fillId="0" borderId="0"/>
    <xf numFmtId="0" fontId="1" fillId="0" borderId="0"/>
    <xf numFmtId="9" fontId="7" fillId="0" borderId="0" applyFont="0" applyFill="0" applyBorder="0" applyAlignment="0" applyProtection="0"/>
  </cellStyleXfs>
  <cellXfs count="75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2" xfId="0" applyBorder="1"/>
    <xf numFmtId="0" fontId="0" fillId="0" borderId="0" xfId="0" applyAlignment="1">
      <alignment horizontal="left"/>
    </xf>
    <xf numFmtId="0" fontId="0" fillId="0" borderId="2" xfId="0" applyBorder="1" applyAlignment="1">
      <alignment horizontal="centerContinuous"/>
    </xf>
    <xf numFmtId="167" fontId="0" fillId="0" borderId="0" xfId="0" applyNumberFormat="1"/>
    <xf numFmtId="0" fontId="0" fillId="0" borderId="0" xfId="0" quotePrefix="1" applyAlignment="1">
      <alignment horizontal="left"/>
    </xf>
    <xf numFmtId="2" fontId="0" fillId="0" borderId="0" xfId="0" applyNumberFormat="1"/>
    <xf numFmtId="0" fontId="4" fillId="0" borderId="0" xfId="0" applyFont="1"/>
    <xf numFmtId="0" fontId="4" fillId="0" borderId="0" xfId="0" quotePrefix="1" applyFont="1"/>
    <xf numFmtId="0" fontId="4" fillId="0" borderId="0" xfId="0" applyFont="1" applyAlignment="1">
      <alignment horizontal="right"/>
    </xf>
    <xf numFmtId="0" fontId="7" fillId="0" borderId="0" xfId="4" applyAlignment="1">
      <alignment vertical="top" wrapText="1"/>
    </xf>
    <xf numFmtId="0" fontId="7" fillId="0" borderId="0" xfId="4"/>
    <xf numFmtId="0" fontId="9" fillId="0" borderId="0" xfId="2" applyFont="1" applyAlignment="1" applyProtection="1"/>
    <xf numFmtId="0" fontId="10" fillId="0" borderId="0" xfId="4" applyFont="1"/>
    <xf numFmtId="0" fontId="7" fillId="0" borderId="0" xfId="4" applyAlignment="1">
      <alignment wrapText="1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Alignment="1">
      <alignment horizontal="left" indent="1"/>
    </xf>
    <xf numFmtId="0" fontId="0" fillId="0" borderId="1" xfId="0" applyBorder="1" applyAlignment="1">
      <alignment horizontal="left" indent="1"/>
    </xf>
    <xf numFmtId="0" fontId="5" fillId="0" borderId="0" xfId="1" applyAlignment="1" applyProtection="1">
      <alignment horizontal="left"/>
    </xf>
    <xf numFmtId="164" fontId="0" fillId="0" borderId="0" xfId="0" applyNumberFormat="1" applyAlignment="1">
      <alignment horizontal="right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35" fillId="0" borderId="0" xfId="0" applyFont="1"/>
    <xf numFmtId="0" fontId="6" fillId="0" borderId="3" xfId="0" applyFont="1" applyBorder="1" applyAlignment="1">
      <alignment horizontal="right" indent="6"/>
    </xf>
    <xf numFmtId="0" fontId="0" fillId="0" borderId="0" xfId="0" quotePrefix="1"/>
    <xf numFmtId="0" fontId="6" fillId="0" borderId="3" xfId="0" applyFont="1" applyBorder="1" applyAlignment="1">
      <alignment horizontal="centerContinuous"/>
    </xf>
    <xf numFmtId="0" fontId="4" fillId="0" borderId="0" xfId="0" applyFont="1" applyAlignment="1">
      <alignment horizontal="centerContinuous"/>
    </xf>
    <xf numFmtId="0" fontId="4" fillId="0" borderId="3" xfId="0" applyFont="1" applyBorder="1" applyAlignment="1">
      <alignment horizontal="centerContinuous"/>
    </xf>
    <xf numFmtId="167" fontId="0" fillId="0" borderId="0" xfId="0" applyNumberFormat="1" applyAlignment="1">
      <alignment horizontal="centerContinuous"/>
    </xf>
    <xf numFmtId="166" fontId="0" fillId="0" borderId="0" xfId="0" applyNumberFormat="1"/>
    <xf numFmtId="169" fontId="0" fillId="0" borderId="0" xfId="0" applyNumberFormat="1"/>
    <xf numFmtId="4" fontId="0" fillId="0" borderId="0" xfId="0" applyNumberFormat="1"/>
    <xf numFmtId="166" fontId="36" fillId="0" borderId="0" xfId="0" applyNumberFormat="1" applyFont="1"/>
    <xf numFmtId="0" fontId="38" fillId="0" borderId="0" xfId="0" applyFont="1" applyAlignment="1">
      <alignment horizontal="left"/>
    </xf>
    <xf numFmtId="0" fontId="37" fillId="0" borderId="1" xfId="0" quotePrefix="1" applyFont="1" applyBorder="1" applyAlignment="1">
      <alignment horizontal="left"/>
    </xf>
    <xf numFmtId="0" fontId="39" fillId="0" borderId="0" xfId="0" applyFont="1"/>
    <xf numFmtId="166" fontId="40" fillId="0" borderId="0" xfId="0" applyNumberFormat="1" applyFont="1"/>
    <xf numFmtId="0" fontId="36" fillId="0" borderId="0" xfId="0" applyFont="1"/>
    <xf numFmtId="170" fontId="36" fillId="0" borderId="0" xfId="0" applyNumberFormat="1" applyFont="1"/>
    <xf numFmtId="0" fontId="36" fillId="0" borderId="0" xfId="0" applyFont="1" applyAlignment="1">
      <alignment horizontal="left" indent="1"/>
    </xf>
    <xf numFmtId="0" fontId="40" fillId="0" borderId="0" xfId="0" applyFont="1"/>
    <xf numFmtId="166" fontId="0" fillId="0" borderId="1" xfId="0" applyNumberFormat="1" applyBorder="1" applyAlignment="1">
      <alignment horizontal="left" indent="1"/>
    </xf>
    <xf numFmtId="166" fontId="36" fillId="0" borderId="1" xfId="0" applyNumberFormat="1" applyFont="1" applyBorder="1"/>
    <xf numFmtId="164" fontId="36" fillId="0" borderId="0" xfId="0" applyNumberFormat="1" applyFont="1" applyAlignment="1">
      <alignment horizontal="right"/>
    </xf>
    <xf numFmtId="0" fontId="36" fillId="0" borderId="1" xfId="0" applyFont="1" applyBorder="1"/>
    <xf numFmtId="0" fontId="37" fillId="0" borderId="2" xfId="0" quotePrefix="1" applyFont="1" applyBorder="1" applyAlignment="1">
      <alignment horizontal="center"/>
    </xf>
    <xf numFmtId="0" fontId="37" fillId="0" borderId="0" xfId="0" applyFont="1" applyAlignment="1">
      <alignment horizontal="centerContinuous"/>
    </xf>
    <xf numFmtId="0" fontId="41" fillId="0" borderId="0" xfId="0" applyFont="1" applyAlignment="1">
      <alignment horizontal="centerContinuous"/>
    </xf>
    <xf numFmtId="0" fontId="36" fillId="0" borderId="0" xfId="0" applyFont="1" applyAlignment="1">
      <alignment horizontal="centerContinuous"/>
    </xf>
    <xf numFmtId="165" fontId="36" fillId="0" borderId="0" xfId="0" applyNumberFormat="1" applyFont="1"/>
    <xf numFmtId="165" fontId="36" fillId="0" borderId="1" xfId="0" applyNumberFormat="1" applyFont="1" applyBorder="1"/>
    <xf numFmtId="0" fontId="37" fillId="0" borderId="0" xfId="0" quotePrefix="1" applyFont="1"/>
    <xf numFmtId="0" fontId="41" fillId="0" borderId="0" xfId="0" applyFont="1"/>
    <xf numFmtId="164" fontId="36" fillId="0" borderId="0" xfId="0" applyNumberFormat="1" applyFont="1" applyAlignment="1">
      <alignment horizontal="left"/>
    </xf>
    <xf numFmtId="0" fontId="43" fillId="0" borderId="0" xfId="0" applyFont="1" applyAlignment="1">
      <alignment horizontal="right" vertical="top" wrapText="1" readingOrder="1"/>
    </xf>
    <xf numFmtId="165" fontId="41" fillId="0" borderId="0" xfId="0" applyNumberFormat="1" applyFont="1"/>
    <xf numFmtId="0" fontId="36" fillId="0" borderId="0" xfId="0" quotePrefix="1" applyFont="1"/>
    <xf numFmtId="0" fontId="43" fillId="0" borderId="0" xfId="0" applyFont="1" applyAlignment="1">
      <alignment vertical="top" readingOrder="1"/>
    </xf>
    <xf numFmtId="167" fontId="36" fillId="0" borderId="0" xfId="0" applyNumberFormat="1" applyFont="1" applyAlignment="1">
      <alignment horizontal="right"/>
    </xf>
    <xf numFmtId="0" fontId="36" fillId="0" borderId="0" xfId="0" applyFont="1" applyAlignment="1">
      <alignment horizontal="right"/>
    </xf>
    <xf numFmtId="167" fontId="36" fillId="0" borderId="0" xfId="0" applyNumberFormat="1" applyFont="1"/>
    <xf numFmtId="167" fontId="36" fillId="0" borderId="1" xfId="0" applyNumberFormat="1" applyFont="1" applyBorder="1"/>
    <xf numFmtId="0" fontId="37" fillId="0" borderId="1" xfId="0" applyFont="1" applyBorder="1"/>
    <xf numFmtId="0" fontId="37" fillId="0" borderId="2" xfId="0" applyFont="1" applyBorder="1" applyAlignment="1">
      <alignment horizontal="center"/>
    </xf>
    <xf numFmtId="0" fontId="36" fillId="0" borderId="2" xfId="0" applyFont="1" applyBorder="1" applyAlignment="1">
      <alignment horizontal="center"/>
    </xf>
    <xf numFmtId="0" fontId="36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7" fontId="36" fillId="0" borderId="1" xfId="0" applyNumberFormat="1" applyFont="1" applyBorder="1" applyAlignment="1">
      <alignment horizontal="right"/>
    </xf>
    <xf numFmtId="0" fontId="44" fillId="0" borderId="0" xfId="1" quotePrefix="1" applyFont="1" applyFill="1" applyAlignment="1" applyProtection="1">
      <alignment horizontal="left"/>
    </xf>
    <xf numFmtId="0" fontId="44" fillId="0" borderId="0" xfId="1" applyFont="1" applyFill="1" applyAlignment="1" applyProtection="1">
      <alignment horizontal="left"/>
    </xf>
  </cellXfs>
  <cellStyles count="61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Comma 2" xfId="52" xr:uid="{00000000-0005-0000-0000-00001C000000}"/>
    <cellStyle name="Comma 3" xfId="54" xr:uid="{F948226D-468E-4FAB-A758-A67BEEC95FF2}"/>
    <cellStyle name="Explanatory Text" xfId="19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Hyperlink" xfId="1" builtinId="8"/>
    <cellStyle name="Hyperlink 2" xfId="2" xr:uid="{00000000-0005-0000-0000-000024000000}"/>
    <cellStyle name="Hyperlink 3" xfId="46" xr:uid="{00000000-0005-0000-0000-000025000000}"/>
    <cellStyle name="Hyperlink 3 2" xfId="55" xr:uid="{8703CFFB-9370-4957-B1BE-A6D12ECDE211}"/>
    <cellStyle name="Hyperlink 4" xfId="48" xr:uid="{00000000-0005-0000-0000-000026000000}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2" xfId="3" xr:uid="{00000000-0005-0000-0000-00002B000000}"/>
    <cellStyle name="Normal 2 2" xfId="4" xr:uid="{00000000-0005-0000-0000-00002C000000}"/>
    <cellStyle name="Normal 2 3" xfId="56" xr:uid="{6D24B3F8-0DF3-45EC-98DA-A0EA04135DAC}"/>
    <cellStyle name="Normal 3" xfId="45" xr:uid="{00000000-0005-0000-0000-00002D000000}"/>
    <cellStyle name="Normal 3 2" xfId="57" xr:uid="{81CD4063-B8D3-4147-B484-AF5964C3976B}"/>
    <cellStyle name="Normal 4" xfId="47" xr:uid="{00000000-0005-0000-0000-00002E000000}"/>
    <cellStyle name="Normal 4 2" xfId="58" xr:uid="{AB29F0B2-4697-4B7A-BA63-639E419D30A3}"/>
    <cellStyle name="Normal 5" xfId="49" xr:uid="{00000000-0005-0000-0000-00002F000000}"/>
    <cellStyle name="Normal 5 2" xfId="59" xr:uid="{2A994748-9ED1-468C-B3A3-D1E0D6FB9365}"/>
    <cellStyle name="Normal 6" xfId="51" xr:uid="{00000000-0005-0000-0000-000030000000}"/>
    <cellStyle name="Normal 7" xfId="53" xr:uid="{A43A8493-FF9B-4B3F-B6DB-4FE5C94C6D32}"/>
    <cellStyle name="Note 2" xfId="50" xr:uid="{00000000-0005-0000-0000-000031000000}"/>
    <cellStyle name="Output" xfId="14" builtinId="21" customBuiltin="1"/>
    <cellStyle name="Percent 2" xfId="60" xr:uid="{F5AF82C7-73BA-4A63-B152-0959F2849C38}"/>
    <cellStyle name="Title" xfId="5" builtinId="15" customBuiltin="1"/>
    <cellStyle name="Total" xfId="20" builtinId="25" customBuiltin="1"/>
    <cellStyle name="Warning Text" xfId="18" builtinId="11" customBuiltin="1"/>
  </cellStyles>
  <dxfs count="0"/>
  <tableStyles count="0" defaultTableStyle="TableStyleMedium9" defaultPivotStyle="PivotStyleLight16"/>
  <colors>
    <mruColors>
      <color rgb="FF0000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2" name="Picture 1" descr="PrintLogo">
          <a:extLst>
            <a:ext uri="{FF2B5EF4-FFF2-40B4-BE49-F238E27FC236}">
              <a16:creationId xmlns:a16="http://schemas.microsoft.com/office/drawing/2014/main" id="{5EB55977-99CA-4642-AF4A-16139F0841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3" name="Picture 2" descr="PrintLogo">
          <a:extLst>
            <a:ext uri="{FF2B5EF4-FFF2-40B4-BE49-F238E27FC236}">
              <a16:creationId xmlns:a16="http://schemas.microsoft.com/office/drawing/2014/main" id="{E7E297BA-B54C-4B78-882A-ACD639249C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4" name="Picture 3" descr="PrintLogo">
          <a:extLst>
            <a:ext uri="{FF2B5EF4-FFF2-40B4-BE49-F238E27FC236}">
              <a16:creationId xmlns:a16="http://schemas.microsoft.com/office/drawing/2014/main" id="{74BDA487-3816-435C-9253-8FCD14C404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5" name="Picture 4" descr="PrintLogo">
          <a:extLst>
            <a:ext uri="{FF2B5EF4-FFF2-40B4-BE49-F238E27FC236}">
              <a16:creationId xmlns:a16="http://schemas.microsoft.com/office/drawing/2014/main" id="{D93B0824-93EF-4554-8FDC-8BDFC8A55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6" name="Picture 5" descr="PrintLogo">
          <a:extLst>
            <a:ext uri="{FF2B5EF4-FFF2-40B4-BE49-F238E27FC236}">
              <a16:creationId xmlns:a16="http://schemas.microsoft.com/office/drawing/2014/main" id="{5570A96F-0DE5-40E2-A4D3-337270072F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7" name="Picture 6" descr="PrintLogo">
          <a:extLst>
            <a:ext uri="{FF2B5EF4-FFF2-40B4-BE49-F238E27FC236}">
              <a16:creationId xmlns:a16="http://schemas.microsoft.com/office/drawing/2014/main" id="{06804AC8-7681-480D-B399-C456BE5701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8" name="Picture 7" descr="PrintLogo">
          <a:extLst>
            <a:ext uri="{FF2B5EF4-FFF2-40B4-BE49-F238E27FC236}">
              <a16:creationId xmlns:a16="http://schemas.microsoft.com/office/drawing/2014/main" id="{EA5A8943-B532-4B53-B77B-FA1BA68A6B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9" name="Picture 8" descr="PrintLogo">
          <a:extLst>
            <a:ext uri="{FF2B5EF4-FFF2-40B4-BE49-F238E27FC236}">
              <a16:creationId xmlns:a16="http://schemas.microsoft.com/office/drawing/2014/main" id="{F12667DD-617F-40E3-96C0-9AAAE966D0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0" name="Picture 9" descr="PrintLogo">
          <a:extLst>
            <a:ext uri="{FF2B5EF4-FFF2-40B4-BE49-F238E27FC236}">
              <a16:creationId xmlns:a16="http://schemas.microsoft.com/office/drawing/2014/main" id="{7A771291-A811-4644-A84B-6BD5AEA89B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1" name="Picture 10" descr="PrintLogo">
          <a:extLst>
            <a:ext uri="{FF2B5EF4-FFF2-40B4-BE49-F238E27FC236}">
              <a16:creationId xmlns:a16="http://schemas.microsoft.com/office/drawing/2014/main" id="{1591CBFB-3D6B-4195-8245-C5417D1EA7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2" name="Picture 11" descr="PrintLogo">
          <a:extLst>
            <a:ext uri="{FF2B5EF4-FFF2-40B4-BE49-F238E27FC236}">
              <a16:creationId xmlns:a16="http://schemas.microsoft.com/office/drawing/2014/main" id="{611B6B8E-894C-4531-BB0F-B87D718CDF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3" name="Picture 12" descr="PrintLogo">
          <a:extLst>
            <a:ext uri="{FF2B5EF4-FFF2-40B4-BE49-F238E27FC236}">
              <a16:creationId xmlns:a16="http://schemas.microsoft.com/office/drawing/2014/main" id="{4D01DA3F-B3A8-49FA-B04D-9ED1C18D9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4" name="Picture 13" descr="PrintLogo">
          <a:extLst>
            <a:ext uri="{FF2B5EF4-FFF2-40B4-BE49-F238E27FC236}">
              <a16:creationId xmlns:a16="http://schemas.microsoft.com/office/drawing/2014/main" id="{44072CB8-453E-4027-8487-9BF776089B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" name="Picture 14" descr="PrintLogo">
          <a:extLst>
            <a:ext uri="{FF2B5EF4-FFF2-40B4-BE49-F238E27FC236}">
              <a16:creationId xmlns:a16="http://schemas.microsoft.com/office/drawing/2014/main" id="{B3B3E992-8732-443A-9A1A-A90DEFCCF2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6" name="Picture 15" descr="PrintLogo">
          <a:extLst>
            <a:ext uri="{FF2B5EF4-FFF2-40B4-BE49-F238E27FC236}">
              <a16:creationId xmlns:a16="http://schemas.microsoft.com/office/drawing/2014/main" id="{8E977804-1F40-484B-9F74-7B851BF36B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7" name="Picture 16" descr="PrintLogo">
          <a:extLst>
            <a:ext uri="{FF2B5EF4-FFF2-40B4-BE49-F238E27FC236}">
              <a16:creationId xmlns:a16="http://schemas.microsoft.com/office/drawing/2014/main" id="{39C7B597-A25E-4BC3-BBC1-B55F6D323A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8" name="Picture 17" descr="PrintLogo">
          <a:extLst>
            <a:ext uri="{FF2B5EF4-FFF2-40B4-BE49-F238E27FC236}">
              <a16:creationId xmlns:a16="http://schemas.microsoft.com/office/drawing/2014/main" id="{B9E75C10-3995-4DC6-B4F1-B72D7CE8F9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9" name="Picture 18" descr="PrintLogo">
          <a:extLst>
            <a:ext uri="{FF2B5EF4-FFF2-40B4-BE49-F238E27FC236}">
              <a16:creationId xmlns:a16="http://schemas.microsoft.com/office/drawing/2014/main" id="{09A3F054-E76A-4933-A4F4-6BC26D53C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20" name="Picture 19" descr="PrintLogo">
          <a:extLst>
            <a:ext uri="{FF2B5EF4-FFF2-40B4-BE49-F238E27FC236}">
              <a16:creationId xmlns:a16="http://schemas.microsoft.com/office/drawing/2014/main" id="{0DBE3E28-E7F0-4A0F-A9EE-1E82577AC5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21" name="Picture 20" descr="PrintLogo">
          <a:extLst>
            <a:ext uri="{FF2B5EF4-FFF2-40B4-BE49-F238E27FC236}">
              <a16:creationId xmlns:a16="http://schemas.microsoft.com/office/drawing/2014/main" id="{A6638CC4-68E9-4962-8C15-4834128048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22" name="Picture 21" descr="PrintLogo">
          <a:extLst>
            <a:ext uri="{FF2B5EF4-FFF2-40B4-BE49-F238E27FC236}">
              <a16:creationId xmlns:a16="http://schemas.microsoft.com/office/drawing/2014/main" id="{D3BD2D3F-1682-4909-A1BC-37896C24F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23" name="Picture 22" descr="PrintLogo">
          <a:extLst>
            <a:ext uri="{FF2B5EF4-FFF2-40B4-BE49-F238E27FC236}">
              <a16:creationId xmlns:a16="http://schemas.microsoft.com/office/drawing/2014/main" id="{0864F110-BC85-4DA7-9F29-38CF8CC2BA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24" name="Picture 23" descr="PrintLogo">
          <a:extLst>
            <a:ext uri="{FF2B5EF4-FFF2-40B4-BE49-F238E27FC236}">
              <a16:creationId xmlns:a16="http://schemas.microsoft.com/office/drawing/2014/main" id="{73BD99F0-7259-4475-B7DC-84DAC10301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25" name="Picture 24" descr="PrintLogo">
          <a:extLst>
            <a:ext uri="{FF2B5EF4-FFF2-40B4-BE49-F238E27FC236}">
              <a16:creationId xmlns:a16="http://schemas.microsoft.com/office/drawing/2014/main" id="{4C06A9CF-EBB3-4E8E-B295-6751BF3385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26" name="Picture 25" descr="PrintLogo">
          <a:extLst>
            <a:ext uri="{FF2B5EF4-FFF2-40B4-BE49-F238E27FC236}">
              <a16:creationId xmlns:a16="http://schemas.microsoft.com/office/drawing/2014/main" id="{876C7B24-1261-4534-ABAE-107A74A2AA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27" name="Picture 26" descr="PrintLogo">
          <a:extLst>
            <a:ext uri="{FF2B5EF4-FFF2-40B4-BE49-F238E27FC236}">
              <a16:creationId xmlns:a16="http://schemas.microsoft.com/office/drawing/2014/main" id="{966B8692-1886-4DC8-B2C8-DE5B6906A1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28" name="Picture 27" descr="PrintLogo">
          <a:extLst>
            <a:ext uri="{FF2B5EF4-FFF2-40B4-BE49-F238E27FC236}">
              <a16:creationId xmlns:a16="http://schemas.microsoft.com/office/drawing/2014/main" id="{CC59A016-723D-4B65-81C1-25E8D1CFF2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29" name="Picture 28" descr="PrintLogo">
          <a:extLst>
            <a:ext uri="{FF2B5EF4-FFF2-40B4-BE49-F238E27FC236}">
              <a16:creationId xmlns:a16="http://schemas.microsoft.com/office/drawing/2014/main" id="{9B51315C-F446-4BAE-97C3-F715845575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30" name="Picture 29" descr="PrintLogo">
          <a:extLst>
            <a:ext uri="{FF2B5EF4-FFF2-40B4-BE49-F238E27FC236}">
              <a16:creationId xmlns:a16="http://schemas.microsoft.com/office/drawing/2014/main" id="{35D48EBD-0B3C-4795-B926-FEB2171888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31" name="Picture 30" descr="PrintLogo">
          <a:extLst>
            <a:ext uri="{FF2B5EF4-FFF2-40B4-BE49-F238E27FC236}">
              <a16:creationId xmlns:a16="http://schemas.microsoft.com/office/drawing/2014/main" id="{0D85D3ED-47AE-48D9-B91D-1D1DA0FF53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32" name="Picture 31" descr="PrintLogo">
          <a:extLst>
            <a:ext uri="{FF2B5EF4-FFF2-40B4-BE49-F238E27FC236}">
              <a16:creationId xmlns:a16="http://schemas.microsoft.com/office/drawing/2014/main" id="{2C695D27-BF63-451B-B52B-48AF45FF9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33" name="Picture 32" descr="PrintLogo">
          <a:extLst>
            <a:ext uri="{FF2B5EF4-FFF2-40B4-BE49-F238E27FC236}">
              <a16:creationId xmlns:a16="http://schemas.microsoft.com/office/drawing/2014/main" id="{26E97962-17CA-4126-BA4E-A89E5E4F84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34" name="Picture 33" descr="PrintLogo">
          <a:extLst>
            <a:ext uri="{FF2B5EF4-FFF2-40B4-BE49-F238E27FC236}">
              <a16:creationId xmlns:a16="http://schemas.microsoft.com/office/drawing/2014/main" id="{949F949A-E65C-4E95-9E4E-0D871A4506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35" name="Picture 34" descr="PrintLogo">
          <a:extLst>
            <a:ext uri="{FF2B5EF4-FFF2-40B4-BE49-F238E27FC236}">
              <a16:creationId xmlns:a16="http://schemas.microsoft.com/office/drawing/2014/main" id="{323D8762-160A-47F4-8F06-A81C182A1B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36" name="Picture 35" descr="PrintLogo">
          <a:extLst>
            <a:ext uri="{FF2B5EF4-FFF2-40B4-BE49-F238E27FC236}">
              <a16:creationId xmlns:a16="http://schemas.microsoft.com/office/drawing/2014/main" id="{CC17DBAA-7294-4C29-AF8E-7A9ABC21D3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37" name="Picture 36" descr="PrintLogo">
          <a:extLst>
            <a:ext uri="{FF2B5EF4-FFF2-40B4-BE49-F238E27FC236}">
              <a16:creationId xmlns:a16="http://schemas.microsoft.com/office/drawing/2014/main" id="{B97569BD-6538-4275-B99E-74AC0CA27E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38" name="Picture 37" descr="PrintLogo">
          <a:extLst>
            <a:ext uri="{FF2B5EF4-FFF2-40B4-BE49-F238E27FC236}">
              <a16:creationId xmlns:a16="http://schemas.microsoft.com/office/drawing/2014/main" id="{4C47B7CA-DFCD-49CC-8E94-4F5F30E2C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39" name="Picture 38" descr="PrintLogo">
          <a:extLst>
            <a:ext uri="{FF2B5EF4-FFF2-40B4-BE49-F238E27FC236}">
              <a16:creationId xmlns:a16="http://schemas.microsoft.com/office/drawing/2014/main" id="{48DD3506-8AED-405F-BEFF-EBF69A0FD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40" name="Picture 39" descr="PrintLogo">
          <a:extLst>
            <a:ext uri="{FF2B5EF4-FFF2-40B4-BE49-F238E27FC236}">
              <a16:creationId xmlns:a16="http://schemas.microsoft.com/office/drawing/2014/main" id="{F5594AE0-E375-4BF3-B140-5C2AC7F26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41" name="Picture 40" descr="PrintLogo">
          <a:extLst>
            <a:ext uri="{FF2B5EF4-FFF2-40B4-BE49-F238E27FC236}">
              <a16:creationId xmlns:a16="http://schemas.microsoft.com/office/drawing/2014/main" id="{C0590D6B-F74A-4508-8391-148DB98C7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42" name="Picture 41" descr="PrintLogo">
          <a:extLst>
            <a:ext uri="{FF2B5EF4-FFF2-40B4-BE49-F238E27FC236}">
              <a16:creationId xmlns:a16="http://schemas.microsoft.com/office/drawing/2014/main" id="{6E991F3A-D57B-4F4F-AB41-7602208E6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43" name="Picture 42" descr="PrintLogo">
          <a:extLst>
            <a:ext uri="{FF2B5EF4-FFF2-40B4-BE49-F238E27FC236}">
              <a16:creationId xmlns:a16="http://schemas.microsoft.com/office/drawing/2014/main" id="{51C46851-B1DE-4372-85B0-2D1192109C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4362450</xdr:colOff>
      <xdr:row>1</xdr:row>
      <xdr:rowOff>0</xdr:rowOff>
    </xdr:to>
    <xdr:pic>
      <xdr:nvPicPr>
        <xdr:cNvPr id="44" name="Picture 2098" descr="PrintLogo">
          <a:extLst>
            <a:ext uri="{FF2B5EF4-FFF2-40B4-BE49-F238E27FC236}">
              <a16:creationId xmlns:a16="http://schemas.microsoft.com/office/drawing/2014/main" id="{31C6877E-2CFB-45AD-ABE0-5F1D276C48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4267200" cy="499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4362450</xdr:colOff>
      <xdr:row>1</xdr:row>
      <xdr:rowOff>0</xdr:rowOff>
    </xdr:to>
    <xdr:pic>
      <xdr:nvPicPr>
        <xdr:cNvPr id="45" name="Picture 2099" descr="PrintLogo">
          <a:extLst>
            <a:ext uri="{FF2B5EF4-FFF2-40B4-BE49-F238E27FC236}">
              <a16:creationId xmlns:a16="http://schemas.microsoft.com/office/drawing/2014/main" id="{190457B9-EFEC-49F1-AAD6-415F638120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4267200" cy="499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4362450</xdr:colOff>
      <xdr:row>1</xdr:row>
      <xdr:rowOff>0</xdr:rowOff>
    </xdr:to>
    <xdr:pic>
      <xdr:nvPicPr>
        <xdr:cNvPr id="46" name="Picture 2100" descr="PrintLogo">
          <a:extLst>
            <a:ext uri="{FF2B5EF4-FFF2-40B4-BE49-F238E27FC236}">
              <a16:creationId xmlns:a16="http://schemas.microsoft.com/office/drawing/2014/main" id="{8788134C-1844-4301-B387-81E7BF3928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4267200" cy="499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4362450</xdr:colOff>
      <xdr:row>1</xdr:row>
      <xdr:rowOff>0</xdr:rowOff>
    </xdr:to>
    <xdr:pic>
      <xdr:nvPicPr>
        <xdr:cNvPr id="47" name="Picture 2101" descr="PrintLogo">
          <a:extLst>
            <a:ext uri="{FF2B5EF4-FFF2-40B4-BE49-F238E27FC236}">
              <a16:creationId xmlns:a16="http://schemas.microsoft.com/office/drawing/2014/main" id="{EFD0011C-658E-42FC-A117-C7984D8476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4267200" cy="499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4362450</xdr:colOff>
      <xdr:row>1</xdr:row>
      <xdr:rowOff>0</xdr:rowOff>
    </xdr:to>
    <xdr:pic>
      <xdr:nvPicPr>
        <xdr:cNvPr id="48" name="Picture 2102" descr="PrintLogo">
          <a:extLst>
            <a:ext uri="{FF2B5EF4-FFF2-40B4-BE49-F238E27FC236}">
              <a16:creationId xmlns:a16="http://schemas.microsoft.com/office/drawing/2014/main" id="{229CCA29-8FC7-4AFB-8E24-6ACAD95E5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4267200" cy="499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4362450</xdr:colOff>
      <xdr:row>1</xdr:row>
      <xdr:rowOff>0</xdr:rowOff>
    </xdr:to>
    <xdr:pic>
      <xdr:nvPicPr>
        <xdr:cNvPr id="49" name="Picture 2103" descr="PrintLogo">
          <a:extLst>
            <a:ext uri="{FF2B5EF4-FFF2-40B4-BE49-F238E27FC236}">
              <a16:creationId xmlns:a16="http://schemas.microsoft.com/office/drawing/2014/main" id="{318062C5-7A85-455D-9E69-C5A26F78CE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4267200" cy="499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4362450</xdr:colOff>
      <xdr:row>1</xdr:row>
      <xdr:rowOff>0</xdr:rowOff>
    </xdr:to>
    <xdr:pic>
      <xdr:nvPicPr>
        <xdr:cNvPr id="50" name="Picture 2104" descr="PrintLogo">
          <a:extLst>
            <a:ext uri="{FF2B5EF4-FFF2-40B4-BE49-F238E27FC236}">
              <a16:creationId xmlns:a16="http://schemas.microsoft.com/office/drawing/2014/main" id="{735D6C72-915F-472E-A835-79BC6D7401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4267200" cy="499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87630</xdr:colOff>
      <xdr:row>0</xdr:row>
      <xdr:rowOff>34290</xdr:rowOff>
    </xdr:from>
    <xdr:to>
      <xdr:col>0</xdr:col>
      <xdr:colOff>4354830</xdr:colOff>
      <xdr:row>0</xdr:row>
      <xdr:rowOff>533400</xdr:rowOff>
    </xdr:to>
    <xdr:pic>
      <xdr:nvPicPr>
        <xdr:cNvPr id="51" name="Picture 2105" descr="PrintLogo">
          <a:extLst>
            <a:ext uri="{FF2B5EF4-FFF2-40B4-BE49-F238E27FC236}">
              <a16:creationId xmlns:a16="http://schemas.microsoft.com/office/drawing/2014/main" id="{5ADC1FAF-EE0F-43B5-A0DF-381C49AD79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" y="34290"/>
          <a:ext cx="4267200" cy="499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0A25495-6236-4740-A64C-1BD565F77F9F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X44A0T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418D918-CC04-4A80-85EF-0D2DEF1D24BE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X45A0T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E980F89-10B7-4DCB-A2FD-26EABAC4231E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X46A0T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B31C699-0E77-4CB5-86FE-E7E88B19DFF2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X47A0T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A623DAD-7FB0-4BCB-84EE-9CD86577D907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X48A0T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5E6EDB7-E033-4E3D-A135-98029F3B7343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X49A0T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0083852-51E5-4C59-9D28-44BA3A3A58F9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X50A0T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DF635-B852-4FE5-924F-84FF4E271731}">
  <sheetPr>
    <pageSetUpPr fitToPage="1"/>
  </sheetPr>
  <dimension ref="A1:A20"/>
  <sheetViews>
    <sheetView tabSelected="1" workbookViewId="0">
      <selection activeCell="A17" sqref="A17"/>
    </sheetView>
  </sheetViews>
  <sheetFormatPr defaultColWidth="11.28515625" defaultRowHeight="13.2" x14ac:dyDescent="0.25"/>
  <cols>
    <col min="1" max="1" width="117.28515625" style="16" bestFit="1" customWidth="1"/>
    <col min="2" max="16384" width="11.28515625" style="13"/>
  </cols>
  <sheetData>
    <row r="1" spans="1:1" ht="44.25" customHeight="1" x14ac:dyDescent="0.25">
      <c r="A1" s="12"/>
    </row>
    <row r="2" spans="1:1" ht="17.399999999999999" x14ac:dyDescent="0.3">
      <c r="A2" s="18" t="s">
        <v>28</v>
      </c>
    </row>
    <row r="3" spans="1:1" s="15" customFormat="1" ht="10.199999999999999" x14ac:dyDescent="0.2">
      <c r="A3" s="14"/>
    </row>
    <row r="4" spans="1:1" x14ac:dyDescent="0.25">
      <c r="A4" s="21"/>
    </row>
    <row r="5" spans="1:1" x14ac:dyDescent="0.25">
      <c r="A5" s="17" t="s">
        <v>124</v>
      </c>
    </row>
    <row r="6" spans="1:1" x14ac:dyDescent="0.25">
      <c r="A6" s="73" t="s">
        <v>129</v>
      </c>
    </row>
    <row r="7" spans="1:1" x14ac:dyDescent="0.25">
      <c r="A7" s="74" t="s">
        <v>107</v>
      </c>
    </row>
    <row r="8" spans="1:1" x14ac:dyDescent="0.25">
      <c r="A8" s="74" t="s">
        <v>108</v>
      </c>
    </row>
    <row r="9" spans="1:1" x14ac:dyDescent="0.25">
      <c r="A9" s="74" t="s">
        <v>109</v>
      </c>
    </row>
    <row r="10" spans="1:1" x14ac:dyDescent="0.25">
      <c r="A10" s="21"/>
    </row>
    <row r="11" spans="1:1" x14ac:dyDescent="0.25">
      <c r="A11" s="17" t="s">
        <v>125</v>
      </c>
    </row>
    <row r="12" spans="1:1" x14ac:dyDescent="0.25">
      <c r="A12" s="74" t="s">
        <v>130</v>
      </c>
    </row>
    <row r="13" spans="1:1" x14ac:dyDescent="0.25">
      <c r="A13" s="74" t="s">
        <v>131</v>
      </c>
    </row>
    <row r="14" spans="1:1" x14ac:dyDescent="0.25">
      <c r="A14" s="74" t="s">
        <v>132</v>
      </c>
    </row>
    <row r="15" spans="1:1" x14ac:dyDescent="0.25">
      <c r="A15" s="21"/>
    </row>
    <row r="16" spans="1:1" x14ac:dyDescent="0.25">
      <c r="A16" s="7" t="s">
        <v>126</v>
      </c>
    </row>
    <row r="17" spans="1:1" x14ac:dyDescent="0.25">
      <c r="A17" s="7"/>
    </row>
    <row r="19" spans="1:1" x14ac:dyDescent="0.25">
      <c r="A19" s="38" t="s">
        <v>133</v>
      </c>
    </row>
    <row r="20" spans="1:1" x14ac:dyDescent="0.25">
      <c r="A20" s="4" t="s">
        <v>123</v>
      </c>
    </row>
  </sheetData>
  <hyperlinks>
    <hyperlink ref="A6" location="'tab37'!A1" display="Table 37—Supply and use: Soybeans, soybean meal, and soybean oil, U.S., major foreign exporters, importers, and world, 2016/17–2020/21" xr:uid="{58609315-D80B-42E1-9819-217C257E2529}"/>
    <hyperlink ref="A12" location="'tab41'!A1" display="Table 41—World oilseed supply and distribution, 2013/14–2020/21" xr:uid="{591EDF47-D7F0-4646-BA83-D5B27F53A83F}"/>
    <hyperlink ref="A13" location="'tab42'!A1" display="Table 42—World vegetable oils supply and distribution, 2013/14–2020/21" xr:uid="{145253CF-76DB-465A-A666-DDBDA04FAC42}"/>
    <hyperlink ref="A14" location="'tab43'!A1" display="Table 43—World protein meal supply and distribution, 2013/14–2020/21" xr:uid="{CAA66E8A-89F1-4ACF-AB62-CD50A3BD38CA}"/>
    <hyperlink ref="A7" location="'tab38'!A1" display="Table 38—U.S. soybean exports by selected destinations (1,000 metric tons)" xr:uid="{F47ECAB9-2F43-4559-9B07-FE58F8A1FD08}"/>
    <hyperlink ref="A8" location="'tab39'!A1" display="Table 39—U.S. soybean meal exports by selected destinations (1,000 metric tons)" xr:uid="{04217BF3-4EC8-4A4C-9903-A1C5067B421D}"/>
    <hyperlink ref="A9" location="'tab40'!A1" display="Table 40—U.S. soybean oil exports by selected destinations (1,000 metric tons)" xr:uid="{712D2A49-E1F0-40DF-8A9A-6A3A9BBD2787}"/>
  </hyperlinks>
  <pageMargins left="0.75" right="0.75" top="1" bottom="1" header="0.5" footer="0.5"/>
  <pageSetup scale="5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4AE35-ACC7-4BDF-AF92-C036C417CDA3}">
  <sheetPr>
    <pageSetUpPr fitToPage="1"/>
  </sheetPr>
  <dimension ref="A1:N78"/>
  <sheetViews>
    <sheetView zoomScaleNormal="100" zoomScaleSheetLayoutView="100" workbookViewId="0">
      <pane ySplit="4" topLeftCell="A5" activePane="bottomLeft" state="frozen"/>
      <selection pane="bottomLeft"/>
    </sheetView>
  </sheetViews>
  <sheetFormatPr defaultRowHeight="10.199999999999999" x14ac:dyDescent="0.2"/>
  <cols>
    <col min="1" max="1" width="20" customWidth="1"/>
    <col min="2" max="6" width="9.7109375" customWidth="1"/>
    <col min="7" max="7" width="8.7109375" customWidth="1"/>
    <col min="8" max="8" width="17.42578125" customWidth="1"/>
    <col min="9" max="13" width="9.7109375" customWidth="1"/>
    <col min="14" max="14" width="8.42578125" customWidth="1"/>
  </cols>
  <sheetData>
    <row r="1" spans="1:14" x14ac:dyDescent="0.2">
      <c r="A1" s="39" t="s">
        <v>134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x14ac:dyDescent="0.2">
      <c r="C2" s="3" t="s">
        <v>77</v>
      </c>
      <c r="D2" s="3"/>
      <c r="E2" s="5"/>
      <c r="J2" s="3" t="s">
        <v>77</v>
      </c>
      <c r="K2" s="3"/>
      <c r="L2" s="5"/>
    </row>
    <row r="3" spans="1:14" x14ac:dyDescent="0.2">
      <c r="B3" s="24" t="s">
        <v>5</v>
      </c>
      <c r="C3" s="24" t="s">
        <v>18</v>
      </c>
      <c r="D3" s="24" t="s">
        <v>18</v>
      </c>
      <c r="E3" s="24" t="s">
        <v>0</v>
      </c>
      <c r="F3" s="19" t="s">
        <v>21</v>
      </c>
      <c r="I3" s="24" t="s">
        <v>5</v>
      </c>
      <c r="J3" s="24" t="s">
        <v>18</v>
      </c>
      <c r="K3" s="24" t="s">
        <v>18</v>
      </c>
      <c r="L3" s="24" t="s">
        <v>0</v>
      </c>
      <c r="M3" s="19" t="s">
        <v>21</v>
      </c>
    </row>
    <row r="4" spans="1:14" x14ac:dyDescent="0.2">
      <c r="B4" s="24" t="s">
        <v>6</v>
      </c>
      <c r="C4" s="24" t="s">
        <v>10</v>
      </c>
      <c r="D4" s="24" t="s">
        <v>20</v>
      </c>
      <c r="E4" s="24" t="s">
        <v>24</v>
      </c>
      <c r="F4" s="24" t="s">
        <v>22</v>
      </c>
      <c r="I4" s="24" t="s">
        <v>6</v>
      </c>
      <c r="J4" s="24" t="s">
        <v>10</v>
      </c>
      <c r="K4" s="24" t="s">
        <v>20</v>
      </c>
      <c r="L4" s="24" t="s">
        <v>24</v>
      </c>
      <c r="M4" s="24" t="s">
        <v>22</v>
      </c>
    </row>
    <row r="5" spans="1:14" x14ac:dyDescent="0.2">
      <c r="A5" s="1"/>
      <c r="B5" s="25"/>
      <c r="C5" s="25" t="s">
        <v>19</v>
      </c>
      <c r="D5" s="25" t="s">
        <v>7</v>
      </c>
      <c r="E5" s="25"/>
      <c r="F5" s="25"/>
      <c r="G5" s="1"/>
      <c r="H5" s="1"/>
      <c r="I5" s="25"/>
      <c r="J5" s="25" t="s">
        <v>19</v>
      </c>
      <c r="K5" s="25" t="s">
        <v>7</v>
      </c>
      <c r="L5" s="25"/>
      <c r="M5" s="25"/>
    </row>
    <row r="6" spans="1:14" x14ac:dyDescent="0.2">
      <c r="C6" s="23"/>
      <c r="D6" s="23"/>
      <c r="E6" s="23"/>
      <c r="F6" s="23"/>
      <c r="G6" s="23"/>
      <c r="H6" s="28" t="s">
        <v>17</v>
      </c>
      <c r="I6" s="23"/>
      <c r="J6" s="23"/>
      <c r="K6" s="23"/>
      <c r="L6" s="23"/>
      <c r="M6" s="23"/>
    </row>
    <row r="7" spans="1:14" ht="15.75" customHeight="1" x14ac:dyDescent="0.2">
      <c r="A7" s="27" t="s">
        <v>73</v>
      </c>
      <c r="B7" s="34"/>
      <c r="C7" s="34"/>
      <c r="D7" s="34"/>
      <c r="E7" s="34"/>
      <c r="F7" s="34"/>
      <c r="H7" s="40" t="s">
        <v>135</v>
      </c>
      <c r="I7" s="34"/>
      <c r="J7" s="34"/>
      <c r="K7" s="34"/>
      <c r="L7" s="34"/>
      <c r="M7" s="34"/>
    </row>
    <row r="8" spans="1:14" ht="10.199999999999999" customHeight="1" x14ac:dyDescent="0.2">
      <c r="A8" s="27" t="s">
        <v>11</v>
      </c>
      <c r="B8" s="34"/>
      <c r="C8" s="34"/>
      <c r="D8" s="34"/>
      <c r="E8" s="34"/>
      <c r="F8" s="34"/>
      <c r="H8" s="27" t="s">
        <v>11</v>
      </c>
      <c r="I8" s="34"/>
      <c r="J8" s="35"/>
      <c r="K8" s="34"/>
      <c r="L8" s="34"/>
      <c r="M8" s="34"/>
    </row>
    <row r="9" spans="1:14" ht="10.199999999999999" customHeight="1" x14ac:dyDescent="0.2">
      <c r="A9" s="19" t="s">
        <v>12</v>
      </c>
      <c r="B9" s="34"/>
      <c r="C9" s="34"/>
      <c r="D9" s="34"/>
      <c r="E9" s="34"/>
      <c r="F9" s="34"/>
      <c r="H9" s="19" t="s">
        <v>12</v>
      </c>
      <c r="I9" s="34"/>
      <c r="J9" s="34"/>
      <c r="K9" s="34"/>
      <c r="L9" s="34"/>
      <c r="M9" s="34"/>
    </row>
    <row r="10" spans="1:14" ht="10.199999999999999" customHeight="1" x14ac:dyDescent="0.2">
      <c r="A10" s="19" t="s">
        <v>105</v>
      </c>
      <c r="B10" s="37">
        <v>24.74</v>
      </c>
      <c r="C10" s="37">
        <v>62.698</v>
      </c>
      <c r="D10" s="37">
        <v>21.341000000000001</v>
      </c>
      <c r="E10" s="37">
        <f>F10-B10</f>
        <v>89.418000000000006</v>
      </c>
      <c r="F10" s="37">
        <v>114.158</v>
      </c>
      <c r="H10" s="19" t="s">
        <v>105</v>
      </c>
      <c r="I10" s="37">
        <f>B46</f>
        <v>6.9939999999999998</v>
      </c>
      <c r="J10" s="37">
        <f>C46</f>
        <v>55.213999999999999</v>
      </c>
      <c r="K10" s="37">
        <f>D46</f>
        <v>34.555</v>
      </c>
      <c r="L10" s="37">
        <f>E46</f>
        <v>93.037999999999997</v>
      </c>
      <c r="M10" s="37">
        <f>F46</f>
        <v>100.032</v>
      </c>
    </row>
    <row r="11" spans="1:14" ht="10.199999999999999" customHeight="1" x14ac:dyDescent="0.2">
      <c r="A11" s="19" t="s">
        <v>23</v>
      </c>
      <c r="B11" s="37">
        <v>96.667000000000002</v>
      </c>
      <c r="C11" s="37">
        <v>190.18299999999999</v>
      </c>
      <c r="D11" s="37">
        <v>21.849</v>
      </c>
      <c r="E11" s="37">
        <f>F11-B11</f>
        <v>244.12800000000001</v>
      </c>
      <c r="F11" s="37">
        <v>340.79500000000002</v>
      </c>
      <c r="H11" s="19" t="s">
        <v>23</v>
      </c>
      <c r="I11" s="37">
        <v>121.52800000000001</v>
      </c>
      <c r="J11" s="37">
        <v>180.816</v>
      </c>
      <c r="K11" s="37">
        <v>20.157</v>
      </c>
      <c r="L11" s="37">
        <f>M11-I11</f>
        <v>236.61399999999998</v>
      </c>
      <c r="M11" s="37">
        <v>358.142</v>
      </c>
      <c r="N11" s="41"/>
    </row>
    <row r="12" spans="1:14" ht="10.199999999999999" customHeight="1" x14ac:dyDescent="0.2">
      <c r="A12" s="19" t="s">
        <v>78</v>
      </c>
      <c r="B12" s="37">
        <v>0.41899999999999998</v>
      </c>
      <c r="C12" s="37">
        <v>5.4569999999999999</v>
      </c>
      <c r="D12" s="37">
        <v>131.911</v>
      </c>
      <c r="E12" s="37">
        <f>F12-B12</f>
        <v>164.70499999999998</v>
      </c>
      <c r="F12" s="37">
        <v>165.124</v>
      </c>
      <c r="H12" s="19" t="s">
        <v>78</v>
      </c>
      <c r="I12" s="37">
        <v>0.433</v>
      </c>
      <c r="J12" s="37">
        <v>4.4260000000000002</v>
      </c>
      <c r="K12" s="37">
        <v>123.783</v>
      </c>
      <c r="L12" s="37">
        <f>M12-I12</f>
        <v>156.643</v>
      </c>
      <c r="M12" s="37">
        <v>157.07599999999999</v>
      </c>
      <c r="N12" s="41"/>
    </row>
    <row r="13" spans="1:14" ht="10.199999999999999" customHeight="1" x14ac:dyDescent="0.2">
      <c r="A13" s="19" t="s">
        <v>13</v>
      </c>
      <c r="B13" s="37"/>
      <c r="C13" s="37"/>
      <c r="D13" s="37"/>
      <c r="E13" s="37"/>
      <c r="F13" s="37"/>
      <c r="H13" s="19" t="s">
        <v>13</v>
      </c>
      <c r="I13" s="37"/>
      <c r="J13" s="37"/>
      <c r="K13" s="34"/>
      <c r="L13" s="34"/>
      <c r="M13" s="34"/>
    </row>
    <row r="14" spans="1:14" ht="10.199999999999999" customHeight="1" x14ac:dyDescent="0.2">
      <c r="A14" s="19" t="s">
        <v>79</v>
      </c>
      <c r="B14" s="37">
        <v>58.91</v>
      </c>
      <c r="C14" s="37">
        <v>89.102000000000004</v>
      </c>
      <c r="D14" s="37">
        <v>119.98</v>
      </c>
      <c r="E14" s="37">
        <f>F14-B14</f>
        <v>253.20599999999999</v>
      </c>
      <c r="F14" s="37">
        <v>312.11599999999999</v>
      </c>
      <c r="H14" s="19" t="s">
        <v>79</v>
      </c>
      <c r="I14" s="37">
        <v>59.98</v>
      </c>
      <c r="J14" s="37">
        <v>91.364999999999995</v>
      </c>
      <c r="K14" s="37">
        <v>116.28100000000001</v>
      </c>
      <c r="L14" s="37">
        <f>M14-I14</f>
        <v>252.96700000000001</v>
      </c>
      <c r="M14" s="37">
        <v>312.947</v>
      </c>
      <c r="N14" s="37"/>
    </row>
    <row r="15" spans="1:14" ht="10.199999999999999" customHeight="1" x14ac:dyDescent="0.2">
      <c r="A15" s="19" t="s">
        <v>80</v>
      </c>
      <c r="B15" s="37">
        <v>61.75</v>
      </c>
      <c r="C15" s="37">
        <v>99.59</v>
      </c>
      <c r="D15" s="37">
        <v>146.78200000000001</v>
      </c>
      <c r="E15" s="37">
        <f>F15-B15</f>
        <v>297.8</v>
      </c>
      <c r="F15" s="37">
        <v>359.55</v>
      </c>
      <c r="H15" s="19" t="s">
        <v>80</v>
      </c>
      <c r="I15" s="37">
        <v>62.765999999999998</v>
      </c>
      <c r="J15" s="37">
        <v>102.005</v>
      </c>
      <c r="K15" s="37">
        <v>143.88</v>
      </c>
      <c r="L15" s="37">
        <f>M15-I15</f>
        <v>299.505</v>
      </c>
      <c r="M15" s="37">
        <v>362.27100000000002</v>
      </c>
      <c r="N15" s="37"/>
    </row>
    <row r="16" spans="1:14" ht="10.199999999999999" customHeight="1" x14ac:dyDescent="0.2">
      <c r="A16" s="19" t="s">
        <v>8</v>
      </c>
      <c r="B16" s="37">
        <v>45.8</v>
      </c>
      <c r="C16" s="37">
        <v>110.90600000000001</v>
      </c>
      <c r="D16" s="37">
        <v>0.33900000000000002</v>
      </c>
      <c r="E16" s="37">
        <f>F16-B16</f>
        <v>119.75600000000001</v>
      </c>
      <c r="F16" s="37">
        <v>165.55600000000001</v>
      </c>
      <c r="H16" s="19" t="s">
        <v>8</v>
      </c>
      <c r="I16" s="37">
        <v>58.720999999999997</v>
      </c>
      <c r="J16" s="37">
        <v>87.257000000000005</v>
      </c>
      <c r="K16" s="37">
        <v>0.41499999999999998</v>
      </c>
      <c r="L16" s="37">
        <f>M16-I16</f>
        <v>95.256</v>
      </c>
      <c r="M16" s="37">
        <v>153.977</v>
      </c>
      <c r="N16" s="37"/>
    </row>
    <row r="17" spans="1:14" ht="10.199999999999999" customHeight="1" x14ac:dyDescent="0.2">
      <c r="A17" s="19" t="s">
        <v>14</v>
      </c>
      <c r="B17" s="37">
        <v>14.276</v>
      </c>
      <c r="C17" s="37">
        <v>47.841999999999999</v>
      </c>
      <c r="D17" s="37">
        <v>27.98</v>
      </c>
      <c r="E17" s="37">
        <f>F17-B17</f>
        <v>80.694000000000003</v>
      </c>
      <c r="F17" s="37">
        <v>94.97</v>
      </c>
      <c r="H17" s="19" t="s">
        <v>14</v>
      </c>
      <c r="I17" s="37">
        <v>7.468</v>
      </c>
      <c r="J17" s="37">
        <v>51.194000000000003</v>
      </c>
      <c r="K17" s="37">
        <v>34.200000000000003</v>
      </c>
      <c r="L17" s="37">
        <f>M17-I17</f>
        <v>91.533999999999992</v>
      </c>
      <c r="M17" s="37">
        <v>99.001999999999995</v>
      </c>
      <c r="N17" s="42"/>
    </row>
    <row r="18" spans="1:14" ht="10.199999999999999" customHeight="1" x14ac:dyDescent="0.2">
      <c r="A18" s="27" t="s">
        <v>15</v>
      </c>
      <c r="B18" s="34"/>
      <c r="C18" s="34"/>
      <c r="D18" s="34"/>
      <c r="E18" s="34"/>
      <c r="F18" s="34"/>
      <c r="H18" s="27" t="s">
        <v>15</v>
      </c>
      <c r="I18" s="34"/>
      <c r="J18" s="34"/>
      <c r="K18" s="34"/>
      <c r="L18" s="34"/>
      <c r="M18" s="34"/>
    </row>
    <row r="19" spans="1:14" ht="10.199999999999999" customHeight="1" x14ac:dyDescent="0.2">
      <c r="A19" s="19" t="s">
        <v>12</v>
      </c>
      <c r="B19" s="34"/>
      <c r="C19" s="34"/>
      <c r="D19" s="34"/>
      <c r="E19" s="34"/>
      <c r="F19" s="34"/>
      <c r="H19" s="19" t="s">
        <v>12</v>
      </c>
      <c r="I19" s="34"/>
      <c r="J19" s="34"/>
      <c r="K19" s="34"/>
      <c r="L19" s="34"/>
      <c r="M19" s="34"/>
    </row>
    <row r="20" spans="1:14" ht="10.199999999999999" customHeight="1" x14ac:dyDescent="0.2">
      <c r="A20" s="19" t="s">
        <v>105</v>
      </c>
      <c r="B20" s="37">
        <v>0.36499999999999999</v>
      </c>
      <c r="C20" s="37">
        <v>6.7539999999999996</v>
      </c>
      <c r="D20" s="37">
        <v>3.0190000000000001</v>
      </c>
      <c r="E20" s="37">
        <f>F20-B20</f>
        <v>15.358000000000001</v>
      </c>
      <c r="F20" s="37">
        <v>15.723000000000001</v>
      </c>
      <c r="H20" s="19" t="s">
        <v>105</v>
      </c>
      <c r="I20" s="37">
        <f>B55</f>
        <v>0.309</v>
      </c>
      <c r="J20" s="37">
        <f>C55</f>
        <v>6.673</v>
      </c>
      <c r="K20" s="43">
        <f>D55</f>
        <v>2.0019999999999998</v>
      </c>
      <c r="L20" s="37">
        <f>E55</f>
        <v>14.288</v>
      </c>
      <c r="M20" s="37">
        <f>F55</f>
        <v>14.597</v>
      </c>
    </row>
    <row r="21" spans="1:14" ht="10.199999999999999" customHeight="1" x14ac:dyDescent="0.2">
      <c r="A21" s="19" t="s">
        <v>23</v>
      </c>
      <c r="B21" s="37">
        <v>46.357999999999997</v>
      </c>
      <c r="C21" s="37">
        <v>73.355000000000004</v>
      </c>
      <c r="D21" s="37">
        <v>22.372</v>
      </c>
      <c r="E21" s="37">
        <f>F21-B21</f>
        <v>198.81799999999998</v>
      </c>
      <c r="F21" s="37">
        <v>245.17599999999999</v>
      </c>
      <c r="H21" s="19" t="s">
        <v>23</v>
      </c>
      <c r="I21" s="37">
        <v>47.005000000000003</v>
      </c>
      <c r="J21" s="37">
        <v>76.036000000000001</v>
      </c>
      <c r="K21" s="37">
        <v>22.602</v>
      </c>
      <c r="L21" s="37">
        <f>M21-I21</f>
        <v>198.56300000000002</v>
      </c>
      <c r="M21" s="37">
        <v>245.56800000000001</v>
      </c>
    </row>
    <row r="22" spans="1:14" ht="10.199999999999999" customHeight="1" x14ac:dyDescent="0.2">
      <c r="A22" s="19" t="s">
        <v>78</v>
      </c>
      <c r="B22" s="37">
        <v>0.57999999999999996</v>
      </c>
      <c r="C22" s="37">
        <v>3.4000000000000002E-2</v>
      </c>
      <c r="D22" s="37">
        <v>37.363999999999997</v>
      </c>
      <c r="E22" s="37">
        <f>F22-B22</f>
        <v>62.201999999999998</v>
      </c>
      <c r="F22" s="37">
        <v>62.781999999999996</v>
      </c>
      <c r="H22" s="19" t="s">
        <v>78</v>
      </c>
      <c r="I22" s="37">
        <v>0.58899999999999997</v>
      </c>
      <c r="J22" s="37">
        <v>0.79300000000000004</v>
      </c>
      <c r="K22" s="37">
        <v>38.133000000000003</v>
      </c>
      <c r="L22" s="37">
        <f>M22-I22</f>
        <v>65.442999999999998</v>
      </c>
      <c r="M22" s="37">
        <v>66.031999999999996</v>
      </c>
    </row>
    <row r="23" spans="1:14" ht="10.199999999999999" customHeight="1" x14ac:dyDescent="0.2">
      <c r="A23" s="19" t="s">
        <v>13</v>
      </c>
      <c r="B23" s="37"/>
      <c r="C23" s="37"/>
      <c r="D23" s="37"/>
      <c r="E23" s="37"/>
      <c r="F23" s="37"/>
      <c r="H23" s="19" t="s">
        <v>13</v>
      </c>
      <c r="I23" s="42"/>
      <c r="J23" s="37"/>
      <c r="K23" s="42"/>
      <c r="L23" s="37"/>
      <c r="M23" s="42"/>
    </row>
    <row r="24" spans="1:14" ht="10.199999999999999" customHeight="1" x14ac:dyDescent="0.2">
      <c r="A24" s="19" t="s">
        <v>81</v>
      </c>
      <c r="B24" s="37">
        <v>34.444000000000003</v>
      </c>
      <c r="C24" s="37">
        <v>27.48</v>
      </c>
      <c r="D24" s="37">
        <v>59.127000000000002</v>
      </c>
      <c r="E24" s="37">
        <f>F24-B24</f>
        <v>206.19799999999998</v>
      </c>
      <c r="F24" s="37">
        <v>240.642</v>
      </c>
      <c r="H24" s="19" t="s">
        <v>81</v>
      </c>
      <c r="I24" s="37">
        <v>35.351999999999997</v>
      </c>
      <c r="J24" s="37">
        <v>29.163</v>
      </c>
      <c r="K24" s="37">
        <v>59.847000000000001</v>
      </c>
      <c r="L24" s="37">
        <f>M24-I24</f>
        <v>208.155</v>
      </c>
      <c r="M24" s="37">
        <v>243.50700000000001</v>
      </c>
    </row>
    <row r="25" spans="1:14" ht="10.199999999999999" customHeight="1" x14ac:dyDescent="0.2">
      <c r="A25" s="19" t="s">
        <v>8</v>
      </c>
      <c r="B25" s="37">
        <v>12.548999999999999</v>
      </c>
      <c r="C25" s="37">
        <v>46.125999999999998</v>
      </c>
      <c r="D25" s="37">
        <v>0.99399999999999999</v>
      </c>
      <c r="E25" s="37">
        <f>F25-B25</f>
        <v>55.323</v>
      </c>
      <c r="F25" s="37">
        <v>67.872</v>
      </c>
      <c r="H25" s="19" t="s">
        <v>8</v>
      </c>
      <c r="I25" s="37">
        <v>12.269</v>
      </c>
      <c r="J25" s="37">
        <v>47.735999999999997</v>
      </c>
      <c r="K25" s="37">
        <v>1.125</v>
      </c>
      <c r="L25" s="37">
        <f t="shared" ref="L25:L26" si="0">M25-I25</f>
        <v>56.166000000000004</v>
      </c>
      <c r="M25" s="37">
        <v>68.435000000000002</v>
      </c>
    </row>
    <row r="26" spans="1:14" ht="10.199999999999999" customHeight="1" x14ac:dyDescent="0.2">
      <c r="A26" s="19" t="s">
        <v>14</v>
      </c>
      <c r="B26" s="37">
        <v>0.31</v>
      </c>
      <c r="C26" s="37">
        <v>6.5369999999999999</v>
      </c>
      <c r="D26" s="37">
        <v>2.6339999999999999</v>
      </c>
      <c r="E26" s="37">
        <f>F26-B26</f>
        <v>14.856999999999999</v>
      </c>
      <c r="F26" s="37">
        <v>15.167</v>
      </c>
      <c r="H26" s="19" t="s">
        <v>14</v>
      </c>
      <c r="I26" s="37">
        <v>0.28199999999999997</v>
      </c>
      <c r="J26" s="37">
        <v>6.6029999999999998</v>
      </c>
      <c r="K26" s="37">
        <v>1.7649999999999999</v>
      </c>
      <c r="L26" s="37">
        <f t="shared" si="0"/>
        <v>13.973000000000001</v>
      </c>
      <c r="M26" s="37">
        <v>14.255000000000001</v>
      </c>
    </row>
    <row r="27" spans="1:14" ht="10.199999999999999" customHeight="1" x14ac:dyDescent="0.2">
      <c r="A27" s="27" t="s">
        <v>16</v>
      </c>
      <c r="B27" s="37"/>
      <c r="C27" s="34"/>
      <c r="D27" s="34"/>
      <c r="E27" s="34"/>
      <c r="F27" s="34"/>
      <c r="H27" s="27" t="s">
        <v>16</v>
      </c>
      <c r="I27" s="34"/>
      <c r="J27" s="34"/>
      <c r="K27" s="34"/>
      <c r="L27" s="34"/>
      <c r="M27" s="34"/>
    </row>
    <row r="28" spans="1:14" ht="10.199999999999999" customHeight="1" x14ac:dyDescent="0.2">
      <c r="A28" s="19" t="s">
        <v>12</v>
      </c>
      <c r="B28" s="37"/>
      <c r="C28" s="34"/>
      <c r="D28" s="34"/>
      <c r="E28" s="34"/>
      <c r="F28" s="34"/>
      <c r="H28" s="19" t="s">
        <v>12</v>
      </c>
      <c r="I28" s="34"/>
      <c r="J28" s="34"/>
      <c r="K28" s="34"/>
      <c r="L28" s="34"/>
      <c r="M28" s="34"/>
    </row>
    <row r="29" spans="1:14" ht="10.199999999999999" customHeight="1" x14ac:dyDescent="0.2">
      <c r="A29" s="19" t="s">
        <v>105</v>
      </c>
      <c r="B29" s="37">
        <v>0.80500000000000005</v>
      </c>
      <c r="C29" s="37">
        <v>1.0860000000000001</v>
      </c>
      <c r="D29" s="37">
        <v>1.26</v>
      </c>
      <c r="E29" s="37">
        <f>F29-B29</f>
        <v>3.8660000000000001</v>
      </c>
      <c r="F29" s="37">
        <v>4.6710000000000003</v>
      </c>
      <c r="H29" s="19" t="s">
        <v>105</v>
      </c>
      <c r="I29" s="37">
        <f>B64</f>
        <v>0.96699999999999997</v>
      </c>
      <c r="J29" s="37">
        <f t="shared" ref="J29:M29" si="1">C64</f>
        <v>1.2829999999999999</v>
      </c>
      <c r="K29" s="37">
        <f t="shared" si="1"/>
        <v>1.6679999999999999</v>
      </c>
      <c r="L29" s="37">
        <f t="shared" si="1"/>
        <v>4.2990000000000004</v>
      </c>
      <c r="M29" s="37">
        <f t="shared" si="1"/>
        <v>5.266</v>
      </c>
    </row>
    <row r="30" spans="1:14" ht="10.199999999999999" customHeight="1" x14ac:dyDescent="0.2">
      <c r="A30" s="19" t="s">
        <v>23</v>
      </c>
      <c r="B30" s="37">
        <v>11.298999999999999</v>
      </c>
      <c r="C30" s="37">
        <v>20.327000000000002</v>
      </c>
      <c r="D30" s="37">
        <v>19.399000000000001</v>
      </c>
      <c r="E30" s="37">
        <f>F30-B30</f>
        <v>47.19</v>
      </c>
      <c r="F30" s="37">
        <v>58.488999999999997</v>
      </c>
      <c r="H30" s="19" t="s">
        <v>23</v>
      </c>
      <c r="I30" s="37">
        <v>11.864000000000001</v>
      </c>
      <c r="J30" s="37">
        <v>20.681000000000001</v>
      </c>
      <c r="K30" s="37">
        <v>18.885000000000002</v>
      </c>
      <c r="L30" s="37">
        <f>M30-I30</f>
        <v>47.174999999999997</v>
      </c>
      <c r="M30" s="37">
        <v>59.039000000000001</v>
      </c>
    </row>
    <row r="31" spans="1:14" ht="10.199999999999999" customHeight="1" x14ac:dyDescent="0.2">
      <c r="A31" s="19" t="s">
        <v>78</v>
      </c>
      <c r="B31" s="37">
        <v>0.14499999999999999</v>
      </c>
      <c r="C31" s="37">
        <v>0.55800000000000005</v>
      </c>
      <c r="D31" s="37">
        <v>7.1</v>
      </c>
      <c r="E31" s="37">
        <f>F31-B31</f>
        <v>11.337</v>
      </c>
      <c r="F31" s="37">
        <v>11.481999999999999</v>
      </c>
      <c r="H31" s="19" t="s">
        <v>78</v>
      </c>
      <c r="I31" s="37">
        <v>0.13800000000000001</v>
      </c>
      <c r="J31" s="37">
        <v>0.58899999999999997</v>
      </c>
      <c r="K31" s="37">
        <v>6.5679999999999996</v>
      </c>
      <c r="L31" s="37">
        <f>M31-I31</f>
        <v>11.321</v>
      </c>
      <c r="M31" s="37">
        <v>11.459</v>
      </c>
    </row>
    <row r="32" spans="1:14" ht="10.199999999999999" customHeight="1" x14ac:dyDescent="0.2">
      <c r="A32" s="19" t="s">
        <v>13</v>
      </c>
      <c r="B32" s="37"/>
      <c r="C32" s="37"/>
      <c r="D32" s="37"/>
      <c r="E32" s="37"/>
      <c r="F32" s="37"/>
      <c r="H32" s="19" t="s">
        <v>13</v>
      </c>
      <c r="I32" s="37"/>
      <c r="J32" s="37"/>
      <c r="K32" s="37"/>
      <c r="L32" s="37"/>
      <c r="M32" s="37"/>
    </row>
    <row r="33" spans="1:13" ht="10.199999999999999" customHeight="1" x14ac:dyDescent="0.2">
      <c r="A33" s="19" t="s">
        <v>81</v>
      </c>
      <c r="B33" s="37">
        <v>10.122</v>
      </c>
      <c r="C33" s="37">
        <v>12.365</v>
      </c>
      <c r="D33" s="37">
        <v>25.783999999999999</v>
      </c>
      <c r="E33" s="37">
        <f>F33-B33</f>
        <v>46.881999999999998</v>
      </c>
      <c r="F33" s="37">
        <v>57.003999999999998</v>
      </c>
      <c r="H33" s="19" t="s">
        <v>81</v>
      </c>
      <c r="I33" s="37">
        <v>11.262</v>
      </c>
      <c r="J33" s="37">
        <v>12.586</v>
      </c>
      <c r="K33" s="37">
        <v>26.125</v>
      </c>
      <c r="L33" s="37">
        <f>M33-I33</f>
        <v>47.945</v>
      </c>
      <c r="M33" s="37">
        <v>59.207000000000001</v>
      </c>
    </row>
    <row r="34" spans="1:13" ht="10.199999999999999" customHeight="1" x14ac:dyDescent="0.2">
      <c r="A34" s="19" t="s">
        <v>8</v>
      </c>
      <c r="B34" s="37">
        <v>1.2869999999999999</v>
      </c>
      <c r="C34" s="37">
        <v>8.1</v>
      </c>
      <c r="D34" s="37">
        <v>0.47399999999999998</v>
      </c>
      <c r="E34" s="37">
        <f>F34-B34</f>
        <v>11.085000000000001</v>
      </c>
      <c r="F34" s="37">
        <v>12.372</v>
      </c>
      <c r="H34" s="19" t="s">
        <v>8</v>
      </c>
      <c r="I34" s="37">
        <v>0.80400000000000005</v>
      </c>
      <c r="J34" s="37">
        <v>8.6219999999999999</v>
      </c>
      <c r="K34" s="37">
        <v>0.27800000000000002</v>
      </c>
      <c r="L34" s="37">
        <f>M34-I34</f>
        <v>11.327999999999999</v>
      </c>
      <c r="M34" s="37">
        <v>12.132</v>
      </c>
    </row>
    <row r="35" spans="1:13" ht="10.199999999999999" customHeight="1" x14ac:dyDescent="0.2">
      <c r="A35" s="19" t="s">
        <v>14</v>
      </c>
      <c r="B35" s="37">
        <v>0.84</v>
      </c>
      <c r="C35" s="37">
        <v>1.506</v>
      </c>
      <c r="D35" s="37">
        <v>1.5009999999999999</v>
      </c>
      <c r="E35" s="37">
        <f>F35-B35</f>
        <v>4.4260000000000002</v>
      </c>
      <c r="F35" s="37">
        <v>5.266</v>
      </c>
      <c r="H35" s="19" t="s">
        <v>14</v>
      </c>
      <c r="I35" s="37">
        <v>0.90300000000000002</v>
      </c>
      <c r="J35" s="37">
        <v>1.345</v>
      </c>
      <c r="K35" s="37">
        <v>0.71799999999999997</v>
      </c>
      <c r="L35" s="37">
        <f>M35-I35</f>
        <v>3.5219999999999998</v>
      </c>
      <c r="M35" s="37">
        <v>4.4249999999999998</v>
      </c>
    </row>
    <row r="36" spans="1:13" ht="12" customHeight="1" x14ac:dyDescent="0.2">
      <c r="A36" s="40" t="s">
        <v>106</v>
      </c>
      <c r="B36" s="34"/>
      <c r="C36" s="34"/>
      <c r="D36" s="34"/>
      <c r="E36" s="34"/>
      <c r="F36" s="34"/>
      <c r="H36" s="40" t="s">
        <v>136</v>
      </c>
    </row>
    <row r="37" spans="1:13" x14ac:dyDescent="0.2">
      <c r="A37" s="27" t="s">
        <v>11</v>
      </c>
      <c r="B37" s="34"/>
      <c r="C37" s="35"/>
      <c r="D37" s="34"/>
      <c r="E37" s="34"/>
      <c r="F37" s="34"/>
      <c r="H37" s="40" t="s">
        <v>11</v>
      </c>
    </row>
    <row r="38" spans="1:13" x14ac:dyDescent="0.2">
      <c r="A38" s="19" t="s">
        <v>12</v>
      </c>
      <c r="B38" s="34"/>
      <c r="C38" s="34"/>
      <c r="D38" s="34"/>
      <c r="E38" s="34"/>
      <c r="F38" s="34"/>
      <c r="H38" s="44" t="s">
        <v>12</v>
      </c>
    </row>
    <row r="39" spans="1:13" x14ac:dyDescent="0.2">
      <c r="A39" s="19" t="s">
        <v>105</v>
      </c>
      <c r="B39" s="37">
        <f>B17</f>
        <v>14.276</v>
      </c>
      <c r="C39" s="37">
        <f>C17</f>
        <v>47.841999999999999</v>
      </c>
      <c r="D39" s="37">
        <f>D17</f>
        <v>27.98</v>
      </c>
      <c r="E39" s="37">
        <f>E17</f>
        <v>80.694000000000003</v>
      </c>
      <c r="F39" s="37">
        <f>F17</f>
        <v>94.97</v>
      </c>
      <c r="H39" s="19" t="s">
        <v>105</v>
      </c>
      <c r="I39" s="37">
        <f>I17</f>
        <v>7.468</v>
      </c>
      <c r="J39" s="37">
        <f>J17</f>
        <v>51.194000000000003</v>
      </c>
      <c r="K39" s="37">
        <f>K17</f>
        <v>34.200000000000003</v>
      </c>
      <c r="L39" s="37">
        <f>L17</f>
        <v>91.533999999999992</v>
      </c>
      <c r="M39" s="37">
        <f>M17</f>
        <v>99.001999999999995</v>
      </c>
    </row>
    <row r="40" spans="1:13" ht="12" customHeight="1" x14ac:dyDescent="0.2">
      <c r="A40" s="19" t="s">
        <v>23</v>
      </c>
      <c r="B40" s="37">
        <v>114.749</v>
      </c>
      <c r="C40" s="37">
        <v>197.339</v>
      </c>
      <c r="D40" s="37">
        <v>23.253</v>
      </c>
      <c r="E40" s="37">
        <f>F40-B40</f>
        <v>253.727</v>
      </c>
      <c r="F40" s="37">
        <v>368.476</v>
      </c>
      <c r="G40" s="41"/>
      <c r="H40" s="19" t="s">
        <v>23</v>
      </c>
      <c r="I40" s="37">
        <v>116.377</v>
      </c>
      <c r="J40" s="37">
        <v>198.1</v>
      </c>
      <c r="K40" s="37">
        <v>23.663</v>
      </c>
      <c r="L40" s="37">
        <f>M40-I40</f>
        <v>258.77100000000002</v>
      </c>
      <c r="M40" s="37">
        <v>375.14800000000002</v>
      </c>
    </row>
    <row r="41" spans="1:13" x14ac:dyDescent="0.2">
      <c r="A41" s="19" t="s">
        <v>78</v>
      </c>
      <c r="B41" s="37">
        <v>0.53900000000000003</v>
      </c>
      <c r="C41" s="37">
        <v>5.9180000000000001</v>
      </c>
      <c r="D41" s="37">
        <v>133.392</v>
      </c>
      <c r="E41" s="37">
        <f>F41-B41</f>
        <v>165.00700000000001</v>
      </c>
      <c r="F41" s="37">
        <v>165.54599999999999</v>
      </c>
      <c r="G41" s="41"/>
      <c r="H41" s="19" t="s">
        <v>78</v>
      </c>
      <c r="I41" s="37">
        <v>0.40799999999999997</v>
      </c>
      <c r="J41" s="37">
        <v>8.0180000000000007</v>
      </c>
      <c r="K41" s="37">
        <v>129.52500000000001</v>
      </c>
      <c r="L41" s="37">
        <f>M41-I41</f>
        <v>164.98500000000001</v>
      </c>
      <c r="M41" s="37">
        <v>165.393</v>
      </c>
    </row>
    <row r="42" spans="1:13" x14ac:dyDescent="0.2">
      <c r="A42" s="19" t="s">
        <v>13</v>
      </c>
      <c r="B42" s="37"/>
      <c r="C42" s="37"/>
      <c r="D42" s="37"/>
      <c r="E42" s="37"/>
      <c r="F42" s="37"/>
      <c r="H42" s="19" t="s">
        <v>13</v>
      </c>
      <c r="I42" s="37"/>
      <c r="J42" s="37"/>
      <c r="K42" s="37"/>
      <c r="L42" s="37"/>
      <c r="M42" s="37"/>
    </row>
    <row r="43" spans="1:13" x14ac:dyDescent="0.2">
      <c r="A43" s="19" t="s">
        <v>79</v>
      </c>
      <c r="B43" s="37">
        <v>58.256999999999998</v>
      </c>
      <c r="C43" s="37">
        <v>90.251999999999995</v>
      </c>
      <c r="D43" s="37">
        <v>122.1</v>
      </c>
      <c r="E43" s="37">
        <f>F43-B43</f>
        <v>257.726</v>
      </c>
      <c r="F43" s="37">
        <v>315.983</v>
      </c>
      <c r="G43" s="41"/>
      <c r="H43" s="19" t="s">
        <v>79</v>
      </c>
      <c r="I43" s="37">
        <v>60.418999999999997</v>
      </c>
      <c r="J43" s="37">
        <v>91.54</v>
      </c>
      <c r="K43" s="37">
        <v>120.5</v>
      </c>
      <c r="L43" s="37">
        <f>M43-I43</f>
        <v>259.62100000000004</v>
      </c>
      <c r="M43" s="37">
        <v>320.04000000000002</v>
      </c>
    </row>
    <row r="44" spans="1:13" x14ac:dyDescent="0.2">
      <c r="A44" s="19" t="s">
        <v>80</v>
      </c>
      <c r="B44" s="37">
        <v>60.905000000000001</v>
      </c>
      <c r="C44" s="37">
        <v>100.93600000000001</v>
      </c>
      <c r="D44" s="37">
        <v>149.80199999999999</v>
      </c>
      <c r="E44" s="37">
        <f>F44-B44</f>
        <v>303.06100000000004</v>
      </c>
      <c r="F44" s="37">
        <v>363.96600000000001</v>
      </c>
      <c r="G44" s="41"/>
      <c r="H44" s="19" t="s">
        <v>80</v>
      </c>
      <c r="I44" s="37">
        <v>63.692</v>
      </c>
      <c r="J44" s="37">
        <v>101.15</v>
      </c>
      <c r="K44" s="37">
        <v>149.84200000000001</v>
      </c>
      <c r="L44" s="37">
        <f>M44-I44</f>
        <v>307.43899999999996</v>
      </c>
      <c r="M44" s="37">
        <v>371.13099999999997</v>
      </c>
    </row>
    <row r="45" spans="1:13" x14ac:dyDescent="0.2">
      <c r="A45" s="19" t="s">
        <v>8</v>
      </c>
      <c r="B45" s="37">
        <v>61.664999999999999</v>
      </c>
      <c r="C45" s="37">
        <v>94.948999999999998</v>
      </c>
      <c r="D45" s="37">
        <v>0.26800000000000002</v>
      </c>
      <c r="E45" s="37">
        <f>F45-B45</f>
        <v>103.32900000000001</v>
      </c>
      <c r="F45" s="37">
        <v>164.994</v>
      </c>
      <c r="G45" s="41"/>
      <c r="H45" s="19" t="s">
        <v>8</v>
      </c>
      <c r="I45" s="37">
        <v>54.838999999999999</v>
      </c>
      <c r="J45" s="37">
        <v>104.5</v>
      </c>
      <c r="K45" s="37">
        <v>0.36499999999999999</v>
      </c>
      <c r="L45" s="37">
        <f>M45-I45</f>
        <v>113.56299999999999</v>
      </c>
      <c r="M45" s="37">
        <v>168.40199999999999</v>
      </c>
    </row>
    <row r="46" spans="1:13" x14ac:dyDescent="0.2">
      <c r="A46" s="19" t="s">
        <v>14</v>
      </c>
      <c r="B46" s="37">
        <v>6.9939999999999998</v>
      </c>
      <c r="C46" s="37">
        <v>55.213999999999999</v>
      </c>
      <c r="D46" s="37">
        <v>34.555</v>
      </c>
      <c r="E46" s="37">
        <f>F46-B46</f>
        <v>93.037999999999997</v>
      </c>
      <c r="F46" s="37">
        <v>100.032</v>
      </c>
      <c r="H46" s="19" t="s">
        <v>14</v>
      </c>
      <c r="I46" s="37">
        <v>5.7220000000000004</v>
      </c>
      <c r="J46" s="37">
        <v>51.661999999999999</v>
      </c>
      <c r="K46" s="37">
        <v>37.180999999999997</v>
      </c>
      <c r="L46" s="37">
        <f>M46-I46</f>
        <v>94.288000000000011</v>
      </c>
      <c r="M46" s="37">
        <v>100.01</v>
      </c>
    </row>
    <row r="47" spans="1:13" x14ac:dyDescent="0.2">
      <c r="A47" s="27" t="s">
        <v>15</v>
      </c>
      <c r="B47" s="37"/>
      <c r="E47" s="34"/>
      <c r="F47" s="34"/>
      <c r="H47" s="27" t="s">
        <v>15</v>
      </c>
      <c r="I47" s="34"/>
      <c r="J47" s="34"/>
      <c r="K47" s="34"/>
      <c r="L47" s="34"/>
      <c r="M47" s="34"/>
    </row>
    <row r="48" spans="1:13" x14ac:dyDescent="0.2">
      <c r="A48" s="19" t="s">
        <v>12</v>
      </c>
      <c r="B48" s="37"/>
      <c r="C48" s="35"/>
      <c r="D48" s="34"/>
      <c r="E48" s="34"/>
      <c r="F48" s="34"/>
      <c r="G48" s="45"/>
      <c r="H48" s="19" t="s">
        <v>12</v>
      </c>
      <c r="I48" s="34"/>
      <c r="J48" s="34"/>
      <c r="K48" s="34"/>
      <c r="L48" s="34"/>
      <c r="M48" s="34"/>
    </row>
    <row r="49" spans="1:13" x14ac:dyDescent="0.2">
      <c r="A49" s="19" t="s">
        <v>105</v>
      </c>
      <c r="B49" s="37">
        <f>B26</f>
        <v>0.31</v>
      </c>
      <c r="C49" s="37">
        <f>C26</f>
        <v>6.5369999999999999</v>
      </c>
      <c r="D49" s="37">
        <f>D26</f>
        <v>2.6339999999999999</v>
      </c>
      <c r="E49" s="37">
        <f>E26</f>
        <v>14.856999999999999</v>
      </c>
      <c r="F49" s="37">
        <f>F26</f>
        <v>15.167</v>
      </c>
      <c r="G49" s="45"/>
      <c r="H49" s="19" t="s">
        <v>105</v>
      </c>
      <c r="I49" s="37">
        <f>I26</f>
        <v>0.28199999999999997</v>
      </c>
      <c r="J49" s="37">
        <f t="shared" ref="J49:M49" si="2">J26</f>
        <v>6.6029999999999998</v>
      </c>
      <c r="K49" s="37">
        <f>K26</f>
        <v>1.7649999999999999</v>
      </c>
      <c r="L49" s="37">
        <f t="shared" si="2"/>
        <v>13.973000000000001</v>
      </c>
      <c r="M49" s="37">
        <f t="shared" si="2"/>
        <v>14.255000000000001</v>
      </c>
    </row>
    <row r="50" spans="1:13" x14ac:dyDescent="0.2">
      <c r="A50" s="19" t="s">
        <v>23</v>
      </c>
      <c r="B50" s="37">
        <v>45.872</v>
      </c>
      <c r="C50" s="37">
        <v>75.501999999999995</v>
      </c>
      <c r="D50" s="37">
        <v>22.861000000000001</v>
      </c>
      <c r="E50" s="37">
        <f>F50-B50</f>
        <v>202.37400000000002</v>
      </c>
      <c r="F50" s="37">
        <v>248.24600000000001</v>
      </c>
      <c r="H50" s="19" t="s">
        <v>23</v>
      </c>
      <c r="I50" s="37">
        <v>47.662999999999997</v>
      </c>
      <c r="J50" s="37">
        <v>76.131</v>
      </c>
      <c r="K50" s="37">
        <v>22.381</v>
      </c>
      <c r="L50" s="37">
        <f>M50-I50</f>
        <v>203.80599999999998</v>
      </c>
      <c r="M50" s="37">
        <v>251.46899999999999</v>
      </c>
    </row>
    <row r="51" spans="1:13" x14ac:dyDescent="0.2">
      <c r="A51" s="19" t="s">
        <v>78</v>
      </c>
      <c r="B51" s="37">
        <v>0.71199999999999997</v>
      </c>
      <c r="C51" s="37">
        <v>0.255</v>
      </c>
      <c r="D51" s="37">
        <v>37.250999999999998</v>
      </c>
      <c r="E51" s="37">
        <f>F51-B51</f>
        <v>63.728999999999999</v>
      </c>
      <c r="F51" s="37">
        <v>64.441000000000003</v>
      </c>
      <c r="H51" s="19" t="s">
        <v>78</v>
      </c>
      <c r="I51" s="37">
        <v>0.54400000000000004</v>
      </c>
      <c r="J51" s="37">
        <v>0.11799999999999999</v>
      </c>
      <c r="K51" s="37">
        <v>38.1</v>
      </c>
      <c r="L51" s="37">
        <f>M51-I51</f>
        <v>63.754000000000005</v>
      </c>
      <c r="M51" s="37">
        <v>64.298000000000002</v>
      </c>
    </row>
    <row r="52" spans="1:13" x14ac:dyDescent="0.2">
      <c r="A52" s="19" t="s">
        <v>13</v>
      </c>
      <c r="B52" s="37"/>
      <c r="C52" s="37"/>
      <c r="D52" s="37"/>
      <c r="E52" s="37"/>
      <c r="F52" s="37"/>
      <c r="H52" s="19" t="s">
        <v>13</v>
      </c>
      <c r="I52" s="42"/>
      <c r="J52" s="37"/>
      <c r="K52" s="42"/>
      <c r="L52" s="37"/>
      <c r="M52" s="42"/>
    </row>
    <row r="53" spans="1:13" x14ac:dyDescent="0.2">
      <c r="A53" s="19" t="s">
        <v>81</v>
      </c>
      <c r="B53" s="37">
        <v>34.179000000000002</v>
      </c>
      <c r="C53" s="37">
        <v>28.324999999999999</v>
      </c>
      <c r="D53" s="37">
        <v>59.625</v>
      </c>
      <c r="E53" s="37">
        <f>F53-B53</f>
        <v>209.738</v>
      </c>
      <c r="F53" s="37">
        <v>243.917</v>
      </c>
      <c r="H53" s="19" t="s">
        <v>81</v>
      </c>
      <c r="I53" s="37">
        <v>35.743000000000002</v>
      </c>
      <c r="J53" s="37">
        <v>29.9</v>
      </c>
      <c r="K53" s="37">
        <v>59.472000000000001</v>
      </c>
      <c r="L53" s="37">
        <f>M53-I53</f>
        <v>213.13200000000001</v>
      </c>
      <c r="M53" s="37">
        <v>248.875</v>
      </c>
    </row>
    <row r="54" spans="1:13" x14ac:dyDescent="0.2">
      <c r="A54" s="19" t="s">
        <v>8</v>
      </c>
      <c r="B54" s="37">
        <v>12.406000000000001</v>
      </c>
      <c r="C54" s="37">
        <v>47.295999999999999</v>
      </c>
      <c r="D54" s="37">
        <v>1.119</v>
      </c>
      <c r="E54" s="37">
        <f>F54-B54</f>
        <v>56.934000000000005</v>
      </c>
      <c r="F54" s="37">
        <v>69.34</v>
      </c>
      <c r="H54" s="19" t="s">
        <v>8</v>
      </c>
      <c r="I54" s="37">
        <v>12.428000000000001</v>
      </c>
      <c r="J54" s="37">
        <v>47.2</v>
      </c>
      <c r="K54" s="37">
        <v>1.091</v>
      </c>
      <c r="L54" s="37">
        <f t="shared" ref="L54:L55" si="3">M54-I54</f>
        <v>55.75500000000001</v>
      </c>
      <c r="M54" s="37">
        <v>68.183000000000007</v>
      </c>
    </row>
    <row r="55" spans="1:13" x14ac:dyDescent="0.2">
      <c r="A55" s="19" t="s">
        <v>14</v>
      </c>
      <c r="B55" s="37">
        <v>0.309</v>
      </c>
      <c r="C55" s="37">
        <v>6.673</v>
      </c>
      <c r="D55" s="37">
        <v>2.0019999999999998</v>
      </c>
      <c r="E55" s="37">
        <f>F55-B55</f>
        <v>14.288</v>
      </c>
      <c r="F55" s="37">
        <v>14.597</v>
      </c>
      <c r="H55" s="19" t="s">
        <v>14</v>
      </c>
      <c r="I55" s="37">
        <v>0.318</v>
      </c>
      <c r="J55" s="37">
        <v>5.7519999999999998</v>
      </c>
      <c r="K55" s="37">
        <v>1.6830000000000001</v>
      </c>
      <c r="L55" s="37">
        <f t="shared" si="3"/>
        <v>12.646000000000001</v>
      </c>
      <c r="M55" s="37">
        <v>12.964</v>
      </c>
    </row>
    <row r="56" spans="1:13" x14ac:dyDescent="0.2">
      <c r="A56" s="27" t="s">
        <v>16</v>
      </c>
      <c r="B56" s="37"/>
      <c r="D56" s="34"/>
      <c r="E56" s="34"/>
      <c r="F56" s="37"/>
      <c r="H56" s="27" t="s">
        <v>16</v>
      </c>
      <c r="I56" s="34"/>
      <c r="J56" s="34"/>
      <c r="K56" s="34"/>
      <c r="L56" s="34"/>
      <c r="M56" s="34"/>
    </row>
    <row r="57" spans="1:13" x14ac:dyDescent="0.2">
      <c r="A57" s="19" t="s">
        <v>12</v>
      </c>
      <c r="B57" s="37"/>
      <c r="C57" s="34"/>
      <c r="D57" s="34"/>
      <c r="E57" s="34"/>
      <c r="F57" s="34"/>
      <c r="H57" s="19" t="s">
        <v>12</v>
      </c>
      <c r="I57" s="34"/>
      <c r="J57" s="34"/>
      <c r="K57" s="34"/>
      <c r="L57" s="34"/>
      <c r="M57" s="34"/>
    </row>
    <row r="58" spans="1:13" x14ac:dyDescent="0.2">
      <c r="A58" s="19" t="s">
        <v>105</v>
      </c>
      <c r="B58" s="37">
        <f>B35</f>
        <v>0.84</v>
      </c>
      <c r="C58" s="37">
        <f t="shared" ref="C58:F58" si="4">C35</f>
        <v>1.506</v>
      </c>
      <c r="D58" s="37">
        <f t="shared" si="4"/>
        <v>1.5009999999999999</v>
      </c>
      <c r="E58" s="37">
        <f t="shared" si="4"/>
        <v>4.4260000000000002</v>
      </c>
      <c r="F58" s="37">
        <f t="shared" si="4"/>
        <v>5.266</v>
      </c>
      <c r="H58" s="19" t="s">
        <v>105</v>
      </c>
      <c r="I58" s="37">
        <f>I35</f>
        <v>0.90300000000000002</v>
      </c>
      <c r="J58" s="37">
        <f t="shared" ref="J58:M58" si="5">J35</f>
        <v>1.345</v>
      </c>
      <c r="K58" s="37">
        <f t="shared" si="5"/>
        <v>0.71799999999999997</v>
      </c>
      <c r="L58" s="37">
        <f t="shared" si="5"/>
        <v>3.5219999999999998</v>
      </c>
      <c r="M58" s="37">
        <f t="shared" si="5"/>
        <v>4.4249999999999998</v>
      </c>
    </row>
    <row r="59" spans="1:13" x14ac:dyDescent="0.2">
      <c r="A59" s="19" t="s">
        <v>23</v>
      </c>
      <c r="B59" s="37">
        <v>11.35</v>
      </c>
      <c r="C59" s="37">
        <v>20.547000000000001</v>
      </c>
      <c r="D59" s="37">
        <v>19.957999999999998</v>
      </c>
      <c r="E59" s="37">
        <f>F59-B59</f>
        <v>47.98</v>
      </c>
      <c r="F59" s="37">
        <v>59.33</v>
      </c>
      <c r="H59" s="19" t="s">
        <v>23</v>
      </c>
      <c r="I59" s="37">
        <v>11.882</v>
      </c>
      <c r="J59" s="37">
        <v>20.565999999999999</v>
      </c>
      <c r="K59" s="37">
        <v>19.952000000000002</v>
      </c>
      <c r="L59" s="37">
        <f>M59-I59</f>
        <v>48.327000000000005</v>
      </c>
      <c r="M59" s="37">
        <v>60.209000000000003</v>
      </c>
    </row>
    <row r="60" spans="1:13" x14ac:dyDescent="0.2">
      <c r="A60" s="19" t="s">
        <v>78</v>
      </c>
      <c r="B60" s="37">
        <v>0.13700000000000001</v>
      </c>
      <c r="C60" s="37">
        <v>0.74299999999999999</v>
      </c>
      <c r="D60" s="37">
        <v>6.7729999999999997</v>
      </c>
      <c r="E60" s="37">
        <f>F60-B60</f>
        <v>11.568</v>
      </c>
      <c r="F60" s="37">
        <v>11.705</v>
      </c>
      <c r="H60" s="19" t="s">
        <v>78</v>
      </c>
      <c r="I60" s="37">
        <v>0.13600000000000001</v>
      </c>
      <c r="J60" s="37">
        <v>0.52700000000000002</v>
      </c>
      <c r="K60" s="37">
        <v>6.3</v>
      </c>
      <c r="L60" s="37">
        <f>M60-I60</f>
        <v>10.807</v>
      </c>
      <c r="M60" s="37">
        <v>10.943</v>
      </c>
    </row>
    <row r="61" spans="1:13" x14ac:dyDescent="0.2">
      <c r="A61" s="19" t="s">
        <v>13</v>
      </c>
      <c r="B61" s="37"/>
      <c r="C61" s="42"/>
      <c r="D61" s="37"/>
      <c r="E61" s="37"/>
      <c r="F61" s="37"/>
      <c r="H61" s="19" t="s">
        <v>13</v>
      </c>
      <c r="I61" s="37"/>
      <c r="J61" s="37"/>
      <c r="K61" s="37"/>
      <c r="L61" s="37"/>
      <c r="M61" s="37"/>
    </row>
    <row r="62" spans="1:13" x14ac:dyDescent="0.2">
      <c r="A62" s="19" t="s">
        <v>81</v>
      </c>
      <c r="B62" s="37">
        <v>10.574999999999999</v>
      </c>
      <c r="C62" s="37">
        <v>12.489000000000001</v>
      </c>
      <c r="D62" s="37">
        <v>26.355</v>
      </c>
      <c r="E62" s="37">
        <f>F62-B62</f>
        <v>47.849999999999994</v>
      </c>
      <c r="F62" s="37">
        <v>58.424999999999997</v>
      </c>
      <c r="H62" s="19" t="s">
        <v>81</v>
      </c>
      <c r="I62" s="37">
        <v>11.816000000000001</v>
      </c>
      <c r="J62" s="37">
        <v>12.589</v>
      </c>
      <c r="K62" s="37">
        <v>25.754999999999999</v>
      </c>
      <c r="L62" s="37">
        <f>M62-I62</f>
        <v>47.534999999999997</v>
      </c>
      <c r="M62" s="37">
        <v>59.350999999999999</v>
      </c>
    </row>
    <row r="63" spans="1:13" x14ac:dyDescent="0.2">
      <c r="A63" s="19" t="s">
        <v>8</v>
      </c>
      <c r="B63" s="37">
        <v>0.78500000000000003</v>
      </c>
      <c r="C63" s="37">
        <v>9.0239999999999991</v>
      </c>
      <c r="D63" s="37">
        <v>0.20899999999999999</v>
      </c>
      <c r="E63" s="37">
        <f>F63-B63</f>
        <v>11.824999999999999</v>
      </c>
      <c r="F63" s="37">
        <v>12.61</v>
      </c>
      <c r="H63" s="19" t="s">
        <v>8</v>
      </c>
      <c r="I63" s="37">
        <v>0.22700000000000001</v>
      </c>
      <c r="J63" s="37">
        <v>8.76</v>
      </c>
      <c r="K63" s="37">
        <v>0.21099999999999999</v>
      </c>
      <c r="L63" s="37">
        <f>M63-I63</f>
        <v>11.597</v>
      </c>
      <c r="M63" s="37">
        <v>11.824</v>
      </c>
    </row>
    <row r="64" spans="1:13" x14ac:dyDescent="0.2">
      <c r="A64" s="46" t="s">
        <v>14</v>
      </c>
      <c r="B64" s="47">
        <v>0.96699999999999997</v>
      </c>
      <c r="C64" s="47">
        <v>1.2829999999999999</v>
      </c>
      <c r="D64" s="47">
        <v>1.6679999999999999</v>
      </c>
      <c r="E64" s="47">
        <f>F64-B64</f>
        <v>4.2990000000000004</v>
      </c>
      <c r="F64" s="47">
        <v>5.266</v>
      </c>
      <c r="G64" s="1"/>
      <c r="H64" s="20" t="s">
        <v>14</v>
      </c>
      <c r="I64" s="47">
        <v>0.878</v>
      </c>
      <c r="J64" s="47">
        <v>1.089</v>
      </c>
      <c r="K64" s="47">
        <v>1.004</v>
      </c>
      <c r="L64" s="47">
        <f>M64-I64</f>
        <v>3.524</v>
      </c>
      <c r="M64" s="47">
        <v>4.4020000000000001</v>
      </c>
    </row>
    <row r="65" spans="1:13" x14ac:dyDescent="0.2">
      <c r="A65" s="10" t="s">
        <v>74</v>
      </c>
      <c r="H65" s="10"/>
    </row>
    <row r="66" spans="1:13" x14ac:dyDescent="0.2">
      <c r="A66" s="9" t="s">
        <v>137</v>
      </c>
    </row>
    <row r="67" spans="1:13" x14ac:dyDescent="0.2">
      <c r="A67" s="9" t="s">
        <v>138</v>
      </c>
    </row>
    <row r="68" spans="1:13" x14ac:dyDescent="0.2">
      <c r="A68" s="9" t="s">
        <v>139</v>
      </c>
    </row>
    <row r="69" spans="1:13" x14ac:dyDescent="0.2">
      <c r="A69" s="9" t="s">
        <v>140</v>
      </c>
    </row>
    <row r="70" spans="1:13" x14ac:dyDescent="0.2">
      <c r="A70" s="9" t="s">
        <v>128</v>
      </c>
    </row>
    <row r="71" spans="1:13" x14ac:dyDescent="0.2">
      <c r="A71" s="9" t="s">
        <v>104</v>
      </c>
      <c r="L71" s="26"/>
      <c r="M71" s="26"/>
    </row>
    <row r="72" spans="1:13" x14ac:dyDescent="0.2">
      <c r="M72" s="48" t="s">
        <v>141</v>
      </c>
    </row>
    <row r="77" spans="1:13" x14ac:dyDescent="0.2">
      <c r="B77" s="29"/>
    </row>
    <row r="78" spans="1:13" x14ac:dyDescent="0.2">
      <c r="B78" s="29"/>
    </row>
  </sheetData>
  <pageMargins left="0.7" right="0.7" top="0.75" bottom="0.75" header="0.3" footer="0.3"/>
  <pageSetup scale="67" firstPageNumber="43" orientation="portrait" useFirstPageNumber="1" r:id="rId1"/>
  <headerFooter alignWithMargins="0">
    <oddFooter>&amp;C&amp;P
Oil Crops Yearbook/OCS-2020
March 2020
Economic Research Service, USDA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F970F-5DC8-45F9-8E54-76BCB73D8193}">
  <sheetPr>
    <pageSetUpPr fitToPage="1"/>
  </sheetPr>
  <dimension ref="A1:J33"/>
  <sheetViews>
    <sheetView zoomScaleNormal="100" zoomScaleSheetLayoutView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26.7109375" style="57" customWidth="1"/>
    <col min="2" max="8" width="10.85546875" style="57" customWidth="1"/>
    <col min="9" max="9" width="10" style="57" customWidth="1"/>
    <col min="10" max="10" width="10" style="42" customWidth="1"/>
  </cols>
  <sheetData>
    <row r="1" spans="1:10" ht="10.199999999999999" x14ac:dyDescent="0.2">
      <c r="A1" s="49" t="s">
        <v>142</v>
      </c>
      <c r="B1" s="49"/>
      <c r="C1" s="49"/>
      <c r="D1" s="49"/>
      <c r="E1" s="49"/>
      <c r="F1" s="49"/>
      <c r="G1" s="49"/>
      <c r="H1" s="49"/>
      <c r="I1" s="49"/>
    </row>
    <row r="2" spans="1:10" ht="10.199999999999999" x14ac:dyDescent="0.2">
      <c r="A2" s="49" t="s">
        <v>36</v>
      </c>
      <c r="B2" s="68" t="s">
        <v>27</v>
      </c>
      <c r="C2" s="68" t="s">
        <v>29</v>
      </c>
      <c r="D2" s="68" t="s">
        <v>30</v>
      </c>
      <c r="E2" s="68" t="s">
        <v>32</v>
      </c>
      <c r="F2" s="68" t="s">
        <v>33</v>
      </c>
      <c r="G2" s="68" t="s">
        <v>35</v>
      </c>
      <c r="H2" s="68" t="s">
        <v>73</v>
      </c>
      <c r="I2" s="50" t="s">
        <v>143</v>
      </c>
      <c r="J2" s="50" t="s">
        <v>110</v>
      </c>
    </row>
    <row r="3" spans="1:10" x14ac:dyDescent="0.3">
      <c r="A3" s="42"/>
      <c r="B3" s="51"/>
      <c r="C3" s="52"/>
      <c r="D3" s="52"/>
      <c r="E3" s="51"/>
      <c r="F3" s="51"/>
      <c r="G3" s="51"/>
      <c r="H3" s="51"/>
      <c r="I3" s="51"/>
      <c r="J3" s="53"/>
    </row>
    <row r="4" spans="1:10" ht="10.199999999999999" x14ac:dyDescent="0.2">
      <c r="A4" s="42" t="s">
        <v>55</v>
      </c>
      <c r="B4" s="54">
        <v>27300.837899999999</v>
      </c>
      <c r="C4" s="54">
        <v>29515.912700000001</v>
      </c>
      <c r="D4" s="54">
        <v>30561.895199999999</v>
      </c>
      <c r="E4" s="54">
        <v>36119.2768</v>
      </c>
      <c r="F4" s="54">
        <v>28193.531800000001</v>
      </c>
      <c r="G4" s="54">
        <v>13406.594999999999</v>
      </c>
      <c r="H4" s="54">
        <v>16137.788699999999</v>
      </c>
      <c r="I4" s="54">
        <v>35522.5101</v>
      </c>
      <c r="J4" s="54">
        <v>29998.949499999999</v>
      </c>
    </row>
    <row r="5" spans="1:10" ht="10.199999999999999" x14ac:dyDescent="0.2">
      <c r="A5" s="42" t="s">
        <v>37</v>
      </c>
      <c r="B5" s="54">
        <v>3394.2926000000002</v>
      </c>
      <c r="C5" s="54">
        <v>3577.8807999999999</v>
      </c>
      <c r="D5" s="54">
        <v>3577.2347999999997</v>
      </c>
      <c r="E5" s="54">
        <v>3887.3618999999999</v>
      </c>
      <c r="F5" s="54">
        <v>4383.4332000000004</v>
      </c>
      <c r="G5" s="54">
        <v>5190.2431999999999</v>
      </c>
      <c r="H5" s="54">
        <v>4802.2761</v>
      </c>
      <c r="I5" s="54">
        <v>4871.8487000000005</v>
      </c>
      <c r="J5" s="54">
        <v>5663.5351000000001</v>
      </c>
    </row>
    <row r="6" spans="1:10" ht="10.199999999999999" x14ac:dyDescent="0.2">
      <c r="A6" s="42" t="s">
        <v>41</v>
      </c>
      <c r="B6" s="54">
        <v>505.089</v>
      </c>
      <c r="C6" s="54">
        <v>596.14599999999996</v>
      </c>
      <c r="D6" s="54">
        <v>261.34899999999999</v>
      </c>
      <c r="E6" s="54">
        <v>939.21799999999996</v>
      </c>
      <c r="F6" s="54">
        <v>2331.3319999999999</v>
      </c>
      <c r="G6" s="54">
        <v>2660.8020000000001</v>
      </c>
      <c r="H6" s="54">
        <v>3856.7339999999999</v>
      </c>
      <c r="I6" s="54">
        <v>2701.884</v>
      </c>
      <c r="J6" s="54">
        <v>4145.37</v>
      </c>
    </row>
    <row r="7" spans="1:10" ht="10.199999999999999" x14ac:dyDescent="0.2">
      <c r="A7" s="42" t="s">
        <v>121</v>
      </c>
      <c r="B7" s="54">
        <v>1396.0930000000001</v>
      </c>
      <c r="C7" s="54">
        <v>1085.1316000000002</v>
      </c>
      <c r="D7" s="54">
        <v>2331.5990000000002</v>
      </c>
      <c r="E7" s="54">
        <v>1287.3703</v>
      </c>
      <c r="F7" s="54">
        <v>1034.203</v>
      </c>
      <c r="G7" s="54">
        <v>1439.9780000000001</v>
      </c>
      <c r="H7" s="54">
        <v>1415.7750000000001</v>
      </c>
      <c r="I7" s="54">
        <v>1186.606</v>
      </c>
      <c r="J7" s="54">
        <v>2728.335</v>
      </c>
    </row>
    <row r="8" spans="1:10" ht="10.199999999999999" x14ac:dyDescent="0.2">
      <c r="A8" s="42" t="s">
        <v>39</v>
      </c>
      <c r="B8" s="54">
        <v>2018.0536000000002</v>
      </c>
      <c r="C8" s="54">
        <v>2171.4870000000001</v>
      </c>
      <c r="D8" s="54">
        <v>2282.0677000000001</v>
      </c>
      <c r="E8" s="54">
        <v>2475.9142999999999</v>
      </c>
      <c r="F8" s="54">
        <v>2189.5879</v>
      </c>
      <c r="G8" s="54">
        <v>2348.1624999999999</v>
      </c>
      <c r="H8" s="54">
        <v>2518.0902999999998</v>
      </c>
      <c r="I8" s="54">
        <v>2365.8577999999998</v>
      </c>
      <c r="J8" s="54">
        <v>2645.4331000000002</v>
      </c>
    </row>
    <row r="9" spans="1:10" ht="10.199999999999999" x14ac:dyDescent="0.2">
      <c r="A9" s="42" t="s">
        <v>40</v>
      </c>
      <c r="B9" s="54">
        <v>2011.9992</v>
      </c>
      <c r="C9" s="54">
        <v>1929.6845000000001</v>
      </c>
      <c r="D9" s="54">
        <v>2286.0724</v>
      </c>
      <c r="E9" s="54">
        <v>2498.9937</v>
      </c>
      <c r="F9" s="54">
        <v>2560.8226</v>
      </c>
      <c r="G9" s="54">
        <v>2580.4662999999996</v>
      </c>
      <c r="H9" s="54">
        <v>2222.0304999999998</v>
      </c>
      <c r="I9" s="54">
        <v>2325.1742999999997</v>
      </c>
      <c r="J9" s="54">
        <v>2021.5458000000001</v>
      </c>
    </row>
    <row r="10" spans="1:10" ht="10.199999999999999" x14ac:dyDescent="0.2">
      <c r="A10" s="42" t="s">
        <v>57</v>
      </c>
      <c r="B10" s="54">
        <v>1221.6298999999999</v>
      </c>
      <c r="C10" s="54">
        <v>1434.1076</v>
      </c>
      <c r="D10" s="54">
        <v>1462.3616999999999</v>
      </c>
      <c r="E10" s="54">
        <v>1476.6197</v>
      </c>
      <c r="F10" s="54">
        <v>2015.7076000000002</v>
      </c>
      <c r="G10" s="54">
        <v>1845.2958999999998</v>
      </c>
      <c r="H10" s="54">
        <v>1704.2068999999999</v>
      </c>
      <c r="I10" s="54">
        <v>1486.5399</v>
      </c>
      <c r="J10" s="54">
        <v>1611.6405</v>
      </c>
    </row>
    <row r="11" spans="1:10" ht="10.199999999999999" x14ac:dyDescent="0.2">
      <c r="A11" s="42" t="s">
        <v>127</v>
      </c>
      <c r="B11" s="54">
        <v>78.504999999999995</v>
      </c>
      <c r="C11" s="54">
        <v>4.07E-2</v>
      </c>
      <c r="D11" s="54">
        <v>136.93899999999999</v>
      </c>
      <c r="E11" s="54">
        <v>190.08500000000001</v>
      </c>
      <c r="F11" s="54">
        <v>327.738</v>
      </c>
      <c r="G11" s="54">
        <v>756.89409999999998</v>
      </c>
      <c r="H11" s="54">
        <v>401.8</v>
      </c>
      <c r="I11" s="54">
        <v>320.16419999999999</v>
      </c>
      <c r="J11" s="54">
        <v>902.0403</v>
      </c>
    </row>
    <row r="12" spans="1:10" ht="10.199999999999999" x14ac:dyDescent="0.2">
      <c r="A12" s="42" t="s">
        <v>46</v>
      </c>
      <c r="B12" s="54">
        <v>160.55199999999999</v>
      </c>
      <c r="C12" s="54">
        <v>602.96400000000006</v>
      </c>
      <c r="D12" s="54">
        <v>720.721</v>
      </c>
      <c r="E12" s="54">
        <v>993.86900000000003</v>
      </c>
      <c r="F12" s="54">
        <v>1052.9100000000001</v>
      </c>
      <c r="G12" s="54">
        <v>859.774</v>
      </c>
      <c r="H12" s="54">
        <v>1566.84</v>
      </c>
      <c r="I12" s="54">
        <v>916.80399999999997</v>
      </c>
      <c r="J12" s="54">
        <v>888.38199999999995</v>
      </c>
    </row>
    <row r="13" spans="1:10" ht="10.199999999999999" x14ac:dyDescent="0.2">
      <c r="A13" s="42" t="s">
        <v>42</v>
      </c>
      <c r="B13" s="54">
        <v>491.46370000000002</v>
      </c>
      <c r="C13" s="54">
        <v>516.6</v>
      </c>
      <c r="D13" s="54">
        <v>549.55280000000005</v>
      </c>
      <c r="E13" s="54">
        <v>1039.9488000000001</v>
      </c>
      <c r="F13" s="54">
        <v>1504.8863000000001</v>
      </c>
      <c r="G13" s="54">
        <v>1544.5661</v>
      </c>
      <c r="H13" s="54">
        <v>1262.4453000000001</v>
      </c>
      <c r="I13" s="54">
        <v>1196.6334999999999</v>
      </c>
      <c r="J13" s="54">
        <v>700.28449999999998</v>
      </c>
    </row>
    <row r="14" spans="1:10" ht="10.199999999999999" x14ac:dyDescent="0.2">
      <c r="A14" s="42" t="s">
        <v>58</v>
      </c>
      <c r="B14" s="54">
        <v>0</v>
      </c>
      <c r="C14" s="54">
        <v>314.363</v>
      </c>
      <c r="D14" s="54">
        <v>166.86600000000001</v>
      </c>
      <c r="E14" s="54">
        <v>623.95600000000002</v>
      </c>
      <c r="F14" s="54">
        <v>1660.799</v>
      </c>
      <c r="G14" s="54">
        <v>1075.096</v>
      </c>
      <c r="H14" s="54">
        <v>1129.1300000000001</v>
      </c>
      <c r="I14" s="54">
        <v>883.52099999999996</v>
      </c>
      <c r="J14" s="54">
        <v>699.46900000000005</v>
      </c>
    </row>
    <row r="15" spans="1:10" ht="10.199999999999999" x14ac:dyDescent="0.2">
      <c r="A15" s="42" t="s">
        <v>59</v>
      </c>
      <c r="B15" s="54">
        <v>1027.7550000000001</v>
      </c>
      <c r="C15" s="54">
        <v>918.67</v>
      </c>
      <c r="D15" s="54">
        <v>1271.221</v>
      </c>
      <c r="E15" s="54">
        <v>660.86199999999997</v>
      </c>
      <c r="F15" s="54">
        <v>999.53009999999995</v>
      </c>
      <c r="G15" s="54">
        <v>1846.827</v>
      </c>
      <c r="H15" s="54">
        <v>1373.7760000000001</v>
      </c>
      <c r="I15" s="54">
        <v>971.74099999999999</v>
      </c>
      <c r="J15" s="54">
        <v>694.97339999999997</v>
      </c>
    </row>
    <row r="16" spans="1:10" ht="10.199999999999999" x14ac:dyDescent="0.2">
      <c r="A16" s="42" t="s">
        <v>120</v>
      </c>
      <c r="B16" s="54">
        <v>598.43499999999995</v>
      </c>
      <c r="C16" s="54">
        <v>594.47450000000003</v>
      </c>
      <c r="D16" s="54">
        <v>455.16030000000001</v>
      </c>
      <c r="E16" s="54">
        <v>679.0557</v>
      </c>
      <c r="F16" s="54">
        <v>747.03449999999998</v>
      </c>
      <c r="G16" s="54">
        <v>1087.0691999999999</v>
      </c>
      <c r="H16" s="54">
        <v>647.55730000000005</v>
      </c>
      <c r="I16" s="54">
        <v>649.65790000000004</v>
      </c>
      <c r="J16" s="54">
        <v>584.04790000000003</v>
      </c>
    </row>
    <row r="17" spans="1:10" ht="10.199999999999999" x14ac:dyDescent="0.2">
      <c r="A17" s="42" t="s">
        <v>51</v>
      </c>
      <c r="B17" s="54">
        <v>530.59040000000005</v>
      </c>
      <c r="C17" s="54">
        <v>772.17919999999992</v>
      </c>
      <c r="D17" s="54">
        <v>834.07460000000003</v>
      </c>
      <c r="E17" s="54">
        <v>547.77089999999998</v>
      </c>
      <c r="F17" s="54">
        <v>1204.5642</v>
      </c>
      <c r="G17" s="54">
        <v>816.11890000000005</v>
      </c>
      <c r="H17" s="54">
        <v>913.72230000000002</v>
      </c>
      <c r="I17" s="54">
        <v>1092.2331000000001</v>
      </c>
      <c r="J17" s="54">
        <v>578.16</v>
      </c>
    </row>
    <row r="18" spans="1:10" ht="10.199999999999999" x14ac:dyDescent="0.2">
      <c r="A18" s="42" t="s">
        <v>56</v>
      </c>
      <c r="B18" s="54">
        <v>303.33199999999999</v>
      </c>
      <c r="C18" s="54">
        <v>1821.5250000000001</v>
      </c>
      <c r="D18" s="54">
        <v>1412.0519999999999</v>
      </c>
      <c r="E18" s="54">
        <v>1970.414</v>
      </c>
      <c r="F18" s="54">
        <v>2856.8777</v>
      </c>
      <c r="G18" s="54">
        <v>2051.9294</v>
      </c>
      <c r="H18" s="54">
        <v>1559.7311000000002</v>
      </c>
      <c r="I18" s="54">
        <v>1090.328</v>
      </c>
      <c r="J18" s="54">
        <v>550.37</v>
      </c>
    </row>
    <row r="19" spans="1:10" ht="10.199999999999999" x14ac:dyDescent="0.2">
      <c r="A19" s="42" t="s">
        <v>47</v>
      </c>
      <c r="B19" s="54">
        <v>138.81800000000001</v>
      </c>
      <c r="C19" s="54">
        <v>530.15139999999997</v>
      </c>
      <c r="D19" s="54">
        <v>521.89700000000005</v>
      </c>
      <c r="E19" s="54">
        <v>555.80630000000008</v>
      </c>
      <c r="F19" s="54">
        <v>656.56050000000005</v>
      </c>
      <c r="G19" s="54">
        <v>638.32000000000005</v>
      </c>
      <c r="H19" s="54">
        <v>562.70899999999995</v>
      </c>
      <c r="I19" s="54">
        <v>456.85059999999999</v>
      </c>
      <c r="J19" s="54">
        <v>545.59</v>
      </c>
    </row>
    <row r="20" spans="1:10" ht="10.199999999999999" x14ac:dyDescent="0.2">
      <c r="A20" s="42" t="s">
        <v>44</v>
      </c>
      <c r="B20" s="54">
        <v>250.62379999999999</v>
      </c>
      <c r="C20" s="54">
        <v>327.30670000000003</v>
      </c>
      <c r="D20" s="54">
        <v>377.35250000000002</v>
      </c>
      <c r="E20" s="54">
        <v>451.37099999999998</v>
      </c>
      <c r="F20" s="54">
        <v>480.71749999999997</v>
      </c>
      <c r="G20" s="54">
        <v>656.8546</v>
      </c>
      <c r="H20" s="54">
        <v>647.93130000000008</v>
      </c>
      <c r="I20" s="54">
        <v>554.23059999999998</v>
      </c>
      <c r="J20" s="54">
        <v>459.15179999999998</v>
      </c>
    </row>
    <row r="21" spans="1:10" ht="10.199999999999999" x14ac:dyDescent="0.2">
      <c r="A21" s="42" t="s">
        <v>60</v>
      </c>
      <c r="B21" s="54">
        <v>287.44650000000001</v>
      </c>
      <c r="C21" s="54">
        <v>233.95089999999999</v>
      </c>
      <c r="D21" s="54">
        <v>254.06889999999999</v>
      </c>
      <c r="E21" s="54">
        <v>344.11709999999999</v>
      </c>
      <c r="F21" s="54">
        <v>381.47919999999999</v>
      </c>
      <c r="G21" s="54">
        <v>953.32619999999997</v>
      </c>
      <c r="H21" s="54">
        <v>206.23329999999999</v>
      </c>
      <c r="I21" s="54">
        <v>422.23950000000002</v>
      </c>
      <c r="J21" s="54">
        <v>438.30149999999998</v>
      </c>
    </row>
    <row r="22" spans="1:10" ht="10.199999999999999" x14ac:dyDescent="0.2">
      <c r="A22" s="42" t="s">
        <v>144</v>
      </c>
      <c r="B22" s="54">
        <v>380.90100000000001</v>
      </c>
      <c r="C22" s="54">
        <v>830.30180000000007</v>
      </c>
      <c r="D22" s="54">
        <v>394.16699999999997</v>
      </c>
      <c r="E22" s="54">
        <v>209.56800000000001</v>
      </c>
      <c r="F22" s="54">
        <v>422.87799999999999</v>
      </c>
      <c r="G22" s="54">
        <v>63.509099999999997</v>
      </c>
      <c r="H22" s="54">
        <v>6.54E-2</v>
      </c>
      <c r="I22" s="54">
        <v>22.951900000000002</v>
      </c>
      <c r="J22" s="54">
        <v>432.98500000000001</v>
      </c>
    </row>
    <row r="23" spans="1:10" ht="10.199999999999999" x14ac:dyDescent="0.2">
      <c r="A23" s="42" t="s">
        <v>61</v>
      </c>
      <c r="B23" s="54">
        <v>206.35499999999999</v>
      </c>
      <c r="C23" s="54">
        <v>187.762</v>
      </c>
      <c r="D23" s="54">
        <v>353.81799999999998</v>
      </c>
      <c r="E23" s="54">
        <v>215.589</v>
      </c>
      <c r="F23" s="54">
        <v>370.55599999999998</v>
      </c>
      <c r="G23" s="54">
        <v>278.51100000000002</v>
      </c>
      <c r="H23" s="54">
        <v>348.18200000000002</v>
      </c>
      <c r="I23" s="54">
        <v>227.36</v>
      </c>
      <c r="J23" s="54">
        <v>337.20600000000002</v>
      </c>
    </row>
    <row r="24" spans="1:10" ht="10.199999999999999" x14ac:dyDescent="0.2">
      <c r="A24" s="42" t="s">
        <v>62</v>
      </c>
      <c r="B24" s="54">
        <v>102.361</v>
      </c>
      <c r="C24" s="54">
        <v>270.77699999999999</v>
      </c>
      <c r="D24" s="54">
        <v>308.08449999999999</v>
      </c>
      <c r="E24" s="54">
        <v>258.733</v>
      </c>
      <c r="F24" s="54">
        <v>313.29930000000002</v>
      </c>
      <c r="G24" s="54">
        <v>302.2414</v>
      </c>
      <c r="H24" s="54">
        <v>276.90949999999998</v>
      </c>
      <c r="I24" s="54">
        <v>300.18700000000001</v>
      </c>
      <c r="J24" s="54">
        <v>294.36430000000001</v>
      </c>
    </row>
    <row r="25" spans="1:10" ht="10.199999999999999" x14ac:dyDescent="0.2">
      <c r="A25" s="42" t="s">
        <v>145</v>
      </c>
      <c r="B25" s="54">
        <v>0</v>
      </c>
      <c r="C25" s="54">
        <v>0</v>
      </c>
      <c r="D25" s="54">
        <v>0</v>
      </c>
      <c r="E25" s="54">
        <v>0</v>
      </c>
      <c r="F25" s="54">
        <v>0</v>
      </c>
      <c r="G25" s="54">
        <v>30.105</v>
      </c>
      <c r="H25" s="54">
        <v>91.587000000000003</v>
      </c>
      <c r="I25" s="54">
        <v>75.602999999999994</v>
      </c>
      <c r="J25" s="54">
        <v>263.20499999999998</v>
      </c>
    </row>
    <row r="26" spans="1:10" ht="10.199999999999999" x14ac:dyDescent="0.2">
      <c r="A26" s="42" t="s">
        <v>63</v>
      </c>
      <c r="B26" s="54">
        <v>171.27</v>
      </c>
      <c r="C26" s="54">
        <v>404.50299999999999</v>
      </c>
      <c r="D26" s="54">
        <v>66.626999999999995</v>
      </c>
      <c r="E26" s="54">
        <v>57.811999999999998</v>
      </c>
      <c r="F26" s="54">
        <v>218.155</v>
      </c>
      <c r="G26" s="54">
        <v>603.54899999999998</v>
      </c>
      <c r="H26" s="54">
        <v>274.471</v>
      </c>
      <c r="I26" s="54">
        <v>329.96</v>
      </c>
      <c r="J26" s="54">
        <v>236.251</v>
      </c>
    </row>
    <row r="27" spans="1:10" ht="10.199999999999999" x14ac:dyDescent="0.2">
      <c r="A27" s="42" t="s">
        <v>69</v>
      </c>
      <c r="B27" s="54">
        <v>276.28300000000002</v>
      </c>
      <c r="C27" s="54">
        <v>279.48200000000003</v>
      </c>
      <c r="D27" s="54">
        <v>213.33500000000001</v>
      </c>
      <c r="E27" s="54">
        <v>285.72609999999997</v>
      </c>
      <c r="F27" s="54">
        <v>147.60300000000001</v>
      </c>
      <c r="G27" s="54">
        <v>272.61700000000002</v>
      </c>
      <c r="H27" s="54">
        <v>296.36900000000003</v>
      </c>
      <c r="I27" s="54">
        <v>400.72399999999999</v>
      </c>
      <c r="J27" s="54">
        <v>230.41320000000002</v>
      </c>
    </row>
    <row r="28" spans="1:10" ht="10.199999999999999" x14ac:dyDescent="0.2">
      <c r="A28" s="42" t="s">
        <v>111</v>
      </c>
      <c r="B28" s="54">
        <v>159.06</v>
      </c>
      <c r="C28" s="54">
        <v>257.21899999999999</v>
      </c>
      <c r="D28" s="54">
        <v>232.87799999999999</v>
      </c>
      <c r="E28" s="54">
        <v>130.34399999999999</v>
      </c>
      <c r="F28" s="54">
        <v>123.578</v>
      </c>
      <c r="G28" s="54">
        <v>319.988</v>
      </c>
      <c r="H28" s="54">
        <v>192.98220000000001</v>
      </c>
      <c r="I28" s="54">
        <v>136.66249999999999</v>
      </c>
      <c r="J28" s="54">
        <v>189.10629999999998</v>
      </c>
    </row>
    <row r="29" spans="1:10" ht="10.199999999999999" x14ac:dyDescent="0.2">
      <c r="A29" s="42" t="s">
        <v>54</v>
      </c>
      <c r="B29" s="54">
        <f>B30-SUM(B4:B28)</f>
        <v>1582.5360000000073</v>
      </c>
      <c r="C29" s="54">
        <f t="shared" ref="C29:G29" si="0">C30-SUM(C4:C28)</f>
        <v>963.17729999999574</v>
      </c>
      <c r="D29" s="54">
        <f t="shared" si="0"/>
        <v>1837.6926000000094</v>
      </c>
      <c r="E29" s="54">
        <f t="shared" si="0"/>
        <v>1064.0799000000188</v>
      </c>
      <c r="F29" s="54">
        <f t="shared" si="0"/>
        <v>1892.8584000000046</v>
      </c>
      <c r="G29" s="54">
        <f t="shared" si="0"/>
        <v>4091.7087000000029</v>
      </c>
      <c r="H29" s="54">
        <f>H30-SUM(H4:H28)</f>
        <v>1391.0133000000133</v>
      </c>
      <c r="I29" s="54">
        <f>I30-SUM(I4:I28)</f>
        <v>1156.8065000000061</v>
      </c>
      <c r="J29" s="54">
        <f>J30-SUM(J4:J28)</f>
        <v>881.9513999999981</v>
      </c>
    </row>
    <row r="30" spans="1:10" ht="10.199999999999999" x14ac:dyDescent="0.2">
      <c r="A30" s="49" t="s">
        <v>0</v>
      </c>
      <c r="B30" s="55">
        <v>44594.282599999999</v>
      </c>
      <c r="C30" s="55">
        <v>50135.797700000003</v>
      </c>
      <c r="D30" s="55">
        <v>52869.087</v>
      </c>
      <c r="E30" s="55">
        <v>58963.862500000003</v>
      </c>
      <c r="F30" s="55">
        <v>58070.642799999994</v>
      </c>
      <c r="G30" s="55">
        <v>47720.547599999998</v>
      </c>
      <c r="H30" s="55">
        <v>45800.356500000002</v>
      </c>
      <c r="I30" s="55">
        <v>61665.079100000003</v>
      </c>
      <c r="J30" s="55">
        <v>58721.061600000001</v>
      </c>
    </row>
    <row r="31" spans="1:10" ht="10.199999999999999" x14ac:dyDescent="0.2">
      <c r="A31" s="56" t="s">
        <v>118</v>
      </c>
      <c r="B31" s="54"/>
      <c r="C31" s="54"/>
      <c r="D31" s="54"/>
      <c r="E31" s="54"/>
      <c r="F31" s="54"/>
      <c r="G31" s="54"/>
      <c r="H31" s="54"/>
      <c r="I31" s="54"/>
    </row>
    <row r="32" spans="1:10" ht="10.199999999999999" x14ac:dyDescent="0.2">
      <c r="A32" s="56" t="s">
        <v>146</v>
      </c>
      <c r="B32" s="54"/>
      <c r="C32" s="54"/>
      <c r="D32" s="54"/>
      <c r="E32" s="54"/>
      <c r="F32" s="54"/>
      <c r="G32" s="54"/>
      <c r="H32" s="54"/>
      <c r="I32" s="54"/>
    </row>
    <row r="33" spans="2:9" x14ac:dyDescent="0.3">
      <c r="B33" s="54"/>
      <c r="C33" s="54"/>
      <c r="D33" s="54"/>
      <c r="F33" s="58"/>
      <c r="I33" s="48" t="s">
        <v>141</v>
      </c>
    </row>
  </sheetData>
  <pageMargins left="0.7" right="0.7" top="0.75" bottom="0.75" header="0.3" footer="0.3"/>
  <pageSetup scale="57" firstPageNumber="44" orientation="portrait" useFirstPageNumber="1" r:id="rId1"/>
  <headerFooter>
    <oddFooter>&amp;C&amp;P
Oil Crops Yearbook/OCS-2020
March 2020
Economic Research Service, USDA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49DDA-D682-4BEC-97CC-F765A2CADBAD}">
  <sheetPr>
    <pageSetUpPr fitToPage="1"/>
  </sheetPr>
  <dimension ref="A1:K38"/>
  <sheetViews>
    <sheetView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26.7109375" style="57" customWidth="1"/>
    <col min="2" max="7" width="10.85546875" style="57" customWidth="1"/>
    <col min="8" max="10" width="10.28515625" style="42" customWidth="1"/>
    <col min="11" max="11" width="8" customWidth="1"/>
  </cols>
  <sheetData>
    <row r="1" spans="1:10" ht="10.199999999999999" x14ac:dyDescent="0.2">
      <c r="A1" s="49" t="s">
        <v>147</v>
      </c>
      <c r="B1" s="49"/>
      <c r="C1" s="49"/>
      <c r="D1" s="49"/>
      <c r="E1" s="49"/>
      <c r="F1" s="49"/>
      <c r="G1" s="49"/>
    </row>
    <row r="2" spans="1:10" ht="10.199999999999999" x14ac:dyDescent="0.2">
      <c r="A2" s="49" t="s">
        <v>36</v>
      </c>
      <c r="B2" s="69" t="s">
        <v>27</v>
      </c>
      <c r="C2" s="69" t="s">
        <v>29</v>
      </c>
      <c r="D2" s="69" t="s">
        <v>30</v>
      </c>
      <c r="E2" s="69" t="s">
        <v>32</v>
      </c>
      <c r="F2" s="69" t="s">
        <v>33</v>
      </c>
      <c r="G2" s="69" t="s">
        <v>35</v>
      </c>
      <c r="H2" s="70" t="s">
        <v>73</v>
      </c>
      <c r="I2" s="70" t="s">
        <v>143</v>
      </c>
      <c r="J2" s="70" t="s">
        <v>110</v>
      </c>
    </row>
    <row r="3" spans="1:10" x14ac:dyDescent="0.3">
      <c r="A3" s="42"/>
      <c r="B3" s="51"/>
      <c r="C3" s="52"/>
      <c r="D3" s="52"/>
      <c r="E3" s="51"/>
      <c r="F3" s="51"/>
      <c r="G3" s="51"/>
      <c r="H3" s="53"/>
      <c r="I3" s="53"/>
      <c r="J3" s="53"/>
    </row>
    <row r="4" spans="1:10" ht="10.199999999999999" x14ac:dyDescent="0.2">
      <c r="A4" s="42" t="s">
        <v>38</v>
      </c>
      <c r="B4" s="54">
        <v>1258.2547</v>
      </c>
      <c r="C4" s="54">
        <v>1417.1416999999999</v>
      </c>
      <c r="D4" s="54">
        <v>1895.944</v>
      </c>
      <c r="E4" s="54">
        <v>1875.2825</v>
      </c>
      <c r="F4" s="54">
        <v>2142.2755999999999</v>
      </c>
      <c r="G4" s="54">
        <v>2123.1578</v>
      </c>
      <c r="H4" s="54">
        <v>2382.2402000000002</v>
      </c>
      <c r="I4" s="54">
        <v>2139.8216000000002</v>
      </c>
      <c r="J4" s="54">
        <v>2111.7386999999999</v>
      </c>
    </row>
    <row r="5" spans="1:10" ht="10.199999999999999" x14ac:dyDescent="0.2">
      <c r="A5" s="42" t="s">
        <v>37</v>
      </c>
      <c r="B5" s="54">
        <v>1476.2154</v>
      </c>
      <c r="C5" s="54">
        <v>1840.1476</v>
      </c>
      <c r="D5" s="54">
        <v>2212.7518999999998</v>
      </c>
      <c r="E5" s="54">
        <v>1713.5127</v>
      </c>
      <c r="F5" s="54">
        <v>1821.0146999999999</v>
      </c>
      <c r="G5" s="54">
        <v>1750.5777000000003</v>
      </c>
      <c r="H5" s="54">
        <v>1813.6345000000001</v>
      </c>
      <c r="I5" s="54">
        <v>1836.8592000000001</v>
      </c>
      <c r="J5" s="54">
        <v>1612.4168</v>
      </c>
    </row>
    <row r="6" spans="1:10" ht="10.199999999999999" x14ac:dyDescent="0.2">
      <c r="A6" s="42" t="s">
        <v>47</v>
      </c>
      <c r="B6" s="54">
        <v>341.55869999999999</v>
      </c>
      <c r="C6" s="54">
        <v>812.56389999999999</v>
      </c>
      <c r="D6" s="54">
        <v>654.90389999999991</v>
      </c>
      <c r="E6" s="54">
        <v>926.4695999999999</v>
      </c>
      <c r="F6" s="54">
        <v>1091.8835999999999</v>
      </c>
      <c r="G6" s="54">
        <v>1207.0766000000001</v>
      </c>
      <c r="H6" s="54">
        <v>1382.6024</v>
      </c>
      <c r="I6" s="54">
        <v>1096.6836999999998</v>
      </c>
      <c r="J6" s="54">
        <v>1557.2686999999999</v>
      </c>
    </row>
    <row r="7" spans="1:10" ht="10.199999999999999" x14ac:dyDescent="0.2">
      <c r="A7" s="42" t="s">
        <v>60</v>
      </c>
      <c r="B7" s="54">
        <v>985.20489999999995</v>
      </c>
      <c r="C7" s="54">
        <v>862.25220000000002</v>
      </c>
      <c r="D7" s="54">
        <v>771.15539999999999</v>
      </c>
      <c r="E7" s="54">
        <v>849.19219999999996</v>
      </c>
      <c r="F7" s="54">
        <v>982.47929999999997</v>
      </c>
      <c r="G7" s="54">
        <v>969.77869999999996</v>
      </c>
      <c r="H7" s="54">
        <v>1101.74</v>
      </c>
      <c r="I7" s="54">
        <v>1220.6950000000002</v>
      </c>
      <c r="J7" s="54">
        <v>1292.8092000000001</v>
      </c>
    </row>
    <row r="8" spans="1:10" ht="10.199999999999999" x14ac:dyDescent="0.2">
      <c r="A8" s="42" t="s">
        <v>48</v>
      </c>
      <c r="B8" s="54">
        <v>379.8877</v>
      </c>
      <c r="C8" s="54">
        <v>412.54829999999998</v>
      </c>
      <c r="D8" s="54">
        <v>391.05709999999999</v>
      </c>
      <c r="E8" s="54">
        <v>165.4616</v>
      </c>
      <c r="F8" s="54">
        <v>290.03559999999999</v>
      </c>
      <c r="G8" s="54">
        <v>507.44460000000004</v>
      </c>
      <c r="H8" s="54">
        <v>540.80239999999992</v>
      </c>
      <c r="I8" s="54">
        <v>664.59690000000001</v>
      </c>
      <c r="J8" s="54">
        <v>751.79679999999996</v>
      </c>
    </row>
    <row r="9" spans="1:10" ht="10.199999999999999" x14ac:dyDescent="0.2">
      <c r="A9" s="42" t="s">
        <v>43</v>
      </c>
      <c r="B9" s="54">
        <v>312.47999999999996</v>
      </c>
      <c r="C9" s="54">
        <v>353.2867</v>
      </c>
      <c r="D9" s="54">
        <v>372.75280000000004</v>
      </c>
      <c r="E9" s="54">
        <v>370.09259999999995</v>
      </c>
      <c r="F9" s="54">
        <v>404.82890000000003</v>
      </c>
      <c r="G9" s="54">
        <v>434.48829999999998</v>
      </c>
      <c r="H9" s="54">
        <v>495.39779999999996</v>
      </c>
      <c r="I9" s="54">
        <v>458.52599999999995</v>
      </c>
      <c r="J9" s="54">
        <v>574.07399999999996</v>
      </c>
    </row>
    <row r="10" spans="1:10" ht="10.199999999999999" x14ac:dyDescent="0.2">
      <c r="A10" s="42" t="s">
        <v>53</v>
      </c>
      <c r="B10" s="54">
        <v>771.55790000000002</v>
      </c>
      <c r="C10" s="54">
        <v>778.33140000000003</v>
      </c>
      <c r="D10" s="54">
        <v>308.30139999999994</v>
      </c>
      <c r="E10" s="54">
        <v>310.16550000000001</v>
      </c>
      <c r="F10" s="54">
        <v>188.07820000000001</v>
      </c>
      <c r="G10" s="54">
        <v>128.09530000000001</v>
      </c>
      <c r="H10" s="54">
        <v>189.5924</v>
      </c>
      <c r="I10" s="54">
        <v>346.4502</v>
      </c>
      <c r="J10" s="54">
        <v>451.12379999999996</v>
      </c>
    </row>
    <row r="11" spans="1:10" ht="10.199999999999999" x14ac:dyDescent="0.2">
      <c r="A11" s="42" t="s">
        <v>50</v>
      </c>
      <c r="B11" s="54">
        <v>355.3546</v>
      </c>
      <c r="C11" s="54">
        <v>477.05799999999999</v>
      </c>
      <c r="D11" s="54">
        <v>444.76409999999998</v>
      </c>
      <c r="E11" s="54">
        <v>517.06640000000004</v>
      </c>
      <c r="F11" s="54">
        <v>497.60279999999995</v>
      </c>
      <c r="G11" s="54">
        <v>537.91570000000002</v>
      </c>
      <c r="H11" s="54">
        <v>476.26139999999998</v>
      </c>
      <c r="I11" s="54">
        <v>483.30399999999997</v>
      </c>
      <c r="J11" s="54">
        <v>450.52159999999998</v>
      </c>
    </row>
    <row r="12" spans="1:10" ht="10.199999999999999" x14ac:dyDescent="0.2">
      <c r="A12" s="42" t="s">
        <v>64</v>
      </c>
      <c r="B12" s="54">
        <v>171.42060000000001</v>
      </c>
      <c r="C12" s="54">
        <v>147.24930000000001</v>
      </c>
      <c r="D12" s="54">
        <v>151.7286</v>
      </c>
      <c r="E12" s="54">
        <v>140.94839999999999</v>
      </c>
      <c r="F12" s="54">
        <v>570.69860000000006</v>
      </c>
      <c r="G12" s="54">
        <v>322.53030000000001</v>
      </c>
      <c r="H12" s="54">
        <v>447.53009999999995</v>
      </c>
      <c r="I12" s="54">
        <v>386.76099999999997</v>
      </c>
      <c r="J12" s="54">
        <v>404.98509999999999</v>
      </c>
    </row>
    <row r="13" spans="1:10" ht="10.199999999999999" x14ac:dyDescent="0.2">
      <c r="A13" s="42" t="s">
        <v>49</v>
      </c>
      <c r="B13" s="54">
        <v>173.02629999999999</v>
      </c>
      <c r="C13" s="54">
        <v>215.62460000000002</v>
      </c>
      <c r="D13" s="54">
        <v>237.43619999999999</v>
      </c>
      <c r="E13" s="54">
        <v>241.965</v>
      </c>
      <c r="F13" s="54">
        <v>263.06510000000003</v>
      </c>
      <c r="G13" s="54">
        <v>268.87119999999999</v>
      </c>
      <c r="H13" s="54">
        <v>318.06400000000002</v>
      </c>
      <c r="I13" s="54">
        <v>323.31810000000002</v>
      </c>
      <c r="J13" s="54">
        <v>400.1105</v>
      </c>
    </row>
    <row r="14" spans="1:10" ht="10.199999999999999" x14ac:dyDescent="0.2">
      <c r="A14" s="42" t="s">
        <v>39</v>
      </c>
      <c r="B14" s="54">
        <v>209.22290000000001</v>
      </c>
      <c r="C14" s="54">
        <v>198.6498</v>
      </c>
      <c r="D14" s="54">
        <v>125.4444</v>
      </c>
      <c r="E14" s="54">
        <v>223.2655</v>
      </c>
      <c r="F14" s="54">
        <v>329.46249999999998</v>
      </c>
      <c r="G14" s="54">
        <v>310.53039999999999</v>
      </c>
      <c r="H14" s="54">
        <v>283.79729999999995</v>
      </c>
      <c r="I14" s="54">
        <v>219.9538</v>
      </c>
      <c r="J14" s="54">
        <v>293.07249999999999</v>
      </c>
    </row>
    <row r="15" spans="1:10" ht="10.199999999999999" x14ac:dyDescent="0.2">
      <c r="A15" s="42" t="s">
        <v>52</v>
      </c>
      <c r="B15" s="54">
        <v>158.6799</v>
      </c>
      <c r="C15" s="54">
        <v>181.74439999999998</v>
      </c>
      <c r="D15" s="54">
        <v>197.35300000000001</v>
      </c>
      <c r="E15" s="54">
        <v>210.61240000000001</v>
      </c>
      <c r="F15" s="54">
        <v>195.78209999999999</v>
      </c>
      <c r="G15" s="54">
        <v>210.38249999999996</v>
      </c>
      <c r="H15" s="54">
        <v>241.57729999999998</v>
      </c>
      <c r="I15" s="54">
        <v>207.68389999999999</v>
      </c>
      <c r="J15" s="54">
        <v>263.96320000000003</v>
      </c>
    </row>
    <row r="16" spans="1:10" ht="10.199999999999999" x14ac:dyDescent="0.2">
      <c r="A16" s="42" t="s">
        <v>65</v>
      </c>
      <c r="B16" s="54">
        <v>166.91070000000002</v>
      </c>
      <c r="C16" s="54">
        <v>179.50310000000002</v>
      </c>
      <c r="D16" s="54">
        <v>207.66079999999999</v>
      </c>
      <c r="E16" s="54">
        <v>212.10199999999998</v>
      </c>
      <c r="F16" s="54">
        <v>211.99549999999999</v>
      </c>
      <c r="G16" s="54">
        <v>205.7277</v>
      </c>
      <c r="H16" s="54">
        <v>186.79990000000001</v>
      </c>
      <c r="I16" s="54">
        <v>211.9615</v>
      </c>
      <c r="J16" s="54">
        <v>209.67949999999999</v>
      </c>
    </row>
    <row r="17" spans="1:10" ht="10.199999999999999" x14ac:dyDescent="0.2">
      <c r="A17" s="42" t="s">
        <v>68</v>
      </c>
      <c r="B17" s="54">
        <v>68.246300000000005</v>
      </c>
      <c r="C17" s="54">
        <v>113.35159999999999</v>
      </c>
      <c r="D17" s="54">
        <v>120.9038</v>
      </c>
      <c r="E17" s="54">
        <v>113.49879999999999</v>
      </c>
      <c r="F17" s="54">
        <v>104.55500000000001</v>
      </c>
      <c r="G17" s="54">
        <v>116.0089</v>
      </c>
      <c r="H17" s="54">
        <v>135.28190000000001</v>
      </c>
      <c r="I17" s="54">
        <v>146.87079999999997</v>
      </c>
      <c r="J17" s="54">
        <v>194.54259999999999</v>
      </c>
    </row>
    <row r="18" spans="1:10" ht="10.199999999999999" x14ac:dyDescent="0.2">
      <c r="A18" s="42" t="s">
        <v>51</v>
      </c>
      <c r="B18" s="54">
        <v>350.37090000000001</v>
      </c>
      <c r="C18" s="54">
        <v>450.18780000000004</v>
      </c>
      <c r="D18" s="54">
        <v>158.83940000000001</v>
      </c>
      <c r="E18" s="54">
        <v>249.99399999999997</v>
      </c>
      <c r="F18" s="54">
        <v>641.08010000000002</v>
      </c>
      <c r="G18" s="54">
        <v>617.63720000000001</v>
      </c>
      <c r="H18" s="54">
        <v>177.12949999999998</v>
      </c>
      <c r="I18" s="54">
        <v>417.41660000000002</v>
      </c>
      <c r="J18" s="54">
        <v>149.57900000000001</v>
      </c>
    </row>
    <row r="19" spans="1:10" ht="10.199999999999999" x14ac:dyDescent="0.2">
      <c r="A19" s="42" t="s">
        <v>62</v>
      </c>
      <c r="B19" s="54">
        <v>50.807699999999997</v>
      </c>
      <c r="C19" s="54">
        <v>64.516599999999997</v>
      </c>
      <c r="D19" s="54">
        <v>57.6648</v>
      </c>
      <c r="E19" s="54">
        <v>59.750399999999999</v>
      </c>
      <c r="F19" s="54">
        <v>104.71210000000001</v>
      </c>
      <c r="G19" s="54">
        <v>88.067599999999999</v>
      </c>
      <c r="H19" s="54">
        <v>111.8279</v>
      </c>
      <c r="I19" s="54">
        <v>96.816100000000006</v>
      </c>
      <c r="J19" s="54">
        <v>144.40170000000003</v>
      </c>
    </row>
    <row r="20" spans="1:10" ht="10.199999999999999" x14ac:dyDescent="0.2">
      <c r="A20" s="42" t="s">
        <v>66</v>
      </c>
      <c r="B20" s="54">
        <v>52.622600000000006</v>
      </c>
      <c r="C20" s="54">
        <v>100.65050000000001</v>
      </c>
      <c r="D20" s="54">
        <v>156.62449999999998</v>
      </c>
      <c r="E20" s="54">
        <v>150.73510000000002</v>
      </c>
      <c r="F20" s="54">
        <v>165.55530000000002</v>
      </c>
      <c r="G20" s="54">
        <v>188.154</v>
      </c>
      <c r="H20" s="54">
        <v>192.54560000000001</v>
      </c>
      <c r="I20" s="54">
        <v>191.65869999999998</v>
      </c>
      <c r="J20" s="54">
        <v>141.6046</v>
      </c>
    </row>
    <row r="21" spans="1:10" ht="10.199999999999999" x14ac:dyDescent="0.2">
      <c r="A21" s="42" t="s">
        <v>67</v>
      </c>
      <c r="B21" s="54">
        <v>108.9449</v>
      </c>
      <c r="C21" s="54">
        <v>94.847799999999992</v>
      </c>
      <c r="D21" s="54">
        <v>122.8385</v>
      </c>
      <c r="E21" s="54">
        <v>117.32899999999999</v>
      </c>
      <c r="F21" s="54">
        <v>120.7687</v>
      </c>
      <c r="G21" s="54">
        <v>117.9498</v>
      </c>
      <c r="H21" s="54">
        <v>105.3901</v>
      </c>
      <c r="I21" s="54">
        <v>117.4543</v>
      </c>
      <c r="J21" s="54">
        <v>113.0732</v>
      </c>
    </row>
    <row r="22" spans="1:10" ht="10.199999999999999" x14ac:dyDescent="0.2">
      <c r="A22" s="42" t="s">
        <v>42</v>
      </c>
      <c r="B22" s="54">
        <v>379.70330000000001</v>
      </c>
      <c r="C22" s="54">
        <v>724.78600000000006</v>
      </c>
      <c r="D22" s="54">
        <v>556.48329999999999</v>
      </c>
      <c r="E22" s="54">
        <v>347.16300000000001</v>
      </c>
      <c r="F22" s="54">
        <v>507.1413</v>
      </c>
      <c r="G22" s="54">
        <v>126.33239999999998</v>
      </c>
      <c r="H22" s="54">
        <v>18.473099999999999</v>
      </c>
      <c r="I22" s="54">
        <v>2.1004999999999998</v>
      </c>
      <c r="J22" s="54">
        <v>109.8584</v>
      </c>
    </row>
    <row r="23" spans="1:10" ht="10.199999999999999" x14ac:dyDescent="0.2">
      <c r="A23" s="42" t="s">
        <v>112</v>
      </c>
      <c r="B23" s="54">
        <v>93.043700000000001</v>
      </c>
      <c r="C23" s="54">
        <v>75.632199999999997</v>
      </c>
      <c r="D23" s="54">
        <v>38.194800000000001</v>
      </c>
      <c r="E23" s="54">
        <v>0.17219999999999999</v>
      </c>
      <c r="F23" s="54">
        <v>63.243300000000005</v>
      </c>
      <c r="G23" s="54">
        <v>60.364999999999995</v>
      </c>
      <c r="H23" s="54">
        <v>40.275400000000005</v>
      </c>
      <c r="I23" s="54">
        <v>117.50510000000001</v>
      </c>
      <c r="J23" s="54">
        <v>107.97119999999998</v>
      </c>
    </row>
    <row r="24" spans="1:10" ht="10.199999999999999" x14ac:dyDescent="0.2">
      <c r="A24" s="42" t="s">
        <v>157</v>
      </c>
      <c r="B24" s="54">
        <v>5.5243000000000002</v>
      </c>
      <c r="C24" s="54">
        <v>33.201300000000003</v>
      </c>
      <c r="D24" s="54">
        <v>107.8822</v>
      </c>
      <c r="E24" s="54">
        <v>92.571499999999986</v>
      </c>
      <c r="F24" s="54">
        <v>163.90469999999999</v>
      </c>
      <c r="G24" s="54">
        <v>173.0796</v>
      </c>
      <c r="H24" s="54">
        <v>291.23360000000002</v>
      </c>
      <c r="I24" s="54">
        <v>146.46539999999999</v>
      </c>
      <c r="J24" s="54">
        <v>82.267799999999994</v>
      </c>
    </row>
    <row r="25" spans="1:10" ht="10.199999999999999" x14ac:dyDescent="0.2">
      <c r="A25" s="42" t="s">
        <v>57</v>
      </c>
      <c r="B25" s="54">
        <v>18.434799999999999</v>
      </c>
      <c r="C25" s="54">
        <v>23.985400000000002</v>
      </c>
      <c r="D25" s="54">
        <v>25.8705</v>
      </c>
      <c r="E25" s="54">
        <v>24.773699999999998</v>
      </c>
      <c r="F25" s="54">
        <v>27.388500000000004</v>
      </c>
      <c r="G25" s="54">
        <v>17.389099999999999</v>
      </c>
      <c r="H25" s="54">
        <v>86.062399999999997</v>
      </c>
      <c r="I25" s="54">
        <v>50.320299999999996</v>
      </c>
      <c r="J25" s="54">
        <v>76.989099999999993</v>
      </c>
    </row>
    <row r="26" spans="1:10" ht="10.199999999999999" x14ac:dyDescent="0.2">
      <c r="A26" s="42" t="s">
        <v>45</v>
      </c>
      <c r="B26" s="54">
        <v>2.7400000000000001E-2</v>
      </c>
      <c r="C26" s="54">
        <v>202.40520000000001</v>
      </c>
      <c r="D26" s="54">
        <v>280.3784</v>
      </c>
      <c r="E26" s="54">
        <v>215.88839999999999</v>
      </c>
      <c r="F26" s="54">
        <v>238.71549999999999</v>
      </c>
      <c r="G26" s="54">
        <v>151.16079999999999</v>
      </c>
      <c r="H26" s="54">
        <v>295.55220000000003</v>
      </c>
      <c r="I26" s="54">
        <v>98.323899999999995</v>
      </c>
      <c r="J26" s="54">
        <v>64.766599999999997</v>
      </c>
    </row>
    <row r="27" spans="1:10" ht="10.199999999999999" x14ac:dyDescent="0.2">
      <c r="A27" s="42" t="s">
        <v>148</v>
      </c>
      <c r="B27" s="54">
        <v>32.029400000000003</v>
      </c>
      <c r="C27" s="54">
        <v>36.4298</v>
      </c>
      <c r="D27" s="54">
        <v>43.712000000000003</v>
      </c>
      <c r="E27" s="54">
        <v>54.939900000000002</v>
      </c>
      <c r="F27" s="54">
        <v>52.766199999999998</v>
      </c>
      <c r="G27" s="54">
        <v>53.662099999999995</v>
      </c>
      <c r="H27" s="54">
        <v>62.994500000000002</v>
      </c>
      <c r="I27" s="54">
        <v>58.896599999999999</v>
      </c>
      <c r="J27" s="54">
        <v>63.479099999999995</v>
      </c>
    </row>
    <row r="28" spans="1:10" ht="10.199999999999999" x14ac:dyDescent="0.2">
      <c r="A28" s="42" t="s">
        <v>149</v>
      </c>
      <c r="B28" s="54">
        <v>49.235999999999997</v>
      </c>
      <c r="C28" s="54">
        <v>73.145899999999997</v>
      </c>
      <c r="D28" s="54">
        <v>20.939599999999999</v>
      </c>
      <c r="E28" s="54">
        <v>105.41630000000001</v>
      </c>
      <c r="F28" s="54">
        <v>71.372100000000003</v>
      </c>
      <c r="G28" s="54">
        <v>142.32479999999998</v>
      </c>
      <c r="H28" s="54">
        <v>129.02580000000003</v>
      </c>
      <c r="I28" s="54">
        <v>54.570599999999999</v>
      </c>
      <c r="J28" s="54">
        <v>60.077499999999993</v>
      </c>
    </row>
    <row r="29" spans="1:10" ht="10.199999999999999" x14ac:dyDescent="0.2">
      <c r="A29" s="42" t="s">
        <v>54</v>
      </c>
      <c r="B29" s="54">
        <f t="shared" ref="B29:J29" si="0">B30-SUM(B4:B28)</f>
        <v>2534.7438000000011</v>
      </c>
      <c r="C29" s="54">
        <f t="shared" si="0"/>
        <v>2021.5010000000002</v>
      </c>
      <c r="D29" s="54">
        <f t="shared" si="0"/>
        <v>1181.547999999997</v>
      </c>
      <c r="E29" s="54">
        <f t="shared" si="0"/>
        <v>1216.6774999999998</v>
      </c>
      <c r="F29" s="54">
        <f t="shared" si="0"/>
        <v>1466.9607000000015</v>
      </c>
      <c r="G29" s="54">
        <f t="shared" si="0"/>
        <v>1311.9236000000019</v>
      </c>
      <c r="H29" s="54">
        <f t="shared" si="0"/>
        <v>1043.3562000000002</v>
      </c>
      <c r="I29" s="54">
        <f t="shared" si="0"/>
        <v>1311.0681000000041</v>
      </c>
      <c r="J29" s="54">
        <f t="shared" si="0"/>
        <v>586.43839999999727</v>
      </c>
    </row>
    <row r="30" spans="1:10" ht="10.199999999999999" x14ac:dyDescent="0.2">
      <c r="A30" s="49" t="s">
        <v>0</v>
      </c>
      <c r="B30" s="55">
        <v>10503.509400000001</v>
      </c>
      <c r="C30" s="55">
        <v>11890.742099999999</v>
      </c>
      <c r="D30" s="55">
        <v>10843.133399999997</v>
      </c>
      <c r="E30" s="55">
        <v>10505.046200000001</v>
      </c>
      <c r="F30" s="55">
        <v>12717.366</v>
      </c>
      <c r="G30" s="55">
        <v>12140.6317</v>
      </c>
      <c r="H30" s="55">
        <v>12549.187899999999</v>
      </c>
      <c r="I30" s="55">
        <v>12406.081900000001</v>
      </c>
      <c r="J30" s="55">
        <v>12268.6096</v>
      </c>
    </row>
    <row r="31" spans="1:10" ht="10.199999999999999" x14ac:dyDescent="0.2">
      <c r="A31" s="56" t="s">
        <v>119</v>
      </c>
      <c r="B31" s="56"/>
      <c r="C31" s="56"/>
      <c r="D31" s="56"/>
      <c r="E31" s="56"/>
      <c r="F31" s="56"/>
      <c r="G31" s="56"/>
    </row>
    <row r="32" spans="1:10" ht="13.2" customHeight="1" x14ac:dyDescent="0.3">
      <c r="A32" s="42" t="s">
        <v>150</v>
      </c>
    </row>
    <row r="33" spans="2:11" x14ac:dyDescent="0.3">
      <c r="B33" s="59"/>
      <c r="C33" s="59"/>
      <c r="D33" s="59"/>
      <c r="E33" s="59"/>
      <c r="F33" s="59"/>
      <c r="I33" s="48" t="s">
        <v>141</v>
      </c>
    </row>
    <row r="34" spans="2:11" x14ac:dyDescent="0.3">
      <c r="B34" s="59"/>
      <c r="C34" s="59"/>
      <c r="D34" s="59"/>
      <c r="E34" s="59"/>
      <c r="F34" s="59"/>
      <c r="I34" s="48"/>
    </row>
    <row r="35" spans="2:11" x14ac:dyDescent="0.3">
      <c r="H35" s="57"/>
      <c r="I35" s="57"/>
    </row>
    <row r="36" spans="2:11" x14ac:dyDescent="0.3">
      <c r="H36" s="57"/>
      <c r="I36" s="57"/>
    </row>
    <row r="37" spans="2:11" x14ac:dyDescent="0.3">
      <c r="B37" s="60"/>
      <c r="C37" s="60"/>
      <c r="D37" s="60"/>
      <c r="E37" s="60"/>
      <c r="F37" s="60"/>
      <c r="G37" s="60"/>
      <c r="H37" s="60"/>
      <c r="I37" s="60"/>
      <c r="J37" s="54"/>
      <c r="K37" s="45"/>
    </row>
    <row r="38" spans="2:11" x14ac:dyDescent="0.3">
      <c r="B38" s="60"/>
      <c r="C38" s="60"/>
      <c r="D38" s="60"/>
      <c r="E38" s="60"/>
      <c r="F38" s="60"/>
      <c r="G38" s="60"/>
      <c r="H38" s="60"/>
      <c r="I38" s="60"/>
      <c r="J38" s="60"/>
    </row>
  </sheetData>
  <pageMargins left="0.7" right="0.7" top="0.75" bottom="0.75" header="0.3" footer="0.3"/>
  <pageSetup firstPageNumber="45" orientation="portrait" useFirstPageNumber="1" r:id="rId1"/>
  <headerFooter>
    <oddFooter>&amp;C&amp;P
Oil Crops Yearbook/OCS-2020
March 2020
Economic Research Service, USDA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D0C51-9A09-43B8-AFEB-13B82D96E7ED}">
  <sheetPr>
    <pageSetUpPr fitToPage="1"/>
  </sheetPr>
  <dimension ref="A1:J33"/>
  <sheetViews>
    <sheetView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26.7109375" style="57" customWidth="1"/>
    <col min="2" max="7" width="10.85546875" style="57" customWidth="1"/>
    <col min="8" max="10" width="10" style="42" customWidth="1"/>
  </cols>
  <sheetData>
    <row r="1" spans="1:10" ht="10.199999999999999" x14ac:dyDescent="0.2">
      <c r="A1" s="49" t="s">
        <v>151</v>
      </c>
      <c r="B1" s="49"/>
      <c r="C1" s="49"/>
      <c r="D1" s="49"/>
      <c r="E1" s="49"/>
      <c r="F1" s="49"/>
      <c r="G1" s="49"/>
    </row>
    <row r="2" spans="1:10" ht="10.199999999999999" x14ac:dyDescent="0.2">
      <c r="A2" s="49" t="s">
        <v>36</v>
      </c>
      <c r="B2" s="69" t="s">
        <v>27</v>
      </c>
      <c r="C2" s="69" t="s">
        <v>29</v>
      </c>
      <c r="D2" s="69" t="s">
        <v>30</v>
      </c>
      <c r="E2" s="69" t="s">
        <v>32</v>
      </c>
      <c r="F2" s="69" t="s">
        <v>33</v>
      </c>
      <c r="G2" s="69" t="s">
        <v>35</v>
      </c>
      <c r="H2" s="70" t="s">
        <v>73</v>
      </c>
      <c r="I2" s="70" t="s">
        <v>143</v>
      </c>
      <c r="J2" s="70" t="s">
        <v>110</v>
      </c>
    </row>
    <row r="3" spans="1:10" x14ac:dyDescent="0.3">
      <c r="A3" s="42"/>
      <c r="B3" s="51"/>
      <c r="C3" s="52"/>
      <c r="D3" s="51"/>
      <c r="E3" s="51"/>
      <c r="F3" s="51"/>
      <c r="G3" s="51"/>
      <c r="H3" s="53"/>
      <c r="I3" s="53"/>
      <c r="J3" s="53"/>
    </row>
    <row r="4" spans="1:10" ht="10.199999999999999" x14ac:dyDescent="0.2">
      <c r="A4" s="42" t="s">
        <v>114</v>
      </c>
      <c r="B4" s="54">
        <v>2.23E-2</v>
      </c>
      <c r="C4" s="54">
        <v>3.9E-2</v>
      </c>
      <c r="D4" s="54">
        <v>5.0599999999999999E-2</v>
      </c>
      <c r="E4" s="54">
        <v>0.13850000000000001</v>
      </c>
      <c r="F4" s="54">
        <v>0.105</v>
      </c>
      <c r="G4" s="54">
        <v>0.11749999999999999</v>
      </c>
      <c r="H4" s="54">
        <v>0.10290000000000001</v>
      </c>
      <c r="I4" s="54">
        <v>36.089599999999997</v>
      </c>
      <c r="J4" s="54">
        <v>192.63679999999999</v>
      </c>
    </row>
    <row r="5" spans="1:10" ht="10.199999999999999" x14ac:dyDescent="0.2">
      <c r="A5" s="42" t="s">
        <v>120</v>
      </c>
      <c r="B5" s="54">
        <v>0.26700000000000002</v>
      </c>
      <c r="C5" s="54">
        <v>57.656300000000002</v>
      </c>
      <c r="D5" s="54">
        <v>91.6892</v>
      </c>
      <c r="E5" s="54">
        <v>205.7124</v>
      </c>
      <c r="F5" s="54">
        <v>301.42930000000001</v>
      </c>
      <c r="G5" s="54">
        <v>302.79329999999999</v>
      </c>
      <c r="H5" s="54">
        <v>353.05900000000003</v>
      </c>
      <c r="I5" s="54">
        <v>214.00460000000001</v>
      </c>
      <c r="J5" s="54">
        <v>111.4816</v>
      </c>
    </row>
    <row r="6" spans="1:10" ht="10.199999999999999" x14ac:dyDescent="0.2">
      <c r="A6" s="42" t="s">
        <v>37</v>
      </c>
      <c r="B6" s="54">
        <v>189.75910000000002</v>
      </c>
      <c r="C6" s="54">
        <v>245.16310000000001</v>
      </c>
      <c r="D6" s="54">
        <v>235.5539</v>
      </c>
      <c r="E6" s="54">
        <v>265.02790000000005</v>
      </c>
      <c r="F6" s="54">
        <v>166.65649999999999</v>
      </c>
      <c r="G6" s="54">
        <v>125.5703</v>
      </c>
      <c r="H6" s="54">
        <v>128.94480000000001</v>
      </c>
      <c r="I6" s="54">
        <v>64.050699999999992</v>
      </c>
      <c r="J6" s="54">
        <v>91.764399999999995</v>
      </c>
    </row>
    <row r="7" spans="1:10" ht="10.199999999999999" x14ac:dyDescent="0.2">
      <c r="A7" s="42" t="s">
        <v>43</v>
      </c>
      <c r="B7" s="54">
        <v>32.865699999999997</v>
      </c>
      <c r="C7" s="54">
        <v>45.9405</v>
      </c>
      <c r="D7" s="54">
        <v>49.050800000000002</v>
      </c>
      <c r="E7" s="54">
        <v>42.809699999999999</v>
      </c>
      <c r="F7" s="54">
        <v>71.609899999999996</v>
      </c>
      <c r="G7" s="54">
        <v>87.413399999999996</v>
      </c>
      <c r="H7" s="54">
        <v>105.18380000000001</v>
      </c>
      <c r="I7" s="54">
        <v>86.812300000000008</v>
      </c>
      <c r="J7" s="54">
        <v>81.263800000000003</v>
      </c>
    </row>
    <row r="8" spans="1:10" ht="10.199999999999999" x14ac:dyDescent="0.2">
      <c r="A8" s="42" t="s">
        <v>60</v>
      </c>
      <c r="B8" s="54">
        <v>31.754999999999999</v>
      </c>
      <c r="C8" s="54">
        <v>28.755200000000002</v>
      </c>
      <c r="D8" s="54">
        <v>15.6471</v>
      </c>
      <c r="E8" s="54">
        <v>22.658099999999997</v>
      </c>
      <c r="F8" s="54">
        <v>21.212799999999998</v>
      </c>
      <c r="G8" s="54">
        <v>21.8047</v>
      </c>
      <c r="H8" s="54">
        <v>31.6129</v>
      </c>
      <c r="I8" s="54">
        <v>40.161699999999996</v>
      </c>
      <c r="J8" s="54">
        <v>72.213700000000003</v>
      </c>
    </row>
    <row r="9" spans="1:10" ht="10.199999999999999" x14ac:dyDescent="0.2">
      <c r="A9" s="42" t="s">
        <v>53</v>
      </c>
      <c r="B9" s="54">
        <v>18.988099999999999</v>
      </c>
      <c r="C9" s="54">
        <v>61.919800000000002</v>
      </c>
      <c r="D9" s="54">
        <v>50.054499999999997</v>
      </c>
      <c r="E9" s="54">
        <v>32.436700000000002</v>
      </c>
      <c r="F9" s="54">
        <v>48.3446</v>
      </c>
      <c r="G9" s="54">
        <v>1.0067000000000002</v>
      </c>
      <c r="H9" s="54">
        <v>59.037099999999995</v>
      </c>
      <c r="I9" s="54">
        <v>60.020499999999998</v>
      </c>
      <c r="J9" s="54">
        <v>59.118199999999995</v>
      </c>
    </row>
    <row r="10" spans="1:10" ht="10.199999999999999" x14ac:dyDescent="0.2">
      <c r="A10" s="42" t="s">
        <v>50</v>
      </c>
      <c r="B10" s="54">
        <v>121.43519999999999</v>
      </c>
      <c r="C10" s="54">
        <v>116.51889999999999</v>
      </c>
      <c r="D10" s="54">
        <v>118.6057</v>
      </c>
      <c r="E10" s="54">
        <v>149.93639999999999</v>
      </c>
      <c r="F10" s="54">
        <v>152.18360000000001</v>
      </c>
      <c r="G10" s="54">
        <v>139.3391</v>
      </c>
      <c r="H10" s="54">
        <v>151.00529999999998</v>
      </c>
      <c r="I10" s="54">
        <v>80.98960000000001</v>
      </c>
      <c r="J10" s="54">
        <v>51.468900000000005</v>
      </c>
    </row>
    <row r="11" spans="1:10" ht="10.199999999999999" x14ac:dyDescent="0.2">
      <c r="A11" s="42" t="s">
        <v>47</v>
      </c>
      <c r="B11" s="54">
        <v>60.241999999999997</v>
      </c>
      <c r="C11" s="54">
        <v>58.769100000000002</v>
      </c>
      <c r="D11" s="54">
        <v>51.085999999999999</v>
      </c>
      <c r="E11" s="54">
        <v>122.31939999999999</v>
      </c>
      <c r="F11" s="54">
        <v>108.4662</v>
      </c>
      <c r="G11" s="54">
        <v>67.239999999999995</v>
      </c>
      <c r="H11" s="54">
        <v>136.81360000000001</v>
      </c>
      <c r="I11" s="54">
        <v>35.677800000000005</v>
      </c>
      <c r="J11" s="54">
        <v>32.9452</v>
      </c>
    </row>
    <row r="12" spans="1:10" ht="10.199999999999999" x14ac:dyDescent="0.2">
      <c r="A12" s="42" t="s">
        <v>67</v>
      </c>
      <c r="B12" s="54">
        <v>17.513300000000001</v>
      </c>
      <c r="C12" s="54">
        <v>22.015400000000003</v>
      </c>
      <c r="D12" s="54">
        <v>30.6128</v>
      </c>
      <c r="E12" s="54">
        <v>32.986499999999999</v>
      </c>
      <c r="F12" s="54">
        <v>28.769200000000001</v>
      </c>
      <c r="G12" s="54">
        <v>27.517599999999998</v>
      </c>
      <c r="H12" s="54">
        <v>29.184799999999999</v>
      </c>
      <c r="I12" s="54">
        <v>24.686799999999998</v>
      </c>
      <c r="J12" s="54">
        <v>28.2437</v>
      </c>
    </row>
    <row r="13" spans="1:10" ht="10.199999999999999" x14ac:dyDescent="0.2">
      <c r="A13" s="42" t="s">
        <v>145</v>
      </c>
      <c r="B13" s="54">
        <v>0</v>
      </c>
      <c r="C13" s="54">
        <v>8.9999999999999998E-4</v>
      </c>
      <c r="D13" s="54">
        <v>25.107200000000002</v>
      </c>
      <c r="E13" s="54">
        <v>14.997399999999999</v>
      </c>
      <c r="F13" s="54">
        <v>0</v>
      </c>
      <c r="G13" s="54">
        <v>0</v>
      </c>
      <c r="H13" s="54">
        <v>22.8779</v>
      </c>
      <c r="I13" s="54">
        <v>0</v>
      </c>
      <c r="J13" s="54">
        <v>21.9954</v>
      </c>
    </row>
    <row r="14" spans="1:10" ht="10.199999999999999" x14ac:dyDescent="0.2">
      <c r="A14" s="42" t="s">
        <v>62</v>
      </c>
      <c r="B14" s="54">
        <v>1.0780999999999998</v>
      </c>
      <c r="C14" s="54">
        <v>5.5961999999999996</v>
      </c>
      <c r="D14" s="54">
        <v>0.9282999999999999</v>
      </c>
      <c r="E14" s="54">
        <v>4.0335999999999999</v>
      </c>
      <c r="F14" s="54">
        <v>5.6452999999999998</v>
      </c>
      <c r="G14" s="54">
        <v>4.6023999999999994</v>
      </c>
      <c r="H14" s="54">
        <v>7.4281000000000006</v>
      </c>
      <c r="I14" s="54">
        <v>7.5076000000000001</v>
      </c>
      <c r="J14" s="54">
        <v>12.3843</v>
      </c>
    </row>
    <row r="15" spans="1:10" ht="10.199999999999999" x14ac:dyDescent="0.2">
      <c r="A15" s="42" t="s">
        <v>49</v>
      </c>
      <c r="B15" s="54">
        <v>0.40960000000000002</v>
      </c>
      <c r="C15" s="54">
        <v>1.4657</v>
      </c>
      <c r="D15" s="54">
        <v>0.4551</v>
      </c>
      <c r="E15" s="54">
        <v>2.3784999999999998</v>
      </c>
      <c r="F15" s="54">
        <v>4.7221000000000002</v>
      </c>
      <c r="G15" s="54">
        <v>4.4965999999999999</v>
      </c>
      <c r="H15" s="54">
        <v>3.448</v>
      </c>
      <c r="I15" s="54">
        <v>3.4295999999999998</v>
      </c>
      <c r="J15" s="54">
        <v>8.7757000000000005</v>
      </c>
    </row>
    <row r="16" spans="1:10" ht="10.199999999999999" x14ac:dyDescent="0.2">
      <c r="A16" s="42" t="s">
        <v>52</v>
      </c>
      <c r="B16" s="54">
        <v>5.1151999999999997</v>
      </c>
      <c r="C16" s="54">
        <v>5.9880000000000004</v>
      </c>
      <c r="D16" s="54">
        <v>1.468</v>
      </c>
      <c r="E16" s="54">
        <v>6.9130000000000003</v>
      </c>
      <c r="F16" s="54">
        <v>6.8971999999999998</v>
      </c>
      <c r="G16" s="54">
        <v>9.7157</v>
      </c>
      <c r="H16" s="54">
        <v>14.2347</v>
      </c>
      <c r="I16" s="54">
        <v>6.3123999999999993</v>
      </c>
      <c r="J16" s="54">
        <v>6.1369999999999996</v>
      </c>
    </row>
    <row r="17" spans="1:10" ht="10.199999999999999" x14ac:dyDescent="0.2">
      <c r="A17" s="42" t="s">
        <v>116</v>
      </c>
      <c r="B17" s="54">
        <v>1.5760999999999998</v>
      </c>
      <c r="C17" s="54">
        <v>0.64879999999999993</v>
      </c>
      <c r="D17" s="54">
        <v>2.6874000000000002</v>
      </c>
      <c r="E17" s="54">
        <v>1.3072999999999999</v>
      </c>
      <c r="F17" s="54">
        <v>0</v>
      </c>
      <c r="G17" s="54">
        <v>2.7699999999999999E-2</v>
      </c>
      <c r="H17" s="54">
        <v>2.6446000000000001</v>
      </c>
      <c r="I17" s="54">
        <v>1.7575999999999998</v>
      </c>
      <c r="J17" s="54">
        <v>5.5362999999999998</v>
      </c>
    </row>
    <row r="18" spans="1:10" ht="10.199999999999999" x14ac:dyDescent="0.2">
      <c r="A18" s="42" t="s">
        <v>71</v>
      </c>
      <c r="B18" s="54">
        <v>2.4114</v>
      </c>
      <c r="C18" s="54">
        <v>5.5823999999999998</v>
      </c>
      <c r="D18" s="54">
        <v>3.5129999999999999</v>
      </c>
      <c r="E18" s="54">
        <v>3.298</v>
      </c>
      <c r="F18" s="54">
        <v>4.4536000000000007</v>
      </c>
      <c r="G18" s="54">
        <v>3.8809999999999998</v>
      </c>
      <c r="H18" s="54">
        <v>2.778</v>
      </c>
      <c r="I18" s="54">
        <v>3.9633000000000003</v>
      </c>
      <c r="J18" s="54">
        <v>2.8929</v>
      </c>
    </row>
    <row r="19" spans="1:10" ht="10.199999999999999" x14ac:dyDescent="0.2">
      <c r="A19" s="42" t="s">
        <v>68</v>
      </c>
      <c r="B19" s="54">
        <v>40.959099999999999</v>
      </c>
      <c r="C19" s="54">
        <v>36.348599999999998</v>
      </c>
      <c r="D19" s="54">
        <v>14.9137</v>
      </c>
      <c r="E19" s="54">
        <v>18.060500000000001</v>
      </c>
      <c r="F19" s="54">
        <v>15.437299999999999</v>
      </c>
      <c r="G19" s="54">
        <v>6.7686999999999999</v>
      </c>
      <c r="H19" s="54">
        <v>10.6409</v>
      </c>
      <c r="I19" s="54">
        <v>4.0846999999999998</v>
      </c>
      <c r="J19" s="54">
        <v>2.7020999999999997</v>
      </c>
    </row>
    <row r="20" spans="1:10" ht="10.199999999999999" x14ac:dyDescent="0.2">
      <c r="A20" s="42" t="s">
        <v>72</v>
      </c>
      <c r="B20" s="54">
        <v>0.50219999999999998</v>
      </c>
      <c r="C20" s="54">
        <v>0.89760000000000006</v>
      </c>
      <c r="D20" s="54">
        <v>0.84710000000000008</v>
      </c>
      <c r="E20" s="54">
        <v>1.0628</v>
      </c>
      <c r="F20" s="54">
        <v>1.9545999999999999</v>
      </c>
      <c r="G20" s="54">
        <v>2.1276999999999999</v>
      </c>
      <c r="H20" s="54">
        <v>2.1055999999999999</v>
      </c>
      <c r="I20" s="54">
        <v>1.7475000000000001</v>
      </c>
      <c r="J20" s="54">
        <v>2.597</v>
      </c>
    </row>
    <row r="21" spans="1:10" ht="10.199999999999999" x14ac:dyDescent="0.2">
      <c r="A21" s="42" t="s">
        <v>69</v>
      </c>
      <c r="B21" s="54">
        <v>0.84489999999999998</v>
      </c>
      <c r="C21" s="54">
        <v>1.6365999999999998</v>
      </c>
      <c r="D21" s="54">
        <v>5.6571999999999996</v>
      </c>
      <c r="E21" s="54">
        <v>2.6318999999999999</v>
      </c>
      <c r="F21" s="54">
        <v>3.1455000000000002</v>
      </c>
      <c r="G21" s="54">
        <v>5.7343000000000002</v>
      </c>
      <c r="H21" s="54">
        <v>4.2341999999999995</v>
      </c>
      <c r="I21" s="54">
        <v>4.4728999999999992</v>
      </c>
      <c r="J21" s="54">
        <v>2.5550000000000002</v>
      </c>
    </row>
    <row r="22" spans="1:10" ht="10.199999999999999" x14ac:dyDescent="0.2">
      <c r="A22" s="42" t="s">
        <v>70</v>
      </c>
      <c r="B22" s="54">
        <v>8.5669000000000004</v>
      </c>
      <c r="C22" s="54">
        <v>10.1411</v>
      </c>
      <c r="D22" s="54">
        <v>11.128299999999999</v>
      </c>
      <c r="E22" s="54">
        <v>10.8474</v>
      </c>
      <c r="F22" s="54">
        <v>10.7075</v>
      </c>
      <c r="G22" s="54">
        <v>9.7319999999999993</v>
      </c>
      <c r="H22" s="54">
        <v>9.6479999999999997</v>
      </c>
      <c r="I22" s="54">
        <v>6.1909000000000001</v>
      </c>
      <c r="J22" s="54">
        <v>2.5076000000000001</v>
      </c>
    </row>
    <row r="23" spans="1:10" ht="10.199999999999999" x14ac:dyDescent="0.2">
      <c r="A23" s="42" t="s">
        <v>65</v>
      </c>
      <c r="B23" s="54">
        <v>4.1393999999999993</v>
      </c>
      <c r="C23" s="54">
        <v>5.4343000000000004</v>
      </c>
      <c r="D23" s="54">
        <v>6.0537000000000001</v>
      </c>
      <c r="E23" s="54">
        <v>7.0548000000000002</v>
      </c>
      <c r="F23" s="54">
        <v>7.7233000000000001</v>
      </c>
      <c r="G23" s="54">
        <v>3.1570999999999998</v>
      </c>
      <c r="H23" s="54">
        <v>2.3044000000000002</v>
      </c>
      <c r="I23" s="54">
        <v>2.2035999999999998</v>
      </c>
      <c r="J23" s="54">
        <v>2.1216999999999997</v>
      </c>
    </row>
    <row r="24" spans="1:10" ht="10.199999999999999" x14ac:dyDescent="0.2">
      <c r="A24" s="42" t="s">
        <v>115</v>
      </c>
      <c r="B24" s="54">
        <v>8.4529999999999994</v>
      </c>
      <c r="C24" s="54">
        <v>0.94799999999999995</v>
      </c>
      <c r="D24" s="54">
        <v>0.83089999999999997</v>
      </c>
      <c r="E24" s="54">
        <v>6.2048999999999994</v>
      </c>
      <c r="F24" s="54">
        <v>0.2092</v>
      </c>
      <c r="G24" s="54">
        <v>0.1971</v>
      </c>
      <c r="H24" s="54">
        <v>8.8200000000000001E-2</v>
      </c>
      <c r="I24" s="54">
        <v>7.8048999999999999</v>
      </c>
      <c r="J24" s="54">
        <v>2.1084000000000001</v>
      </c>
    </row>
    <row r="25" spans="1:10" ht="10.199999999999999" x14ac:dyDescent="0.2">
      <c r="A25" s="42" t="s">
        <v>152</v>
      </c>
      <c r="B25" s="54">
        <v>2.4581999999999997</v>
      </c>
      <c r="C25" s="54">
        <v>0.16889999999999999</v>
      </c>
      <c r="D25" s="54">
        <v>0.26239999999999997</v>
      </c>
      <c r="E25" s="54">
        <v>0.3417</v>
      </c>
      <c r="F25" s="54">
        <v>0.46</v>
      </c>
      <c r="G25" s="54">
        <v>0.8822000000000001</v>
      </c>
      <c r="H25" s="54">
        <v>0.53179999999999994</v>
      </c>
      <c r="I25" s="54">
        <v>0.86129999999999995</v>
      </c>
      <c r="J25" s="54">
        <v>1.6733</v>
      </c>
    </row>
    <row r="26" spans="1:10" ht="10.199999999999999" x14ac:dyDescent="0.2">
      <c r="A26" s="42" t="s">
        <v>122</v>
      </c>
      <c r="B26" s="54">
        <v>2.6978</v>
      </c>
      <c r="C26" s="54">
        <v>2.1195999999999997</v>
      </c>
      <c r="D26" s="54">
        <v>2.1921999999999997</v>
      </c>
      <c r="E26" s="54">
        <v>2.0449000000000002</v>
      </c>
      <c r="F26" s="54">
        <v>2.2865000000000002</v>
      </c>
      <c r="G26" s="54">
        <v>1.6697</v>
      </c>
      <c r="H26" s="54">
        <v>1.5178</v>
      </c>
      <c r="I26" s="54">
        <v>1.3551</v>
      </c>
      <c r="J26" s="54">
        <v>1.4914000000000001</v>
      </c>
    </row>
    <row r="27" spans="1:10" ht="10.199999999999999" x14ac:dyDescent="0.2">
      <c r="A27" s="42" t="s">
        <v>153</v>
      </c>
      <c r="B27" s="54">
        <v>0.27300000000000002</v>
      </c>
      <c r="C27" s="54">
        <v>0.2681</v>
      </c>
      <c r="D27" s="54">
        <v>0.36019999999999996</v>
      </c>
      <c r="E27" s="54">
        <v>0.96929999999999994</v>
      </c>
      <c r="F27" s="54">
        <v>1.5647</v>
      </c>
      <c r="G27" s="54">
        <v>1.4339999999999999</v>
      </c>
      <c r="H27" s="54">
        <v>1.3905999999999998</v>
      </c>
      <c r="I27" s="54">
        <v>0.89249999999999996</v>
      </c>
      <c r="J27" s="54">
        <v>1.3340999999999998</v>
      </c>
    </row>
    <row r="28" spans="1:10" ht="10.199999999999999" x14ac:dyDescent="0.2">
      <c r="A28" s="42" t="s">
        <v>39</v>
      </c>
      <c r="B28" s="54">
        <v>3.7986</v>
      </c>
      <c r="C28" s="54">
        <v>2.9769000000000001</v>
      </c>
      <c r="D28" s="54">
        <v>2.6763000000000003</v>
      </c>
      <c r="E28" s="54">
        <v>2.7725</v>
      </c>
      <c r="F28" s="54">
        <v>2.6355</v>
      </c>
      <c r="G28" s="54">
        <v>1.9257</v>
      </c>
      <c r="H28" s="54">
        <v>3.6372</v>
      </c>
      <c r="I28" s="54">
        <v>0.17599999999999999</v>
      </c>
      <c r="J28" s="54">
        <v>1.1685999999999999</v>
      </c>
    </row>
    <row r="29" spans="1:10" ht="10.199999999999999" x14ac:dyDescent="0.2">
      <c r="A29" s="42" t="s">
        <v>54</v>
      </c>
      <c r="B29" s="54">
        <f>B30-SUM(B4:B28)</f>
        <v>295.9422999999997</v>
      </c>
      <c r="C29" s="54">
        <f t="shared" ref="C29:J29" si="0">C30-SUM(C4:C28)</f>
        <v>196.70539999999994</v>
      </c>
      <c r="D29" s="54">
        <f t="shared" si="0"/>
        <v>295.76830000000018</v>
      </c>
      <c r="E29" s="54">
        <f t="shared" si="0"/>
        <v>200.28509999999994</v>
      </c>
      <c r="F29" s="54">
        <f t="shared" si="0"/>
        <v>141.52379999999994</v>
      </c>
      <c r="G29" s="54">
        <f t="shared" si="0"/>
        <v>51.00610000000006</v>
      </c>
      <c r="H29" s="54">
        <f t="shared" si="0"/>
        <v>202.2489999999998</v>
      </c>
      <c r="I29" s="54">
        <f t="shared" si="0"/>
        <v>90.077799999999797</v>
      </c>
      <c r="J29" s="54">
        <f t="shared" si="0"/>
        <v>5.3034000000000106</v>
      </c>
    </row>
    <row r="30" spans="1:10" ht="10.199999999999999" x14ac:dyDescent="0.2">
      <c r="A30" s="49" t="s">
        <v>0</v>
      </c>
      <c r="B30" s="55">
        <v>852.07349999999997</v>
      </c>
      <c r="C30" s="55">
        <v>913.70440000000008</v>
      </c>
      <c r="D30" s="55">
        <v>1017.1999000000001</v>
      </c>
      <c r="E30" s="55">
        <v>1159.2292</v>
      </c>
      <c r="F30" s="55">
        <v>1108.1432</v>
      </c>
      <c r="G30" s="55">
        <v>880.16059999999993</v>
      </c>
      <c r="H30" s="55">
        <v>1286.7031999999999</v>
      </c>
      <c r="I30" s="55">
        <v>785.33130000000006</v>
      </c>
      <c r="J30" s="55">
        <v>804.42049999999995</v>
      </c>
    </row>
    <row r="31" spans="1:10" ht="10.199999999999999" x14ac:dyDescent="0.2">
      <c r="A31" s="56" t="s">
        <v>119</v>
      </c>
      <c r="B31" s="56"/>
      <c r="C31" s="56"/>
      <c r="D31" s="56"/>
      <c r="E31" s="56"/>
      <c r="F31" s="56"/>
      <c r="G31" s="56"/>
    </row>
    <row r="32" spans="1:10" x14ac:dyDescent="0.3">
      <c r="A32" s="61" t="s">
        <v>154</v>
      </c>
    </row>
    <row r="33" spans="2:9" x14ac:dyDescent="0.3">
      <c r="B33" s="62"/>
      <c r="C33" s="62"/>
      <c r="D33" s="62"/>
      <c r="E33" s="62"/>
      <c r="F33" s="62"/>
      <c r="I33" s="48" t="s">
        <v>141</v>
      </c>
    </row>
  </sheetData>
  <pageMargins left="0.7" right="0.7" top="0.75" bottom="0.75" header="0.3" footer="0.3"/>
  <pageSetup firstPageNumber="46" orientation="portrait" useFirstPageNumber="1" r:id="rId1"/>
  <headerFooter>
    <oddFooter>&amp;C&amp;P
Oil Crops Yearbook/OCS-2020
March 2020
Economic Research Service, USDA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9C3BB-1DAC-411F-8123-01E32E52DE0D}">
  <sheetPr>
    <pageSetUpPr fitToPage="1"/>
  </sheetPr>
  <dimension ref="A1:T58"/>
  <sheetViews>
    <sheetView zoomScaleNormal="100" zoomScaleSheetLayoutView="100" workbookViewId="0">
      <pane xSplit="1" ySplit="4" topLeftCell="B5" activePane="bottomRight" state="frozen"/>
      <selection pane="topRight"/>
      <selection pane="bottomLeft"/>
      <selection pane="bottomRight"/>
    </sheetView>
  </sheetViews>
  <sheetFormatPr defaultRowHeight="10.199999999999999" x14ac:dyDescent="0.2"/>
  <cols>
    <col min="1" max="1" width="52.7109375" customWidth="1"/>
    <col min="2" max="8" width="12.85546875" customWidth="1"/>
    <col min="9" max="9" width="12.42578125" customWidth="1"/>
    <col min="10" max="10" width="11.140625" bestFit="1" customWidth="1"/>
  </cols>
  <sheetData>
    <row r="1" spans="1:20" x14ac:dyDescent="0.2">
      <c r="A1" s="49" t="s">
        <v>130</v>
      </c>
      <c r="B1" s="1"/>
      <c r="C1" s="1"/>
      <c r="D1" s="1"/>
      <c r="E1" s="1"/>
      <c r="F1" s="1"/>
      <c r="H1" s="1"/>
      <c r="I1" s="1"/>
    </row>
    <row r="2" spans="1:20" x14ac:dyDescent="0.2">
      <c r="B2" s="1"/>
      <c r="G2" s="3"/>
      <c r="J2" s="3"/>
    </row>
    <row r="3" spans="1:20" x14ac:dyDescent="0.2">
      <c r="A3" s="1" t="s">
        <v>25</v>
      </c>
      <c r="B3" s="71" t="s">
        <v>31</v>
      </c>
      <c r="C3" s="71" t="s">
        <v>30</v>
      </c>
      <c r="D3" s="71" t="s">
        <v>34</v>
      </c>
      <c r="E3" s="71" t="s">
        <v>33</v>
      </c>
      <c r="F3" s="71" t="s">
        <v>35</v>
      </c>
      <c r="G3" s="71" t="s">
        <v>73</v>
      </c>
      <c r="H3" s="68" t="s">
        <v>143</v>
      </c>
      <c r="I3" s="68" t="s">
        <v>155</v>
      </c>
      <c r="J3" s="68" t="s">
        <v>156</v>
      </c>
    </row>
    <row r="4" spans="1:20" x14ac:dyDescent="0.2">
      <c r="B4" s="30" t="s">
        <v>17</v>
      </c>
      <c r="C4" s="32"/>
      <c r="D4" s="2"/>
      <c r="E4" s="2"/>
      <c r="F4" s="2"/>
      <c r="G4" s="33"/>
      <c r="H4" s="32"/>
      <c r="I4" s="32"/>
      <c r="J4" s="2"/>
    </row>
    <row r="5" spans="1:20" x14ac:dyDescent="0.2">
      <c r="A5" s="27" t="s">
        <v>1</v>
      </c>
    </row>
    <row r="6" spans="1:20" x14ac:dyDescent="0.2">
      <c r="A6" s="19" t="s">
        <v>82</v>
      </c>
      <c r="B6" s="63">
        <v>5.3159999999999998</v>
      </c>
      <c r="C6" s="63">
        <v>5.1280000000000001</v>
      </c>
      <c r="D6" s="63">
        <v>5.4550000000000001</v>
      </c>
      <c r="E6" s="63">
        <v>5.9390000000000001</v>
      </c>
      <c r="F6" s="63">
        <v>6.06</v>
      </c>
      <c r="G6" s="63">
        <v>5.9240000000000004</v>
      </c>
      <c r="H6" s="63">
        <v>5.7750000000000004</v>
      </c>
      <c r="I6" s="63">
        <v>6.0659999999999998</v>
      </c>
      <c r="J6" s="63">
        <v>6.0289999999999999</v>
      </c>
    </row>
    <row r="7" spans="1:20" x14ac:dyDescent="0.2">
      <c r="A7" s="19" t="s">
        <v>75</v>
      </c>
      <c r="B7" s="63">
        <v>44.362000000000002</v>
      </c>
      <c r="C7" s="63">
        <v>35.619</v>
      </c>
      <c r="D7" s="63">
        <v>39.283000000000001</v>
      </c>
      <c r="E7" s="63">
        <v>45.255000000000003</v>
      </c>
      <c r="F7" s="63">
        <v>43.079000000000001</v>
      </c>
      <c r="G7" s="63">
        <v>43.628999999999998</v>
      </c>
      <c r="H7" s="63">
        <v>41.014000000000003</v>
      </c>
      <c r="I7" s="63">
        <v>41.777000000000001</v>
      </c>
      <c r="J7" s="63">
        <v>41.929000000000002</v>
      </c>
    </row>
    <row r="8" spans="1:20" x14ac:dyDescent="0.2">
      <c r="A8" s="19" t="s">
        <v>76</v>
      </c>
      <c r="B8" s="63">
        <v>16.532</v>
      </c>
      <c r="C8" s="63">
        <v>15.906000000000001</v>
      </c>
      <c r="D8" s="63">
        <v>17.326000000000001</v>
      </c>
      <c r="E8" s="63">
        <v>18.725000000000001</v>
      </c>
      <c r="F8" s="63">
        <v>19.498999999999999</v>
      </c>
      <c r="G8" s="63">
        <v>19.361999999999998</v>
      </c>
      <c r="H8" s="63">
        <v>19.088000000000001</v>
      </c>
      <c r="I8" s="63">
        <v>19.334</v>
      </c>
      <c r="J8" s="63">
        <v>20.076000000000001</v>
      </c>
    </row>
    <row r="9" spans="1:20" x14ac:dyDescent="0.2">
      <c r="A9" s="19" t="s">
        <v>83</v>
      </c>
      <c r="B9" s="63">
        <v>41.79</v>
      </c>
      <c r="C9" s="63">
        <v>41.273000000000003</v>
      </c>
      <c r="D9" s="63">
        <v>45.93</v>
      </c>
      <c r="E9" s="63">
        <v>47.1</v>
      </c>
      <c r="F9" s="63">
        <v>46.621000000000002</v>
      </c>
      <c r="G9" s="63">
        <v>48.173000000000002</v>
      </c>
      <c r="H9" s="63">
        <v>50.256999999999998</v>
      </c>
      <c r="I9" s="63">
        <v>50.433999999999997</v>
      </c>
      <c r="J9" s="63">
        <v>50.109000000000002</v>
      </c>
    </row>
    <row r="10" spans="1:20" x14ac:dyDescent="0.2">
      <c r="A10" s="19" t="s">
        <v>84</v>
      </c>
      <c r="B10" s="63">
        <v>70.429000000000002</v>
      </c>
      <c r="C10" s="63">
        <v>68.84</v>
      </c>
      <c r="D10" s="63">
        <v>69.584999999999994</v>
      </c>
      <c r="E10" s="63">
        <v>75.322999999999993</v>
      </c>
      <c r="F10" s="63">
        <v>72.927000000000007</v>
      </c>
      <c r="G10" s="63">
        <v>69.707999999999998</v>
      </c>
      <c r="H10" s="63">
        <v>73.891999999999996</v>
      </c>
      <c r="I10" s="63">
        <v>74.025000000000006</v>
      </c>
      <c r="J10" s="63">
        <v>86.305000000000007</v>
      </c>
    </row>
    <row r="11" spans="1:20" x14ac:dyDescent="0.2">
      <c r="A11" s="19" t="s">
        <v>85</v>
      </c>
      <c r="B11" s="63">
        <v>321.24799999999999</v>
      </c>
      <c r="C11" s="63">
        <v>315.83300000000003</v>
      </c>
      <c r="D11" s="63">
        <v>350.55799999999999</v>
      </c>
      <c r="E11" s="63">
        <v>343.476</v>
      </c>
      <c r="F11" s="63">
        <v>362.99400000000003</v>
      </c>
      <c r="G11" s="63">
        <v>340.79500000000002</v>
      </c>
      <c r="H11" s="63">
        <v>368.476</v>
      </c>
      <c r="I11" s="63">
        <v>358.142</v>
      </c>
      <c r="J11" s="63">
        <v>375.14800000000002</v>
      </c>
    </row>
    <row r="12" spans="1:20" x14ac:dyDescent="0.2">
      <c r="A12" s="19" t="s">
        <v>86</v>
      </c>
      <c r="B12" s="63">
        <v>39.283999999999999</v>
      </c>
      <c r="C12" s="63">
        <v>40.75</v>
      </c>
      <c r="D12" s="63">
        <v>48.393000000000001</v>
      </c>
      <c r="E12" s="63">
        <v>48.01</v>
      </c>
      <c r="F12" s="63">
        <v>50.658999999999999</v>
      </c>
      <c r="G12" s="63">
        <v>54.201999999999998</v>
      </c>
      <c r="H12" s="63">
        <v>49.2</v>
      </c>
      <c r="I12" s="63">
        <v>57.308</v>
      </c>
      <c r="J12" s="63">
        <v>50.293999999999997</v>
      </c>
    </row>
    <row r="13" spans="1:20" x14ac:dyDescent="0.2">
      <c r="A13" s="19" t="s">
        <v>0</v>
      </c>
      <c r="B13" s="63">
        <f>SUM(B6:B12)</f>
        <v>538.96100000000001</v>
      </c>
      <c r="C13" s="63">
        <f t="shared" ref="C13:F13" si="0">SUM(C6:C12)</f>
        <v>523.34900000000005</v>
      </c>
      <c r="D13" s="63">
        <f t="shared" si="0"/>
        <v>576.53</v>
      </c>
      <c r="E13" s="63">
        <f t="shared" si="0"/>
        <v>583.82799999999997</v>
      </c>
      <c r="F13" s="63">
        <f t="shared" si="0"/>
        <v>601.83900000000006</v>
      </c>
      <c r="G13" s="63">
        <f>SUM(G6:G12)</f>
        <v>581.79300000000001</v>
      </c>
      <c r="H13" s="63">
        <f>SUM(H6:H12)</f>
        <v>607.702</v>
      </c>
      <c r="I13" s="63">
        <f>SUM(I6:I12)</f>
        <v>607.08600000000001</v>
      </c>
      <c r="J13" s="63">
        <f>SUM(J6:J12)</f>
        <v>629.89</v>
      </c>
    </row>
    <row r="14" spans="1:20" x14ac:dyDescent="0.2">
      <c r="A14" s="27" t="s">
        <v>2</v>
      </c>
      <c r="B14" s="6"/>
      <c r="C14" s="6"/>
      <c r="D14" s="6"/>
      <c r="E14" s="6"/>
      <c r="F14" s="8"/>
      <c r="G14" s="8"/>
      <c r="H14" s="6"/>
      <c r="I14" s="6"/>
      <c r="J14" s="64"/>
    </row>
    <row r="15" spans="1:20" x14ac:dyDescent="0.2">
      <c r="A15" s="19" t="s">
        <v>82</v>
      </c>
      <c r="B15" s="63">
        <v>0.11600000000000001</v>
      </c>
      <c r="C15" s="63">
        <v>0.13300000000000001</v>
      </c>
      <c r="D15" s="63">
        <v>0.13500000000000001</v>
      </c>
      <c r="E15" s="63">
        <v>0.13100000000000001</v>
      </c>
      <c r="F15" s="63">
        <v>0.20399999999999999</v>
      </c>
      <c r="G15" s="63">
        <v>0.153</v>
      </c>
      <c r="H15" s="63">
        <v>8.1000000000000003E-2</v>
      </c>
      <c r="I15" s="63">
        <v>8.6999999999999994E-2</v>
      </c>
      <c r="J15" s="63">
        <v>8.4000000000000005E-2</v>
      </c>
      <c r="L15" s="36"/>
      <c r="M15" s="36"/>
      <c r="N15" s="36"/>
      <c r="O15" s="36"/>
      <c r="P15" s="36"/>
      <c r="Q15" s="36"/>
      <c r="R15" s="36"/>
      <c r="S15" s="36"/>
      <c r="T15" s="36"/>
    </row>
    <row r="16" spans="1:20" x14ac:dyDescent="0.2">
      <c r="A16" s="19" t="s">
        <v>75</v>
      </c>
      <c r="B16" s="63">
        <v>0.66800000000000004</v>
      </c>
      <c r="C16" s="63">
        <v>0.69399999999999995</v>
      </c>
      <c r="D16" s="63">
        <v>1.0089999999999999</v>
      </c>
      <c r="E16" s="63">
        <v>0.872</v>
      </c>
      <c r="F16" s="63">
        <v>0.73299999999999998</v>
      </c>
      <c r="G16" s="63">
        <v>0.80500000000000005</v>
      </c>
      <c r="H16" s="63">
        <v>0.83799999999999997</v>
      </c>
      <c r="I16" s="63">
        <v>1.0269999999999999</v>
      </c>
      <c r="J16" s="63">
        <v>0.99</v>
      </c>
      <c r="L16" s="36"/>
      <c r="M16" s="36"/>
      <c r="N16" s="36"/>
      <c r="O16" s="36"/>
      <c r="P16" s="36"/>
      <c r="Q16" s="36"/>
      <c r="R16" s="36"/>
      <c r="S16" s="36"/>
      <c r="T16" s="36"/>
    </row>
    <row r="17" spans="1:20" x14ac:dyDescent="0.2">
      <c r="A17" s="19" t="s">
        <v>76</v>
      </c>
      <c r="B17" s="63">
        <v>6.8000000000000005E-2</v>
      </c>
      <c r="C17" s="63">
        <v>5.5E-2</v>
      </c>
      <c r="D17" s="63">
        <v>7.0000000000000007E-2</v>
      </c>
      <c r="E17" s="63">
        <v>0.18</v>
      </c>
      <c r="F17" s="63">
        <v>0.16200000000000001</v>
      </c>
      <c r="G17" s="63">
        <v>0.14399999999999999</v>
      </c>
      <c r="H17" s="63">
        <v>0.14399999999999999</v>
      </c>
      <c r="I17" s="63">
        <v>0.14799999999999999</v>
      </c>
      <c r="J17" s="63">
        <v>0.14299999999999999</v>
      </c>
      <c r="L17" s="36"/>
      <c r="M17" s="36"/>
      <c r="N17" s="36"/>
      <c r="O17" s="36"/>
      <c r="P17" s="36"/>
      <c r="Q17" s="36"/>
      <c r="R17" s="36"/>
      <c r="S17" s="36"/>
      <c r="T17" s="36"/>
    </row>
    <row r="18" spans="1:20" x14ac:dyDescent="0.2">
      <c r="A18" s="19" t="s">
        <v>83</v>
      </c>
      <c r="B18" s="63">
        <v>2.52</v>
      </c>
      <c r="C18" s="63">
        <v>3.2930000000000001</v>
      </c>
      <c r="D18" s="63">
        <v>3.1920000000000002</v>
      </c>
      <c r="E18" s="63">
        <v>3.077</v>
      </c>
      <c r="F18" s="63">
        <v>3.5249999999999999</v>
      </c>
      <c r="G18" s="63">
        <v>4.3410000000000002</v>
      </c>
      <c r="H18" s="63">
        <v>4.3090000000000002</v>
      </c>
      <c r="I18" s="63">
        <v>3.9809999999999999</v>
      </c>
      <c r="J18" s="63">
        <v>4.2039999999999997</v>
      </c>
      <c r="L18" s="36"/>
      <c r="M18" s="36"/>
      <c r="N18" s="36"/>
      <c r="O18" s="36"/>
      <c r="P18" s="36"/>
      <c r="Q18" s="36"/>
      <c r="R18" s="36"/>
      <c r="S18" s="36"/>
      <c r="T18" s="36"/>
    </row>
    <row r="19" spans="1:20" x14ac:dyDescent="0.2">
      <c r="A19" s="19" t="s">
        <v>84</v>
      </c>
      <c r="B19" s="63">
        <v>14.316000000000001</v>
      </c>
      <c r="C19" s="63">
        <v>14.106</v>
      </c>
      <c r="D19" s="63">
        <v>15.795</v>
      </c>
      <c r="E19" s="63">
        <v>15.718999999999999</v>
      </c>
      <c r="F19" s="63">
        <v>14.635</v>
      </c>
      <c r="G19" s="63">
        <v>15.711</v>
      </c>
      <c r="H19" s="63">
        <v>16.661999999999999</v>
      </c>
      <c r="I19" s="63">
        <v>13.907</v>
      </c>
      <c r="J19" s="63">
        <v>18.637</v>
      </c>
      <c r="L19" s="36"/>
      <c r="M19" s="36"/>
      <c r="N19" s="36"/>
      <c r="O19" s="36"/>
      <c r="P19" s="36"/>
      <c r="Q19" s="36"/>
      <c r="R19" s="36"/>
      <c r="S19" s="36"/>
      <c r="T19" s="36"/>
    </row>
    <row r="20" spans="1:20" x14ac:dyDescent="0.2">
      <c r="A20" s="19" t="s">
        <v>85</v>
      </c>
      <c r="B20" s="63">
        <v>124.41800000000001</v>
      </c>
      <c r="C20" s="63">
        <v>133.71299999999999</v>
      </c>
      <c r="D20" s="63">
        <v>145.18299999999999</v>
      </c>
      <c r="E20" s="63">
        <v>154.11000000000001</v>
      </c>
      <c r="F20" s="63">
        <v>146.02199999999999</v>
      </c>
      <c r="G20" s="63">
        <v>165.124</v>
      </c>
      <c r="H20" s="63">
        <v>165.54599999999999</v>
      </c>
      <c r="I20" s="63">
        <v>157.07599999999999</v>
      </c>
      <c r="J20" s="63">
        <v>165.393</v>
      </c>
      <c r="L20" s="36"/>
      <c r="M20" s="36"/>
      <c r="N20" s="36"/>
      <c r="O20" s="36"/>
      <c r="P20" s="36"/>
      <c r="Q20" s="36"/>
      <c r="R20" s="36"/>
      <c r="S20" s="36"/>
      <c r="T20" s="36"/>
    </row>
    <row r="21" spans="1:20" x14ac:dyDescent="0.2">
      <c r="A21" s="19" t="s">
        <v>86</v>
      </c>
      <c r="B21" s="63">
        <v>1.6240000000000001</v>
      </c>
      <c r="C21" s="63">
        <v>2.1110000000000002</v>
      </c>
      <c r="D21" s="63">
        <v>2.4550000000000001</v>
      </c>
      <c r="E21" s="63">
        <v>2.383</v>
      </c>
      <c r="F21" s="63">
        <v>2.89</v>
      </c>
      <c r="G21" s="63">
        <v>3.343</v>
      </c>
      <c r="H21" s="63">
        <v>2.7349999999999999</v>
      </c>
      <c r="I21" s="63">
        <v>3.7909999999999999</v>
      </c>
      <c r="J21" s="63">
        <v>5.476</v>
      </c>
      <c r="L21" s="36"/>
      <c r="M21" s="36"/>
      <c r="N21" s="36"/>
      <c r="O21" s="36"/>
      <c r="P21" s="36"/>
      <c r="Q21" s="36"/>
      <c r="R21" s="36"/>
      <c r="S21" s="36"/>
      <c r="T21" s="36"/>
    </row>
    <row r="22" spans="1:20" x14ac:dyDescent="0.2">
      <c r="A22" s="19" t="s">
        <v>0</v>
      </c>
      <c r="B22" s="63">
        <f>SUM(B15:B21)</f>
        <v>143.72999999999999</v>
      </c>
      <c r="C22" s="63">
        <f t="shared" ref="C22:F22" si="1">SUM(C15:C21)</f>
        <v>154.10499999999999</v>
      </c>
      <c r="D22" s="63">
        <f t="shared" si="1"/>
        <v>167.839</v>
      </c>
      <c r="E22" s="63">
        <f t="shared" si="1"/>
        <v>176.47200000000001</v>
      </c>
      <c r="F22" s="63">
        <f t="shared" si="1"/>
        <v>168.17099999999999</v>
      </c>
      <c r="G22" s="63">
        <f>SUM(G15:G21)</f>
        <v>189.62099999999998</v>
      </c>
      <c r="H22" s="63">
        <f>SUM(H15:H21)</f>
        <v>190.315</v>
      </c>
      <c r="I22" s="63">
        <f>SUM(I15:I21)</f>
        <v>180.017</v>
      </c>
      <c r="J22" s="63">
        <f>SUM(J15:J21)</f>
        <v>194.92699999999999</v>
      </c>
      <c r="L22" s="36"/>
      <c r="M22" s="36"/>
      <c r="N22" s="36"/>
      <c r="O22" s="36"/>
      <c r="P22" s="36"/>
      <c r="Q22" s="36"/>
      <c r="R22" s="36"/>
      <c r="S22" s="36"/>
      <c r="T22" s="36"/>
    </row>
    <row r="23" spans="1:20" x14ac:dyDescent="0.2">
      <c r="A23" s="27" t="s">
        <v>3</v>
      </c>
      <c r="B23" s="6"/>
      <c r="C23" s="6"/>
      <c r="D23" s="6"/>
      <c r="E23" s="6"/>
      <c r="H23" s="6"/>
      <c r="I23" s="6"/>
    </row>
    <row r="24" spans="1:20" x14ac:dyDescent="0.2">
      <c r="A24" s="19" t="s">
        <v>82</v>
      </c>
      <c r="B24" s="63">
        <v>0.11600000000000001</v>
      </c>
      <c r="C24" s="63">
        <v>0.152</v>
      </c>
      <c r="D24" s="63">
        <v>0.16700000000000001</v>
      </c>
      <c r="E24" s="63">
        <v>0.16400000000000001</v>
      </c>
      <c r="F24" s="63">
        <v>0.18</v>
      </c>
      <c r="G24" s="63">
        <v>0.27500000000000002</v>
      </c>
      <c r="H24" s="63">
        <v>9.7000000000000003E-2</v>
      </c>
      <c r="I24" s="63">
        <v>0.121</v>
      </c>
      <c r="J24" s="63">
        <v>0.13500000000000001</v>
      </c>
      <c r="L24" s="36"/>
      <c r="M24" s="36"/>
      <c r="N24" s="36"/>
      <c r="O24" s="36"/>
      <c r="P24" s="36"/>
      <c r="Q24" s="36"/>
      <c r="R24" s="36"/>
      <c r="S24" s="36"/>
      <c r="T24" s="36"/>
    </row>
    <row r="25" spans="1:20" x14ac:dyDescent="0.2">
      <c r="A25" s="19" t="s">
        <v>75</v>
      </c>
      <c r="B25" s="63">
        <v>0.72499999999999998</v>
      </c>
      <c r="C25" s="63">
        <v>0.73399999999999999</v>
      </c>
      <c r="D25" s="63">
        <v>0.86099999999999999</v>
      </c>
      <c r="E25" s="63">
        <v>0.89300000000000002</v>
      </c>
      <c r="F25" s="63">
        <v>0.83599999999999997</v>
      </c>
      <c r="G25" s="63">
        <v>0.88300000000000001</v>
      </c>
      <c r="H25" s="63">
        <v>0.96</v>
      </c>
      <c r="I25" s="63">
        <v>1.284</v>
      </c>
      <c r="J25" s="63">
        <v>1.1659999999999999</v>
      </c>
      <c r="L25" s="36"/>
      <c r="M25" s="36"/>
      <c r="N25" s="36"/>
      <c r="O25" s="36"/>
      <c r="P25" s="36"/>
      <c r="Q25" s="36"/>
      <c r="R25" s="36"/>
      <c r="S25" s="36"/>
      <c r="T25" s="36"/>
    </row>
    <row r="26" spans="1:20" x14ac:dyDescent="0.2">
      <c r="A26" s="19" t="s">
        <v>76</v>
      </c>
      <c r="B26" s="63">
        <v>4.2000000000000003E-2</v>
      </c>
      <c r="C26" s="63">
        <v>4.3999999999999997E-2</v>
      </c>
      <c r="D26" s="63">
        <v>8.8999999999999996E-2</v>
      </c>
      <c r="E26" s="63">
        <v>0.16300000000000001</v>
      </c>
      <c r="F26" s="63">
        <v>6.8000000000000005E-2</v>
      </c>
      <c r="G26" s="63">
        <v>7.5999999999999998E-2</v>
      </c>
      <c r="H26" s="63">
        <v>5.8000000000000003E-2</v>
      </c>
      <c r="I26" s="63">
        <v>0.108</v>
      </c>
      <c r="J26" s="63">
        <v>4.9000000000000002E-2</v>
      </c>
      <c r="L26" s="36"/>
      <c r="M26" s="36"/>
      <c r="N26" s="36"/>
      <c r="O26" s="36"/>
      <c r="P26" s="36"/>
      <c r="Q26" s="36"/>
      <c r="R26" s="36"/>
      <c r="S26" s="36"/>
      <c r="T26" s="36"/>
    </row>
    <row r="27" spans="1:20" x14ac:dyDescent="0.2">
      <c r="A27" s="19" t="s">
        <v>83</v>
      </c>
      <c r="B27" s="63">
        <v>3.423</v>
      </c>
      <c r="C27" s="63">
        <v>3.629</v>
      </c>
      <c r="D27" s="63">
        <v>3.9039999999999999</v>
      </c>
      <c r="E27" s="63">
        <v>3.504</v>
      </c>
      <c r="F27" s="63">
        <v>3.83</v>
      </c>
      <c r="G27" s="63">
        <v>4.9269999999999996</v>
      </c>
      <c r="H27" s="63">
        <v>4.9160000000000004</v>
      </c>
      <c r="I27" s="63">
        <v>4.3049999999999997</v>
      </c>
      <c r="J27" s="63">
        <v>4.46</v>
      </c>
      <c r="L27" s="36"/>
      <c r="M27" s="36"/>
      <c r="N27" s="36"/>
      <c r="O27" s="36"/>
      <c r="P27" s="36"/>
      <c r="Q27" s="36"/>
      <c r="R27" s="36"/>
      <c r="S27" s="36"/>
      <c r="T27" s="36"/>
    </row>
    <row r="28" spans="1:20" x14ac:dyDescent="0.2">
      <c r="A28" s="19" t="s">
        <v>84</v>
      </c>
      <c r="B28" s="63">
        <v>15.105</v>
      </c>
      <c r="C28" s="63">
        <v>14.398999999999999</v>
      </c>
      <c r="D28" s="63">
        <v>16.145</v>
      </c>
      <c r="E28" s="63">
        <v>16.594999999999999</v>
      </c>
      <c r="F28" s="63">
        <v>14.678000000000001</v>
      </c>
      <c r="G28" s="63">
        <v>15.981999999999999</v>
      </c>
      <c r="H28" s="63">
        <v>18.106000000000002</v>
      </c>
      <c r="I28" s="63">
        <v>15.167</v>
      </c>
      <c r="J28" s="63">
        <v>20.050999999999998</v>
      </c>
      <c r="L28" s="36"/>
      <c r="M28" s="36"/>
      <c r="N28" s="36"/>
      <c r="O28" s="36"/>
      <c r="P28" s="36"/>
      <c r="Q28" s="36"/>
      <c r="R28" s="36"/>
      <c r="S28" s="36"/>
      <c r="T28" s="36"/>
    </row>
    <row r="29" spans="1:20" x14ac:dyDescent="0.2">
      <c r="A29" s="19" t="s">
        <v>85</v>
      </c>
      <c r="B29" s="63">
        <v>126.443</v>
      </c>
      <c r="C29" s="63">
        <v>132.82900000000001</v>
      </c>
      <c r="D29" s="63">
        <v>147.65899999999999</v>
      </c>
      <c r="E29" s="63">
        <v>153.351</v>
      </c>
      <c r="F29" s="63">
        <v>149.18700000000001</v>
      </c>
      <c r="G29" s="63">
        <v>165.55600000000001</v>
      </c>
      <c r="H29" s="63">
        <v>164.994</v>
      </c>
      <c r="I29" s="63">
        <v>153.977</v>
      </c>
      <c r="J29" s="63">
        <v>168.40199999999999</v>
      </c>
      <c r="L29" s="36"/>
      <c r="M29" s="36"/>
      <c r="N29" s="36"/>
      <c r="O29" s="36"/>
      <c r="P29" s="36"/>
      <c r="Q29" s="36"/>
      <c r="R29" s="36"/>
      <c r="S29" s="36"/>
      <c r="T29" s="36"/>
    </row>
    <row r="30" spans="1:20" x14ac:dyDescent="0.2">
      <c r="A30" s="19" t="s">
        <v>86</v>
      </c>
      <c r="B30" s="63">
        <v>1.675</v>
      </c>
      <c r="C30" s="63">
        <v>2.1320000000000001</v>
      </c>
      <c r="D30" s="63">
        <v>2.6829999999999998</v>
      </c>
      <c r="E30" s="63">
        <v>2.7559999999999998</v>
      </c>
      <c r="F30" s="63">
        <v>3.2130000000000001</v>
      </c>
      <c r="G30" s="63">
        <v>3.6869999999999998</v>
      </c>
      <c r="H30" s="63">
        <v>2.9</v>
      </c>
      <c r="I30" s="63">
        <v>3.91</v>
      </c>
      <c r="J30" s="63">
        <v>5.6150000000000002</v>
      </c>
      <c r="L30" s="36"/>
      <c r="M30" s="36"/>
      <c r="N30" s="36"/>
      <c r="O30" s="36"/>
      <c r="P30" s="36"/>
      <c r="Q30" s="36"/>
      <c r="R30" s="36"/>
      <c r="S30" s="36"/>
      <c r="T30" s="36"/>
    </row>
    <row r="31" spans="1:20" x14ac:dyDescent="0.2">
      <c r="A31" s="19" t="s">
        <v>0</v>
      </c>
      <c r="B31" s="63">
        <f t="shared" ref="B31:F31" si="2">SUM(B24:B30)</f>
        <v>147.529</v>
      </c>
      <c r="C31" s="63">
        <f t="shared" si="2"/>
        <v>153.91900000000001</v>
      </c>
      <c r="D31" s="63">
        <f t="shared" si="2"/>
        <v>171.50799999999998</v>
      </c>
      <c r="E31" s="63">
        <f t="shared" si="2"/>
        <v>177.42599999999999</v>
      </c>
      <c r="F31" s="63">
        <f t="shared" si="2"/>
        <v>171.99199999999999</v>
      </c>
      <c r="G31" s="63">
        <f>SUM(G24:G30)</f>
        <v>191.38600000000002</v>
      </c>
      <c r="H31" s="63">
        <f>SUM(H24:H30)</f>
        <v>192.03100000000001</v>
      </c>
      <c r="I31" s="63">
        <f>SUM(I24:I30)</f>
        <v>178.87199999999999</v>
      </c>
      <c r="J31" s="63">
        <f>SUM(J24:J30)</f>
        <v>199.87799999999999</v>
      </c>
      <c r="L31" s="36"/>
      <c r="M31" s="36"/>
      <c r="N31" s="36"/>
      <c r="O31" s="36"/>
      <c r="P31" s="36"/>
      <c r="Q31" s="36"/>
      <c r="R31" s="36"/>
      <c r="S31" s="36"/>
      <c r="T31" s="36"/>
    </row>
    <row r="32" spans="1:20" x14ac:dyDescent="0.2">
      <c r="A32" s="27" t="s">
        <v>4</v>
      </c>
      <c r="B32" s="6"/>
      <c r="C32" s="6"/>
      <c r="D32" s="6"/>
      <c r="E32" s="6"/>
      <c r="H32" s="6"/>
      <c r="I32" s="6"/>
    </row>
    <row r="33" spans="1:20" x14ac:dyDescent="0.2">
      <c r="A33" s="19" t="s">
        <v>82</v>
      </c>
      <c r="B33" s="63">
        <v>5.2759999999999998</v>
      </c>
      <c r="C33" s="63">
        <v>5.1020000000000003</v>
      </c>
      <c r="D33" s="63">
        <v>5.383</v>
      </c>
      <c r="E33" s="63">
        <v>5.8810000000000002</v>
      </c>
      <c r="F33" s="63">
        <v>6.0250000000000004</v>
      </c>
      <c r="G33" s="63">
        <v>5.7569999999999997</v>
      </c>
      <c r="H33" s="63">
        <v>5.7110000000000003</v>
      </c>
      <c r="I33" s="63">
        <v>5.9249999999999998</v>
      </c>
      <c r="J33" s="63">
        <v>5.8929999999999998</v>
      </c>
    </row>
    <row r="34" spans="1:20" x14ac:dyDescent="0.2">
      <c r="A34" s="19" t="s">
        <v>75</v>
      </c>
      <c r="B34" s="63">
        <v>33.451000000000001</v>
      </c>
      <c r="C34" s="63">
        <v>28.074000000000002</v>
      </c>
      <c r="D34" s="63">
        <v>29.102</v>
      </c>
      <c r="E34" s="63">
        <v>33.732999999999997</v>
      </c>
      <c r="F34" s="63">
        <v>32.801000000000002</v>
      </c>
      <c r="G34" s="63">
        <v>33.704000000000001</v>
      </c>
      <c r="H34" s="63">
        <v>32.094000000000001</v>
      </c>
      <c r="I34" s="63">
        <v>32.994</v>
      </c>
      <c r="J34" s="63">
        <v>32.781999999999996</v>
      </c>
    </row>
    <row r="35" spans="1:20" x14ac:dyDescent="0.2">
      <c r="A35" s="19" t="s">
        <v>76</v>
      </c>
      <c r="B35" s="63">
        <v>16.46</v>
      </c>
      <c r="C35" s="63">
        <v>15.853</v>
      </c>
      <c r="D35" s="63">
        <v>17.198</v>
      </c>
      <c r="E35" s="63">
        <v>18.655999999999999</v>
      </c>
      <c r="F35" s="63">
        <v>19.451000000000001</v>
      </c>
      <c r="G35" s="63">
        <v>19.402999999999999</v>
      </c>
      <c r="H35" s="63">
        <v>19.073</v>
      </c>
      <c r="I35" s="63">
        <v>19.141999999999999</v>
      </c>
      <c r="J35" s="63">
        <v>20.064</v>
      </c>
    </row>
    <row r="36" spans="1:20" x14ac:dyDescent="0.2">
      <c r="A36" s="19" t="s">
        <v>83</v>
      </c>
      <c r="B36" s="63">
        <v>16.536000000000001</v>
      </c>
      <c r="C36" s="63">
        <v>16.654</v>
      </c>
      <c r="D36" s="63">
        <v>17.53</v>
      </c>
      <c r="E36" s="63">
        <v>18.111999999999998</v>
      </c>
      <c r="F36" s="63">
        <v>18.001000000000001</v>
      </c>
      <c r="G36" s="63">
        <v>19.199000000000002</v>
      </c>
      <c r="H36" s="63">
        <v>19.789000000000001</v>
      </c>
      <c r="I36" s="63">
        <v>20.164999999999999</v>
      </c>
      <c r="J36" s="63">
        <v>19.827000000000002</v>
      </c>
    </row>
    <row r="37" spans="1:20" x14ac:dyDescent="0.2">
      <c r="A37" s="19" t="s">
        <v>84</v>
      </c>
      <c r="B37" s="63">
        <v>67.091999999999999</v>
      </c>
      <c r="C37" s="63">
        <v>66.697000000000003</v>
      </c>
      <c r="D37" s="63">
        <v>67.421000000000006</v>
      </c>
      <c r="E37" s="63">
        <v>68.495000000000005</v>
      </c>
      <c r="F37" s="63">
        <v>68.093999999999994</v>
      </c>
      <c r="G37" s="63">
        <v>68.53</v>
      </c>
      <c r="H37" s="63">
        <v>71.244</v>
      </c>
      <c r="I37" s="63">
        <v>71.149000000000001</v>
      </c>
      <c r="J37" s="63">
        <v>78.682000000000002</v>
      </c>
    </row>
    <row r="38" spans="1:20" x14ac:dyDescent="0.2">
      <c r="A38" s="19" t="s">
        <v>85</v>
      </c>
      <c r="B38" s="63">
        <v>265.149</v>
      </c>
      <c r="C38" s="63">
        <v>275.65499999999997</v>
      </c>
      <c r="D38" s="63">
        <v>288.45100000000002</v>
      </c>
      <c r="E38" s="63">
        <v>295.45999999999998</v>
      </c>
      <c r="F38" s="63">
        <v>298.75400000000002</v>
      </c>
      <c r="G38" s="63">
        <v>312.11599999999999</v>
      </c>
      <c r="H38" s="63">
        <v>315.983</v>
      </c>
      <c r="I38" s="63">
        <v>312.947</v>
      </c>
      <c r="J38" s="63">
        <v>320.04000000000002</v>
      </c>
    </row>
    <row r="39" spans="1:20" x14ac:dyDescent="0.2">
      <c r="A39" s="19" t="s">
        <v>86</v>
      </c>
      <c r="B39" s="63">
        <v>35.673999999999999</v>
      </c>
      <c r="C39" s="63">
        <v>36.795000000000002</v>
      </c>
      <c r="D39" s="63">
        <v>43.331000000000003</v>
      </c>
      <c r="E39" s="63">
        <v>44.164999999999999</v>
      </c>
      <c r="F39" s="63">
        <v>46.518000000000001</v>
      </c>
      <c r="G39" s="63">
        <v>49.328000000000003</v>
      </c>
      <c r="H39" s="63">
        <v>45.101999999999997</v>
      </c>
      <c r="I39" s="63">
        <v>47.215000000000003</v>
      </c>
      <c r="J39" s="63">
        <v>48.973999999999997</v>
      </c>
    </row>
    <row r="40" spans="1:20" x14ac:dyDescent="0.2">
      <c r="A40" s="19" t="s">
        <v>0</v>
      </c>
      <c r="B40" s="63">
        <f t="shared" ref="B40:F40" si="3">SUM(B33:B39)</f>
        <v>439.63799999999998</v>
      </c>
      <c r="C40" s="63">
        <f t="shared" si="3"/>
        <v>444.83</v>
      </c>
      <c r="D40" s="63">
        <f t="shared" si="3"/>
        <v>468.41600000000005</v>
      </c>
      <c r="E40" s="63">
        <f t="shared" si="3"/>
        <v>484.50200000000001</v>
      </c>
      <c r="F40" s="63">
        <f t="shared" si="3"/>
        <v>489.64400000000001</v>
      </c>
      <c r="G40" s="63">
        <f>SUM(G33:G39)</f>
        <v>508.03700000000003</v>
      </c>
      <c r="H40" s="63">
        <f>SUM(H33:H39)</f>
        <v>508.99599999999998</v>
      </c>
      <c r="I40" s="63">
        <f>SUM(I33:I39)</f>
        <v>509.53700000000003</v>
      </c>
      <c r="J40" s="63">
        <f>SUM(J33:J39)</f>
        <v>526.26200000000006</v>
      </c>
      <c r="L40" s="36"/>
      <c r="M40" s="36"/>
      <c r="N40" s="36"/>
      <c r="O40" s="36"/>
      <c r="P40" s="36"/>
      <c r="Q40" s="36"/>
      <c r="R40" s="36"/>
      <c r="S40" s="36"/>
      <c r="T40" s="36"/>
    </row>
    <row r="41" spans="1:20" x14ac:dyDescent="0.2">
      <c r="A41" s="27" t="s">
        <v>9</v>
      </c>
      <c r="B41" s="6"/>
      <c r="C41" s="6"/>
      <c r="D41" s="6"/>
      <c r="E41" s="6"/>
      <c r="H41" s="6"/>
      <c r="I41" s="6"/>
      <c r="L41" s="36"/>
      <c r="M41" s="36"/>
      <c r="N41" s="36"/>
      <c r="O41" s="36"/>
      <c r="P41" s="36"/>
      <c r="Q41" s="36"/>
      <c r="R41" s="36"/>
      <c r="S41" s="36"/>
      <c r="T41" s="36"/>
    </row>
    <row r="42" spans="1:20" x14ac:dyDescent="0.2">
      <c r="A42" s="19" t="s">
        <v>82</v>
      </c>
      <c r="B42" s="65">
        <v>7.4999999999999997E-2</v>
      </c>
      <c r="C42" s="65">
        <v>5.2999999999999999E-2</v>
      </c>
      <c r="D42" s="65">
        <v>6.9000000000000006E-2</v>
      </c>
      <c r="E42" s="65">
        <v>6.5000000000000002E-2</v>
      </c>
      <c r="F42" s="65">
        <v>8.1000000000000003E-2</v>
      </c>
      <c r="G42" s="65">
        <v>5.6000000000000001E-2</v>
      </c>
      <c r="H42" s="65">
        <v>0.05</v>
      </c>
      <c r="I42" s="65">
        <v>6.7000000000000004E-2</v>
      </c>
      <c r="J42" s="63">
        <v>6.0999999999999999E-2</v>
      </c>
      <c r="L42" s="36"/>
      <c r="M42" s="36"/>
      <c r="N42" s="36"/>
      <c r="O42" s="36"/>
      <c r="P42" s="36"/>
      <c r="Q42" s="36"/>
      <c r="R42" s="36"/>
      <c r="S42" s="36"/>
      <c r="T42" s="36"/>
    </row>
    <row r="43" spans="1:20" x14ac:dyDescent="0.2">
      <c r="A43" s="19" t="s">
        <v>75</v>
      </c>
      <c r="B43" s="65">
        <v>1.738</v>
      </c>
      <c r="C43" s="65">
        <v>0.88100000000000001</v>
      </c>
      <c r="D43" s="65">
        <v>1.399</v>
      </c>
      <c r="E43" s="65">
        <v>1.964</v>
      </c>
      <c r="F43" s="65">
        <v>1.8839999999999999</v>
      </c>
      <c r="G43" s="65">
        <v>1.68</v>
      </c>
      <c r="H43" s="65">
        <v>1.508</v>
      </c>
      <c r="I43" s="65">
        <v>1.2190000000000001</v>
      </c>
      <c r="J43" s="63">
        <v>1.4350000000000001</v>
      </c>
      <c r="L43" s="36"/>
      <c r="M43" s="36"/>
      <c r="N43" s="36"/>
      <c r="O43" s="36"/>
      <c r="P43" s="36"/>
      <c r="Q43" s="36"/>
      <c r="R43" s="36"/>
      <c r="S43" s="36"/>
      <c r="T43" s="36"/>
    </row>
    <row r="44" spans="1:20" x14ac:dyDescent="0.2">
      <c r="A44" s="19" t="s">
        <v>76</v>
      </c>
      <c r="B44" s="65">
        <v>0.28899999999999998</v>
      </c>
      <c r="C44" s="65">
        <v>0.251</v>
      </c>
      <c r="D44" s="65">
        <v>0.255</v>
      </c>
      <c r="E44" s="65">
        <v>0.23</v>
      </c>
      <c r="F44" s="65">
        <v>0.26500000000000001</v>
      </c>
      <c r="G44" s="65">
        <v>0.183</v>
      </c>
      <c r="H44" s="65">
        <v>0.17499999999999999</v>
      </c>
      <c r="I44" s="65">
        <v>0.29299999999999998</v>
      </c>
      <c r="J44" s="63">
        <v>0.28499999999999998</v>
      </c>
      <c r="L44" s="36"/>
      <c r="M44" s="36"/>
      <c r="N44" s="36"/>
      <c r="O44" s="36"/>
      <c r="P44" s="36"/>
      <c r="Q44" s="36"/>
      <c r="R44" s="36"/>
      <c r="S44" s="36"/>
      <c r="T44" s="36"/>
    </row>
    <row r="45" spans="1:20" x14ac:dyDescent="0.2">
      <c r="A45" s="19" t="s">
        <v>83</v>
      </c>
      <c r="B45" s="65">
        <v>4.2290000000000001</v>
      </c>
      <c r="C45" s="65">
        <v>3.355</v>
      </c>
      <c r="D45" s="65">
        <v>4.2850000000000001</v>
      </c>
      <c r="E45" s="65">
        <v>5.1639999999999997</v>
      </c>
      <c r="F45" s="65">
        <v>5.07</v>
      </c>
      <c r="G45" s="65">
        <v>4.6909999999999998</v>
      </c>
      <c r="H45" s="65">
        <v>4.9080000000000004</v>
      </c>
      <c r="I45" s="65">
        <v>4.8769999999999998</v>
      </c>
      <c r="J45" s="63">
        <v>4.484</v>
      </c>
      <c r="L45" s="36"/>
      <c r="M45" s="36"/>
      <c r="N45" s="36"/>
      <c r="O45" s="36"/>
      <c r="P45" s="36"/>
      <c r="Q45" s="36"/>
      <c r="R45" s="36"/>
      <c r="S45" s="36"/>
      <c r="T45" s="36"/>
    </row>
    <row r="46" spans="1:20" x14ac:dyDescent="0.2">
      <c r="A46" s="19" t="s">
        <v>84</v>
      </c>
      <c r="B46" s="65">
        <v>7.3230000000000004</v>
      </c>
      <c r="C46" s="65">
        <v>6.2519999999999998</v>
      </c>
      <c r="D46" s="65">
        <v>5.2050000000000001</v>
      </c>
      <c r="E46" s="65">
        <v>8.0459999999999994</v>
      </c>
      <c r="F46" s="65">
        <v>9.7989999999999995</v>
      </c>
      <c r="G46" s="65">
        <v>7.5960000000000001</v>
      </c>
      <c r="H46" s="65">
        <v>6.327</v>
      </c>
      <c r="I46" s="65">
        <v>4.2110000000000003</v>
      </c>
      <c r="J46" s="63">
        <v>6.6719999999999997</v>
      </c>
      <c r="L46" s="36"/>
      <c r="M46" s="36"/>
      <c r="N46" s="36"/>
      <c r="O46" s="36"/>
      <c r="P46" s="36"/>
      <c r="Q46" s="36"/>
      <c r="R46" s="36"/>
      <c r="S46" s="36"/>
      <c r="T46" s="36"/>
    </row>
    <row r="47" spans="1:20" x14ac:dyDescent="0.2">
      <c r="A47" s="19" t="s">
        <v>85</v>
      </c>
      <c r="B47" s="65">
        <v>79.459999999999994</v>
      </c>
      <c r="C47" s="65">
        <v>79.474999999999994</v>
      </c>
      <c r="D47" s="65">
        <v>95.421999999999997</v>
      </c>
      <c r="E47" s="65">
        <v>99.62</v>
      </c>
      <c r="F47" s="65">
        <v>114.158</v>
      </c>
      <c r="G47" s="65">
        <v>94.97</v>
      </c>
      <c r="H47" s="65">
        <v>100.032</v>
      </c>
      <c r="I47" s="65">
        <v>99.001999999999995</v>
      </c>
      <c r="J47" s="63">
        <v>100.01</v>
      </c>
      <c r="L47" s="36"/>
      <c r="M47" s="36"/>
      <c r="N47" s="36"/>
      <c r="O47" s="36"/>
      <c r="P47" s="36"/>
      <c r="Q47" s="36"/>
      <c r="R47" s="36"/>
      <c r="S47" s="36"/>
      <c r="T47" s="36"/>
    </row>
    <row r="48" spans="1:20" x14ac:dyDescent="0.2">
      <c r="A48" s="19" t="s">
        <v>86</v>
      </c>
      <c r="B48" s="65">
        <v>2.968</v>
      </c>
      <c r="C48" s="65">
        <v>2.835</v>
      </c>
      <c r="D48" s="65">
        <v>3.5270000000000001</v>
      </c>
      <c r="E48" s="65">
        <v>2.875</v>
      </c>
      <c r="F48" s="65">
        <v>2.6880000000000002</v>
      </c>
      <c r="G48" s="65">
        <v>3.0329999999999999</v>
      </c>
      <c r="H48" s="65">
        <v>2.6269999999999998</v>
      </c>
      <c r="I48" s="65">
        <v>8.0269999999999992</v>
      </c>
      <c r="J48" s="63">
        <v>4.367</v>
      </c>
      <c r="L48" s="36"/>
      <c r="M48" s="36"/>
      <c r="N48" s="36"/>
      <c r="O48" s="36"/>
      <c r="P48" s="36"/>
      <c r="Q48" s="36"/>
      <c r="R48" s="36"/>
      <c r="S48" s="36"/>
      <c r="T48" s="36"/>
    </row>
    <row r="49" spans="1:20" x14ac:dyDescent="0.2">
      <c r="A49" s="20" t="s">
        <v>0</v>
      </c>
      <c r="B49" s="66">
        <f t="shared" ref="B49:F49" si="4">SUM(B42:B48)</f>
        <v>96.081999999999994</v>
      </c>
      <c r="C49" s="66">
        <f t="shared" si="4"/>
        <v>93.10199999999999</v>
      </c>
      <c r="D49" s="66">
        <f t="shared" si="4"/>
        <v>110.16199999999999</v>
      </c>
      <c r="E49" s="66">
        <f t="shared" si="4"/>
        <v>117.964</v>
      </c>
      <c r="F49" s="66">
        <f t="shared" si="4"/>
        <v>133.94499999999999</v>
      </c>
      <c r="G49" s="66">
        <f>SUM(G42:G48)</f>
        <v>112.209</v>
      </c>
      <c r="H49" s="66">
        <f>SUM(H42:H48)</f>
        <v>115.627</v>
      </c>
      <c r="I49" s="66">
        <f>SUM(I42:I48)</f>
        <v>117.696</v>
      </c>
      <c r="J49" s="72">
        <f>SUM(J42:J48)</f>
        <v>117.31400000000001</v>
      </c>
      <c r="L49" s="36"/>
      <c r="M49" s="36"/>
      <c r="N49" s="36"/>
      <c r="O49" s="36"/>
      <c r="P49" s="36"/>
      <c r="Q49" s="36"/>
      <c r="R49" s="36"/>
      <c r="S49" s="36"/>
      <c r="T49" s="36"/>
    </row>
    <row r="50" spans="1:20" ht="13.2" customHeight="1" x14ac:dyDescent="0.2">
      <c r="A50" s="9" t="s">
        <v>117</v>
      </c>
    </row>
    <row r="51" spans="1:20" ht="13.2" customHeight="1" x14ac:dyDescent="0.2">
      <c r="A51" s="9" t="s">
        <v>113</v>
      </c>
      <c r="L51" s="36"/>
      <c r="M51" s="36"/>
      <c r="N51" s="36"/>
      <c r="O51" s="36"/>
      <c r="P51" s="36"/>
      <c r="Q51" s="36"/>
      <c r="R51" s="36"/>
      <c r="S51" s="36"/>
      <c r="T51" s="36"/>
    </row>
    <row r="52" spans="1:20" ht="10.199999999999999" customHeight="1" x14ac:dyDescent="0.2">
      <c r="E52" s="11"/>
      <c r="H52" s="42"/>
      <c r="I52" s="48" t="s">
        <v>141</v>
      </c>
      <c r="L52" s="36"/>
      <c r="M52" s="36"/>
      <c r="N52" s="36"/>
      <c r="O52" s="36"/>
      <c r="P52" s="36"/>
      <c r="Q52" s="36"/>
      <c r="R52" s="36"/>
      <c r="S52" s="36"/>
      <c r="T52" s="36"/>
    </row>
    <row r="53" spans="1:20" ht="10.199999999999999" customHeight="1" x14ac:dyDescent="0.2">
      <c r="E53" s="11"/>
      <c r="F53" s="11"/>
      <c r="G53" s="11"/>
      <c r="H53" s="11"/>
      <c r="L53" s="36"/>
      <c r="M53" s="36"/>
      <c r="N53" s="36"/>
      <c r="O53" s="36"/>
      <c r="P53" s="36"/>
      <c r="Q53" s="36"/>
      <c r="R53" s="36"/>
      <c r="S53" s="36"/>
      <c r="T53" s="36"/>
    </row>
    <row r="54" spans="1:20" x14ac:dyDescent="0.2">
      <c r="L54" s="36"/>
      <c r="M54" s="36"/>
      <c r="N54" s="36"/>
      <c r="O54" s="36"/>
      <c r="P54" s="36"/>
      <c r="Q54" s="36"/>
      <c r="R54" s="36"/>
      <c r="S54" s="36"/>
      <c r="T54" s="36"/>
    </row>
    <row r="55" spans="1:20" x14ac:dyDescent="0.2">
      <c r="L55" s="36"/>
      <c r="M55" s="36"/>
      <c r="N55" s="36"/>
      <c r="O55" s="36"/>
      <c r="P55" s="36"/>
      <c r="Q55" s="36"/>
      <c r="R55" s="36"/>
      <c r="S55" s="36"/>
      <c r="T55" s="36"/>
    </row>
    <row r="56" spans="1:20" x14ac:dyDescent="0.2">
      <c r="L56" s="36"/>
      <c r="M56" s="36"/>
      <c r="N56" s="36"/>
      <c r="O56" s="36"/>
      <c r="P56" s="36"/>
      <c r="Q56" s="36"/>
      <c r="R56" s="36"/>
      <c r="S56" s="36"/>
      <c r="T56" s="36"/>
    </row>
    <row r="57" spans="1:20" x14ac:dyDescent="0.2">
      <c r="L57" s="36"/>
      <c r="M57" s="36"/>
      <c r="N57" s="36"/>
      <c r="O57" s="36"/>
      <c r="P57" s="36"/>
      <c r="Q57" s="36"/>
      <c r="R57" s="36"/>
      <c r="S57" s="36"/>
      <c r="T57" s="36"/>
    </row>
    <row r="58" spans="1:20" x14ac:dyDescent="0.2">
      <c r="L58" s="36"/>
      <c r="M58" s="36"/>
      <c r="N58" s="36"/>
      <c r="O58" s="36"/>
      <c r="P58" s="36"/>
      <c r="Q58" s="36"/>
      <c r="R58" s="36"/>
      <c r="S58" s="36"/>
      <c r="T58" s="36"/>
    </row>
  </sheetData>
  <pageMargins left="0.7" right="0.7" top="0.75" bottom="0.75" header="0.3" footer="0.3"/>
  <pageSetup scale="80" firstPageNumber="47" orientation="portrait" useFirstPageNumber="1" r:id="rId1"/>
  <headerFooter alignWithMargins="0">
    <oddFooter>&amp;C&amp;P
Oil Crops Yearbook/OCS-2020
March 2020
Economic Research Service, USDA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EBF5A-74F8-4471-823E-6D36CCC6AB0C}">
  <sheetPr>
    <pageSetUpPr fitToPage="1"/>
  </sheetPr>
  <dimension ref="A1:T70"/>
  <sheetViews>
    <sheetView zoomScaleNormal="100" zoomScaleSheetLayoutView="100" workbookViewId="0">
      <pane xSplit="1" ySplit="4" topLeftCell="B35" activePane="bottomRight" state="frozen"/>
      <selection pane="topRight"/>
      <selection pane="bottomLeft"/>
      <selection pane="bottomRight" activeCell="J16" sqref="J16"/>
    </sheetView>
  </sheetViews>
  <sheetFormatPr defaultRowHeight="10.199999999999999" x14ac:dyDescent="0.2"/>
  <cols>
    <col min="1" max="1" width="57.7109375" customWidth="1"/>
    <col min="2" max="6" width="12.85546875" customWidth="1"/>
    <col min="7" max="7" width="12.85546875" style="6" customWidth="1"/>
    <col min="8" max="8" width="12.85546875" customWidth="1"/>
    <col min="9" max="9" width="11.28515625" customWidth="1"/>
    <col min="10" max="10" width="11.140625" bestFit="1" customWidth="1"/>
  </cols>
  <sheetData>
    <row r="1" spans="1:10" x14ac:dyDescent="0.2">
      <c r="A1" s="67" t="s">
        <v>131</v>
      </c>
      <c r="B1" s="1"/>
    </row>
    <row r="2" spans="1:10" x14ac:dyDescent="0.2">
      <c r="B2" s="5"/>
      <c r="C2" s="3"/>
      <c r="D2" s="3"/>
      <c r="E2" s="3"/>
      <c r="F2" s="3"/>
      <c r="G2" s="3"/>
      <c r="H2" s="3"/>
      <c r="I2" s="3"/>
      <c r="J2" s="3"/>
    </row>
    <row r="3" spans="1:10" x14ac:dyDescent="0.2">
      <c r="A3" s="1" t="s">
        <v>25</v>
      </c>
      <c r="B3" s="71" t="s">
        <v>31</v>
      </c>
      <c r="C3" s="71" t="s">
        <v>30</v>
      </c>
      <c r="D3" s="71" t="s">
        <v>34</v>
      </c>
      <c r="E3" s="71" t="s">
        <v>33</v>
      </c>
      <c r="F3" s="71" t="s">
        <v>35</v>
      </c>
      <c r="G3" s="71" t="s">
        <v>73</v>
      </c>
      <c r="H3" s="68" t="s">
        <v>143</v>
      </c>
      <c r="I3" s="68" t="s">
        <v>155</v>
      </c>
      <c r="J3" s="68" t="s">
        <v>156</v>
      </c>
    </row>
    <row r="4" spans="1:10" x14ac:dyDescent="0.2">
      <c r="B4" s="30" t="s">
        <v>17</v>
      </c>
      <c r="C4" s="2"/>
      <c r="D4" s="2"/>
      <c r="E4" s="2"/>
      <c r="F4" s="31"/>
      <c r="G4" s="33"/>
      <c r="H4" s="31"/>
      <c r="I4" s="31"/>
      <c r="J4" s="2"/>
    </row>
    <row r="5" spans="1:10" x14ac:dyDescent="0.2">
      <c r="A5" s="27" t="s">
        <v>1</v>
      </c>
    </row>
    <row r="6" spans="1:10" x14ac:dyDescent="0.2">
      <c r="A6" s="19" t="s">
        <v>87</v>
      </c>
      <c r="B6" s="65">
        <v>3.306</v>
      </c>
      <c r="C6" s="65">
        <v>3.202</v>
      </c>
      <c r="D6" s="65">
        <v>3.367</v>
      </c>
      <c r="E6" s="65">
        <v>3.6909999999999998</v>
      </c>
      <c r="F6" s="65">
        <v>3.7829999999999999</v>
      </c>
      <c r="G6" s="65">
        <v>3.6160000000000001</v>
      </c>
      <c r="H6" s="65">
        <v>3.5859999999999999</v>
      </c>
      <c r="I6" s="65">
        <v>3.7229999999999999</v>
      </c>
      <c r="J6" s="65">
        <v>3.7</v>
      </c>
    </row>
    <row r="7" spans="1:10" x14ac:dyDescent="0.2">
      <c r="A7" s="19" t="s">
        <v>88</v>
      </c>
      <c r="B7" s="65">
        <v>5.0620000000000003</v>
      </c>
      <c r="C7" s="65">
        <v>4.2469999999999999</v>
      </c>
      <c r="D7" s="65">
        <v>4.42</v>
      </c>
      <c r="E7" s="65">
        <v>5.1180000000000003</v>
      </c>
      <c r="F7" s="65">
        <v>4.9400000000000004</v>
      </c>
      <c r="G7" s="65">
        <v>5.0890000000000004</v>
      </c>
      <c r="H7" s="65">
        <v>4.806</v>
      </c>
      <c r="I7" s="65">
        <v>4.9790000000000001</v>
      </c>
      <c r="J7" s="65">
        <v>4.95</v>
      </c>
    </row>
    <row r="8" spans="1:10" x14ac:dyDescent="0.2">
      <c r="A8" s="19" t="s">
        <v>89</v>
      </c>
      <c r="B8" s="65">
        <v>2.4060000000000001</v>
      </c>
      <c r="C8" s="65">
        <v>3.1190000000000002</v>
      </c>
      <c r="D8" s="65">
        <v>2.4940000000000002</v>
      </c>
      <c r="E8" s="65">
        <v>3.2850000000000001</v>
      </c>
      <c r="F8" s="65">
        <v>3.16</v>
      </c>
      <c r="G8" s="65">
        <v>3.153</v>
      </c>
      <c r="H8" s="65">
        <v>2.927</v>
      </c>
      <c r="I8" s="65">
        <v>3.274</v>
      </c>
      <c r="J8" s="65">
        <v>2.8239999999999998</v>
      </c>
    </row>
    <row r="9" spans="1:10" x14ac:dyDescent="0.2">
      <c r="A9" s="19" t="s">
        <v>90</v>
      </c>
      <c r="B9" s="65">
        <v>61.997999999999998</v>
      </c>
      <c r="C9" s="65">
        <v>58.851999999999997</v>
      </c>
      <c r="D9" s="65">
        <v>65.173000000000002</v>
      </c>
      <c r="E9" s="65">
        <v>70.558999999999997</v>
      </c>
      <c r="F9" s="65">
        <v>74.171000000000006</v>
      </c>
      <c r="G9" s="65">
        <v>73.043000000000006</v>
      </c>
      <c r="H9" s="65">
        <v>73.081000000000003</v>
      </c>
      <c r="I9" s="65">
        <v>73.825999999999993</v>
      </c>
      <c r="J9" s="65">
        <v>77.558999999999997</v>
      </c>
    </row>
    <row r="10" spans="1:10" x14ac:dyDescent="0.2">
      <c r="A10" s="19" t="s">
        <v>91</v>
      </c>
      <c r="B10" s="65">
        <v>7.31</v>
      </c>
      <c r="C10" s="65">
        <v>7.008</v>
      </c>
      <c r="D10" s="65">
        <v>7.6130000000000004</v>
      </c>
      <c r="E10" s="65">
        <v>8.2449999999999992</v>
      </c>
      <c r="F10" s="65">
        <v>8.5830000000000002</v>
      </c>
      <c r="G10" s="65">
        <v>8.5259999999999998</v>
      </c>
      <c r="H10" s="65">
        <v>8.4420000000000002</v>
      </c>
      <c r="I10" s="65">
        <v>8.4789999999999992</v>
      </c>
      <c r="J10" s="65">
        <v>8.8610000000000007</v>
      </c>
    </row>
    <row r="11" spans="1:10" x14ac:dyDescent="0.2">
      <c r="A11" s="19" t="s">
        <v>92</v>
      </c>
      <c r="B11" s="65">
        <v>5.36</v>
      </c>
      <c r="C11" s="65">
        <v>5.3920000000000003</v>
      </c>
      <c r="D11" s="65">
        <v>5.6829999999999998</v>
      </c>
      <c r="E11" s="65">
        <v>5.8739999999999997</v>
      </c>
      <c r="F11" s="65">
        <v>5.8239999999999998</v>
      </c>
      <c r="G11" s="65">
        <v>6.2110000000000003</v>
      </c>
      <c r="H11" s="65">
        <v>6.407</v>
      </c>
      <c r="I11" s="65">
        <v>6.5389999999999997</v>
      </c>
      <c r="J11" s="65">
        <v>6.431</v>
      </c>
    </row>
    <row r="12" spans="1:10" x14ac:dyDescent="0.2">
      <c r="A12" s="19" t="s">
        <v>93</v>
      </c>
      <c r="B12" s="65">
        <v>27.423999999999999</v>
      </c>
      <c r="C12" s="65">
        <v>27.347999999999999</v>
      </c>
      <c r="D12" s="65">
        <v>27.577000000000002</v>
      </c>
      <c r="E12" s="65">
        <v>28.132999999999999</v>
      </c>
      <c r="F12" s="65">
        <v>27.795000000000002</v>
      </c>
      <c r="G12" s="65">
        <v>28.126000000000001</v>
      </c>
      <c r="H12" s="65">
        <v>29.109000000000002</v>
      </c>
      <c r="I12" s="65">
        <v>28.829000000000001</v>
      </c>
      <c r="J12" s="65">
        <v>32.11</v>
      </c>
    </row>
    <row r="13" spans="1:10" x14ac:dyDescent="0.2">
      <c r="A13" s="19" t="s">
        <v>94</v>
      </c>
      <c r="B13" s="65">
        <v>49.338000000000001</v>
      </c>
      <c r="C13" s="65">
        <v>51.640999999999998</v>
      </c>
      <c r="D13" s="65">
        <v>53.969000000000001</v>
      </c>
      <c r="E13" s="65">
        <v>55.273000000000003</v>
      </c>
      <c r="F13" s="65">
        <v>56.066000000000003</v>
      </c>
      <c r="G13" s="65">
        <v>58.488999999999997</v>
      </c>
      <c r="H13" s="65">
        <v>59.33</v>
      </c>
      <c r="I13" s="65">
        <v>59.039000000000001</v>
      </c>
      <c r="J13" s="65">
        <v>60.209000000000003</v>
      </c>
    </row>
    <row r="14" spans="1:10" x14ac:dyDescent="0.2">
      <c r="A14" s="19" t="s">
        <v>95</v>
      </c>
      <c r="B14" s="65">
        <v>14.974</v>
      </c>
      <c r="C14" s="65">
        <v>15.468999999999999</v>
      </c>
      <c r="D14" s="65">
        <v>18.3</v>
      </c>
      <c r="E14" s="65">
        <v>18.577999999999999</v>
      </c>
      <c r="F14" s="65">
        <v>19.606000000000002</v>
      </c>
      <c r="G14" s="65">
        <v>21.125</v>
      </c>
      <c r="H14" s="65">
        <v>19.032</v>
      </c>
      <c r="I14" s="65">
        <v>19.841000000000001</v>
      </c>
      <c r="J14" s="65">
        <v>20.577999999999999</v>
      </c>
    </row>
    <row r="15" spans="1:10" x14ac:dyDescent="0.2">
      <c r="A15" s="19" t="s">
        <v>0</v>
      </c>
      <c r="B15" s="65">
        <f t="shared" ref="B15:F15" si="0">SUM(B6:B14)</f>
        <v>177.17799999999997</v>
      </c>
      <c r="C15" s="65">
        <f t="shared" si="0"/>
        <v>176.27799999999999</v>
      </c>
      <c r="D15" s="65">
        <f t="shared" si="0"/>
        <v>188.596</v>
      </c>
      <c r="E15" s="65">
        <f t="shared" si="0"/>
        <v>198.756</v>
      </c>
      <c r="F15" s="65">
        <f t="shared" si="0"/>
        <v>203.928</v>
      </c>
      <c r="G15" s="65">
        <f>SUM(G6:G14)</f>
        <v>207.37800000000001</v>
      </c>
      <c r="H15" s="65">
        <f>SUM(H6:H14)</f>
        <v>206.72</v>
      </c>
      <c r="I15" s="65">
        <f>SUM(I6:I14)</f>
        <v>208.529</v>
      </c>
      <c r="J15" s="65">
        <f>SUM(J6:J14)</f>
        <v>217.22200000000001</v>
      </c>
    </row>
    <row r="16" spans="1:10" x14ac:dyDescent="0.2">
      <c r="A16" s="27" t="s">
        <v>2</v>
      </c>
      <c r="B16" s="6"/>
      <c r="C16" s="6"/>
      <c r="D16" s="6"/>
      <c r="E16" s="6"/>
      <c r="F16" s="6"/>
      <c r="H16" s="6"/>
      <c r="I16" s="6"/>
    </row>
    <row r="17" spans="1:20" x14ac:dyDescent="0.2">
      <c r="A17" s="19" t="s">
        <v>87</v>
      </c>
      <c r="B17" s="65">
        <v>1.8220000000000001</v>
      </c>
      <c r="C17" s="65">
        <v>1.605</v>
      </c>
      <c r="D17" s="65">
        <v>1.54</v>
      </c>
      <c r="E17" s="65">
        <v>1.752</v>
      </c>
      <c r="F17" s="65">
        <v>1.855</v>
      </c>
      <c r="G17" s="65">
        <v>1.835</v>
      </c>
      <c r="H17" s="65">
        <v>1.93</v>
      </c>
      <c r="I17" s="65">
        <v>2.1640000000000001</v>
      </c>
      <c r="J17" s="65">
        <v>2.044</v>
      </c>
      <c r="L17" s="36"/>
      <c r="M17" s="36"/>
      <c r="N17" s="36"/>
      <c r="O17" s="36"/>
      <c r="P17" s="36"/>
      <c r="Q17" s="36"/>
      <c r="R17" s="36"/>
      <c r="S17" s="36"/>
      <c r="T17" s="36"/>
    </row>
    <row r="18" spans="1:20" x14ac:dyDescent="0.2">
      <c r="A18" s="19" t="s">
        <v>88</v>
      </c>
      <c r="B18" s="65">
        <v>7.5999999999999998E-2</v>
      </c>
      <c r="C18" s="65">
        <v>6.0999999999999999E-2</v>
      </c>
      <c r="D18" s="65">
        <v>5.3999999999999999E-2</v>
      </c>
      <c r="E18" s="65">
        <v>9.0999999999999998E-2</v>
      </c>
      <c r="F18" s="65">
        <v>9.5000000000000001E-2</v>
      </c>
      <c r="G18" s="65">
        <v>9.7000000000000003E-2</v>
      </c>
      <c r="H18" s="65">
        <v>9.8000000000000004E-2</v>
      </c>
      <c r="I18" s="65">
        <v>0.108</v>
      </c>
      <c r="J18" s="65">
        <v>9.4E-2</v>
      </c>
      <c r="L18" s="36"/>
      <c r="M18" s="36"/>
      <c r="N18" s="36"/>
      <c r="O18" s="36"/>
      <c r="P18" s="36"/>
      <c r="Q18" s="36"/>
      <c r="R18" s="36"/>
      <c r="S18" s="36"/>
      <c r="T18" s="36"/>
    </row>
    <row r="19" spans="1:20" x14ac:dyDescent="0.2">
      <c r="A19" s="19" t="s">
        <v>89</v>
      </c>
      <c r="B19" s="65">
        <v>0.90200000000000002</v>
      </c>
      <c r="C19" s="65">
        <v>0.90100000000000002</v>
      </c>
      <c r="D19" s="65">
        <v>0.93200000000000005</v>
      </c>
      <c r="E19" s="65">
        <v>1.093</v>
      </c>
      <c r="F19" s="65">
        <v>1.1040000000000001</v>
      </c>
      <c r="G19" s="65">
        <v>1.3140000000000001</v>
      </c>
      <c r="H19" s="65">
        <v>1.214</v>
      </c>
      <c r="I19" s="65">
        <v>1.29</v>
      </c>
      <c r="J19" s="65">
        <v>1.129</v>
      </c>
      <c r="L19" s="36"/>
      <c r="M19" s="36"/>
      <c r="N19" s="36"/>
      <c r="O19" s="36"/>
      <c r="P19" s="36"/>
      <c r="Q19" s="36"/>
      <c r="R19" s="36"/>
      <c r="S19" s="36"/>
      <c r="T19" s="36"/>
    </row>
    <row r="20" spans="1:20" x14ac:dyDescent="0.2">
      <c r="A20" s="19" t="s">
        <v>90</v>
      </c>
      <c r="B20" s="65">
        <v>44.484000000000002</v>
      </c>
      <c r="C20" s="65">
        <v>42.38</v>
      </c>
      <c r="D20" s="65">
        <v>46.384</v>
      </c>
      <c r="E20" s="65">
        <v>46.792999999999999</v>
      </c>
      <c r="F20" s="65">
        <v>50.540999999999997</v>
      </c>
      <c r="G20" s="65">
        <v>47.476999999999997</v>
      </c>
      <c r="H20" s="65">
        <v>47.526000000000003</v>
      </c>
      <c r="I20" s="65">
        <v>42.738999999999997</v>
      </c>
      <c r="J20" s="65">
        <v>49.863</v>
      </c>
      <c r="L20" s="36"/>
      <c r="M20" s="36"/>
      <c r="N20" s="36"/>
      <c r="O20" s="36"/>
      <c r="P20" s="36"/>
      <c r="Q20" s="36"/>
      <c r="R20" s="36"/>
      <c r="S20" s="36"/>
      <c r="T20" s="36"/>
    </row>
    <row r="21" spans="1:20" x14ac:dyDescent="0.2">
      <c r="A21" s="19" t="s">
        <v>91</v>
      </c>
      <c r="B21" s="65">
        <v>2.8079999999999998</v>
      </c>
      <c r="C21" s="65">
        <v>2.6389999999999998</v>
      </c>
      <c r="D21" s="65">
        <v>2.7050000000000001</v>
      </c>
      <c r="E21" s="65">
        <v>2.8820000000000001</v>
      </c>
      <c r="F21" s="65">
        <v>3.0059999999999998</v>
      </c>
      <c r="G21" s="65">
        <v>3.0230000000000001</v>
      </c>
      <c r="H21" s="65">
        <v>2.9319999999999999</v>
      </c>
      <c r="I21" s="65">
        <v>2.6669999999999998</v>
      </c>
      <c r="J21" s="65">
        <v>2.923</v>
      </c>
      <c r="L21" s="36"/>
      <c r="M21" s="36"/>
      <c r="N21" s="36"/>
      <c r="O21" s="36"/>
      <c r="P21" s="36"/>
      <c r="Q21" s="36"/>
      <c r="R21" s="36"/>
      <c r="S21" s="36"/>
      <c r="T21" s="36"/>
    </row>
    <row r="22" spans="1:20" x14ac:dyDescent="0.2">
      <c r="A22" s="19" t="s">
        <v>92</v>
      </c>
      <c r="B22" s="65">
        <v>0.249</v>
      </c>
      <c r="C22" s="65">
        <v>0.249</v>
      </c>
      <c r="D22" s="65">
        <v>0.23100000000000001</v>
      </c>
      <c r="E22" s="65">
        <v>0.245</v>
      </c>
      <c r="F22" s="65">
        <v>0.29799999999999999</v>
      </c>
      <c r="G22" s="65">
        <v>0.313</v>
      </c>
      <c r="H22" s="65">
        <v>0.44400000000000001</v>
      </c>
      <c r="I22" s="65">
        <v>0.29299999999999998</v>
      </c>
      <c r="J22" s="65">
        <v>0.41899999999999998</v>
      </c>
      <c r="L22" s="36"/>
      <c r="M22" s="36"/>
      <c r="N22" s="36"/>
      <c r="O22" s="36"/>
      <c r="P22" s="36"/>
      <c r="Q22" s="36"/>
      <c r="R22" s="36"/>
      <c r="S22" s="36"/>
      <c r="T22" s="36"/>
    </row>
    <row r="23" spans="1:20" x14ac:dyDescent="0.2">
      <c r="A23" s="19" t="s">
        <v>93</v>
      </c>
      <c r="B23" s="65">
        <v>3.948</v>
      </c>
      <c r="C23" s="65">
        <v>4.1230000000000002</v>
      </c>
      <c r="D23" s="65">
        <v>4.548</v>
      </c>
      <c r="E23" s="65">
        <v>4.8280000000000003</v>
      </c>
      <c r="F23" s="65">
        <v>5.1769999999999996</v>
      </c>
      <c r="G23" s="65">
        <v>5.798</v>
      </c>
      <c r="H23" s="65">
        <v>6.319</v>
      </c>
      <c r="I23" s="65">
        <v>5.1479999999999997</v>
      </c>
      <c r="J23" s="65">
        <v>6.5549999999999997</v>
      </c>
      <c r="L23" s="36"/>
      <c r="M23" s="36"/>
      <c r="N23" s="36"/>
      <c r="O23" s="36"/>
      <c r="P23" s="36"/>
      <c r="Q23" s="36"/>
      <c r="R23" s="36"/>
      <c r="S23" s="36"/>
      <c r="T23" s="36"/>
    </row>
    <row r="24" spans="1:20" x14ac:dyDescent="0.2">
      <c r="A24" s="19" t="s">
        <v>94</v>
      </c>
      <c r="B24" s="65">
        <v>10.153</v>
      </c>
      <c r="C24" s="65">
        <v>11.734</v>
      </c>
      <c r="D24" s="65">
        <v>11.244</v>
      </c>
      <c r="E24" s="65">
        <v>9.9909999999999997</v>
      </c>
      <c r="F24" s="65">
        <v>10.978</v>
      </c>
      <c r="G24" s="65">
        <v>11.481999999999999</v>
      </c>
      <c r="H24" s="65">
        <v>11.705</v>
      </c>
      <c r="I24" s="65">
        <v>11.459</v>
      </c>
      <c r="J24" s="65">
        <v>10.943</v>
      </c>
      <c r="L24" s="36"/>
      <c r="M24" s="36"/>
      <c r="N24" s="36"/>
      <c r="O24" s="36"/>
      <c r="P24" s="36"/>
      <c r="Q24" s="36"/>
      <c r="R24" s="36"/>
      <c r="S24" s="36"/>
      <c r="T24" s="36"/>
    </row>
    <row r="25" spans="1:20" x14ac:dyDescent="0.2">
      <c r="A25" s="19" t="s">
        <v>95</v>
      </c>
      <c r="B25" s="65">
        <v>6.3330000000000002</v>
      </c>
      <c r="C25" s="65">
        <v>7.327</v>
      </c>
      <c r="D25" s="65">
        <v>9.3119999999999994</v>
      </c>
      <c r="E25" s="65">
        <v>9.1509999999999998</v>
      </c>
      <c r="F25" s="65">
        <v>9.6470000000000002</v>
      </c>
      <c r="G25" s="65">
        <v>11.715999999999999</v>
      </c>
      <c r="H25" s="65">
        <v>9.6760000000000002</v>
      </c>
      <c r="I25" s="65">
        <v>9.5280000000000005</v>
      </c>
      <c r="J25" s="65">
        <v>10.074999999999999</v>
      </c>
      <c r="L25" s="36"/>
      <c r="M25" s="36"/>
      <c r="N25" s="36"/>
      <c r="O25" s="36"/>
      <c r="P25" s="36"/>
      <c r="Q25" s="36"/>
      <c r="R25" s="36"/>
      <c r="S25" s="36"/>
      <c r="T25" s="36"/>
    </row>
    <row r="26" spans="1:20" x14ac:dyDescent="0.2">
      <c r="A26" s="19" t="s">
        <v>0</v>
      </c>
      <c r="B26" s="65">
        <f t="shared" ref="B26:F26" si="1">SUM(B17:B25)</f>
        <v>70.775000000000006</v>
      </c>
      <c r="C26" s="65">
        <f t="shared" si="1"/>
        <v>71.019000000000005</v>
      </c>
      <c r="D26" s="65">
        <f t="shared" si="1"/>
        <v>76.95</v>
      </c>
      <c r="E26" s="65">
        <f t="shared" si="1"/>
        <v>76.825999999999993</v>
      </c>
      <c r="F26" s="65">
        <f t="shared" si="1"/>
        <v>82.701000000000008</v>
      </c>
      <c r="G26" s="65">
        <f>SUM(G17:G25)</f>
        <v>83.054999999999993</v>
      </c>
      <c r="H26" s="65">
        <f>SUM(H17:H25)</f>
        <v>81.844000000000008</v>
      </c>
      <c r="I26" s="65">
        <f>SUM(I17:I25)</f>
        <v>75.396000000000001</v>
      </c>
      <c r="J26" s="65">
        <f>SUM(J17:J25)</f>
        <v>84.045000000000002</v>
      </c>
      <c r="L26" s="36"/>
      <c r="M26" s="36"/>
      <c r="N26" s="36"/>
      <c r="O26" s="36"/>
      <c r="P26" s="36"/>
      <c r="Q26" s="36"/>
      <c r="R26" s="36"/>
      <c r="S26" s="36"/>
      <c r="T26" s="36"/>
    </row>
    <row r="27" spans="1:20" x14ac:dyDescent="0.2">
      <c r="A27" s="27" t="s">
        <v>3</v>
      </c>
      <c r="B27" s="6"/>
      <c r="C27" s="6"/>
      <c r="D27" s="6"/>
      <c r="E27" s="6"/>
      <c r="F27" s="6"/>
      <c r="H27" s="6"/>
      <c r="I27" s="6"/>
      <c r="L27" s="36"/>
      <c r="M27" s="36"/>
      <c r="N27" s="36"/>
      <c r="O27" s="36"/>
      <c r="P27" s="36"/>
      <c r="Q27" s="36"/>
      <c r="R27" s="36"/>
      <c r="S27" s="36"/>
      <c r="T27" s="36"/>
    </row>
    <row r="28" spans="1:20" x14ac:dyDescent="0.2">
      <c r="A28" s="19" t="s">
        <v>87</v>
      </c>
      <c r="B28" s="65">
        <v>1.9410000000000001</v>
      </c>
      <c r="C28" s="65">
        <v>1.579</v>
      </c>
      <c r="D28" s="65">
        <v>1.786</v>
      </c>
      <c r="E28" s="65">
        <v>1.762</v>
      </c>
      <c r="F28" s="65">
        <v>2.1360000000000001</v>
      </c>
      <c r="G28" s="65">
        <v>1.881</v>
      </c>
      <c r="H28" s="65">
        <v>1.7090000000000001</v>
      </c>
      <c r="I28" s="65">
        <v>2.1890000000000001</v>
      </c>
      <c r="J28" s="65">
        <v>2.0139999999999998</v>
      </c>
      <c r="L28" s="36"/>
      <c r="M28" s="36"/>
      <c r="N28" s="36"/>
      <c r="O28" s="36"/>
      <c r="P28" s="36"/>
      <c r="Q28" s="36"/>
      <c r="R28" s="36"/>
      <c r="S28" s="36"/>
      <c r="T28" s="36"/>
    </row>
    <row r="29" spans="1:20" x14ac:dyDescent="0.2">
      <c r="A29" s="19" t="s">
        <v>88</v>
      </c>
      <c r="B29" s="65">
        <v>0.14699999999999999</v>
      </c>
      <c r="C29" s="65">
        <v>7.1999999999999995E-2</v>
      </c>
      <c r="D29" s="65">
        <v>9.7000000000000003E-2</v>
      </c>
      <c r="E29" s="65">
        <v>9.5000000000000001E-2</v>
      </c>
      <c r="F29" s="65">
        <v>9.8000000000000004E-2</v>
      </c>
      <c r="G29" s="65">
        <v>0.111</v>
      </c>
      <c r="H29" s="65">
        <v>9.1999999999999998E-2</v>
      </c>
      <c r="I29" s="65">
        <v>0.122</v>
      </c>
      <c r="J29" s="65">
        <v>0.10299999999999999</v>
      </c>
      <c r="L29" s="36"/>
      <c r="M29" s="36"/>
      <c r="N29" s="36"/>
      <c r="O29" s="36"/>
      <c r="P29" s="36"/>
      <c r="Q29" s="36"/>
      <c r="R29" s="36"/>
      <c r="S29" s="36"/>
      <c r="T29" s="36"/>
    </row>
    <row r="30" spans="1:20" x14ac:dyDescent="0.2">
      <c r="A30" s="19" t="s">
        <v>89</v>
      </c>
      <c r="B30" s="65">
        <v>0.96899999999999997</v>
      </c>
      <c r="C30" s="65">
        <v>0.91500000000000004</v>
      </c>
      <c r="D30" s="65">
        <v>0.96699999999999997</v>
      </c>
      <c r="E30" s="65">
        <v>1.1220000000000001</v>
      </c>
      <c r="F30" s="65">
        <v>1.179</v>
      </c>
      <c r="G30" s="65">
        <v>1.468</v>
      </c>
      <c r="H30" s="65">
        <v>1.3620000000000001</v>
      </c>
      <c r="I30" s="65">
        <v>1.409</v>
      </c>
      <c r="J30" s="65">
        <v>1.159</v>
      </c>
      <c r="L30" s="36"/>
      <c r="M30" s="36"/>
      <c r="N30" s="36"/>
      <c r="O30" s="36"/>
      <c r="P30" s="36"/>
      <c r="Q30" s="36"/>
      <c r="R30" s="36"/>
      <c r="S30" s="36"/>
      <c r="T30" s="36"/>
    </row>
    <row r="31" spans="1:20" x14ac:dyDescent="0.2">
      <c r="A31" s="19" t="s">
        <v>90</v>
      </c>
      <c r="B31" s="65">
        <v>47.396999999999998</v>
      </c>
      <c r="C31" s="65">
        <v>43.895000000000003</v>
      </c>
      <c r="D31" s="65">
        <v>49.03</v>
      </c>
      <c r="E31" s="65">
        <v>48.759</v>
      </c>
      <c r="F31" s="65">
        <v>51.746000000000002</v>
      </c>
      <c r="G31" s="65">
        <v>48.491</v>
      </c>
      <c r="H31" s="65">
        <v>48.188000000000002</v>
      </c>
      <c r="I31" s="65">
        <v>43.820999999999998</v>
      </c>
      <c r="J31" s="65">
        <v>51.218000000000004</v>
      </c>
      <c r="L31" s="36"/>
      <c r="M31" s="36"/>
      <c r="N31" s="36"/>
      <c r="O31" s="36"/>
      <c r="P31" s="36"/>
      <c r="Q31" s="36"/>
      <c r="R31" s="36"/>
      <c r="S31" s="36"/>
      <c r="T31" s="36"/>
    </row>
    <row r="32" spans="1:20" x14ac:dyDescent="0.2">
      <c r="A32" s="19" t="s">
        <v>91</v>
      </c>
      <c r="B32" s="65">
        <v>3.2410000000000001</v>
      </c>
      <c r="C32" s="65">
        <v>3.0209999999999999</v>
      </c>
      <c r="D32" s="65">
        <v>3.0950000000000002</v>
      </c>
      <c r="E32" s="65">
        <v>3.1240000000000001</v>
      </c>
      <c r="F32" s="65">
        <v>3.3969999999999998</v>
      </c>
      <c r="G32" s="65">
        <v>3.2930000000000001</v>
      </c>
      <c r="H32" s="65">
        <v>3.2170000000000001</v>
      </c>
      <c r="I32" s="65">
        <v>2.7639999999999998</v>
      </c>
      <c r="J32" s="65">
        <v>3.1619999999999999</v>
      </c>
      <c r="L32" s="36"/>
      <c r="M32" s="36"/>
      <c r="N32" s="36"/>
      <c r="O32" s="36"/>
      <c r="P32" s="36"/>
      <c r="Q32" s="36"/>
      <c r="R32" s="36"/>
      <c r="S32" s="36"/>
      <c r="T32" s="36"/>
    </row>
    <row r="33" spans="1:20" x14ac:dyDescent="0.2">
      <c r="A33" s="19" t="s">
        <v>92</v>
      </c>
      <c r="B33" s="65">
        <v>0.26</v>
      </c>
      <c r="C33" s="65">
        <v>0.25</v>
      </c>
      <c r="D33" s="65">
        <v>0.27600000000000002</v>
      </c>
      <c r="E33" s="65">
        <v>0.28100000000000003</v>
      </c>
      <c r="F33" s="65">
        <v>0.312</v>
      </c>
      <c r="G33" s="65">
        <v>0.32</v>
      </c>
      <c r="H33" s="65">
        <v>0.47699999999999998</v>
      </c>
      <c r="I33" s="65">
        <v>0.28399999999999997</v>
      </c>
      <c r="J33" s="65">
        <v>0.41</v>
      </c>
      <c r="L33" s="36"/>
      <c r="M33" s="36"/>
      <c r="N33" s="36"/>
      <c r="O33" s="36"/>
      <c r="P33" s="36"/>
      <c r="Q33" s="36"/>
      <c r="R33" s="36"/>
      <c r="S33" s="36"/>
      <c r="T33" s="36"/>
    </row>
    <row r="34" spans="1:20" x14ac:dyDescent="0.2">
      <c r="A34" s="19" t="s">
        <v>93</v>
      </c>
      <c r="B34" s="65">
        <v>4.0659999999999998</v>
      </c>
      <c r="C34" s="65">
        <v>4.1710000000000003</v>
      </c>
      <c r="D34" s="65">
        <v>4.6379999999999999</v>
      </c>
      <c r="E34" s="65">
        <v>4.8339999999999996</v>
      </c>
      <c r="F34" s="65">
        <v>5.2629999999999999</v>
      </c>
      <c r="G34" s="65">
        <v>5.8739999999999997</v>
      </c>
      <c r="H34" s="65">
        <v>6.4109999999999996</v>
      </c>
      <c r="I34" s="65">
        <v>5.266</v>
      </c>
      <c r="J34" s="65">
        <v>6.64</v>
      </c>
      <c r="L34" s="36"/>
      <c r="M34" s="36"/>
      <c r="N34" s="36"/>
      <c r="O34" s="36"/>
      <c r="P34" s="36"/>
      <c r="Q34" s="36"/>
      <c r="R34" s="36"/>
      <c r="S34" s="36"/>
      <c r="T34" s="36"/>
    </row>
    <row r="35" spans="1:20" x14ac:dyDescent="0.2">
      <c r="A35" s="19" t="s">
        <v>94</v>
      </c>
      <c r="B35" s="65">
        <v>11.176</v>
      </c>
      <c r="C35" s="65">
        <v>11.831</v>
      </c>
      <c r="D35" s="65">
        <v>11.464</v>
      </c>
      <c r="E35" s="65">
        <v>10.771000000000001</v>
      </c>
      <c r="F35" s="65">
        <v>11.478999999999999</v>
      </c>
      <c r="G35" s="65">
        <v>12.372</v>
      </c>
      <c r="H35" s="65">
        <v>12.61</v>
      </c>
      <c r="I35" s="65">
        <v>12.132</v>
      </c>
      <c r="J35" s="65">
        <v>11.824</v>
      </c>
      <c r="L35" s="36"/>
      <c r="M35" s="36"/>
      <c r="N35" s="36"/>
      <c r="O35" s="36"/>
      <c r="P35" s="36"/>
      <c r="Q35" s="36"/>
      <c r="R35" s="36"/>
      <c r="S35" s="36"/>
      <c r="T35" s="36"/>
    </row>
    <row r="36" spans="1:20" x14ac:dyDescent="0.2">
      <c r="A36" s="19" t="s">
        <v>95</v>
      </c>
      <c r="B36" s="65">
        <v>7.444</v>
      </c>
      <c r="C36" s="65">
        <v>8.1760000000000002</v>
      </c>
      <c r="D36" s="65">
        <v>10.75</v>
      </c>
      <c r="E36" s="65">
        <v>10.323</v>
      </c>
      <c r="F36" s="65">
        <v>11.505000000000001</v>
      </c>
      <c r="G36" s="65">
        <v>13.47</v>
      </c>
      <c r="H36" s="65">
        <v>11.331</v>
      </c>
      <c r="I36" s="65">
        <v>11.054</v>
      </c>
      <c r="J36" s="65">
        <v>11.7</v>
      </c>
      <c r="L36" s="36"/>
      <c r="M36" s="36"/>
      <c r="N36" s="36"/>
      <c r="O36" s="36"/>
      <c r="P36" s="36"/>
      <c r="Q36" s="36"/>
      <c r="R36" s="36"/>
      <c r="S36" s="36"/>
      <c r="T36" s="36"/>
    </row>
    <row r="37" spans="1:20" x14ac:dyDescent="0.2">
      <c r="A37" s="19" t="s">
        <v>0</v>
      </c>
      <c r="B37" s="65">
        <f t="shared" ref="B37:F37" si="2">SUM(B28:B36)</f>
        <v>76.641000000000005</v>
      </c>
      <c r="C37" s="65">
        <f t="shared" si="2"/>
        <v>73.910000000000011</v>
      </c>
      <c r="D37" s="65">
        <f t="shared" si="2"/>
        <v>82.103000000000009</v>
      </c>
      <c r="E37" s="65">
        <f t="shared" si="2"/>
        <v>81.070999999999998</v>
      </c>
      <c r="F37" s="65">
        <f t="shared" si="2"/>
        <v>87.114999999999995</v>
      </c>
      <c r="G37" s="65">
        <f>SUM(G28:G36)</f>
        <v>87.28</v>
      </c>
      <c r="H37" s="65">
        <f>SUM(H28:H36)</f>
        <v>85.397000000000006</v>
      </c>
      <c r="I37" s="65">
        <f>SUM(I28:I36)</f>
        <v>79.040999999999997</v>
      </c>
      <c r="J37" s="65">
        <f>SUM(J28:J36)</f>
        <v>88.22999999999999</v>
      </c>
      <c r="L37" s="36"/>
    </row>
    <row r="38" spans="1:20" x14ac:dyDescent="0.2">
      <c r="A38" s="27" t="s">
        <v>26</v>
      </c>
      <c r="B38" s="6"/>
      <c r="C38" s="6"/>
      <c r="D38" s="6"/>
      <c r="E38" s="6"/>
      <c r="F38" s="6"/>
      <c r="H38" s="6"/>
      <c r="I38" s="6"/>
    </row>
    <row r="39" spans="1:20" x14ac:dyDescent="0.2">
      <c r="A39" s="19" t="s">
        <v>87</v>
      </c>
      <c r="B39" s="65">
        <v>3.1760000000000002</v>
      </c>
      <c r="C39" s="65">
        <v>3.1269999999999998</v>
      </c>
      <c r="D39" s="65">
        <v>3.1920000000000002</v>
      </c>
      <c r="E39" s="65">
        <v>3.4089999999999998</v>
      </c>
      <c r="F39" s="65">
        <v>3.5289999999999999</v>
      </c>
      <c r="G39" s="65">
        <v>3.621</v>
      </c>
      <c r="H39" s="65">
        <v>3.6619999999999999</v>
      </c>
      <c r="I39" s="65">
        <v>3.6480000000000001</v>
      </c>
      <c r="J39" s="65">
        <v>3.915</v>
      </c>
      <c r="L39" s="36"/>
      <c r="M39" s="36"/>
      <c r="N39" s="36"/>
      <c r="O39" s="36"/>
      <c r="P39" s="36"/>
      <c r="Q39" s="36"/>
      <c r="R39" s="36"/>
      <c r="S39" s="36"/>
      <c r="T39" s="36"/>
    </row>
    <row r="40" spans="1:20" x14ac:dyDescent="0.2">
      <c r="A40" s="19" t="s">
        <v>88</v>
      </c>
      <c r="B40" s="65">
        <v>4.9950000000000001</v>
      </c>
      <c r="C40" s="65">
        <v>4.3499999999999996</v>
      </c>
      <c r="D40" s="65">
        <v>4.3289999999999997</v>
      </c>
      <c r="E40" s="65">
        <v>5.048</v>
      </c>
      <c r="F40" s="65">
        <v>4.9569999999999999</v>
      </c>
      <c r="G40" s="65">
        <v>5.07</v>
      </c>
      <c r="H40" s="65">
        <v>4.8689999999999998</v>
      </c>
      <c r="I40" s="65">
        <v>4.9770000000000003</v>
      </c>
      <c r="J40" s="65">
        <v>4.907</v>
      </c>
      <c r="L40" s="36"/>
      <c r="M40" s="36"/>
      <c r="N40" s="36"/>
      <c r="O40" s="36"/>
      <c r="P40" s="36"/>
      <c r="Q40" s="36"/>
      <c r="R40" s="36"/>
      <c r="S40" s="36"/>
      <c r="T40" s="36"/>
    </row>
    <row r="41" spans="1:20" x14ac:dyDescent="0.2">
      <c r="A41" s="19" t="s">
        <v>89</v>
      </c>
      <c r="B41" s="65">
        <v>2.7480000000000002</v>
      </c>
      <c r="C41" s="65">
        <v>2.8730000000000002</v>
      </c>
      <c r="D41" s="65">
        <v>2.7469999999999999</v>
      </c>
      <c r="E41" s="65">
        <v>2.8620000000000001</v>
      </c>
      <c r="F41" s="65">
        <v>2.927</v>
      </c>
      <c r="G41" s="65">
        <v>3.032</v>
      </c>
      <c r="H41" s="65">
        <v>3.0670000000000002</v>
      </c>
      <c r="I41" s="65">
        <v>3.153</v>
      </c>
      <c r="J41" s="65">
        <v>2.8780000000000001</v>
      </c>
      <c r="L41" s="36"/>
      <c r="M41" s="36"/>
      <c r="N41" s="36"/>
      <c r="O41" s="36"/>
      <c r="P41" s="36"/>
      <c r="Q41" s="36"/>
      <c r="R41" s="36"/>
      <c r="S41" s="36"/>
      <c r="T41" s="36"/>
    </row>
    <row r="42" spans="1:20" x14ac:dyDescent="0.2">
      <c r="A42" s="19" t="s">
        <v>90</v>
      </c>
      <c r="B42" s="65">
        <v>57.853999999999999</v>
      </c>
      <c r="C42" s="65">
        <v>59.386000000000003</v>
      </c>
      <c r="D42" s="65">
        <v>61.05</v>
      </c>
      <c r="E42" s="65">
        <v>65.945999999999998</v>
      </c>
      <c r="F42" s="65">
        <v>70.938999999999993</v>
      </c>
      <c r="G42" s="65">
        <v>71.064999999999998</v>
      </c>
      <c r="H42" s="65">
        <v>73.119</v>
      </c>
      <c r="I42" s="65">
        <v>71.088999999999999</v>
      </c>
      <c r="J42" s="65">
        <v>75.97</v>
      </c>
      <c r="L42" s="36"/>
      <c r="M42" s="36"/>
      <c r="N42" s="36"/>
      <c r="O42" s="36"/>
      <c r="P42" s="36"/>
      <c r="Q42" s="36"/>
      <c r="R42" s="36"/>
      <c r="S42" s="36"/>
      <c r="T42" s="36"/>
    </row>
    <row r="43" spans="1:20" x14ac:dyDescent="0.2">
      <c r="A43" s="19" t="s">
        <v>91</v>
      </c>
      <c r="B43" s="65">
        <v>6.9960000000000004</v>
      </c>
      <c r="C43" s="65">
        <v>6.6109999999999998</v>
      </c>
      <c r="D43" s="65">
        <v>7.1740000000000004</v>
      </c>
      <c r="E43" s="65">
        <v>7.774</v>
      </c>
      <c r="F43" s="65">
        <v>8.2490000000000006</v>
      </c>
      <c r="G43" s="65">
        <v>8.1679999999999993</v>
      </c>
      <c r="H43" s="65">
        <v>8.2929999999999993</v>
      </c>
      <c r="I43" s="65">
        <v>8.3079999999999998</v>
      </c>
      <c r="J43" s="65">
        <v>8.7880000000000003</v>
      </c>
      <c r="L43" s="36"/>
      <c r="M43" s="36"/>
      <c r="N43" s="36"/>
      <c r="O43" s="36"/>
      <c r="P43" s="36"/>
      <c r="Q43" s="36"/>
      <c r="R43" s="36"/>
      <c r="S43" s="36"/>
      <c r="T43" s="36"/>
    </row>
    <row r="44" spans="1:20" x14ac:dyDescent="0.2">
      <c r="A44" s="19" t="s">
        <v>92</v>
      </c>
      <c r="B44" s="65">
        <v>5.3460000000000001</v>
      </c>
      <c r="C44" s="65">
        <v>5.37</v>
      </c>
      <c r="D44" s="65">
        <v>5.516</v>
      </c>
      <c r="E44" s="65">
        <v>5.7030000000000003</v>
      </c>
      <c r="F44" s="65">
        <v>5.915</v>
      </c>
      <c r="G44" s="65">
        <v>6.2229999999999999</v>
      </c>
      <c r="H44" s="65">
        <v>6.4729999999999999</v>
      </c>
      <c r="I44" s="65">
        <v>6.5039999999999996</v>
      </c>
      <c r="J44" s="65">
        <v>6.4619999999999997</v>
      </c>
      <c r="L44" s="36"/>
      <c r="M44" s="36"/>
      <c r="N44" s="36"/>
      <c r="O44" s="36"/>
      <c r="P44" s="36"/>
      <c r="Q44" s="36"/>
      <c r="R44" s="36"/>
      <c r="S44" s="36"/>
      <c r="T44" s="36"/>
    </row>
    <row r="45" spans="1:20" x14ac:dyDescent="0.2">
      <c r="A45" s="19" t="s">
        <v>93</v>
      </c>
      <c r="B45" s="65">
        <v>26.92</v>
      </c>
      <c r="C45" s="65">
        <v>28.259</v>
      </c>
      <c r="D45" s="65">
        <v>28.933</v>
      </c>
      <c r="E45" s="65">
        <v>28.960999999999999</v>
      </c>
      <c r="F45" s="65">
        <v>28.134</v>
      </c>
      <c r="G45" s="65">
        <v>28.173999999999999</v>
      </c>
      <c r="H45" s="65">
        <v>28.456</v>
      </c>
      <c r="I45" s="65">
        <v>29.285</v>
      </c>
      <c r="J45" s="65">
        <v>31.68</v>
      </c>
      <c r="L45" s="36"/>
      <c r="M45" s="36"/>
      <c r="N45" s="36"/>
      <c r="O45" s="36"/>
      <c r="P45" s="36"/>
      <c r="Q45" s="36"/>
      <c r="R45" s="36"/>
      <c r="S45" s="36"/>
      <c r="T45" s="36"/>
    </row>
    <row r="46" spans="1:20" x14ac:dyDescent="0.2">
      <c r="A46" s="19" t="s">
        <v>94</v>
      </c>
      <c r="B46" s="65">
        <v>47.731999999999999</v>
      </c>
      <c r="C46" s="65">
        <v>52.078000000000003</v>
      </c>
      <c r="D46" s="65">
        <v>53.554000000000002</v>
      </c>
      <c r="E46" s="65">
        <v>54.375999999999998</v>
      </c>
      <c r="F46" s="65">
        <v>55.249000000000002</v>
      </c>
      <c r="G46" s="65">
        <v>57.003999999999998</v>
      </c>
      <c r="H46" s="65">
        <v>58.424999999999997</v>
      </c>
      <c r="I46" s="65">
        <v>59.207000000000001</v>
      </c>
      <c r="J46" s="65">
        <v>59.350999999999999</v>
      </c>
      <c r="L46" s="36"/>
      <c r="M46" s="36"/>
      <c r="N46" s="36"/>
      <c r="O46" s="36"/>
      <c r="P46" s="36"/>
      <c r="Q46" s="36"/>
      <c r="R46" s="36"/>
      <c r="S46" s="36"/>
      <c r="T46" s="36"/>
    </row>
    <row r="47" spans="1:20" x14ac:dyDescent="0.2">
      <c r="A47" s="19" t="s">
        <v>95</v>
      </c>
      <c r="B47" s="65">
        <v>14.255000000000001</v>
      </c>
      <c r="C47" s="65">
        <v>15.117000000000001</v>
      </c>
      <c r="D47" s="65">
        <v>16.388999999999999</v>
      </c>
      <c r="E47" s="65">
        <v>17.402999999999999</v>
      </c>
      <c r="F47" s="65">
        <v>18.023</v>
      </c>
      <c r="G47" s="65">
        <v>18.931999999999999</v>
      </c>
      <c r="H47" s="65">
        <v>18.277000000000001</v>
      </c>
      <c r="I47" s="65">
        <v>17.869</v>
      </c>
      <c r="J47" s="65">
        <v>18.873000000000001</v>
      </c>
      <c r="L47" s="36"/>
      <c r="M47" s="36"/>
      <c r="N47" s="36"/>
      <c r="O47" s="36"/>
      <c r="P47" s="36"/>
      <c r="Q47" s="36"/>
      <c r="R47" s="36"/>
      <c r="S47" s="36"/>
      <c r="T47" s="36"/>
    </row>
    <row r="48" spans="1:20" ht="10.199999999999999" customHeight="1" x14ac:dyDescent="0.2">
      <c r="A48" s="19" t="s">
        <v>0</v>
      </c>
      <c r="B48" s="65">
        <f t="shared" ref="B48:F48" si="3">SUM(B39:B47)</f>
        <v>170.02199999999999</v>
      </c>
      <c r="C48" s="65">
        <f t="shared" si="3"/>
        <v>177.17100000000002</v>
      </c>
      <c r="D48" s="65">
        <f t="shared" si="3"/>
        <v>182.88400000000001</v>
      </c>
      <c r="E48" s="65">
        <f t="shared" si="3"/>
        <v>191.482</v>
      </c>
      <c r="F48" s="65">
        <f t="shared" si="3"/>
        <v>197.922</v>
      </c>
      <c r="G48" s="65">
        <f>SUM(G39:G47)</f>
        <v>201.28899999999996</v>
      </c>
      <c r="H48" s="65">
        <f>SUM(H39:H47)</f>
        <v>204.64099999999996</v>
      </c>
      <c r="I48" s="65">
        <f>SUM(I39:I47)</f>
        <v>204.04000000000002</v>
      </c>
      <c r="J48" s="65">
        <f>SUM(J39:J47)</f>
        <v>212.82399999999998</v>
      </c>
      <c r="L48" s="36"/>
      <c r="M48" s="36"/>
      <c r="N48" s="36"/>
      <c r="O48" s="36"/>
      <c r="P48" s="36"/>
      <c r="Q48" s="36"/>
      <c r="R48" s="36"/>
      <c r="S48" s="36"/>
      <c r="T48" s="36"/>
    </row>
    <row r="49" spans="1:20" x14ac:dyDescent="0.2">
      <c r="A49" s="27" t="s">
        <v>9</v>
      </c>
      <c r="B49" s="6"/>
      <c r="C49" s="6"/>
      <c r="D49" s="6"/>
      <c r="E49" s="6"/>
      <c r="F49" s="6"/>
      <c r="H49" s="6"/>
      <c r="I49" s="6"/>
      <c r="L49" s="36"/>
      <c r="M49" s="36"/>
      <c r="N49" s="36"/>
      <c r="O49" s="36"/>
      <c r="P49" s="36"/>
      <c r="Q49" s="36"/>
      <c r="R49" s="36"/>
      <c r="S49" s="36"/>
      <c r="T49" s="36"/>
    </row>
    <row r="50" spans="1:20" x14ac:dyDescent="0.2">
      <c r="A50" s="19" t="s">
        <v>87</v>
      </c>
      <c r="B50" s="65">
        <v>0.443</v>
      </c>
      <c r="C50" s="65">
        <v>0.54400000000000004</v>
      </c>
      <c r="D50" s="65">
        <v>0.47099999999999997</v>
      </c>
      <c r="E50" s="65">
        <v>0.74299999999999999</v>
      </c>
      <c r="F50" s="65">
        <v>0.71599999999999997</v>
      </c>
      <c r="G50" s="65">
        <v>0.66500000000000004</v>
      </c>
      <c r="H50" s="65">
        <v>0.81</v>
      </c>
      <c r="I50" s="65">
        <v>0.86</v>
      </c>
      <c r="J50" s="65">
        <v>0.67500000000000004</v>
      </c>
      <c r="L50" s="36"/>
      <c r="M50" s="36"/>
      <c r="N50" s="36"/>
      <c r="O50" s="36"/>
      <c r="P50" s="36"/>
      <c r="Q50" s="36"/>
      <c r="R50" s="36"/>
      <c r="S50" s="36"/>
      <c r="T50" s="36"/>
    </row>
    <row r="51" spans="1:20" x14ac:dyDescent="0.2">
      <c r="A51" s="19" t="s">
        <v>88</v>
      </c>
      <c r="B51" s="65">
        <v>0.221</v>
      </c>
      <c r="C51" s="65">
        <v>0.107</v>
      </c>
      <c r="D51" s="65">
        <v>0.155</v>
      </c>
      <c r="E51" s="65">
        <v>0.221</v>
      </c>
      <c r="F51" s="65">
        <v>0.20100000000000001</v>
      </c>
      <c r="G51" s="65">
        <v>0.20599999999999999</v>
      </c>
      <c r="H51" s="65">
        <v>0.14899999999999999</v>
      </c>
      <c r="I51" s="65">
        <v>0.13700000000000001</v>
      </c>
      <c r="J51" s="65">
        <v>0.17100000000000001</v>
      </c>
      <c r="L51" s="36"/>
      <c r="M51" s="36"/>
      <c r="N51" s="36"/>
      <c r="O51" s="36"/>
      <c r="P51" s="36"/>
      <c r="Q51" s="36"/>
      <c r="R51" s="36"/>
      <c r="S51" s="36"/>
      <c r="T51" s="36"/>
    </row>
    <row r="52" spans="1:20" x14ac:dyDescent="0.2">
      <c r="A52" s="19" t="s">
        <v>89</v>
      </c>
      <c r="B52" s="65">
        <v>0.39100000000000001</v>
      </c>
      <c r="C52" s="65">
        <v>0.623</v>
      </c>
      <c r="D52" s="65">
        <v>0.33100000000000002</v>
      </c>
      <c r="E52" s="65">
        <v>0.72499999999999998</v>
      </c>
      <c r="F52" s="65">
        <v>0.88300000000000001</v>
      </c>
      <c r="G52" s="65">
        <v>0.85</v>
      </c>
      <c r="H52" s="65">
        <v>0.56200000000000006</v>
      </c>
      <c r="I52" s="65">
        <v>0.56399999999999995</v>
      </c>
      <c r="J52" s="65">
        <v>0.48</v>
      </c>
      <c r="L52" s="36"/>
      <c r="M52" s="36"/>
      <c r="N52" s="36"/>
      <c r="O52" s="36"/>
      <c r="P52" s="36"/>
      <c r="Q52" s="36"/>
      <c r="R52" s="36"/>
      <c r="S52" s="36"/>
      <c r="T52" s="36"/>
    </row>
    <row r="53" spans="1:20" x14ac:dyDescent="0.2">
      <c r="A53" s="19" t="s">
        <v>90</v>
      </c>
      <c r="B53" s="65">
        <v>10.843999999999999</v>
      </c>
      <c r="C53" s="65">
        <v>8.7949999999999999</v>
      </c>
      <c r="D53" s="65">
        <v>10.222</v>
      </c>
      <c r="E53" s="65">
        <v>12.869</v>
      </c>
      <c r="F53" s="65">
        <v>14.896000000000001</v>
      </c>
      <c r="G53" s="65">
        <v>15.86</v>
      </c>
      <c r="H53" s="65">
        <v>15.16</v>
      </c>
      <c r="I53" s="65">
        <v>16.815000000000001</v>
      </c>
      <c r="J53" s="65">
        <v>17.048999999999999</v>
      </c>
      <c r="L53" s="36"/>
      <c r="M53" s="36"/>
      <c r="N53" s="36"/>
      <c r="O53" s="36"/>
      <c r="P53" s="36"/>
      <c r="Q53" s="36"/>
      <c r="R53" s="36"/>
      <c r="S53" s="36"/>
      <c r="T53" s="36"/>
    </row>
    <row r="54" spans="1:20" x14ac:dyDescent="0.2">
      <c r="A54" s="19" t="s">
        <v>91</v>
      </c>
      <c r="B54" s="65">
        <v>0.82399999999999995</v>
      </c>
      <c r="C54" s="65">
        <v>0.83899999999999997</v>
      </c>
      <c r="D54" s="65">
        <v>0.874</v>
      </c>
      <c r="E54" s="65">
        <v>1.103</v>
      </c>
      <c r="F54" s="65">
        <v>1.046</v>
      </c>
      <c r="G54" s="65">
        <v>1.1339999999999999</v>
      </c>
      <c r="H54" s="65">
        <v>0.998</v>
      </c>
      <c r="I54" s="65">
        <v>1.0720000000000001</v>
      </c>
      <c r="J54" s="65">
        <v>0.90600000000000003</v>
      </c>
      <c r="L54" s="36"/>
      <c r="M54" s="36"/>
      <c r="N54" s="36"/>
      <c r="O54" s="36"/>
      <c r="P54" s="36"/>
      <c r="Q54" s="36"/>
      <c r="R54" s="36"/>
      <c r="S54" s="36"/>
      <c r="T54" s="36"/>
    </row>
    <row r="55" spans="1:20" x14ac:dyDescent="0.2">
      <c r="A55" s="19" t="s">
        <v>92</v>
      </c>
      <c r="B55" s="65">
        <v>0.252</v>
      </c>
      <c r="C55" s="65">
        <v>0.27300000000000002</v>
      </c>
      <c r="D55" s="65">
        <v>0.39500000000000002</v>
      </c>
      <c r="E55" s="65">
        <v>0.53</v>
      </c>
      <c r="F55" s="65">
        <v>0.42499999999999999</v>
      </c>
      <c r="G55" s="65">
        <v>0.40600000000000003</v>
      </c>
      <c r="H55" s="65">
        <v>0.307</v>
      </c>
      <c r="I55" s="65">
        <v>0.35099999999999998</v>
      </c>
      <c r="J55" s="65">
        <v>0.32900000000000001</v>
      </c>
      <c r="L55" s="36"/>
      <c r="M55" s="36"/>
      <c r="N55" s="36"/>
      <c r="O55" s="36"/>
      <c r="P55" s="36"/>
      <c r="Q55" s="36"/>
      <c r="R55" s="36"/>
      <c r="S55" s="36"/>
      <c r="T55" s="36"/>
    </row>
    <row r="56" spans="1:20" x14ac:dyDescent="0.2">
      <c r="A56" s="19" t="s">
        <v>93</v>
      </c>
      <c r="B56" s="65">
        <v>6.6580000000000004</v>
      </c>
      <c r="C56" s="65">
        <v>5.6989999999999998</v>
      </c>
      <c r="D56" s="65">
        <v>4.2050000000000001</v>
      </c>
      <c r="E56" s="65">
        <v>3.371</v>
      </c>
      <c r="F56" s="65">
        <v>2.9460000000000002</v>
      </c>
      <c r="G56" s="65">
        <v>2.8220000000000001</v>
      </c>
      <c r="H56" s="65">
        <v>3.383</v>
      </c>
      <c r="I56" s="65">
        <v>2.8090000000000002</v>
      </c>
      <c r="J56" s="65">
        <v>3.1539999999999999</v>
      </c>
      <c r="L56" s="36"/>
      <c r="M56" s="36"/>
      <c r="N56" s="36"/>
      <c r="O56" s="36"/>
      <c r="P56" s="36"/>
      <c r="Q56" s="36"/>
      <c r="R56" s="36"/>
      <c r="S56" s="36"/>
      <c r="T56" s="36"/>
    </row>
    <row r="57" spans="1:20" x14ac:dyDescent="0.2">
      <c r="A57" s="19" t="s">
        <v>94</v>
      </c>
      <c r="B57" s="65">
        <v>4.556</v>
      </c>
      <c r="C57" s="65">
        <v>4.0220000000000002</v>
      </c>
      <c r="D57" s="65">
        <v>4.2380000000000004</v>
      </c>
      <c r="E57" s="65">
        <v>4.3550000000000004</v>
      </c>
      <c r="F57" s="65">
        <v>4.6710000000000003</v>
      </c>
      <c r="G57" s="65">
        <v>5.266</v>
      </c>
      <c r="H57" s="65">
        <v>5.266</v>
      </c>
      <c r="I57" s="65">
        <v>4.4249999999999998</v>
      </c>
      <c r="J57" s="65">
        <v>4.4020000000000001</v>
      </c>
      <c r="L57" s="36"/>
      <c r="M57" s="36"/>
      <c r="N57" s="36"/>
      <c r="O57" s="36"/>
      <c r="P57" s="36"/>
      <c r="Q57" s="36"/>
      <c r="R57" s="36"/>
      <c r="S57" s="36"/>
      <c r="T57" s="36"/>
    </row>
    <row r="58" spans="1:20" x14ac:dyDescent="0.2">
      <c r="A58" s="19" t="s">
        <v>95</v>
      </c>
      <c r="B58" s="65">
        <v>2.5430000000000001</v>
      </c>
      <c r="C58" s="65">
        <v>2.0459999999999998</v>
      </c>
      <c r="D58" s="65">
        <v>2.6030000000000002</v>
      </c>
      <c r="E58" s="65">
        <v>2.6059999999999999</v>
      </c>
      <c r="F58" s="65">
        <v>2.331</v>
      </c>
      <c r="G58" s="65">
        <v>2.77</v>
      </c>
      <c r="H58" s="65">
        <v>1.87</v>
      </c>
      <c r="I58" s="65">
        <v>2.3159999999999998</v>
      </c>
      <c r="J58" s="65">
        <v>2.3959999999999999</v>
      </c>
      <c r="L58" s="36"/>
      <c r="M58" s="36"/>
      <c r="N58" s="36"/>
      <c r="O58" s="36"/>
      <c r="P58" s="36"/>
      <c r="Q58" s="36"/>
      <c r="R58" s="36"/>
      <c r="S58" s="36"/>
      <c r="T58" s="36"/>
    </row>
    <row r="59" spans="1:20" x14ac:dyDescent="0.2">
      <c r="A59" s="20" t="s">
        <v>0</v>
      </c>
      <c r="B59" s="66">
        <f t="shared" ref="B59:F59" si="4">SUM(B50:B58)</f>
        <v>26.731999999999999</v>
      </c>
      <c r="C59" s="66">
        <f t="shared" si="4"/>
        <v>22.948</v>
      </c>
      <c r="D59" s="66">
        <f t="shared" si="4"/>
        <v>23.494</v>
      </c>
      <c r="E59" s="66">
        <f t="shared" si="4"/>
        <v>26.522999999999996</v>
      </c>
      <c r="F59" s="66">
        <f t="shared" si="4"/>
        <v>28.115000000000002</v>
      </c>
      <c r="G59" s="66">
        <f>SUM(G50:G58)</f>
        <v>29.978999999999996</v>
      </c>
      <c r="H59" s="66">
        <f>SUM(H50:H58)</f>
        <v>28.504999999999999</v>
      </c>
      <c r="I59" s="66">
        <f>SUM(I50:I58)</f>
        <v>29.349</v>
      </c>
      <c r="J59" s="66">
        <f>SUM(J50:J58)</f>
        <v>29.562000000000001</v>
      </c>
      <c r="L59" s="36"/>
      <c r="M59" s="36"/>
      <c r="N59" s="36"/>
      <c r="O59" s="36"/>
      <c r="P59" s="36"/>
      <c r="Q59" s="36"/>
      <c r="R59" s="36"/>
      <c r="S59" s="36"/>
      <c r="T59" s="36"/>
    </row>
    <row r="60" spans="1:20" x14ac:dyDescent="0.2">
      <c r="A60" s="9" t="s">
        <v>117</v>
      </c>
    </row>
    <row r="61" spans="1:20" x14ac:dyDescent="0.2">
      <c r="A61" s="9" t="s">
        <v>113</v>
      </c>
      <c r="L61" s="36"/>
      <c r="M61" s="36"/>
      <c r="N61" s="36"/>
      <c r="O61" s="36"/>
      <c r="P61" s="36"/>
      <c r="Q61" s="36"/>
      <c r="R61" s="36"/>
      <c r="S61" s="36"/>
      <c r="T61" s="36"/>
    </row>
    <row r="62" spans="1:20" ht="10.199999999999999" customHeight="1" x14ac:dyDescent="0.2">
      <c r="E62" s="11"/>
      <c r="I62" s="48" t="s">
        <v>141</v>
      </c>
      <c r="L62" s="36"/>
      <c r="M62" s="36"/>
      <c r="N62" s="36"/>
      <c r="O62" s="36"/>
      <c r="P62" s="36"/>
      <c r="Q62" s="36"/>
      <c r="R62" s="36"/>
      <c r="S62" s="36"/>
      <c r="T62" s="36"/>
    </row>
    <row r="63" spans="1:20" x14ac:dyDescent="0.2">
      <c r="L63" s="36"/>
      <c r="M63" s="36"/>
      <c r="N63" s="36"/>
      <c r="O63" s="36"/>
      <c r="P63" s="36"/>
      <c r="Q63" s="36"/>
      <c r="R63" s="36"/>
      <c r="S63" s="36"/>
      <c r="T63" s="36"/>
    </row>
    <row r="64" spans="1:20" x14ac:dyDescent="0.2">
      <c r="L64" s="36"/>
      <c r="M64" s="36"/>
      <c r="N64" s="36"/>
      <c r="O64" s="36"/>
      <c r="P64" s="36"/>
      <c r="Q64" s="36"/>
      <c r="R64" s="36"/>
      <c r="S64" s="36"/>
      <c r="T64" s="36"/>
    </row>
    <row r="65" spans="12:20" x14ac:dyDescent="0.2">
      <c r="L65" s="36"/>
      <c r="M65" s="36"/>
      <c r="N65" s="36"/>
      <c r="O65" s="36"/>
      <c r="P65" s="36"/>
      <c r="Q65" s="36"/>
      <c r="R65" s="36"/>
      <c r="S65" s="36"/>
      <c r="T65" s="36"/>
    </row>
    <row r="66" spans="12:20" x14ac:dyDescent="0.2">
      <c r="L66" s="36"/>
      <c r="M66" s="36"/>
      <c r="N66" s="36"/>
      <c r="O66" s="36"/>
      <c r="P66" s="36"/>
      <c r="Q66" s="36"/>
      <c r="R66" s="36"/>
      <c r="S66" s="36"/>
      <c r="T66" s="36"/>
    </row>
    <row r="67" spans="12:20" x14ac:dyDescent="0.2">
      <c r="L67" s="36"/>
      <c r="M67" s="36"/>
      <c r="N67" s="36"/>
      <c r="O67" s="36"/>
      <c r="P67" s="36"/>
      <c r="Q67" s="36"/>
      <c r="R67" s="36"/>
      <c r="S67" s="36"/>
      <c r="T67" s="36"/>
    </row>
    <row r="68" spans="12:20" x14ac:dyDescent="0.2">
      <c r="L68" s="36"/>
      <c r="M68" s="36"/>
      <c r="N68" s="36"/>
      <c r="O68" s="36"/>
      <c r="P68" s="36"/>
      <c r="Q68" s="36"/>
      <c r="R68" s="36"/>
      <c r="S68" s="36"/>
      <c r="T68" s="36"/>
    </row>
    <row r="69" spans="12:20" x14ac:dyDescent="0.2">
      <c r="L69" s="36"/>
      <c r="M69" s="36"/>
      <c r="N69" s="36"/>
      <c r="O69" s="36"/>
      <c r="P69" s="36"/>
      <c r="Q69" s="36"/>
      <c r="R69" s="36"/>
      <c r="S69" s="36"/>
      <c r="T69" s="36"/>
    </row>
    <row r="70" spans="12:20" x14ac:dyDescent="0.2">
      <c r="L70" s="36"/>
      <c r="M70" s="36"/>
      <c r="N70" s="36"/>
      <c r="O70" s="36"/>
      <c r="P70" s="36"/>
      <c r="Q70" s="36"/>
      <c r="R70" s="36"/>
      <c r="S70" s="36"/>
      <c r="T70" s="36"/>
    </row>
  </sheetData>
  <pageMargins left="0.7" right="0.7" top="0.75" bottom="0.75" header="0.3" footer="0.3"/>
  <pageSetup scale="77" firstPageNumber="48" orientation="portrait" useFirstPageNumber="1" r:id="rId1"/>
  <headerFooter alignWithMargins="0">
    <oddFooter>&amp;C&amp;P
Oil Crops Yearbook/OCS-2020
March 2020
Economic Research Service, USDA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BBEDE-2FD9-4CF7-883D-5C3EA13C8639}">
  <sheetPr>
    <pageSetUpPr fitToPage="1"/>
  </sheetPr>
  <dimension ref="A1:T57"/>
  <sheetViews>
    <sheetView zoomScaleNormal="100" zoomScaleSheetLayoutView="100" workbookViewId="0">
      <pane xSplit="1" ySplit="4" topLeftCell="B5" activePane="bottomRight" state="frozen"/>
      <selection pane="topRight"/>
      <selection pane="bottomLeft"/>
      <selection pane="bottomRight" activeCell="B3" sqref="B3:J3"/>
    </sheetView>
  </sheetViews>
  <sheetFormatPr defaultRowHeight="10.199999999999999" x14ac:dyDescent="0.2"/>
  <cols>
    <col min="1" max="1" width="57.7109375" customWidth="1"/>
    <col min="2" max="9" width="12.85546875" customWidth="1"/>
    <col min="10" max="10" width="11.140625" bestFit="1" customWidth="1"/>
  </cols>
  <sheetData>
    <row r="1" spans="1:20" x14ac:dyDescent="0.2">
      <c r="A1" s="67" t="s">
        <v>132</v>
      </c>
      <c r="B1" s="1"/>
      <c r="C1" s="1"/>
    </row>
    <row r="2" spans="1:20" x14ac:dyDescent="0.2">
      <c r="B2" s="5"/>
      <c r="C2" s="5"/>
      <c r="D2" s="3"/>
      <c r="E2" s="3"/>
      <c r="F2" s="3"/>
      <c r="G2" s="3"/>
      <c r="H2" s="3"/>
      <c r="I2" s="3"/>
      <c r="J2" s="3"/>
    </row>
    <row r="3" spans="1:20" x14ac:dyDescent="0.2">
      <c r="A3" s="1" t="s">
        <v>25</v>
      </c>
      <c r="B3" s="71" t="s">
        <v>31</v>
      </c>
      <c r="C3" s="71" t="s">
        <v>30</v>
      </c>
      <c r="D3" s="71" t="s">
        <v>34</v>
      </c>
      <c r="E3" s="71" t="s">
        <v>33</v>
      </c>
      <c r="F3" s="71" t="s">
        <v>35</v>
      </c>
      <c r="G3" s="71" t="s">
        <v>73</v>
      </c>
      <c r="H3" s="68" t="s">
        <v>143</v>
      </c>
      <c r="I3" s="68" t="s">
        <v>155</v>
      </c>
      <c r="J3" s="68" t="s">
        <v>156</v>
      </c>
    </row>
    <row r="4" spans="1:20" x14ac:dyDescent="0.2">
      <c r="B4" s="30" t="s">
        <v>17</v>
      </c>
      <c r="C4" s="2"/>
      <c r="D4" s="2"/>
      <c r="E4" s="32"/>
      <c r="F4" s="31"/>
      <c r="G4" s="2"/>
      <c r="H4" s="32"/>
      <c r="I4" s="32"/>
      <c r="J4" s="2"/>
    </row>
    <row r="5" spans="1:20" x14ac:dyDescent="0.2">
      <c r="A5" s="27" t="s">
        <v>1</v>
      </c>
      <c r="B5" s="6"/>
      <c r="C5" s="6"/>
      <c r="D5" s="6"/>
      <c r="E5" s="6"/>
      <c r="F5" s="6"/>
      <c r="H5" s="6"/>
      <c r="I5" s="6"/>
    </row>
    <row r="6" spans="1:20" x14ac:dyDescent="0.2">
      <c r="A6" s="19" t="s">
        <v>96</v>
      </c>
      <c r="B6" s="65">
        <v>1.7470000000000001</v>
      </c>
      <c r="C6" s="65">
        <v>1.704</v>
      </c>
      <c r="D6" s="65">
        <v>1.784</v>
      </c>
      <c r="E6" s="65">
        <v>1.95</v>
      </c>
      <c r="F6" s="65">
        <v>2.0019999999999998</v>
      </c>
      <c r="G6" s="65">
        <v>1.9119999999999999</v>
      </c>
      <c r="H6" s="65">
        <v>1.905</v>
      </c>
      <c r="I6" s="65">
        <v>1.9610000000000001</v>
      </c>
      <c r="J6" s="65">
        <v>1.95</v>
      </c>
    </row>
    <row r="7" spans="1:20" x14ac:dyDescent="0.2">
      <c r="A7" s="19" t="s">
        <v>97</v>
      </c>
      <c r="B7" s="65">
        <v>15.321999999999999</v>
      </c>
      <c r="C7" s="65">
        <v>12.920999999999999</v>
      </c>
      <c r="D7" s="65">
        <v>13.384</v>
      </c>
      <c r="E7" s="65">
        <v>15.518000000000001</v>
      </c>
      <c r="F7" s="65">
        <v>15.029</v>
      </c>
      <c r="G7" s="65">
        <v>15.497</v>
      </c>
      <c r="H7" s="65">
        <v>14.679</v>
      </c>
      <c r="I7" s="65">
        <v>15.157999999999999</v>
      </c>
      <c r="J7" s="65">
        <v>15.055</v>
      </c>
    </row>
    <row r="8" spans="1:20" x14ac:dyDescent="0.2">
      <c r="A8" s="19" t="s">
        <v>98</v>
      </c>
      <c r="B8" s="65">
        <v>4.6849999999999996</v>
      </c>
      <c r="C8" s="65">
        <v>4.5090000000000003</v>
      </c>
      <c r="D8" s="65">
        <v>4.875</v>
      </c>
      <c r="E8" s="65">
        <v>4.766</v>
      </c>
      <c r="F8" s="65">
        <v>4.7610000000000001</v>
      </c>
      <c r="G8" s="65">
        <v>4.641</v>
      </c>
      <c r="H8" s="65">
        <v>4.88</v>
      </c>
      <c r="I8" s="65">
        <v>4.9800000000000004</v>
      </c>
      <c r="J8" s="65">
        <v>4.8499999999999996</v>
      </c>
    </row>
    <row r="9" spans="1:20" x14ac:dyDescent="0.2">
      <c r="A9" s="19" t="s">
        <v>99</v>
      </c>
      <c r="B9" s="65">
        <v>8.5359999999999996</v>
      </c>
      <c r="C9" s="65">
        <v>8.25</v>
      </c>
      <c r="D9" s="65">
        <v>8.91</v>
      </c>
      <c r="E9" s="65">
        <v>9.6760000000000002</v>
      </c>
      <c r="F9" s="65">
        <v>10.085000000000001</v>
      </c>
      <c r="G9" s="65">
        <v>10.146000000000001</v>
      </c>
      <c r="H9" s="65">
        <v>9.9770000000000003</v>
      </c>
      <c r="I9" s="65">
        <v>9.9719999999999995</v>
      </c>
      <c r="J9" s="65">
        <v>10.474</v>
      </c>
    </row>
    <row r="10" spans="1:20" x14ac:dyDescent="0.2">
      <c r="A10" s="19" t="s">
        <v>100</v>
      </c>
      <c r="B10" s="65">
        <v>6.57</v>
      </c>
      <c r="C10" s="65">
        <v>6.609</v>
      </c>
      <c r="D10" s="65">
        <v>6.9909999999999997</v>
      </c>
      <c r="E10" s="65">
        <v>7.2320000000000002</v>
      </c>
      <c r="F10" s="65">
        <v>7.1769999999999996</v>
      </c>
      <c r="G10" s="65">
        <v>7.6559999999999997</v>
      </c>
      <c r="H10" s="65">
        <v>7.8819999999999997</v>
      </c>
      <c r="I10" s="65">
        <v>8.0329999999999995</v>
      </c>
      <c r="J10" s="65">
        <v>7.8949999999999996</v>
      </c>
    </row>
    <row r="11" spans="1:20" x14ac:dyDescent="0.2">
      <c r="A11" s="19" t="s">
        <v>101</v>
      </c>
      <c r="B11" s="65">
        <v>38.715000000000003</v>
      </c>
      <c r="C11" s="65">
        <v>38.591999999999999</v>
      </c>
      <c r="D11" s="65">
        <v>38.802</v>
      </c>
      <c r="E11" s="65">
        <v>39.442</v>
      </c>
      <c r="F11" s="65">
        <v>39.231999999999999</v>
      </c>
      <c r="G11" s="65">
        <v>39.552999999999997</v>
      </c>
      <c r="H11" s="65">
        <v>41.131</v>
      </c>
      <c r="I11" s="65">
        <v>41.491999999999997</v>
      </c>
      <c r="J11" s="65">
        <v>45.494999999999997</v>
      </c>
    </row>
    <row r="12" spans="1:20" x14ac:dyDescent="0.2">
      <c r="A12" s="19" t="s">
        <v>102</v>
      </c>
      <c r="B12" s="65">
        <v>208.583</v>
      </c>
      <c r="C12" s="65">
        <v>216.25800000000001</v>
      </c>
      <c r="D12" s="65">
        <v>226.35300000000001</v>
      </c>
      <c r="E12" s="65">
        <v>232.696</v>
      </c>
      <c r="F12" s="65">
        <v>233.99100000000001</v>
      </c>
      <c r="G12" s="65">
        <v>245.17599999999999</v>
      </c>
      <c r="H12" s="65">
        <v>248.24600000000001</v>
      </c>
      <c r="I12" s="65">
        <v>245.56800000000001</v>
      </c>
      <c r="J12" s="65">
        <v>251.46899999999999</v>
      </c>
    </row>
    <row r="13" spans="1:20" x14ac:dyDescent="0.2">
      <c r="A13" s="19" t="s">
        <v>103</v>
      </c>
      <c r="B13" s="65">
        <v>16.177</v>
      </c>
      <c r="C13" s="65">
        <v>16.602</v>
      </c>
      <c r="D13" s="65">
        <v>19.492999999999999</v>
      </c>
      <c r="E13" s="65">
        <v>20.015999999999998</v>
      </c>
      <c r="F13" s="65">
        <v>20.94</v>
      </c>
      <c r="G13" s="65">
        <v>21.728999999999999</v>
      </c>
      <c r="H13" s="65">
        <v>20.265000000000001</v>
      </c>
      <c r="I13" s="65">
        <v>21.433</v>
      </c>
      <c r="J13" s="65">
        <v>22.321000000000002</v>
      </c>
    </row>
    <row r="14" spans="1:20" x14ac:dyDescent="0.2">
      <c r="A14" s="19" t="s">
        <v>0</v>
      </c>
      <c r="B14" s="65">
        <f t="shared" ref="B14:F14" si="0">SUM(B6:B13)</f>
        <v>300.33500000000004</v>
      </c>
      <c r="C14" s="65">
        <f t="shared" si="0"/>
        <v>305.44499999999999</v>
      </c>
      <c r="D14" s="65">
        <f t="shared" si="0"/>
        <v>320.59200000000004</v>
      </c>
      <c r="E14" s="65">
        <f t="shared" si="0"/>
        <v>331.29599999999999</v>
      </c>
      <c r="F14" s="65">
        <f t="shared" si="0"/>
        <v>333.21700000000004</v>
      </c>
      <c r="G14" s="65">
        <f>SUM(G6:G13)</f>
        <v>346.31</v>
      </c>
      <c r="H14" s="65">
        <f>SUM(H6:H13)</f>
        <v>348.96500000000003</v>
      </c>
      <c r="I14" s="65">
        <f>SUM(I6:I13)</f>
        <v>348.59699999999998</v>
      </c>
      <c r="J14" s="65">
        <f>SUM(J6:J13)</f>
        <v>359.50900000000001</v>
      </c>
    </row>
    <row r="15" spans="1:20" x14ac:dyDescent="0.2">
      <c r="A15" s="27" t="s">
        <v>2</v>
      </c>
      <c r="B15" s="6"/>
      <c r="C15" s="6"/>
      <c r="D15" s="6"/>
      <c r="E15" s="6"/>
      <c r="H15" s="6"/>
      <c r="I15" s="6"/>
    </row>
    <row r="16" spans="1:20" x14ac:dyDescent="0.2">
      <c r="A16" s="19" t="s">
        <v>96</v>
      </c>
      <c r="B16" s="65">
        <v>0.67300000000000004</v>
      </c>
      <c r="C16" s="65">
        <v>0.55900000000000005</v>
      </c>
      <c r="D16" s="65">
        <v>0.50600000000000001</v>
      </c>
      <c r="E16" s="65">
        <v>0.74099999999999999</v>
      </c>
      <c r="F16" s="65">
        <v>0.58299999999999996</v>
      </c>
      <c r="G16" s="65">
        <v>0.42899999999999999</v>
      </c>
      <c r="H16" s="65">
        <v>0.61599999999999999</v>
      </c>
      <c r="I16" s="65">
        <v>0.55900000000000005</v>
      </c>
      <c r="J16" s="65">
        <v>0.67300000000000004</v>
      </c>
      <c r="L16" s="36"/>
      <c r="M16" s="36"/>
      <c r="N16" s="36"/>
      <c r="O16" s="36"/>
      <c r="P16" s="36"/>
      <c r="Q16" s="36"/>
      <c r="R16" s="36"/>
      <c r="S16" s="36"/>
      <c r="T16" s="36"/>
    </row>
    <row r="17" spans="1:20" x14ac:dyDescent="0.2">
      <c r="A17" s="19" t="s">
        <v>97</v>
      </c>
      <c r="B17" s="65">
        <v>0.25900000000000001</v>
      </c>
      <c r="C17" s="65">
        <v>0.25</v>
      </c>
      <c r="D17" s="65">
        <v>0.27500000000000002</v>
      </c>
      <c r="E17" s="65">
        <v>0.33800000000000002</v>
      </c>
      <c r="F17" s="65">
        <v>0.35699999999999998</v>
      </c>
      <c r="G17" s="65">
        <v>0.32800000000000001</v>
      </c>
      <c r="H17" s="65">
        <v>0.25700000000000001</v>
      </c>
      <c r="I17" s="65">
        <v>0.26100000000000001</v>
      </c>
      <c r="J17" s="65">
        <v>0.28499999999999998</v>
      </c>
      <c r="L17" s="36"/>
      <c r="M17" s="36"/>
      <c r="N17" s="36"/>
      <c r="O17" s="36"/>
      <c r="P17" s="36"/>
      <c r="Q17" s="36"/>
      <c r="R17" s="36"/>
      <c r="S17" s="36"/>
      <c r="T17" s="36"/>
    </row>
    <row r="18" spans="1:20" x14ac:dyDescent="0.2">
      <c r="A18" s="19" t="s">
        <v>98</v>
      </c>
      <c r="B18" s="65">
        <v>2.5059999999999998</v>
      </c>
      <c r="C18" s="65">
        <v>2.4420000000000002</v>
      </c>
      <c r="D18" s="65">
        <v>3.0579999999999998</v>
      </c>
      <c r="E18" s="65">
        <v>3.0459999999999998</v>
      </c>
      <c r="F18" s="65">
        <v>3.077</v>
      </c>
      <c r="G18" s="65">
        <v>3.09</v>
      </c>
      <c r="H18" s="65">
        <v>3.411</v>
      </c>
      <c r="I18" s="65">
        <v>3.5950000000000002</v>
      </c>
      <c r="J18" s="65">
        <v>3.3660000000000001</v>
      </c>
      <c r="L18" s="36"/>
      <c r="M18" s="36"/>
      <c r="N18" s="36"/>
      <c r="O18" s="36"/>
      <c r="P18" s="36"/>
      <c r="Q18" s="36"/>
      <c r="R18" s="36"/>
      <c r="S18" s="36"/>
      <c r="T18" s="36"/>
    </row>
    <row r="19" spans="1:20" x14ac:dyDescent="0.2">
      <c r="A19" s="19" t="s">
        <v>99</v>
      </c>
      <c r="B19" s="65">
        <v>6.5</v>
      </c>
      <c r="C19" s="65">
        <v>5.819</v>
      </c>
      <c r="D19" s="65">
        <v>6.5469999999999997</v>
      </c>
      <c r="E19" s="65">
        <v>6.9669999999999996</v>
      </c>
      <c r="F19" s="65">
        <v>7.36</v>
      </c>
      <c r="G19" s="65">
        <v>7.2149999999999999</v>
      </c>
      <c r="H19" s="65">
        <v>7.1020000000000003</v>
      </c>
      <c r="I19" s="65">
        <v>7.2110000000000003</v>
      </c>
      <c r="J19" s="65">
        <v>7.6079999999999997</v>
      </c>
      <c r="L19" s="36"/>
      <c r="M19" s="36"/>
      <c r="N19" s="36"/>
      <c r="O19" s="36"/>
      <c r="P19" s="36"/>
      <c r="Q19" s="36"/>
      <c r="R19" s="36"/>
      <c r="S19" s="36"/>
      <c r="T19" s="36"/>
    </row>
    <row r="20" spans="1:20" x14ac:dyDescent="0.2">
      <c r="A20" s="19" t="s">
        <v>100</v>
      </c>
      <c r="B20" s="65">
        <v>2.7E-2</v>
      </c>
      <c r="C20" s="65">
        <v>1.9E-2</v>
      </c>
      <c r="D20" s="65">
        <v>0.13400000000000001</v>
      </c>
      <c r="E20" s="65">
        <v>5.5E-2</v>
      </c>
      <c r="F20" s="65">
        <v>9.9000000000000005E-2</v>
      </c>
      <c r="G20" s="65">
        <v>0.13200000000000001</v>
      </c>
      <c r="H20" s="65">
        <v>6.9000000000000006E-2</v>
      </c>
      <c r="I20" s="65">
        <v>0.128</v>
      </c>
      <c r="J20" s="65">
        <v>0.10100000000000001</v>
      </c>
      <c r="L20" s="36"/>
      <c r="M20" s="36"/>
      <c r="N20" s="36"/>
      <c r="O20" s="36"/>
      <c r="P20" s="36"/>
      <c r="Q20" s="36"/>
      <c r="R20" s="36"/>
      <c r="S20" s="36"/>
      <c r="T20" s="36"/>
    </row>
    <row r="21" spans="1:20" x14ac:dyDescent="0.2">
      <c r="A21" s="19" t="s">
        <v>101</v>
      </c>
      <c r="B21" s="65">
        <v>6.008</v>
      </c>
      <c r="C21" s="65">
        <v>5.6909999999999998</v>
      </c>
      <c r="D21" s="65">
        <v>6.1760000000000002</v>
      </c>
      <c r="E21" s="65">
        <v>6.4649999999999999</v>
      </c>
      <c r="F21" s="65">
        <v>7.1349999999999998</v>
      </c>
      <c r="G21" s="65">
        <v>7.9660000000000002</v>
      </c>
      <c r="H21" s="65">
        <v>8.2989999999999995</v>
      </c>
      <c r="I21" s="65">
        <v>7.5720000000000001</v>
      </c>
      <c r="J21" s="65">
        <v>8</v>
      </c>
      <c r="L21" s="36"/>
      <c r="M21" s="36"/>
      <c r="N21" s="36"/>
      <c r="O21" s="36"/>
      <c r="P21" s="36"/>
      <c r="Q21" s="36"/>
      <c r="R21" s="36"/>
      <c r="S21" s="36"/>
      <c r="T21" s="36"/>
    </row>
    <row r="22" spans="1:20" x14ac:dyDescent="0.2">
      <c r="A22" s="19" t="s">
        <v>102</v>
      </c>
      <c r="B22" s="65">
        <v>61.255000000000003</v>
      </c>
      <c r="C22" s="65">
        <v>63.127000000000002</v>
      </c>
      <c r="D22" s="65">
        <v>61.627000000000002</v>
      </c>
      <c r="E22" s="65">
        <v>63.42</v>
      </c>
      <c r="F22" s="65">
        <v>63.64</v>
      </c>
      <c r="G22" s="65">
        <v>62.781999999999996</v>
      </c>
      <c r="H22" s="65">
        <v>64.441000000000003</v>
      </c>
      <c r="I22" s="65">
        <v>66.031999999999996</v>
      </c>
      <c r="J22" s="65">
        <v>64.298000000000002</v>
      </c>
      <c r="L22" s="36"/>
      <c r="M22" s="36"/>
      <c r="N22" s="36"/>
      <c r="O22" s="36"/>
      <c r="P22" s="36"/>
      <c r="Q22" s="36"/>
      <c r="R22" s="36"/>
      <c r="S22" s="36"/>
      <c r="T22" s="36"/>
    </row>
    <row r="23" spans="1:20" x14ac:dyDescent="0.2">
      <c r="A23" s="19" t="s">
        <v>103</v>
      </c>
      <c r="B23" s="65">
        <v>5.57</v>
      </c>
      <c r="C23" s="65">
        <v>5.98</v>
      </c>
      <c r="D23" s="65">
        <v>7.12</v>
      </c>
      <c r="E23" s="65">
        <v>6.8419999999999996</v>
      </c>
      <c r="F23" s="65">
        <v>8.0779999999999994</v>
      </c>
      <c r="G23" s="65">
        <v>8.5579999999999998</v>
      </c>
      <c r="H23" s="65">
        <v>7.59</v>
      </c>
      <c r="I23" s="65">
        <v>7.2850000000000001</v>
      </c>
      <c r="J23" s="65">
        <v>7.62</v>
      </c>
      <c r="L23" s="36"/>
      <c r="M23" s="36"/>
      <c r="N23" s="36"/>
      <c r="O23" s="36"/>
      <c r="P23" s="36"/>
      <c r="Q23" s="36"/>
      <c r="R23" s="36"/>
      <c r="S23" s="36"/>
      <c r="T23" s="36"/>
    </row>
    <row r="24" spans="1:20" x14ac:dyDescent="0.2">
      <c r="A24" s="19" t="s">
        <v>0</v>
      </c>
      <c r="B24" s="65">
        <f t="shared" ref="B24:F24" si="1">SUM(B16:B23)</f>
        <v>82.798000000000002</v>
      </c>
      <c r="C24" s="65">
        <f t="shared" si="1"/>
        <v>83.887000000000015</v>
      </c>
      <c r="D24" s="65">
        <f t="shared" si="1"/>
        <v>85.443000000000012</v>
      </c>
      <c r="E24" s="65">
        <f t="shared" si="1"/>
        <v>87.873999999999995</v>
      </c>
      <c r="F24" s="65">
        <f t="shared" si="1"/>
        <v>90.329000000000008</v>
      </c>
      <c r="G24" s="65">
        <f>SUM(G16:G23)</f>
        <v>90.5</v>
      </c>
      <c r="H24" s="65">
        <f>SUM(H16:H23)</f>
        <v>91.784999999999997</v>
      </c>
      <c r="I24" s="65">
        <f>SUM(I16:I23)</f>
        <v>92.643000000000001</v>
      </c>
      <c r="J24" s="65">
        <f>SUM(J16:J23)</f>
        <v>91.951000000000008</v>
      </c>
      <c r="L24" s="36"/>
      <c r="M24" s="36"/>
      <c r="N24" s="36"/>
      <c r="O24" s="36"/>
      <c r="P24" s="36"/>
      <c r="Q24" s="36"/>
      <c r="R24" s="36"/>
      <c r="S24" s="36"/>
      <c r="T24" s="36"/>
    </row>
    <row r="25" spans="1:20" x14ac:dyDescent="0.2">
      <c r="A25" s="27" t="s">
        <v>3</v>
      </c>
      <c r="B25" s="6"/>
      <c r="C25" s="6"/>
      <c r="D25" s="6"/>
      <c r="E25" s="6"/>
      <c r="H25" s="6"/>
      <c r="I25" s="6"/>
    </row>
    <row r="26" spans="1:20" x14ac:dyDescent="0.2">
      <c r="A26" s="19" t="s">
        <v>96</v>
      </c>
      <c r="B26" s="65">
        <v>0.74299999999999999</v>
      </c>
      <c r="C26" s="65">
        <v>0.57899999999999996</v>
      </c>
      <c r="D26" s="65">
        <v>0.53500000000000003</v>
      </c>
      <c r="E26" s="65">
        <v>0.71099999999999997</v>
      </c>
      <c r="F26" s="65">
        <v>0.68300000000000005</v>
      </c>
      <c r="G26" s="65">
        <v>0.432</v>
      </c>
      <c r="H26" s="65">
        <v>0.54700000000000004</v>
      </c>
      <c r="I26" s="65">
        <v>0.66100000000000003</v>
      </c>
      <c r="J26" s="65">
        <v>0.60499999999999998</v>
      </c>
      <c r="L26" s="36"/>
      <c r="M26" s="36"/>
      <c r="N26" s="36"/>
      <c r="O26" s="36"/>
      <c r="P26" s="36"/>
      <c r="Q26" s="36"/>
      <c r="R26" s="36"/>
      <c r="S26" s="36"/>
      <c r="T26" s="36"/>
    </row>
    <row r="27" spans="1:20" x14ac:dyDescent="0.2">
      <c r="A27" s="19" t="s">
        <v>97</v>
      </c>
      <c r="B27" s="65">
        <v>0.35799999999999998</v>
      </c>
      <c r="C27" s="65">
        <v>0.32200000000000001</v>
      </c>
      <c r="D27" s="65">
        <v>0.41899999999999998</v>
      </c>
      <c r="E27" s="65">
        <v>0.51</v>
      </c>
      <c r="F27" s="65">
        <v>0.44800000000000001</v>
      </c>
      <c r="G27" s="65">
        <v>0.41899999999999998</v>
      </c>
      <c r="H27" s="65">
        <v>0.41199999999999998</v>
      </c>
      <c r="I27" s="65">
        <v>0.45</v>
      </c>
      <c r="J27" s="65">
        <v>0.377</v>
      </c>
      <c r="L27" s="36"/>
      <c r="M27" s="36"/>
      <c r="N27" s="36"/>
      <c r="O27" s="36"/>
      <c r="P27" s="36"/>
      <c r="Q27" s="36"/>
      <c r="R27" s="36"/>
      <c r="S27" s="36"/>
      <c r="T27" s="36"/>
    </row>
    <row r="28" spans="1:20" x14ac:dyDescent="0.2">
      <c r="A28" s="19" t="s">
        <v>98</v>
      </c>
      <c r="B28" s="65">
        <v>2.2829999999999999</v>
      </c>
      <c r="C28" s="65">
        <v>2.214</v>
      </c>
      <c r="D28" s="65">
        <v>2.5920000000000001</v>
      </c>
      <c r="E28" s="65">
        <v>2.6850000000000001</v>
      </c>
      <c r="F28" s="65">
        <v>2.649</v>
      </c>
      <c r="G28" s="65">
        <v>2.6720000000000002</v>
      </c>
      <c r="H28" s="65">
        <v>2.9489999999999998</v>
      </c>
      <c r="I28" s="65">
        <v>2.8370000000000002</v>
      </c>
      <c r="J28" s="65">
        <v>2.84</v>
      </c>
      <c r="L28" s="36"/>
      <c r="M28" s="36"/>
      <c r="N28" s="36"/>
      <c r="O28" s="36"/>
      <c r="P28" s="36"/>
      <c r="Q28" s="36"/>
      <c r="R28" s="36"/>
      <c r="S28" s="36"/>
      <c r="T28" s="36"/>
    </row>
    <row r="29" spans="1:20" x14ac:dyDescent="0.2">
      <c r="A29" s="19" t="s">
        <v>99</v>
      </c>
      <c r="B29" s="65">
        <v>6.5979999999999999</v>
      </c>
      <c r="C29" s="65">
        <v>6.47</v>
      </c>
      <c r="D29" s="65">
        <v>6.7939999999999996</v>
      </c>
      <c r="E29" s="65">
        <v>7.4020000000000001</v>
      </c>
      <c r="F29" s="65">
        <v>7.9630000000000001</v>
      </c>
      <c r="G29" s="65">
        <v>7.8840000000000003</v>
      </c>
      <c r="H29" s="65">
        <v>7.6340000000000003</v>
      </c>
      <c r="I29" s="65">
        <v>7.9130000000000003</v>
      </c>
      <c r="J29" s="65">
        <v>8.3019999999999996</v>
      </c>
      <c r="L29" s="36"/>
      <c r="M29" s="36"/>
      <c r="N29" s="36"/>
      <c r="O29" s="36"/>
      <c r="P29" s="36"/>
      <c r="Q29" s="36"/>
      <c r="R29" s="36"/>
      <c r="S29" s="36"/>
      <c r="T29" s="36"/>
    </row>
    <row r="30" spans="1:20" x14ac:dyDescent="0.2">
      <c r="A30" s="19" t="s">
        <v>100</v>
      </c>
      <c r="B30" s="65">
        <v>0.05</v>
      </c>
      <c r="C30" s="65">
        <v>5.3999999999999999E-2</v>
      </c>
      <c r="D30" s="65">
        <v>0.158</v>
      </c>
      <c r="E30" s="65">
        <v>9.7000000000000003E-2</v>
      </c>
      <c r="F30" s="65">
        <v>0.124</v>
      </c>
      <c r="G30" s="65">
        <v>0.17799999999999999</v>
      </c>
      <c r="H30" s="65">
        <v>0.127</v>
      </c>
      <c r="I30" s="65">
        <v>0.18</v>
      </c>
      <c r="J30" s="65">
        <v>0.115</v>
      </c>
      <c r="L30" s="36"/>
      <c r="M30" s="36"/>
      <c r="N30" s="36"/>
      <c r="O30" s="36"/>
      <c r="P30" s="36"/>
      <c r="Q30" s="36"/>
      <c r="R30" s="36"/>
      <c r="S30" s="36"/>
      <c r="T30" s="36"/>
    </row>
    <row r="31" spans="1:20" x14ac:dyDescent="0.2">
      <c r="A31" s="19" t="s">
        <v>101</v>
      </c>
      <c r="B31" s="65">
        <v>6.0679999999999996</v>
      </c>
      <c r="C31" s="65">
        <v>5.6950000000000003</v>
      </c>
      <c r="D31" s="65">
        <v>6.2549999999999999</v>
      </c>
      <c r="E31" s="65">
        <v>6.6749999999999998</v>
      </c>
      <c r="F31" s="65">
        <v>7.2169999999999996</v>
      </c>
      <c r="G31" s="65">
        <v>7.7220000000000004</v>
      </c>
      <c r="H31" s="65">
        <v>8.2219999999999995</v>
      </c>
      <c r="I31" s="65">
        <v>7.6509999999999998</v>
      </c>
      <c r="J31" s="65">
        <v>8.1809999999999992</v>
      </c>
      <c r="L31" s="36"/>
      <c r="M31" s="36"/>
      <c r="N31" s="36"/>
      <c r="O31" s="36"/>
      <c r="P31" s="36"/>
      <c r="Q31" s="36"/>
      <c r="R31" s="36"/>
      <c r="S31" s="36"/>
      <c r="T31" s="36"/>
    </row>
    <row r="32" spans="1:20" x14ac:dyDescent="0.2">
      <c r="A32" s="19" t="s">
        <v>102</v>
      </c>
      <c r="B32" s="65">
        <v>64.658000000000001</v>
      </c>
      <c r="C32" s="65">
        <v>65.823999999999998</v>
      </c>
      <c r="D32" s="65">
        <v>65.346000000000004</v>
      </c>
      <c r="E32" s="65">
        <v>65.771000000000001</v>
      </c>
      <c r="F32" s="65">
        <v>68.016999999999996</v>
      </c>
      <c r="G32" s="65">
        <v>67.872</v>
      </c>
      <c r="H32" s="65">
        <v>69.34</v>
      </c>
      <c r="I32" s="65">
        <v>68.435000000000002</v>
      </c>
      <c r="J32" s="65">
        <v>68.183000000000007</v>
      </c>
      <c r="L32" s="36"/>
      <c r="M32" s="36"/>
      <c r="N32" s="36"/>
      <c r="O32" s="36"/>
      <c r="P32" s="36"/>
      <c r="Q32" s="36"/>
      <c r="R32" s="36"/>
      <c r="S32" s="36"/>
      <c r="T32" s="36"/>
    </row>
    <row r="33" spans="1:20" x14ac:dyDescent="0.2">
      <c r="A33" s="19" t="s">
        <v>103</v>
      </c>
      <c r="B33" s="65">
        <v>5.8710000000000004</v>
      </c>
      <c r="C33" s="65">
        <v>6.2430000000000003</v>
      </c>
      <c r="D33" s="65">
        <v>7.6130000000000004</v>
      </c>
      <c r="E33" s="65">
        <v>7.1619999999999999</v>
      </c>
      <c r="F33" s="65">
        <v>8.1679999999999993</v>
      </c>
      <c r="G33" s="65">
        <v>8.8369999999999997</v>
      </c>
      <c r="H33" s="65">
        <v>8.1340000000000003</v>
      </c>
      <c r="I33" s="65">
        <v>7.7430000000000003</v>
      </c>
      <c r="J33" s="65">
        <v>7.9829999999999997</v>
      </c>
      <c r="L33" s="36"/>
      <c r="M33" s="36"/>
      <c r="N33" s="36"/>
      <c r="O33" s="36"/>
      <c r="P33" s="36"/>
      <c r="Q33" s="36"/>
      <c r="R33" s="36"/>
      <c r="S33" s="36"/>
      <c r="T33" s="36"/>
    </row>
    <row r="34" spans="1:20" x14ac:dyDescent="0.2">
      <c r="A34" s="19" t="s">
        <v>0</v>
      </c>
      <c r="B34" s="65">
        <f t="shared" ref="B34:F34" si="2">SUM(B26:B33)</f>
        <v>86.629000000000005</v>
      </c>
      <c r="C34" s="65">
        <f t="shared" si="2"/>
        <v>87.400999999999996</v>
      </c>
      <c r="D34" s="65">
        <f t="shared" si="2"/>
        <v>89.712000000000003</v>
      </c>
      <c r="E34" s="65">
        <f t="shared" si="2"/>
        <v>91.013000000000005</v>
      </c>
      <c r="F34" s="65">
        <f t="shared" si="2"/>
        <v>95.269000000000005</v>
      </c>
      <c r="G34" s="65">
        <f>SUM(G26:G33)</f>
        <v>96.016000000000005</v>
      </c>
      <c r="H34" s="65">
        <f>SUM(H26:H33)</f>
        <v>97.364999999999995</v>
      </c>
      <c r="I34" s="65">
        <f>SUM(I26:I33)</f>
        <v>95.87</v>
      </c>
      <c r="J34" s="65">
        <f>SUM(J26:J33)</f>
        <v>96.586000000000013</v>
      </c>
      <c r="L34" s="36"/>
      <c r="M34" s="36"/>
      <c r="N34" s="36"/>
      <c r="O34" s="36"/>
      <c r="P34" s="36"/>
      <c r="Q34" s="36"/>
      <c r="R34" s="36"/>
      <c r="S34" s="36"/>
      <c r="T34" s="36"/>
    </row>
    <row r="35" spans="1:20" x14ac:dyDescent="0.2">
      <c r="A35" s="27" t="s">
        <v>26</v>
      </c>
      <c r="B35" s="6"/>
      <c r="C35" s="6"/>
      <c r="D35" s="6"/>
      <c r="E35" s="6"/>
      <c r="H35" s="6"/>
      <c r="I35" s="6"/>
    </row>
    <row r="36" spans="1:20" x14ac:dyDescent="0.2">
      <c r="A36" s="19" t="s">
        <v>96</v>
      </c>
      <c r="B36" s="65">
        <v>1.6839999999999999</v>
      </c>
      <c r="C36" s="65">
        <v>1.6930000000000001</v>
      </c>
      <c r="D36" s="65">
        <v>1.7350000000000001</v>
      </c>
      <c r="E36" s="65">
        <v>1.9339999999999999</v>
      </c>
      <c r="F36" s="65">
        <v>1.907</v>
      </c>
      <c r="G36" s="65">
        <v>1.905</v>
      </c>
      <c r="H36" s="65">
        <v>2.0409999999999999</v>
      </c>
      <c r="I36" s="65">
        <v>1.859</v>
      </c>
      <c r="J36" s="65">
        <v>2.0009999999999999</v>
      </c>
    </row>
    <row r="37" spans="1:20" x14ac:dyDescent="0.2">
      <c r="A37" s="19" t="s">
        <v>97</v>
      </c>
      <c r="B37" s="65">
        <v>15.221</v>
      </c>
      <c r="C37" s="65">
        <v>12.914</v>
      </c>
      <c r="D37" s="65">
        <v>13.167999999999999</v>
      </c>
      <c r="E37" s="65">
        <v>15.284000000000001</v>
      </c>
      <c r="F37" s="65">
        <v>15.07</v>
      </c>
      <c r="G37" s="65">
        <v>15.433999999999999</v>
      </c>
      <c r="H37" s="65">
        <v>14.541</v>
      </c>
      <c r="I37" s="65">
        <v>14.97</v>
      </c>
      <c r="J37" s="65">
        <v>14.941000000000001</v>
      </c>
    </row>
    <row r="38" spans="1:20" x14ac:dyDescent="0.2">
      <c r="A38" s="19" t="s">
        <v>98</v>
      </c>
      <c r="B38" s="65">
        <v>4.8739999999999997</v>
      </c>
      <c r="C38" s="65">
        <v>4.7309999999999999</v>
      </c>
      <c r="D38" s="65">
        <v>5.36</v>
      </c>
      <c r="E38" s="65">
        <v>5.1319999999999997</v>
      </c>
      <c r="F38" s="65">
        <v>5.1950000000000003</v>
      </c>
      <c r="G38" s="65">
        <v>5.0460000000000003</v>
      </c>
      <c r="H38" s="65">
        <v>5.4020000000000001</v>
      </c>
      <c r="I38" s="65">
        <v>5.6680000000000001</v>
      </c>
      <c r="J38" s="65">
        <v>5.3869999999999996</v>
      </c>
    </row>
    <row r="39" spans="1:20" x14ac:dyDescent="0.2">
      <c r="A39" s="19" t="s">
        <v>99</v>
      </c>
      <c r="B39" s="65">
        <v>8.4160000000000004</v>
      </c>
      <c r="C39" s="65">
        <v>7.7729999999999997</v>
      </c>
      <c r="D39" s="65">
        <v>8.5830000000000002</v>
      </c>
      <c r="E39" s="65">
        <v>9.0820000000000007</v>
      </c>
      <c r="F39" s="65">
        <v>9.5190000000000001</v>
      </c>
      <c r="G39" s="65">
        <v>9.3879999999999999</v>
      </c>
      <c r="H39" s="65">
        <v>9.31</v>
      </c>
      <c r="I39" s="65">
        <v>9.3710000000000004</v>
      </c>
      <c r="J39" s="65">
        <v>9.8689999999999998</v>
      </c>
    </row>
    <row r="40" spans="1:20" x14ac:dyDescent="0.2">
      <c r="A40" s="19" t="s">
        <v>100</v>
      </c>
      <c r="B40" s="65">
        <v>6.5490000000000004</v>
      </c>
      <c r="C40" s="65">
        <v>6.548</v>
      </c>
      <c r="D40" s="65">
        <v>6.9889999999999999</v>
      </c>
      <c r="E40" s="65">
        <v>7.1890000000000001</v>
      </c>
      <c r="F40" s="65">
        <v>7.1360000000000001</v>
      </c>
      <c r="G40" s="65">
        <v>7.6210000000000004</v>
      </c>
      <c r="H40" s="65">
        <v>7.835</v>
      </c>
      <c r="I40" s="65">
        <v>7.9710000000000001</v>
      </c>
      <c r="J40" s="65">
        <v>7.8869999999999996</v>
      </c>
    </row>
    <row r="41" spans="1:20" x14ac:dyDescent="0.2">
      <c r="A41" s="19" t="s">
        <v>101</v>
      </c>
      <c r="B41" s="65">
        <v>38.593000000000004</v>
      </c>
      <c r="C41" s="65">
        <v>38.456000000000003</v>
      </c>
      <c r="D41" s="65">
        <v>38.607999999999997</v>
      </c>
      <c r="E41" s="65">
        <v>39.14</v>
      </c>
      <c r="F41" s="65">
        <v>39.393000000000001</v>
      </c>
      <c r="G41" s="65">
        <v>39.622</v>
      </c>
      <c r="H41" s="65">
        <v>41.363</v>
      </c>
      <c r="I41" s="65">
        <v>41.261000000000003</v>
      </c>
      <c r="J41" s="65">
        <v>45.128</v>
      </c>
    </row>
    <row r="42" spans="1:20" x14ac:dyDescent="0.2">
      <c r="A42" s="19" t="s">
        <v>102</v>
      </c>
      <c r="B42" s="65">
        <v>201.89099999999999</v>
      </c>
      <c r="C42" s="65">
        <v>213.739</v>
      </c>
      <c r="D42" s="65">
        <v>222.221</v>
      </c>
      <c r="E42" s="65">
        <v>228.97499999999999</v>
      </c>
      <c r="F42" s="65">
        <v>230.08</v>
      </c>
      <c r="G42" s="65">
        <v>240.642</v>
      </c>
      <c r="H42" s="65">
        <v>243.917</v>
      </c>
      <c r="I42" s="65">
        <v>243.50700000000001</v>
      </c>
      <c r="J42" s="65">
        <v>248.875</v>
      </c>
    </row>
    <row r="43" spans="1:20" x14ac:dyDescent="0.2">
      <c r="A43" s="19" t="s">
        <v>103</v>
      </c>
      <c r="B43" s="65">
        <v>15.768000000000001</v>
      </c>
      <c r="C43" s="65">
        <v>16.393000000000001</v>
      </c>
      <c r="D43" s="65">
        <v>19.001000000000001</v>
      </c>
      <c r="E43" s="65">
        <v>19.353000000000002</v>
      </c>
      <c r="F43" s="65">
        <v>20.663</v>
      </c>
      <c r="G43" s="65">
        <v>21.361999999999998</v>
      </c>
      <c r="H43" s="65">
        <v>20.663</v>
      </c>
      <c r="I43" s="65">
        <v>21.061</v>
      </c>
      <c r="J43" s="65">
        <v>21.768000000000001</v>
      </c>
    </row>
    <row r="44" spans="1:20" x14ac:dyDescent="0.2">
      <c r="A44" s="19" t="s">
        <v>0</v>
      </c>
      <c r="B44" s="65">
        <f t="shared" ref="B44:F44" si="3">SUM(B36:B43)</f>
        <v>292.99599999999998</v>
      </c>
      <c r="C44" s="65">
        <f t="shared" si="3"/>
        <v>302.24700000000007</v>
      </c>
      <c r="D44" s="65">
        <f t="shared" si="3"/>
        <v>315.66499999999996</v>
      </c>
      <c r="E44" s="65">
        <f t="shared" si="3"/>
        <v>326.089</v>
      </c>
      <c r="F44" s="65">
        <f t="shared" si="3"/>
        <v>328.96300000000002</v>
      </c>
      <c r="G44" s="65">
        <f>SUM(G36:G43)</f>
        <v>341.02000000000004</v>
      </c>
      <c r="H44" s="65">
        <f>SUM(H36:H43)</f>
        <v>345.072</v>
      </c>
      <c r="I44" s="65">
        <f>SUM(I36:I43)</f>
        <v>345.66799999999995</v>
      </c>
      <c r="J44" s="65">
        <f>SUM(J36:J43)</f>
        <v>355.85599999999999</v>
      </c>
    </row>
    <row r="45" spans="1:20" x14ac:dyDescent="0.2">
      <c r="A45" s="27" t="s">
        <v>9</v>
      </c>
      <c r="B45" s="6"/>
      <c r="C45" s="6"/>
      <c r="D45" s="6"/>
      <c r="E45" s="6"/>
      <c r="H45" s="6"/>
      <c r="I45" s="6"/>
    </row>
    <row r="46" spans="1:20" x14ac:dyDescent="0.2">
      <c r="A46" s="19" t="s">
        <v>96</v>
      </c>
      <c r="B46" s="65">
        <v>0.129</v>
      </c>
      <c r="C46" s="65">
        <v>0.12</v>
      </c>
      <c r="D46" s="65">
        <v>0.14000000000000001</v>
      </c>
      <c r="E46" s="65">
        <v>0.186</v>
      </c>
      <c r="F46" s="65">
        <v>0.18099999999999999</v>
      </c>
      <c r="G46" s="65">
        <v>0.185</v>
      </c>
      <c r="H46" s="65">
        <v>0.11799999999999999</v>
      </c>
      <c r="I46" s="65">
        <v>0.11799999999999999</v>
      </c>
      <c r="J46" s="65">
        <v>0.13500000000000001</v>
      </c>
    </row>
    <row r="47" spans="1:20" x14ac:dyDescent="0.2">
      <c r="A47" s="19" t="s">
        <v>97</v>
      </c>
      <c r="B47" s="65">
        <v>0.21099999999999999</v>
      </c>
      <c r="C47" s="65">
        <v>0.14599999999999999</v>
      </c>
      <c r="D47" s="65">
        <v>0.218</v>
      </c>
      <c r="E47" s="65">
        <v>0.28000000000000003</v>
      </c>
      <c r="F47" s="65">
        <v>0.14799999999999999</v>
      </c>
      <c r="G47" s="65">
        <v>0.12</v>
      </c>
      <c r="H47" s="65">
        <v>0.10299999999999999</v>
      </c>
      <c r="I47" s="65">
        <v>0.10199999999999999</v>
      </c>
      <c r="J47" s="65">
        <v>0.124</v>
      </c>
    </row>
    <row r="48" spans="1:20" x14ac:dyDescent="0.2">
      <c r="A48" s="19" t="s">
        <v>98</v>
      </c>
      <c r="B48" s="65">
        <v>0.26600000000000001</v>
      </c>
      <c r="C48" s="65">
        <v>0.27200000000000002</v>
      </c>
      <c r="D48" s="65">
        <v>0.253</v>
      </c>
      <c r="E48" s="65">
        <v>0.248</v>
      </c>
      <c r="F48" s="65">
        <v>0.24199999999999999</v>
      </c>
      <c r="G48" s="65">
        <v>0.255</v>
      </c>
      <c r="H48" s="65">
        <v>0.19500000000000001</v>
      </c>
      <c r="I48" s="65">
        <v>0.26500000000000001</v>
      </c>
      <c r="J48" s="65">
        <v>0.254</v>
      </c>
    </row>
    <row r="49" spans="1:10" x14ac:dyDescent="0.2">
      <c r="A49" s="19" t="s">
        <v>99</v>
      </c>
      <c r="B49" s="65">
        <v>0.57599999999999996</v>
      </c>
      <c r="C49" s="65">
        <v>0.40200000000000002</v>
      </c>
      <c r="D49" s="65">
        <v>0.48399999999999999</v>
      </c>
      <c r="E49" s="65">
        <v>0.64300000000000002</v>
      </c>
      <c r="F49" s="65">
        <v>0.60599999999999998</v>
      </c>
      <c r="G49" s="65">
        <v>0.69499999999999995</v>
      </c>
      <c r="H49" s="65">
        <v>0.83</v>
      </c>
      <c r="I49" s="65">
        <v>0.72899999999999998</v>
      </c>
      <c r="J49" s="65">
        <v>0.64</v>
      </c>
    </row>
    <row r="50" spans="1:10" x14ac:dyDescent="0.2">
      <c r="A50" s="19" t="s">
        <v>100</v>
      </c>
      <c r="B50" s="65">
        <v>2.7E-2</v>
      </c>
      <c r="C50" s="65">
        <v>5.2999999999999999E-2</v>
      </c>
      <c r="D50" s="65">
        <v>3.1E-2</v>
      </c>
      <c r="E50" s="65">
        <v>3.2000000000000001E-2</v>
      </c>
      <c r="F50" s="65">
        <v>4.8000000000000001E-2</v>
      </c>
      <c r="G50" s="65">
        <v>3.6999999999999998E-2</v>
      </c>
      <c r="H50" s="65">
        <v>2.5999999999999999E-2</v>
      </c>
      <c r="I50" s="65">
        <v>3.5999999999999997E-2</v>
      </c>
      <c r="J50" s="65">
        <v>0.03</v>
      </c>
    </row>
    <row r="51" spans="1:10" x14ac:dyDescent="0.2">
      <c r="A51" s="19" t="s">
        <v>101</v>
      </c>
      <c r="B51" s="65">
        <v>0.998</v>
      </c>
      <c r="C51" s="65">
        <v>1.1299999999999999</v>
      </c>
      <c r="D51" s="65">
        <v>1.4239999999999999</v>
      </c>
      <c r="E51" s="65">
        <v>1.516</v>
      </c>
      <c r="F51" s="65">
        <v>1.2729999999999999</v>
      </c>
      <c r="G51" s="65">
        <v>1.448</v>
      </c>
      <c r="H51" s="65">
        <v>1.2929999999999999</v>
      </c>
      <c r="I51" s="65">
        <v>1.4450000000000001</v>
      </c>
      <c r="J51" s="65">
        <v>1.631</v>
      </c>
    </row>
    <row r="52" spans="1:10" x14ac:dyDescent="0.2">
      <c r="A52" s="19" t="s">
        <v>102</v>
      </c>
      <c r="B52" s="65">
        <v>14.416</v>
      </c>
      <c r="C52" s="65">
        <v>14.238</v>
      </c>
      <c r="D52" s="65">
        <v>14.819000000000001</v>
      </c>
      <c r="E52" s="65">
        <v>16.189</v>
      </c>
      <c r="F52" s="65">
        <v>15.723000000000001</v>
      </c>
      <c r="G52" s="65">
        <v>15.167</v>
      </c>
      <c r="H52" s="65">
        <v>14.597</v>
      </c>
      <c r="I52" s="65">
        <v>14.255000000000001</v>
      </c>
      <c r="J52" s="65">
        <v>12.964</v>
      </c>
    </row>
    <row r="53" spans="1:10" x14ac:dyDescent="0.2">
      <c r="A53" s="19" t="s">
        <v>103</v>
      </c>
      <c r="B53" s="65">
        <v>1.5029999999999999</v>
      </c>
      <c r="C53" s="65">
        <v>1.4490000000000001</v>
      </c>
      <c r="D53" s="65">
        <v>1.4490000000000001</v>
      </c>
      <c r="E53" s="65">
        <v>1.792</v>
      </c>
      <c r="F53" s="65">
        <v>1.9790000000000001</v>
      </c>
      <c r="G53" s="65">
        <v>2.0670000000000002</v>
      </c>
      <c r="H53" s="65">
        <v>1.125</v>
      </c>
      <c r="I53" s="65">
        <v>1.0389999999999999</v>
      </c>
      <c r="J53" s="65">
        <v>1.2290000000000001</v>
      </c>
    </row>
    <row r="54" spans="1:10" ht="10.199999999999999" customHeight="1" x14ac:dyDescent="0.2">
      <c r="A54" s="20" t="s">
        <v>0</v>
      </c>
      <c r="B54" s="66">
        <f t="shared" ref="B54:F54" si="4">SUM(B46:B53)</f>
        <v>18.126000000000001</v>
      </c>
      <c r="C54" s="66">
        <f t="shared" si="4"/>
        <v>17.810000000000002</v>
      </c>
      <c r="D54" s="66">
        <f t="shared" si="4"/>
        <v>18.818000000000001</v>
      </c>
      <c r="E54" s="66">
        <f t="shared" si="4"/>
        <v>20.886000000000003</v>
      </c>
      <c r="F54" s="66">
        <f t="shared" si="4"/>
        <v>20.2</v>
      </c>
      <c r="G54" s="66">
        <f>SUM(G46:G53)</f>
        <v>19.974</v>
      </c>
      <c r="H54" s="66">
        <f>SUM(H46:H53)</f>
        <v>18.286999999999999</v>
      </c>
      <c r="I54" s="66">
        <f>SUM(I46:I53)</f>
        <v>17.989000000000004</v>
      </c>
      <c r="J54" s="66">
        <f>SUM(J46:J53)</f>
        <v>17.007000000000001</v>
      </c>
    </row>
    <row r="55" spans="1:10" ht="13.2" customHeight="1" x14ac:dyDescent="0.2">
      <c r="A55" s="9" t="s">
        <v>117</v>
      </c>
    </row>
    <row r="56" spans="1:10" ht="13.2" customHeight="1" x14ac:dyDescent="0.2">
      <c r="A56" s="9" t="s">
        <v>113</v>
      </c>
    </row>
    <row r="57" spans="1:10" ht="10.199999999999999" customHeight="1" x14ac:dyDescent="0.2">
      <c r="E57" s="11"/>
      <c r="H57" s="22"/>
      <c r="I57" s="48" t="s">
        <v>141</v>
      </c>
    </row>
  </sheetData>
  <pageMargins left="0.7" right="0.7" top="0.75" bottom="0.75" header="0.3" footer="0.3"/>
  <pageSetup scale="79" firstPageNumber="49" orientation="portrait" useFirstPageNumber="1" r:id="rId1"/>
  <headerFooter alignWithMargins="0">
    <oddFooter>&amp;C&amp;P
Oil Crops Yearbook/OCS-2020
March 2020
Economic Research Service, USDA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DBA319C043DC4A8381C9E195FB1B27" ma:contentTypeVersion="4" ma:contentTypeDescription="Create a new document." ma:contentTypeScope="" ma:versionID="6b1a0caf0774e32845426cb3810d65d2">
  <xsd:schema xmlns:xsd="http://www.w3.org/2001/XMLSchema" xmlns:xs="http://www.w3.org/2001/XMLSchema" xmlns:p="http://schemas.microsoft.com/office/2006/metadata/properties" xmlns:ns2="c49de858-f9fd-4eb6-bcba-50396646711f" xmlns:ns3="7818c5c2-d41f-4dce-801c-4e3595afcb3f" targetNamespace="http://schemas.microsoft.com/office/2006/metadata/properties" ma:root="true" ma:fieldsID="7ed9e12bf1f8304dab8bd3f843b3f685" ns2:_="" ns3:_="">
    <xsd:import namespace="c49de858-f9fd-4eb6-bcba-50396646711f"/>
    <xsd:import namespace="7818c5c2-d41f-4dce-801c-4e3595afcb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9de858-f9fd-4eb6-bcba-5039664671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18c5c2-d41f-4dce-801c-4e3595afcb3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7D3A4BC-10CD-421A-9A34-8AE710E38CD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6CFD893-D030-49AB-AE46-E1453714FD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9de858-f9fd-4eb6-bcba-50396646711f"/>
    <ds:schemaRef ds:uri="7818c5c2-d41f-4dce-801c-4e3595afcb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907B1ED-5D3A-4952-84FC-23ECBD02EB28}">
  <ds:schemaRefs>
    <ds:schemaRef ds:uri="http://schemas.microsoft.com/office/infopath/2007/PartnerControls"/>
    <ds:schemaRef ds:uri="http://purl.org/dc/elements/1.1/"/>
    <ds:schemaRef ds:uri="c49de858-f9fd-4eb6-bcba-50396646711f"/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7818c5c2-d41f-4dce-801c-4e3595afcb3f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14</vt:i4>
      </vt:variant>
    </vt:vector>
  </HeadingPairs>
  <TitlesOfParts>
    <vt:vector size="22" baseType="lpstr">
      <vt:lpstr>Contents</vt:lpstr>
      <vt:lpstr>tab37</vt:lpstr>
      <vt:lpstr>tab38</vt:lpstr>
      <vt:lpstr>tab39</vt:lpstr>
      <vt:lpstr>tab40</vt:lpstr>
      <vt:lpstr>tab41</vt:lpstr>
      <vt:lpstr>tab42</vt:lpstr>
      <vt:lpstr>tab43</vt:lpstr>
      <vt:lpstr>'tab37'!Print_Area</vt:lpstr>
      <vt:lpstr>'tab38'!Print_Area</vt:lpstr>
      <vt:lpstr>'tab39'!Print_Area</vt:lpstr>
      <vt:lpstr>'tab40'!Print_Area</vt:lpstr>
      <vt:lpstr>'tab41'!Print_Area</vt:lpstr>
      <vt:lpstr>'tab42'!Print_Area</vt:lpstr>
      <vt:lpstr>'tab43'!Print_Area</vt:lpstr>
      <vt:lpstr>'tab37'!Print_Titles</vt:lpstr>
      <vt:lpstr>'tab38'!Print_Titles</vt:lpstr>
      <vt:lpstr>'tab39'!Print_Titles</vt:lpstr>
      <vt:lpstr>'tab40'!Print_Titles</vt:lpstr>
      <vt:lpstr>'tab41'!Print_Titles</vt:lpstr>
      <vt:lpstr>'tab42'!Print_Titles</vt:lpstr>
      <vt:lpstr>'tab43'!Print_Titles</vt:lpstr>
    </vt:vector>
  </TitlesOfParts>
  <Manager/>
  <Company>USDA, Economic Research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Oil Crops Yearbook: World Supply Oilseeds Use and Products</dc:title>
  <dc:subject>Agricultural economics</dc:subject>
  <dc:creator>Aaron Ates; Maria Bukowski</dc:creator>
  <cp:keywords>oil crops, oilseeds use, production, consumption, trade</cp:keywords>
  <dc:description/>
  <cp:lastModifiedBy>Bukowski, Maria - REE-ERS</cp:lastModifiedBy>
  <cp:lastPrinted>2021-05-10T14:46:56Z</cp:lastPrinted>
  <dcterms:created xsi:type="dcterms:W3CDTF">2020-03-23T18:32:41Z</dcterms:created>
  <dcterms:modified xsi:type="dcterms:W3CDTF">2023-03-24T21:32:15Z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0x0101003EDBA319C043DC4A8381C9E195FB1B27</vt:lpwstr>
  </property>
</Properties>
</file>