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shuman1_jh_edu/Documents/Theory of Statistics - Course Project/"/>
    </mc:Choice>
  </mc:AlternateContent>
  <xr:revisionPtr revIDLastSave="1139" documentId="8_{C89872FA-B338-43D3-B72D-DEA0849E82B0}" xr6:coauthVersionLast="47" xr6:coauthVersionMax="47" xr10:uidLastSave="{7A59E89D-F9C8-4ACE-93E0-733DD955F3FC}"/>
  <bookViews>
    <workbookView xWindow="-120" yWindow="-120" windowWidth="29040" windowHeight="15840" xr2:uid="{5B2CE666-93AF-4BF7-8825-3089035C2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3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</calcChain>
</file>

<file path=xl/sharedStrings.xml><?xml version="1.0" encoding="utf-8"?>
<sst xmlns="http://schemas.openxmlformats.org/spreadsheetml/2006/main" count="64" uniqueCount="64">
  <si>
    <t>SQFT</t>
  </si>
  <si>
    <t>BED</t>
  </si>
  <si>
    <t>BATH</t>
  </si>
  <si>
    <t>PRICE</t>
  </si>
  <si>
    <t>TRANS</t>
  </si>
  <si>
    <t>SCHL</t>
  </si>
  <si>
    <t>ADD</t>
  </si>
  <si>
    <t>DIST</t>
  </si>
  <si>
    <t>PPSQFT</t>
  </si>
  <si>
    <t>WALK</t>
  </si>
  <si>
    <t>8017 BRYN MAWR AVE</t>
  </si>
  <si>
    <t>LIST</t>
  </si>
  <si>
    <t>SOLD</t>
  </si>
  <si>
    <t>4529 N LOWELL AVE</t>
  </si>
  <si>
    <t>4837 N NOTTINGHAM AVE</t>
  </si>
  <si>
    <t>4167 W ADDISON ST</t>
  </si>
  <si>
    <t>2705 N MENARD AVE</t>
  </si>
  <si>
    <t>2636 N NEWLAND AVE</t>
  </si>
  <si>
    <t>1059 N KEDVALE AVE</t>
  </si>
  <si>
    <t>2802 S SHIELDS AVE</t>
  </si>
  <si>
    <t>4171 W 81ST PL</t>
  </si>
  <si>
    <t>9433 S HAMILTON AVE</t>
  </si>
  <si>
    <t>620 W 43RD PL</t>
  </si>
  <si>
    <t>DAYS</t>
  </si>
  <si>
    <t>2911 S HILLOCK AVE</t>
  </si>
  <si>
    <t>8444 W AGATITE AVE</t>
  </si>
  <si>
    <t>6135 N LEADER AVE</t>
  </si>
  <si>
    <t>5319 N NEWLAND AVE</t>
  </si>
  <si>
    <t>5135 S LOCKWOOD AVE</t>
  </si>
  <si>
    <t>5750 W 63RD PL</t>
  </si>
  <si>
    <t>5321 S MORGAN ST</t>
  </si>
  <si>
    <t>620 W 48TH PL</t>
  </si>
  <si>
    <t>5450 S RIDGEWOOD CT</t>
  </si>
  <si>
    <t>631 E 91ST PL</t>
  </si>
  <si>
    <t>9310 S NORMAL AVE</t>
  </si>
  <si>
    <t>9936 S BEVERLY AVE</t>
  </si>
  <si>
    <t>13112 S MUSKEGON AVE</t>
  </si>
  <si>
    <t>5518 N BERNARD ST</t>
  </si>
  <si>
    <t>2659 W CATALPA AVE</t>
  </si>
  <si>
    <t>4047 N PARKSIDE AVE</t>
  </si>
  <si>
    <t>2943 N MENARD AVE</t>
  </si>
  <si>
    <t>2312 N SAWYER AVE</t>
  </si>
  <si>
    <t>2609 W CORTLAND ST</t>
  </si>
  <si>
    <t>Y</t>
  </si>
  <si>
    <t>7124 S SEELEY AVE</t>
  </si>
  <si>
    <t>6033 N KEDVALE AVE</t>
  </si>
  <si>
    <t>6801 S CREGIER AVE</t>
  </si>
  <si>
    <t>5055 W CORNELIA AVE</t>
  </si>
  <si>
    <t>5305 N LOCKWOOD AVE</t>
  </si>
  <si>
    <t>2418 W DAKIN ST</t>
  </si>
  <si>
    <t>6700 N MAPLEWOOD AVE</t>
  </si>
  <si>
    <t>4322 N MENARD AVE</t>
  </si>
  <si>
    <t>3620 N LOTUS AVE</t>
  </si>
  <si>
    <t>6822 W 63RD PL</t>
  </si>
  <si>
    <t>2836 W EASTWOOD AVE</t>
  </si>
  <si>
    <t>947 N WINCHESTER AVE</t>
  </si>
  <si>
    <t>4131 S INDIANA AVE</t>
  </si>
  <si>
    <t>1709 W ALBION AVE</t>
  </si>
  <si>
    <t>5754 N VIRGINIA AVE</t>
  </si>
  <si>
    <t>5318 W HUTCHINSON ST</t>
  </si>
  <si>
    <t>2140 N BISSELL ST</t>
  </si>
  <si>
    <t>4205 N DRAKE AVE</t>
  </si>
  <si>
    <t>6519 N ALGONQUIN AVE</t>
  </si>
  <si>
    <t>4110 N ALBANY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</si>
</sst>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1">
    <dxf>
      <numFmt numFmtId="164" formatCode="0.0"/>
    </dxf>
    <dxf>
      <numFmt numFmtId="19" formatCode="m/d/yyyy"/>
    </dxf>
    <dxf>
      <numFmt numFmtId="2" formatCode="0.00"/>
    </dxf>
    <dxf>
      <numFmt numFmtId="164" formatCode="0.0"/>
    </dxf>
    <dxf>
      <numFmt numFmtId="164" formatCode="0.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36960-C65F-43A6-90F1-97B53B5F2168}" name="Table1" displayName="Table1" ref="A1:N51" totalsRowShown="0">
  <autoFilter ref="A1:N51" xr:uid="{EF736960-C65F-43A6-90F1-97B53B5F2168}"/>
  <tableColumns count="14">
    <tableColumn id="1" xr3:uid="{05CE7CBD-5F9E-47A2-9E36-A1250E5A96D3}" name="PRICE"/>
    <tableColumn id="2" xr3:uid="{D36BA7F6-3064-48FA-9337-22EE78B497F1}" name="SQFT"/>
    <tableColumn id="11" xr3:uid="{F88D4BC9-65D7-40D3-897D-27BEA34626C5}" name="PPSQFT" dataDxfId="10" totalsRowDxfId="9">
      <calculatedColumnFormula>Table1[[#This Row],[PRICE]]/Table1[[#This Row],[SQFT]]*1000</calculatedColumnFormula>
    </tableColumn>
    <tableColumn id="3" xr3:uid="{BA176ABC-5AB1-4B77-A322-EFD806BF1CF8}" name="BED"/>
    <tableColumn id="4" xr3:uid="{4AD945D2-A9BF-47DD-9376-3E3EA3F13948}" name="BATH"/>
    <tableColumn id="7" xr3:uid="{3CE597D2-39FD-4AD0-B416-33F67EB636AC}" name="TRANS"/>
    <tableColumn id="10" xr3:uid="{138B43DA-9045-4AD7-8D6E-E64DC7C5502F}" name="WALK"/>
    <tableColumn id="6" xr3:uid="{9617947A-4B2C-40F0-8D9D-1F85CEE2BFB7}" name="SCHL"/>
    <tableColumn id="12" xr3:uid="{E8E994F3-79A7-4C7F-9AD7-1058A2070CF8}" name="LIST" dataDxfId="8" totalsRowDxfId="7"/>
    <tableColumn id="13" xr3:uid="{06100C3D-A9ED-4A32-928E-65BFC55D0816}" name="SOLD" dataDxfId="6" totalsRowDxfId="5"/>
    <tableColumn id="14" xr3:uid="{6CA079B9-61BC-44AD-BCB6-D445E8C724C4}" name="DAYS" dataDxfId="4" totalsRowDxfId="3">
      <calculatedColumnFormula>Table1[[#This Row],[SOLD]]-Table1[[#This Row],[LIST]]</calculatedColumnFormula>
    </tableColumn>
    <tableColumn id="15" xr3:uid="{02090512-93A5-4442-8108-66D0FDE8801B}" name="Y" dataDxfId="0">
      <calculatedColumnFormula>IF(Table1[[#This Row],[PRICE]]&lt;AVERAGE(Table1[PRICE]),0,1)</calculatedColumnFormula>
    </tableColumn>
    <tableColumn id="8" xr3:uid="{42E31CAF-DC27-46CD-A7E3-1829E963F0BE}" name="DIST" dataDxfId="2" totalsRowDxfId="1"/>
    <tableColumn id="9" xr3:uid="{F0088A69-9362-4DE3-BB81-87B702D282C2}" name="AD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010D-CB3D-4450-A9DC-FCC61667FD17}">
  <dimension ref="A1:N51"/>
  <sheetViews>
    <sheetView tabSelected="1" workbookViewId="0">
      <selection activeCell="M2" sqref="M2"/>
    </sheetView>
  </sheetViews>
  <sheetFormatPr defaultRowHeight="15" x14ac:dyDescent="0.25"/>
  <cols>
    <col min="3" max="3" width="9.140625" style="1"/>
    <col min="9" max="9" width="11.28515625" customWidth="1"/>
    <col min="10" max="10" width="12.7109375" style="2" customWidth="1"/>
    <col min="11" max="12" width="12.7109375" style="3" customWidth="1"/>
    <col min="13" max="13" width="10.7109375" style="2" bestFit="1" customWidth="1"/>
    <col min="14" max="14" width="33.140625" customWidth="1"/>
    <col min="15" max="15" width="34.28515625" customWidth="1"/>
  </cols>
  <sheetData>
    <row r="1" spans="1:14" x14ac:dyDescent="0.25">
      <c r="A1" t="s">
        <v>3</v>
      </c>
      <c r="B1" t="s">
        <v>0</v>
      </c>
      <c r="C1" s="1" t="s">
        <v>8</v>
      </c>
      <c r="D1" t="s">
        <v>1</v>
      </c>
      <c r="E1" t="s">
        <v>2</v>
      </c>
      <c r="F1" t="s">
        <v>4</v>
      </c>
      <c r="G1" t="s">
        <v>9</v>
      </c>
      <c r="H1" t="s">
        <v>5</v>
      </c>
      <c r="I1" s="2" t="s">
        <v>11</v>
      </c>
      <c r="J1" s="2" t="s">
        <v>12</v>
      </c>
      <c r="K1" s="3" t="s">
        <v>23</v>
      </c>
      <c r="L1" s="3" t="s">
        <v>43</v>
      </c>
      <c r="M1" t="s">
        <v>7</v>
      </c>
      <c r="N1" t="s">
        <v>6</v>
      </c>
    </row>
    <row r="2" spans="1:14" x14ac:dyDescent="0.25">
      <c r="A2">
        <v>475</v>
      </c>
      <c r="B2">
        <v>1610</v>
      </c>
      <c r="C2" s="1">
        <f>Table1[[#This Row],[PRICE]]/Table1[[#This Row],[SQFT]]*1000</f>
        <v>295.03105590062114</v>
      </c>
      <c r="D2">
        <v>3</v>
      </c>
      <c r="E2">
        <v>3</v>
      </c>
      <c r="F2">
        <v>54</v>
      </c>
      <c r="G2">
        <v>48</v>
      </c>
      <c r="H2">
        <v>8</v>
      </c>
      <c r="I2" s="2">
        <v>44839</v>
      </c>
      <c r="J2" s="2">
        <v>44841</v>
      </c>
      <c r="K2" s="3">
        <f>Table1[[#This Row],[SOLD]]-Table1[[#This Row],[LIST]]</f>
        <v>2</v>
      </c>
      <c r="L2" s="3">
        <f>IF(Table1[[#This Row],[PRICE]]&lt;AVERAGE(Table1[PRICE]),0,1)</f>
        <v>0</v>
      </c>
      <c r="M2" s="4">
        <v>13.6</v>
      </c>
      <c r="N2" t="s">
        <v>10</v>
      </c>
    </row>
    <row r="3" spans="1:14" x14ac:dyDescent="0.25">
      <c r="A3">
        <v>315</v>
      </c>
      <c r="B3">
        <v>1025</v>
      </c>
      <c r="C3" s="1">
        <f>Table1[[#This Row],[PRICE]]/Table1[[#This Row],[SQFT]]*1000</f>
        <v>307.3170731707317</v>
      </c>
      <c r="D3">
        <v>3</v>
      </c>
      <c r="E3">
        <v>2</v>
      </c>
      <c r="F3">
        <v>41</v>
      </c>
      <c r="G3">
        <v>78</v>
      </c>
      <c r="H3">
        <v>5</v>
      </c>
      <c r="I3" s="2">
        <v>44840</v>
      </c>
      <c r="J3" s="2">
        <v>44845</v>
      </c>
      <c r="K3" s="3">
        <f>Table1[[#This Row],[SOLD]]-Table1[[#This Row],[LIST]]</f>
        <v>5</v>
      </c>
      <c r="L3" s="3">
        <f>IF(Table1[[#This Row],[PRICE]]&lt;AVERAGE(Table1[PRICE]),0,1)</f>
        <v>0</v>
      </c>
      <c r="M3" s="4">
        <v>10.7</v>
      </c>
      <c r="N3" t="s">
        <v>14</v>
      </c>
    </row>
    <row r="4" spans="1:14" x14ac:dyDescent="0.25">
      <c r="A4">
        <v>375</v>
      </c>
      <c r="B4">
        <v>1488</v>
      </c>
      <c r="C4" s="1">
        <f>Table1[[#This Row],[PRICE]]/Table1[[#This Row],[SQFT]]*1000</f>
        <v>252.01612903225805</v>
      </c>
      <c r="D4">
        <v>4</v>
      </c>
      <c r="E4">
        <v>2</v>
      </c>
      <c r="F4">
        <v>66</v>
      </c>
      <c r="G4">
        <v>65</v>
      </c>
      <c r="H4">
        <v>2</v>
      </c>
      <c r="I4" s="2">
        <v>44754</v>
      </c>
      <c r="J4" s="2">
        <v>44854</v>
      </c>
      <c r="K4" s="3">
        <f>Table1[[#This Row],[SOLD]]-Table1[[#This Row],[LIST]]</f>
        <v>100</v>
      </c>
      <c r="L4" s="3">
        <f>IF(Table1[[#This Row],[PRICE]]&lt;AVERAGE(Table1[PRICE]),0,1)</f>
        <v>0</v>
      </c>
      <c r="M4" s="4">
        <v>7.8</v>
      </c>
      <c r="N4" t="s">
        <v>13</v>
      </c>
    </row>
    <row r="5" spans="1:14" x14ac:dyDescent="0.25">
      <c r="A5">
        <v>475</v>
      </c>
      <c r="B5">
        <v>2250</v>
      </c>
      <c r="C5" s="1">
        <f>Table1[[#This Row],[PRICE]]/Table1[[#This Row],[SQFT]]*1000</f>
        <v>211.11111111111111</v>
      </c>
      <c r="D5">
        <v>3</v>
      </c>
      <c r="E5">
        <v>3</v>
      </c>
      <c r="F5">
        <v>70</v>
      </c>
      <c r="G5">
        <v>83</v>
      </c>
      <c r="H5">
        <v>4</v>
      </c>
      <c r="I5" s="2">
        <v>44734</v>
      </c>
      <c r="J5" s="2">
        <v>44872</v>
      </c>
      <c r="K5" s="3">
        <f>Table1[[#This Row],[SOLD]]-Table1[[#This Row],[LIST]]</f>
        <v>138</v>
      </c>
      <c r="L5" s="3">
        <f>IF(Table1[[#This Row],[PRICE]]&lt;AVERAGE(Table1[PRICE]),0,1)</f>
        <v>0</v>
      </c>
      <c r="M5" s="4">
        <v>6.8</v>
      </c>
      <c r="N5" t="s">
        <v>15</v>
      </c>
    </row>
    <row r="6" spans="1:14" x14ac:dyDescent="0.25">
      <c r="A6">
        <v>350</v>
      </c>
      <c r="B6">
        <v>1272</v>
      </c>
      <c r="C6" s="1">
        <f>Table1[[#This Row],[PRICE]]/Table1[[#This Row],[SQFT]]*1000</f>
        <v>275.15723270440253</v>
      </c>
      <c r="D6">
        <v>4</v>
      </c>
      <c r="E6">
        <v>2</v>
      </c>
      <c r="F6">
        <v>57</v>
      </c>
      <c r="G6">
        <v>85</v>
      </c>
      <c r="H6">
        <v>3</v>
      </c>
      <c r="I6" s="2">
        <v>44730</v>
      </c>
      <c r="J6" s="2">
        <v>44808</v>
      </c>
      <c r="K6" s="3">
        <f>Table1[[#This Row],[SOLD]]-Table1[[#This Row],[LIST]]</f>
        <v>78</v>
      </c>
      <c r="L6" s="3">
        <f>IF(Table1[[#This Row],[PRICE]]&lt;AVERAGE(Table1[PRICE]),0,1)</f>
        <v>0</v>
      </c>
      <c r="M6" s="4">
        <v>7.9</v>
      </c>
      <c r="N6" t="s">
        <v>16</v>
      </c>
    </row>
    <row r="7" spans="1:14" x14ac:dyDescent="0.25">
      <c r="A7">
        <v>255</v>
      </c>
      <c r="B7">
        <v>1200</v>
      </c>
      <c r="C7" s="1">
        <f>Table1[[#This Row],[PRICE]]/Table1[[#This Row],[SQFT]]*1000</f>
        <v>212.5</v>
      </c>
      <c r="D7">
        <v>3</v>
      </c>
      <c r="E7">
        <v>2</v>
      </c>
      <c r="F7">
        <v>57</v>
      </c>
      <c r="G7">
        <v>79</v>
      </c>
      <c r="H7">
        <v>4</v>
      </c>
      <c r="I7" s="2">
        <v>44735</v>
      </c>
      <c r="J7" s="2">
        <v>44841</v>
      </c>
      <c r="K7" s="3">
        <f>Table1[[#This Row],[SOLD]]-Table1[[#This Row],[LIST]]</f>
        <v>106</v>
      </c>
      <c r="L7" s="3">
        <f>IF(Table1[[#This Row],[PRICE]]&lt;AVERAGE(Table1[PRICE]),0,1)</f>
        <v>0</v>
      </c>
      <c r="M7" s="4">
        <v>9.1999999999999993</v>
      </c>
      <c r="N7" t="s">
        <v>17</v>
      </c>
    </row>
    <row r="8" spans="1:14" x14ac:dyDescent="0.25">
      <c r="A8">
        <v>415</v>
      </c>
      <c r="B8">
        <v>3275</v>
      </c>
      <c r="C8" s="1">
        <f>Table1[[#This Row],[PRICE]]/Table1[[#This Row],[SQFT]]*1000</f>
        <v>126.71755725190839</v>
      </c>
      <c r="D8">
        <v>4</v>
      </c>
      <c r="E8">
        <v>4</v>
      </c>
      <c r="F8">
        <v>62</v>
      </c>
      <c r="G8">
        <v>72</v>
      </c>
      <c r="H8">
        <v>2</v>
      </c>
      <c r="I8" s="2">
        <v>44824</v>
      </c>
      <c r="J8" s="2">
        <v>44833</v>
      </c>
      <c r="K8" s="3">
        <f>Table1[[#This Row],[SOLD]]-Table1[[#This Row],[LIST]]</f>
        <v>9</v>
      </c>
      <c r="L8" s="3">
        <f>IF(Table1[[#This Row],[PRICE]]&lt;AVERAGE(Table1[PRICE]),0,1)</f>
        <v>0</v>
      </c>
      <c r="M8" s="4">
        <v>5.2</v>
      </c>
      <c r="N8" t="s">
        <v>18</v>
      </c>
    </row>
    <row r="9" spans="1:14" x14ac:dyDescent="0.25">
      <c r="A9">
        <v>470</v>
      </c>
      <c r="B9">
        <v>2400</v>
      </c>
      <c r="C9" s="1">
        <f>Table1[[#This Row],[PRICE]]/Table1[[#This Row],[SQFT]]*1000</f>
        <v>195.83333333333334</v>
      </c>
      <c r="D9">
        <v>4</v>
      </c>
      <c r="E9">
        <v>3</v>
      </c>
      <c r="F9">
        <v>65</v>
      </c>
      <c r="G9">
        <v>85</v>
      </c>
      <c r="H9">
        <v>4</v>
      </c>
      <c r="I9" s="2">
        <v>44810</v>
      </c>
      <c r="J9" s="2">
        <v>44813</v>
      </c>
      <c r="K9" s="3">
        <f>Table1[[#This Row],[SOLD]]-Table1[[#This Row],[LIST]]</f>
        <v>3</v>
      </c>
      <c r="L9" s="3">
        <f>IF(Table1[[#This Row],[PRICE]]&lt;AVERAGE(Table1[PRICE]),0,1)</f>
        <v>0</v>
      </c>
      <c r="M9" s="4">
        <v>2.8</v>
      </c>
      <c r="N9" t="s">
        <v>19</v>
      </c>
    </row>
    <row r="10" spans="1:14" x14ac:dyDescent="0.25">
      <c r="A10">
        <v>330</v>
      </c>
      <c r="B10">
        <v>2000</v>
      </c>
      <c r="C10" s="1">
        <f>Table1[[#This Row],[PRICE]]/Table1[[#This Row],[SQFT]]*1000</f>
        <v>165</v>
      </c>
      <c r="D10">
        <v>5</v>
      </c>
      <c r="E10">
        <v>3</v>
      </c>
      <c r="F10">
        <v>56</v>
      </c>
      <c r="G10">
        <v>65</v>
      </c>
      <c r="H10">
        <v>2</v>
      </c>
      <c r="I10" s="2">
        <v>44764</v>
      </c>
      <c r="J10" s="2">
        <v>44810</v>
      </c>
      <c r="K10" s="3">
        <f>Table1[[#This Row],[SOLD]]-Table1[[#This Row],[LIST]]</f>
        <v>46</v>
      </c>
      <c r="L10" s="3">
        <f>IF(Table1[[#This Row],[PRICE]]&lt;AVERAGE(Table1[PRICE]),0,1)</f>
        <v>0</v>
      </c>
      <c r="M10" s="4">
        <v>10.7</v>
      </c>
      <c r="N10" t="s">
        <v>20</v>
      </c>
    </row>
    <row r="11" spans="1:14" x14ac:dyDescent="0.25">
      <c r="A11">
        <v>345</v>
      </c>
      <c r="B11">
        <v>2562</v>
      </c>
      <c r="C11" s="1">
        <f>Table1[[#This Row],[PRICE]]/Table1[[#This Row],[SQFT]]*1000</f>
        <v>134.66042154566745</v>
      </c>
      <c r="D11">
        <v>3</v>
      </c>
      <c r="E11">
        <v>3</v>
      </c>
      <c r="F11">
        <v>55</v>
      </c>
      <c r="G11">
        <v>86</v>
      </c>
      <c r="H11">
        <v>5</v>
      </c>
      <c r="I11" s="2">
        <v>44783</v>
      </c>
      <c r="J11" s="2">
        <v>44847</v>
      </c>
      <c r="K11" s="3">
        <f>Table1[[#This Row],[SOLD]]-Table1[[#This Row],[LIST]]</f>
        <v>64</v>
      </c>
      <c r="L11" s="3">
        <f>IF(Table1[[#This Row],[PRICE]]&lt;AVERAGE(Table1[PRICE]),0,1)</f>
        <v>0</v>
      </c>
      <c r="M11" s="4">
        <v>11.4</v>
      </c>
      <c r="N11" t="s">
        <v>21</v>
      </c>
    </row>
    <row r="12" spans="1:14" x14ac:dyDescent="0.25">
      <c r="A12">
        <v>565</v>
      </c>
      <c r="B12">
        <v>3200</v>
      </c>
      <c r="C12" s="1">
        <f>Table1[[#This Row],[PRICE]]/Table1[[#This Row],[SQFT]]*1000</f>
        <v>176.5625</v>
      </c>
      <c r="D12">
        <v>4</v>
      </c>
      <c r="E12">
        <v>4</v>
      </c>
      <c r="F12">
        <v>62</v>
      </c>
      <c r="G12">
        <v>70</v>
      </c>
      <c r="H12">
        <v>3</v>
      </c>
      <c r="I12" s="2">
        <v>44811</v>
      </c>
      <c r="J12" s="2">
        <v>44812</v>
      </c>
      <c r="K12" s="3">
        <f>Table1[[#This Row],[SOLD]]-Table1[[#This Row],[LIST]]</f>
        <v>1</v>
      </c>
      <c r="L12" s="3">
        <f>IF(Table1[[#This Row],[PRICE]]&lt;AVERAGE(Table1[PRICE]),0,1)</f>
        <v>1</v>
      </c>
      <c r="M12" s="4">
        <v>4.7</v>
      </c>
      <c r="N12" t="s">
        <v>22</v>
      </c>
    </row>
    <row r="13" spans="1:14" x14ac:dyDescent="0.25">
      <c r="A13">
        <v>702</v>
      </c>
      <c r="B13">
        <v>2925</v>
      </c>
      <c r="C13" s="1">
        <f>Table1[[#This Row],[PRICE]]/Table1[[#This Row],[SQFT]]*1000</f>
        <v>240</v>
      </c>
      <c r="D13">
        <v>4</v>
      </c>
      <c r="E13">
        <v>4</v>
      </c>
      <c r="F13">
        <v>60</v>
      </c>
      <c r="G13">
        <v>76</v>
      </c>
      <c r="H13">
        <v>4</v>
      </c>
      <c r="I13" s="2">
        <v>44823</v>
      </c>
      <c r="J13" s="2">
        <v>44867</v>
      </c>
      <c r="K13" s="3">
        <f>Table1[[#This Row],[SOLD]]-Table1[[#This Row],[LIST]]</f>
        <v>44</v>
      </c>
      <c r="L13" s="3">
        <f>IF(Table1[[#This Row],[PRICE]]&lt;AVERAGE(Table1[PRICE]),0,1)</f>
        <v>1</v>
      </c>
      <c r="M13" s="4">
        <v>3.2</v>
      </c>
      <c r="N13" t="s">
        <v>24</v>
      </c>
    </row>
    <row r="14" spans="1:14" x14ac:dyDescent="0.25">
      <c r="A14">
        <v>465</v>
      </c>
      <c r="B14">
        <v>2002</v>
      </c>
      <c r="C14" s="1">
        <f>Table1[[#This Row],[PRICE]]/Table1[[#This Row],[SQFT]]*1000</f>
        <v>232.26773226773227</v>
      </c>
      <c r="D14">
        <v>3</v>
      </c>
      <c r="E14">
        <v>2</v>
      </c>
      <c r="F14">
        <v>39</v>
      </c>
      <c r="G14">
        <v>62</v>
      </c>
      <c r="H14">
        <v>6</v>
      </c>
      <c r="I14" s="2">
        <v>44805</v>
      </c>
      <c r="J14" s="2">
        <v>44849</v>
      </c>
      <c r="K14" s="3">
        <f>Table1[[#This Row],[SOLD]]-Table1[[#This Row],[LIST]]</f>
        <v>44</v>
      </c>
      <c r="L14" s="3">
        <f>IF(Table1[[#This Row],[PRICE]]&lt;AVERAGE(Table1[PRICE]),0,1)</f>
        <v>0</v>
      </c>
      <c r="M14" s="4">
        <v>12</v>
      </c>
      <c r="N14" t="s">
        <v>25</v>
      </c>
    </row>
    <row r="15" spans="1:14" x14ac:dyDescent="0.25">
      <c r="A15">
        <v>721</v>
      </c>
      <c r="B15">
        <v>2205</v>
      </c>
      <c r="C15" s="1">
        <f>Table1[[#This Row],[PRICE]]/Table1[[#This Row],[SQFT]]*1000</f>
        <v>326.98412698412699</v>
      </c>
      <c r="D15">
        <v>3</v>
      </c>
      <c r="E15">
        <v>4</v>
      </c>
      <c r="F15">
        <v>37</v>
      </c>
      <c r="G15">
        <v>55</v>
      </c>
      <c r="H15">
        <v>4</v>
      </c>
      <c r="I15" s="2">
        <v>44826</v>
      </c>
      <c r="J15" s="2">
        <v>44831</v>
      </c>
      <c r="K15" s="3">
        <f>Table1[[#This Row],[SOLD]]-Table1[[#This Row],[LIST]]</f>
        <v>5</v>
      </c>
      <c r="L15" s="3">
        <f>IF(Table1[[#This Row],[PRICE]]&lt;AVERAGE(Table1[PRICE]),0,1)</f>
        <v>1</v>
      </c>
      <c r="M15" s="4">
        <v>9.9</v>
      </c>
      <c r="N15" t="s">
        <v>26</v>
      </c>
    </row>
    <row r="16" spans="1:14" x14ac:dyDescent="0.25">
      <c r="A16">
        <v>363</v>
      </c>
      <c r="B16">
        <v>891</v>
      </c>
      <c r="C16" s="1">
        <f>Table1[[#This Row],[PRICE]]/Table1[[#This Row],[SQFT]]*1000</f>
        <v>407.40740740740739</v>
      </c>
      <c r="D16">
        <v>3</v>
      </c>
      <c r="E16">
        <v>2</v>
      </c>
      <c r="F16">
        <v>55</v>
      </c>
      <c r="G16">
        <v>74</v>
      </c>
      <c r="H16">
        <v>5</v>
      </c>
      <c r="I16" s="2">
        <v>44819</v>
      </c>
      <c r="J16" s="2">
        <v>44821</v>
      </c>
      <c r="K16" s="3">
        <f>Table1[[#This Row],[SOLD]]-Table1[[#This Row],[LIST]]</f>
        <v>2</v>
      </c>
      <c r="L16" s="3">
        <f>IF(Table1[[#This Row],[PRICE]]&lt;AVERAGE(Table1[PRICE]),0,1)</f>
        <v>0</v>
      </c>
      <c r="M16" s="4">
        <v>10.9</v>
      </c>
      <c r="N16" t="s">
        <v>27</v>
      </c>
    </row>
    <row r="17" spans="1:14" x14ac:dyDescent="0.25">
      <c r="A17">
        <v>325</v>
      </c>
      <c r="B17">
        <v>2530</v>
      </c>
      <c r="C17" s="1">
        <f>Table1[[#This Row],[PRICE]]/Table1[[#This Row],[SQFT]]*1000</f>
        <v>128.45849802371544</v>
      </c>
      <c r="D17">
        <v>5</v>
      </c>
      <c r="E17">
        <v>3</v>
      </c>
      <c r="F17">
        <v>50</v>
      </c>
      <c r="G17">
        <v>73</v>
      </c>
      <c r="H17">
        <v>4</v>
      </c>
      <c r="I17" s="2">
        <v>44825</v>
      </c>
      <c r="J17" s="2">
        <v>44829</v>
      </c>
      <c r="K17" s="3">
        <f>Table1[[#This Row],[SOLD]]-Table1[[#This Row],[LIST]]</f>
        <v>4</v>
      </c>
      <c r="L17" s="3">
        <f>IF(Table1[[#This Row],[PRICE]]&lt;AVERAGE(Table1[PRICE]),0,1)</f>
        <v>0</v>
      </c>
      <c r="M17" s="4">
        <v>8.6</v>
      </c>
      <c r="N17" t="s">
        <v>28</v>
      </c>
    </row>
    <row r="18" spans="1:14" x14ac:dyDescent="0.25">
      <c r="A18">
        <v>210</v>
      </c>
      <c r="B18">
        <v>1104</v>
      </c>
      <c r="C18" s="1">
        <f>Table1[[#This Row],[PRICE]]/Table1[[#This Row],[SQFT]]*1000</f>
        <v>190.21739130434784</v>
      </c>
      <c r="D18">
        <v>3</v>
      </c>
      <c r="E18">
        <v>1</v>
      </c>
      <c r="F18">
        <v>37</v>
      </c>
      <c r="G18">
        <v>75</v>
      </c>
      <c r="H18">
        <v>4</v>
      </c>
      <c r="I18" s="2">
        <v>44847</v>
      </c>
      <c r="J18" s="2">
        <v>44851</v>
      </c>
      <c r="K18" s="3">
        <f>Table1[[#This Row],[SOLD]]-Table1[[#This Row],[LIST]]</f>
        <v>4</v>
      </c>
      <c r="L18" s="3">
        <f>IF(Table1[[#This Row],[PRICE]]&lt;AVERAGE(Table1[PRICE]),0,1)</f>
        <v>0</v>
      </c>
      <c r="M18" s="4">
        <v>10</v>
      </c>
      <c r="N18" t="s">
        <v>29</v>
      </c>
    </row>
    <row r="19" spans="1:14" x14ac:dyDescent="0.25">
      <c r="A19">
        <v>223</v>
      </c>
      <c r="B19">
        <v>960</v>
      </c>
      <c r="C19" s="1">
        <f>Table1[[#This Row],[PRICE]]/Table1[[#This Row],[SQFT]]*1000</f>
        <v>232.29166666666669</v>
      </c>
      <c r="D19">
        <v>5</v>
      </c>
      <c r="E19">
        <v>2</v>
      </c>
      <c r="F19">
        <v>58</v>
      </c>
      <c r="G19">
        <v>59</v>
      </c>
      <c r="H19">
        <v>2</v>
      </c>
      <c r="I19" s="2">
        <v>44776</v>
      </c>
      <c r="J19" s="2">
        <v>44817</v>
      </c>
      <c r="K19" s="3">
        <f>Table1[[#This Row],[SOLD]]-Table1[[#This Row],[LIST]]</f>
        <v>41</v>
      </c>
      <c r="L19" s="3">
        <f>IF(Table1[[#This Row],[PRICE]]&lt;AVERAGE(Table1[PRICE]),0,1)</f>
        <v>0</v>
      </c>
      <c r="M19" s="4">
        <v>6</v>
      </c>
      <c r="N19" t="s">
        <v>30</v>
      </c>
    </row>
    <row r="20" spans="1:14" x14ac:dyDescent="0.25">
      <c r="A20">
        <v>180</v>
      </c>
      <c r="B20">
        <v>1077</v>
      </c>
      <c r="C20" s="1">
        <f>Table1[[#This Row],[PRICE]]/Table1[[#This Row],[SQFT]]*1000</f>
        <v>167.13091922005572</v>
      </c>
      <c r="D20">
        <v>3</v>
      </c>
      <c r="E20">
        <v>2</v>
      </c>
      <c r="F20">
        <v>65</v>
      </c>
      <c r="G20">
        <v>64</v>
      </c>
      <c r="H20">
        <v>2</v>
      </c>
      <c r="I20" s="2">
        <v>44685</v>
      </c>
      <c r="J20" s="2">
        <v>44837</v>
      </c>
      <c r="K20" s="3">
        <f>Table1[[#This Row],[SOLD]]-Table1[[#This Row],[LIST]]</f>
        <v>152</v>
      </c>
      <c r="L20" s="3">
        <f>IF(Table1[[#This Row],[PRICE]]&lt;AVERAGE(Table1[PRICE]),0,1)</f>
        <v>0</v>
      </c>
      <c r="M20" s="4">
        <v>5.3</v>
      </c>
      <c r="N20" t="s">
        <v>31</v>
      </c>
    </row>
    <row r="21" spans="1:14" x14ac:dyDescent="0.25">
      <c r="A21">
        <v>420</v>
      </c>
      <c r="B21">
        <v>2178</v>
      </c>
      <c r="C21" s="1">
        <f>Table1[[#This Row],[PRICE]]/Table1[[#This Row],[SQFT]]*1000</f>
        <v>192.8374655647383</v>
      </c>
      <c r="D21">
        <v>4</v>
      </c>
      <c r="E21">
        <v>4</v>
      </c>
      <c r="F21">
        <v>62</v>
      </c>
      <c r="G21">
        <v>89</v>
      </c>
      <c r="H21">
        <v>5</v>
      </c>
      <c r="I21" s="2">
        <v>44819</v>
      </c>
      <c r="J21" s="2">
        <v>44820</v>
      </c>
      <c r="K21" s="3">
        <f>Table1[[#This Row],[SOLD]]-Table1[[#This Row],[LIST]]</f>
        <v>1</v>
      </c>
      <c r="L21" s="3">
        <f>IF(Table1[[#This Row],[PRICE]]&lt;AVERAGE(Table1[PRICE]),0,1)</f>
        <v>0</v>
      </c>
      <c r="M21" s="4">
        <v>6.3</v>
      </c>
      <c r="N21" t="s">
        <v>32</v>
      </c>
    </row>
    <row r="22" spans="1:14" x14ac:dyDescent="0.25">
      <c r="A22">
        <v>165</v>
      </c>
      <c r="B22">
        <v>1122</v>
      </c>
      <c r="C22" s="1">
        <f>Table1[[#This Row],[PRICE]]/Table1[[#This Row],[SQFT]]*1000</f>
        <v>147.05882352941177</v>
      </c>
      <c r="D22">
        <v>3</v>
      </c>
      <c r="E22">
        <v>2</v>
      </c>
      <c r="F22">
        <v>68</v>
      </c>
      <c r="G22">
        <v>68</v>
      </c>
      <c r="H22">
        <v>2</v>
      </c>
      <c r="I22" s="2">
        <v>44762</v>
      </c>
      <c r="J22" s="2">
        <v>44785</v>
      </c>
      <c r="K22" s="3">
        <f>Table1[[#This Row],[SOLD]]-Table1[[#This Row],[LIST]]</f>
        <v>23</v>
      </c>
      <c r="L22" s="3">
        <f>IF(Table1[[#This Row],[PRICE]]&lt;AVERAGE(Table1[PRICE]),0,1)</f>
        <v>0</v>
      </c>
      <c r="M22" s="4">
        <v>10.7</v>
      </c>
      <c r="N22" t="s">
        <v>33</v>
      </c>
    </row>
    <row r="23" spans="1:14" x14ac:dyDescent="0.25">
      <c r="A23">
        <v>170</v>
      </c>
      <c r="B23">
        <v>2334</v>
      </c>
      <c r="C23" s="1">
        <f>Table1[[#This Row],[PRICE]]/Table1[[#This Row],[SQFT]]*1000</f>
        <v>72.836332476435302</v>
      </c>
      <c r="D23">
        <v>3</v>
      </c>
      <c r="E23">
        <v>2</v>
      </c>
      <c r="F23">
        <v>78</v>
      </c>
      <c r="G23">
        <v>44</v>
      </c>
      <c r="H23">
        <v>4</v>
      </c>
      <c r="I23" s="2">
        <v>44827</v>
      </c>
      <c r="J23" s="2">
        <v>44838</v>
      </c>
      <c r="K23" s="3">
        <f>Table1[[#This Row],[SOLD]]-Table1[[#This Row],[LIST]]</f>
        <v>11</v>
      </c>
      <c r="L23" s="3">
        <f>IF(Table1[[#This Row],[PRICE]]&lt;AVERAGE(Table1[PRICE]),0,1)</f>
        <v>0</v>
      </c>
      <c r="M23" s="4">
        <v>10.9</v>
      </c>
      <c r="N23" t="s">
        <v>34</v>
      </c>
    </row>
    <row r="24" spans="1:14" x14ac:dyDescent="0.25">
      <c r="A24">
        <v>424</v>
      </c>
      <c r="B24">
        <v>2761</v>
      </c>
      <c r="C24" s="1">
        <f>Table1[[#This Row],[PRICE]]/Table1[[#This Row],[SQFT]]*1000</f>
        <v>153.56754798985875</v>
      </c>
      <c r="D24">
        <v>4</v>
      </c>
      <c r="E24">
        <v>3</v>
      </c>
      <c r="F24">
        <v>58</v>
      </c>
      <c r="G24">
        <v>60</v>
      </c>
      <c r="H24">
        <v>4</v>
      </c>
      <c r="I24" s="2">
        <v>44744</v>
      </c>
      <c r="J24" s="2">
        <v>44828</v>
      </c>
      <c r="K24" s="3">
        <f>Table1[[#This Row],[SOLD]]-Table1[[#This Row],[LIST]]</f>
        <v>84</v>
      </c>
      <c r="L24" s="3">
        <f>IF(Table1[[#This Row],[PRICE]]&lt;AVERAGE(Table1[PRICE]),0,1)</f>
        <v>0</v>
      </c>
      <c r="M24" s="4">
        <v>11.8</v>
      </c>
      <c r="N24" t="s">
        <v>35</v>
      </c>
    </row>
    <row r="25" spans="1:14" x14ac:dyDescent="0.25">
      <c r="A25">
        <v>240</v>
      </c>
      <c r="B25">
        <v>1900</v>
      </c>
      <c r="C25" s="1">
        <f>Table1[[#This Row],[PRICE]]/Table1[[#This Row],[SQFT]]*1000</f>
        <v>126.31578947368422</v>
      </c>
      <c r="D25">
        <v>3</v>
      </c>
      <c r="E25">
        <v>2</v>
      </c>
      <c r="F25">
        <v>33</v>
      </c>
      <c r="G25">
        <v>51</v>
      </c>
      <c r="H25">
        <v>3</v>
      </c>
      <c r="I25" s="2">
        <v>44788</v>
      </c>
      <c r="J25" s="2">
        <v>44826</v>
      </c>
      <c r="K25" s="3">
        <f>Table1[[#This Row],[SOLD]]-Table1[[#This Row],[LIST]]</f>
        <v>38</v>
      </c>
      <c r="L25" s="3">
        <f>IF(Table1[[#This Row],[PRICE]]&lt;AVERAGE(Table1[PRICE]),0,1)</f>
        <v>0</v>
      </c>
      <c r="M25" s="4">
        <v>16.100000000000001</v>
      </c>
      <c r="N25" t="s">
        <v>36</v>
      </c>
    </row>
    <row r="26" spans="1:14" x14ac:dyDescent="0.25">
      <c r="A26">
        <v>386</v>
      </c>
      <c r="B26">
        <v>1735</v>
      </c>
      <c r="C26" s="1">
        <f>Table1[[#This Row],[PRICE]]/Table1[[#This Row],[SQFT]]*1000</f>
        <v>222.47838616714697</v>
      </c>
      <c r="D26">
        <v>4</v>
      </c>
      <c r="E26">
        <v>3</v>
      </c>
      <c r="F26">
        <v>53</v>
      </c>
      <c r="G26">
        <v>62</v>
      </c>
      <c r="H26">
        <v>3</v>
      </c>
      <c r="I26" s="2">
        <v>44810</v>
      </c>
      <c r="J26" s="2">
        <v>44853</v>
      </c>
      <c r="K26" s="3">
        <f>Table1[[#This Row],[SOLD]]-Table1[[#This Row],[LIST]]</f>
        <v>43</v>
      </c>
      <c r="L26" s="3">
        <f>IF(Table1[[#This Row],[PRICE]]&lt;AVERAGE(Table1[PRICE]),0,1)</f>
        <v>0</v>
      </c>
      <c r="M26" s="4">
        <v>8.1</v>
      </c>
      <c r="N26" t="s">
        <v>37</v>
      </c>
    </row>
    <row r="27" spans="1:14" x14ac:dyDescent="0.25">
      <c r="A27">
        <v>356</v>
      </c>
      <c r="B27">
        <v>1448</v>
      </c>
      <c r="C27" s="1">
        <f>Table1[[#This Row],[PRICE]]/Table1[[#This Row],[SQFT]]*1000</f>
        <v>245.85635359116023</v>
      </c>
      <c r="D27">
        <v>3</v>
      </c>
      <c r="E27">
        <v>2</v>
      </c>
      <c r="F27">
        <v>59</v>
      </c>
      <c r="G27">
        <v>70</v>
      </c>
      <c r="H27">
        <v>3</v>
      </c>
      <c r="I27" s="2">
        <v>44817</v>
      </c>
      <c r="J27" s="2">
        <v>44823</v>
      </c>
      <c r="K27" s="3">
        <f>Table1[[#This Row],[SOLD]]-Table1[[#This Row],[LIST]]</f>
        <v>6</v>
      </c>
      <c r="L27" s="3">
        <f>IF(Table1[[#This Row],[PRICE]]&lt;AVERAGE(Table1[PRICE]),0,1)</f>
        <v>0</v>
      </c>
      <c r="M27" s="4">
        <v>7.6</v>
      </c>
      <c r="N27" t="s">
        <v>38</v>
      </c>
    </row>
    <row r="28" spans="1:14" x14ac:dyDescent="0.25">
      <c r="A28">
        <v>675</v>
      </c>
      <c r="B28">
        <v>3000</v>
      </c>
      <c r="C28" s="1">
        <f>Table1[[#This Row],[PRICE]]/Table1[[#This Row],[SQFT]]*1000</f>
        <v>225</v>
      </c>
      <c r="D28">
        <v>4</v>
      </c>
      <c r="E28">
        <v>4</v>
      </c>
      <c r="F28">
        <v>56</v>
      </c>
      <c r="G28">
        <v>74</v>
      </c>
      <c r="H28">
        <v>3</v>
      </c>
      <c r="I28" s="2">
        <v>44686</v>
      </c>
      <c r="J28" s="2">
        <v>44813</v>
      </c>
      <c r="K28" s="3">
        <f>Table1[[#This Row],[SOLD]]-Table1[[#This Row],[LIST]]</f>
        <v>127</v>
      </c>
      <c r="L28" s="3">
        <f>IF(Table1[[#This Row],[PRICE]]&lt;AVERAGE(Table1[PRICE]),0,1)</f>
        <v>1</v>
      </c>
      <c r="M28" s="4">
        <v>8.6</v>
      </c>
      <c r="N28" t="s">
        <v>39</v>
      </c>
    </row>
    <row r="29" spans="1:14" x14ac:dyDescent="0.25">
      <c r="A29">
        <v>310</v>
      </c>
      <c r="B29">
        <v>1000</v>
      </c>
      <c r="C29" s="1">
        <f>Table1[[#This Row],[PRICE]]/Table1[[#This Row],[SQFT]]*1000</f>
        <v>310</v>
      </c>
      <c r="D29">
        <v>4</v>
      </c>
      <c r="E29">
        <v>2</v>
      </c>
      <c r="F29">
        <v>59</v>
      </c>
      <c r="G29">
        <v>83</v>
      </c>
      <c r="H29">
        <v>3</v>
      </c>
      <c r="I29" s="2">
        <v>44802</v>
      </c>
      <c r="J29" s="2">
        <v>44832</v>
      </c>
      <c r="K29" s="3">
        <f>Table1[[#This Row],[SOLD]]-Table1[[#This Row],[LIST]]</f>
        <v>30</v>
      </c>
      <c r="L29" s="3">
        <f>IF(Table1[[#This Row],[PRICE]]&lt;AVERAGE(Table1[PRICE]),0,1)</f>
        <v>0</v>
      </c>
      <c r="M29" s="4">
        <v>8</v>
      </c>
      <c r="N29" t="s">
        <v>40</v>
      </c>
    </row>
    <row r="30" spans="1:14" x14ac:dyDescent="0.25">
      <c r="A30">
        <v>576</v>
      </c>
      <c r="B30">
        <v>1926</v>
      </c>
      <c r="C30" s="1">
        <f>Table1[[#This Row],[PRICE]]/Table1[[#This Row],[SQFT]]*1000</f>
        <v>299.06542056074767</v>
      </c>
      <c r="D30">
        <v>4</v>
      </c>
      <c r="E30">
        <v>2</v>
      </c>
      <c r="F30">
        <v>68</v>
      </c>
      <c r="G30">
        <v>91</v>
      </c>
      <c r="H30">
        <v>2</v>
      </c>
      <c r="I30" s="2">
        <v>44827</v>
      </c>
      <c r="J30" s="2">
        <v>44832</v>
      </c>
      <c r="K30" s="3">
        <f>Table1[[#This Row],[SOLD]]-Table1[[#This Row],[LIST]]</f>
        <v>5</v>
      </c>
      <c r="L30" s="3">
        <f>IF(Table1[[#This Row],[PRICE]]&lt;AVERAGE(Table1[PRICE]),0,1)</f>
        <v>1</v>
      </c>
      <c r="M30" s="4">
        <v>4.9000000000000004</v>
      </c>
      <c r="N30" t="s">
        <v>41</v>
      </c>
    </row>
    <row r="31" spans="1:14" x14ac:dyDescent="0.25">
      <c r="A31">
        <v>775</v>
      </c>
      <c r="B31">
        <v>3100</v>
      </c>
      <c r="C31" s="1">
        <f>Table1[[#This Row],[PRICE]]/Table1[[#This Row],[SQFT]]*1000</f>
        <v>250</v>
      </c>
      <c r="D31">
        <v>4</v>
      </c>
      <c r="E31">
        <v>3</v>
      </c>
      <c r="F31">
        <v>70</v>
      </c>
      <c r="G31">
        <v>86</v>
      </c>
      <c r="H31">
        <v>2</v>
      </c>
      <c r="I31" s="2">
        <v>44768</v>
      </c>
      <c r="J31" s="2">
        <v>44797</v>
      </c>
      <c r="K31" s="3">
        <f>Table1[[#This Row],[SOLD]]-Table1[[#This Row],[LIST]]</f>
        <v>29</v>
      </c>
      <c r="L31" s="3">
        <f>IF(Table1[[#This Row],[PRICE]]&lt;AVERAGE(Table1[PRICE]),0,1)</f>
        <v>1</v>
      </c>
      <c r="M31" s="4">
        <v>3.9</v>
      </c>
      <c r="N31" t="s">
        <v>42</v>
      </c>
    </row>
    <row r="32" spans="1:14" x14ac:dyDescent="0.25">
      <c r="A32">
        <v>236</v>
      </c>
      <c r="B32">
        <v>1470</v>
      </c>
      <c r="C32" s="1">
        <f>Table1[[#This Row],[PRICE]]/Table1[[#This Row],[SQFT]]*1000</f>
        <v>160.54421768707482</v>
      </c>
      <c r="D32">
        <v>5</v>
      </c>
      <c r="E32">
        <v>2</v>
      </c>
      <c r="F32">
        <v>61</v>
      </c>
      <c r="G32">
        <v>56</v>
      </c>
      <c r="H32">
        <v>2</v>
      </c>
      <c r="I32" s="2">
        <v>44812</v>
      </c>
      <c r="J32" s="2">
        <v>44837</v>
      </c>
      <c r="K32" s="3">
        <f>Table1[[#This Row],[SOLD]]-Table1[[#This Row],[LIST]]</f>
        <v>25</v>
      </c>
      <c r="L32" s="3">
        <f>IF(Table1[[#This Row],[PRICE]]&lt;AVERAGE(Table1[PRICE]),0,1)</f>
        <v>0</v>
      </c>
      <c r="M32" s="4">
        <v>8.5</v>
      </c>
      <c r="N32" t="s">
        <v>44</v>
      </c>
    </row>
    <row r="33" spans="1:14" x14ac:dyDescent="0.25">
      <c r="A33">
        <v>660</v>
      </c>
      <c r="B33">
        <v>2233</v>
      </c>
      <c r="C33" s="1">
        <f>Table1[[#This Row],[PRICE]]/Table1[[#This Row],[SQFT]]*1000</f>
        <v>295.56650246305423</v>
      </c>
      <c r="D33">
        <v>4</v>
      </c>
      <c r="E33">
        <v>3</v>
      </c>
      <c r="F33">
        <v>45</v>
      </c>
      <c r="G33">
        <v>67</v>
      </c>
      <c r="H33">
        <v>6</v>
      </c>
      <c r="I33" s="2">
        <v>44812</v>
      </c>
      <c r="J33" s="2">
        <v>44828</v>
      </c>
      <c r="K33" s="3">
        <f>Table1[[#This Row],[SOLD]]-Table1[[#This Row],[LIST]]</f>
        <v>16</v>
      </c>
      <c r="L33" s="3">
        <f>IF(Table1[[#This Row],[PRICE]]&lt;AVERAGE(Table1[PRICE]),0,1)</f>
        <v>1</v>
      </c>
      <c r="M33" s="4">
        <v>9.1</v>
      </c>
      <c r="N33" t="s">
        <v>45</v>
      </c>
    </row>
    <row r="34" spans="1:14" x14ac:dyDescent="0.25">
      <c r="A34">
        <v>739</v>
      </c>
      <c r="B34">
        <v>2660</v>
      </c>
      <c r="C34" s="1">
        <f>Table1[[#This Row],[PRICE]]/Table1[[#This Row],[SQFT]]*1000</f>
        <v>277.81954887218046</v>
      </c>
      <c r="D34">
        <v>4</v>
      </c>
      <c r="E34">
        <v>4</v>
      </c>
      <c r="F34">
        <v>69</v>
      </c>
      <c r="G34">
        <v>58</v>
      </c>
      <c r="H34">
        <v>2</v>
      </c>
      <c r="I34" s="2">
        <v>44811</v>
      </c>
      <c r="J34" s="2">
        <v>44816</v>
      </c>
      <c r="K34" s="3">
        <f>Table1[[#This Row],[SOLD]]-Table1[[#This Row],[LIST]]</f>
        <v>5</v>
      </c>
      <c r="L34" s="3">
        <f>IF(Table1[[#This Row],[PRICE]]&lt;AVERAGE(Table1[PRICE]),0,1)</f>
        <v>1</v>
      </c>
      <c r="M34" s="4">
        <v>8.1</v>
      </c>
      <c r="N34" t="s">
        <v>46</v>
      </c>
    </row>
    <row r="35" spans="1:14" x14ac:dyDescent="0.25">
      <c r="A35">
        <v>750</v>
      </c>
      <c r="B35">
        <v>2763</v>
      </c>
      <c r="C35" s="1">
        <f>Table1[[#This Row],[PRICE]]/Table1[[#This Row],[SQFT]]*1000</f>
        <v>271.44408251900109</v>
      </c>
      <c r="D35">
        <v>4</v>
      </c>
      <c r="E35">
        <v>4</v>
      </c>
      <c r="F35">
        <v>61</v>
      </c>
      <c r="G35">
        <v>73</v>
      </c>
      <c r="H35">
        <v>3</v>
      </c>
      <c r="I35" s="2">
        <v>44846</v>
      </c>
      <c r="J35" s="2">
        <v>44847</v>
      </c>
      <c r="K35" s="3">
        <f>Table1[[#This Row],[SOLD]]-Table1[[#This Row],[LIST]]</f>
        <v>1</v>
      </c>
      <c r="L35" s="3">
        <f>IF(Table1[[#This Row],[PRICE]]&lt;AVERAGE(Table1[PRICE]),0,1)</f>
        <v>1</v>
      </c>
      <c r="M35" s="4">
        <v>7.6</v>
      </c>
      <c r="N35" t="s">
        <v>47</v>
      </c>
    </row>
    <row r="36" spans="1:14" x14ac:dyDescent="0.25">
      <c r="A36">
        <v>590</v>
      </c>
      <c r="B36">
        <v>3635</v>
      </c>
      <c r="C36" s="1">
        <f>Table1[[#This Row],[PRICE]]/Table1[[#This Row],[SQFT]]*1000</f>
        <v>162.31086657496559</v>
      </c>
      <c r="D36">
        <v>4</v>
      </c>
      <c r="E36">
        <v>3</v>
      </c>
      <c r="F36">
        <v>71</v>
      </c>
      <c r="G36">
        <v>80</v>
      </c>
      <c r="H36">
        <v>5</v>
      </c>
      <c r="I36" s="2">
        <v>44812</v>
      </c>
      <c r="J36" s="2">
        <v>44816</v>
      </c>
      <c r="K36" s="3">
        <f>Table1[[#This Row],[SOLD]]-Table1[[#This Row],[LIST]]</f>
        <v>4</v>
      </c>
      <c r="L36" s="3">
        <f>IF(Table1[[#This Row],[PRICE]]&lt;AVERAGE(Table1[PRICE]),0,1)</f>
        <v>1</v>
      </c>
      <c r="M36" s="4">
        <v>9.4</v>
      </c>
      <c r="N36" t="s">
        <v>48</v>
      </c>
    </row>
    <row r="37" spans="1:14" x14ac:dyDescent="0.25">
      <c r="A37">
        <v>550</v>
      </c>
      <c r="B37">
        <v>1918</v>
      </c>
      <c r="C37" s="1">
        <f>Table1[[#This Row],[PRICE]]/Table1[[#This Row],[SQFT]]*1000</f>
        <v>286.75703858185608</v>
      </c>
      <c r="D37">
        <v>4</v>
      </c>
      <c r="E37">
        <v>4</v>
      </c>
      <c r="F37">
        <v>62</v>
      </c>
      <c r="G37">
        <v>79</v>
      </c>
      <c r="H37">
        <v>5</v>
      </c>
      <c r="I37" s="2">
        <v>44804</v>
      </c>
      <c r="J37" s="2">
        <v>44805</v>
      </c>
      <c r="K37" s="3">
        <f>Table1[[#This Row],[SOLD]]-Table1[[#This Row],[LIST]]</f>
        <v>1</v>
      </c>
      <c r="L37" s="3">
        <f>IF(Table1[[#This Row],[PRICE]]&lt;AVERAGE(Table1[PRICE]),0,1)</f>
        <v>1</v>
      </c>
      <c r="M37" s="4">
        <v>5.7</v>
      </c>
      <c r="N37" t="s">
        <v>49</v>
      </c>
    </row>
    <row r="38" spans="1:14" x14ac:dyDescent="0.25">
      <c r="A38">
        <v>575</v>
      </c>
      <c r="B38">
        <v>2601</v>
      </c>
      <c r="C38" s="1">
        <f>Table1[[#This Row],[PRICE]]/Table1[[#This Row],[SQFT]]*1000</f>
        <v>221.06881968473664</v>
      </c>
      <c r="D38">
        <v>4</v>
      </c>
      <c r="E38">
        <v>3</v>
      </c>
      <c r="F38">
        <v>52</v>
      </c>
      <c r="G38">
        <v>82</v>
      </c>
      <c r="H38">
        <v>3</v>
      </c>
      <c r="I38" s="2">
        <v>44786</v>
      </c>
      <c r="J38" s="2">
        <v>44806</v>
      </c>
      <c r="K38" s="3">
        <f>Table1[[#This Row],[SOLD]]-Table1[[#This Row],[LIST]]</f>
        <v>20</v>
      </c>
      <c r="L38" s="3">
        <f>IF(Table1[[#This Row],[PRICE]]&lt;AVERAGE(Table1[PRICE]),0,1)</f>
        <v>1</v>
      </c>
      <c r="M38" s="4">
        <v>9</v>
      </c>
      <c r="N38" t="s">
        <v>50</v>
      </c>
    </row>
    <row r="39" spans="1:14" x14ac:dyDescent="0.25">
      <c r="A39">
        <v>539</v>
      </c>
      <c r="B39">
        <v>3200</v>
      </c>
      <c r="C39" s="1">
        <f>Table1[[#This Row],[PRICE]]/Table1[[#This Row],[SQFT]]*1000</f>
        <v>168.4375</v>
      </c>
      <c r="D39">
        <v>5</v>
      </c>
      <c r="E39">
        <v>4</v>
      </c>
      <c r="F39">
        <v>55</v>
      </c>
      <c r="G39">
        <v>67</v>
      </c>
      <c r="H39">
        <v>5</v>
      </c>
      <c r="I39" s="2">
        <v>44764</v>
      </c>
      <c r="J39" s="2">
        <v>44845</v>
      </c>
      <c r="K39" s="3">
        <f>Table1[[#This Row],[SOLD]]-Table1[[#This Row],[LIST]]</f>
        <v>81</v>
      </c>
      <c r="L39" s="3">
        <f>IF(Table1[[#This Row],[PRICE]]&lt;AVERAGE(Table1[PRICE]),0,1)</f>
        <v>1</v>
      </c>
      <c r="M39" s="4">
        <v>9</v>
      </c>
      <c r="N39" t="s">
        <v>51</v>
      </c>
    </row>
    <row r="40" spans="1:14" x14ac:dyDescent="0.25">
      <c r="A40">
        <v>670</v>
      </c>
      <c r="B40">
        <v>3200</v>
      </c>
      <c r="C40" s="1">
        <f>Table1[[#This Row],[PRICE]]/Table1[[#This Row],[SQFT]]*1000</f>
        <v>209.375</v>
      </c>
      <c r="D40">
        <v>4</v>
      </c>
      <c r="E40">
        <v>4</v>
      </c>
      <c r="F40">
        <v>57</v>
      </c>
      <c r="G40">
        <v>79</v>
      </c>
      <c r="H40">
        <v>3</v>
      </c>
      <c r="I40" s="2">
        <v>44789</v>
      </c>
      <c r="J40" s="2">
        <v>44819</v>
      </c>
      <c r="K40" s="3">
        <f>Table1[[#This Row],[SOLD]]-Table1[[#This Row],[LIST]]</f>
        <v>30</v>
      </c>
      <c r="L40" s="3">
        <f>IF(Table1[[#This Row],[PRICE]]&lt;AVERAGE(Table1[PRICE]),0,1)</f>
        <v>1</v>
      </c>
      <c r="M40" s="4">
        <v>8.1999999999999993</v>
      </c>
      <c r="N40" t="s">
        <v>52</v>
      </c>
    </row>
    <row r="41" spans="1:14" x14ac:dyDescent="0.25">
      <c r="A41">
        <v>515</v>
      </c>
      <c r="B41">
        <v>3000</v>
      </c>
      <c r="C41" s="1">
        <f>Table1[[#This Row],[PRICE]]/Table1[[#This Row],[SQFT]]*1000</f>
        <v>171.66666666666666</v>
      </c>
      <c r="D41">
        <v>4</v>
      </c>
      <c r="E41">
        <v>3</v>
      </c>
      <c r="F41">
        <v>37</v>
      </c>
      <c r="G41">
        <v>38</v>
      </c>
      <c r="H41">
        <v>4</v>
      </c>
      <c r="I41" s="2">
        <v>44818</v>
      </c>
      <c r="J41" s="2">
        <v>44845</v>
      </c>
      <c r="K41" s="3">
        <f>Table1[[#This Row],[SOLD]]-Table1[[#This Row],[LIST]]</f>
        <v>27</v>
      </c>
      <c r="L41" s="3">
        <f>IF(Table1[[#This Row],[PRICE]]&lt;AVERAGE(Table1[PRICE]),0,1)</f>
        <v>0</v>
      </c>
      <c r="M41" s="4">
        <v>11</v>
      </c>
      <c r="N41" t="s">
        <v>53</v>
      </c>
    </row>
    <row r="42" spans="1:14" x14ac:dyDescent="0.25">
      <c r="A42">
        <v>680</v>
      </c>
      <c r="B42">
        <v>3097</v>
      </c>
      <c r="C42" s="1">
        <f>Table1[[#This Row],[PRICE]]/Table1[[#This Row],[SQFT]]*1000</f>
        <v>219.5673232160155</v>
      </c>
      <c r="D42">
        <v>4</v>
      </c>
      <c r="E42">
        <v>3</v>
      </c>
      <c r="F42">
        <v>64</v>
      </c>
      <c r="G42">
        <v>83</v>
      </c>
      <c r="H42">
        <v>4</v>
      </c>
      <c r="I42" s="2">
        <v>44775</v>
      </c>
      <c r="J42" s="2">
        <v>44817</v>
      </c>
      <c r="K42" s="3">
        <f>Table1[[#This Row],[SOLD]]-Table1[[#This Row],[LIST]]</f>
        <v>42</v>
      </c>
      <c r="L42" s="3">
        <f>IF(Table1[[#This Row],[PRICE]]&lt;AVERAGE(Table1[PRICE]),0,1)</f>
        <v>1</v>
      </c>
      <c r="M42" s="4">
        <v>6.8</v>
      </c>
      <c r="N42" t="s">
        <v>54</v>
      </c>
    </row>
    <row r="43" spans="1:14" x14ac:dyDescent="0.25">
      <c r="A43">
        <v>845</v>
      </c>
      <c r="B43">
        <v>2600</v>
      </c>
      <c r="C43" s="1">
        <f>Table1[[#This Row],[PRICE]]/Table1[[#This Row],[SQFT]]*1000</f>
        <v>325</v>
      </c>
      <c r="D43">
        <v>3</v>
      </c>
      <c r="E43">
        <v>2</v>
      </c>
      <c r="F43">
        <v>74</v>
      </c>
      <c r="G43">
        <v>97</v>
      </c>
      <c r="H43">
        <v>5</v>
      </c>
      <c r="I43" s="2">
        <v>44799</v>
      </c>
      <c r="J43" s="2">
        <v>44824</v>
      </c>
      <c r="K43" s="3">
        <f>Table1[[#This Row],[SOLD]]-Table1[[#This Row],[LIST]]</f>
        <v>25</v>
      </c>
      <c r="L43" s="3">
        <f>IF(Table1[[#This Row],[PRICE]]&lt;AVERAGE(Table1[PRICE]),0,1)</f>
        <v>1</v>
      </c>
      <c r="M43" s="4">
        <v>2.5</v>
      </c>
      <c r="N43" t="s">
        <v>55</v>
      </c>
    </row>
    <row r="44" spans="1:14" x14ac:dyDescent="0.25">
      <c r="A44">
        <v>610</v>
      </c>
      <c r="B44">
        <v>3400</v>
      </c>
      <c r="C44" s="1">
        <f>Table1[[#This Row],[PRICE]]/Table1[[#This Row],[SQFT]]*1000</f>
        <v>179.41176470588235</v>
      </c>
      <c r="D44">
        <v>5</v>
      </c>
      <c r="E44">
        <v>4</v>
      </c>
      <c r="F44">
        <v>65</v>
      </c>
      <c r="G44">
        <v>73</v>
      </c>
      <c r="H44">
        <v>2</v>
      </c>
      <c r="I44" s="2">
        <v>44769</v>
      </c>
      <c r="J44" s="2">
        <v>44812</v>
      </c>
      <c r="K44" s="3">
        <f>Table1[[#This Row],[SOLD]]-Table1[[#This Row],[LIST]]</f>
        <v>43</v>
      </c>
      <c r="L44" s="3">
        <f>IF(Table1[[#This Row],[PRICE]]&lt;AVERAGE(Table1[PRICE]),0,1)</f>
        <v>1</v>
      </c>
      <c r="M44" s="4">
        <v>4.4000000000000004</v>
      </c>
      <c r="N44" t="s">
        <v>56</v>
      </c>
    </row>
    <row r="45" spans="1:14" x14ac:dyDescent="0.25">
      <c r="A45">
        <v>625</v>
      </c>
      <c r="B45">
        <v>1962</v>
      </c>
      <c r="C45" s="1">
        <f>Table1[[#This Row],[PRICE]]/Table1[[#This Row],[SQFT]]*1000</f>
        <v>318.55249745158005</v>
      </c>
      <c r="D45">
        <v>4</v>
      </c>
      <c r="E45">
        <v>3</v>
      </c>
      <c r="F45">
        <v>69</v>
      </c>
      <c r="G45">
        <v>94</v>
      </c>
      <c r="H45">
        <v>3</v>
      </c>
      <c r="I45" s="2">
        <v>44807</v>
      </c>
      <c r="J45" s="2">
        <v>44816</v>
      </c>
      <c r="K45" s="3">
        <f>Table1[[#This Row],[SOLD]]-Table1[[#This Row],[LIST]]</f>
        <v>9</v>
      </c>
      <c r="L45" s="3">
        <f>IF(Table1[[#This Row],[PRICE]]&lt;AVERAGE(Table1[PRICE]),0,1)</f>
        <v>1</v>
      </c>
      <c r="M45" s="4">
        <v>8.5</v>
      </c>
      <c r="N45" t="s">
        <v>57</v>
      </c>
    </row>
    <row r="46" spans="1:14" x14ac:dyDescent="0.25">
      <c r="A46">
        <v>749</v>
      </c>
      <c r="B46">
        <v>2050</v>
      </c>
      <c r="C46" s="1">
        <f>Table1[[#This Row],[PRICE]]/Table1[[#This Row],[SQFT]]*1000</f>
        <v>365.36585365853659</v>
      </c>
      <c r="D46">
        <v>4</v>
      </c>
      <c r="E46">
        <v>3</v>
      </c>
      <c r="F46">
        <v>53</v>
      </c>
      <c r="G46">
        <v>78</v>
      </c>
      <c r="H46">
        <v>3</v>
      </c>
      <c r="I46" s="2">
        <v>44757</v>
      </c>
      <c r="J46" s="2">
        <v>44845</v>
      </c>
      <c r="K46" s="3">
        <f>Table1[[#This Row],[SOLD]]-Table1[[#This Row],[LIST]]</f>
        <v>88</v>
      </c>
      <c r="L46" s="3">
        <f>IF(Table1[[#This Row],[PRICE]]&lt;AVERAGE(Table1[PRICE]),0,1)</f>
        <v>1</v>
      </c>
      <c r="M46" s="4">
        <v>8.1999999999999993</v>
      </c>
      <c r="N46" t="s">
        <v>58</v>
      </c>
    </row>
    <row r="47" spans="1:14" x14ac:dyDescent="0.25">
      <c r="A47">
        <v>685</v>
      </c>
      <c r="B47">
        <v>2289</v>
      </c>
      <c r="C47" s="1">
        <f>Table1[[#This Row],[PRICE]]/Table1[[#This Row],[SQFT]]*1000</f>
        <v>299.25731760594147</v>
      </c>
      <c r="D47">
        <v>5</v>
      </c>
      <c r="E47">
        <v>4</v>
      </c>
      <c r="F47">
        <v>60</v>
      </c>
      <c r="G47">
        <v>80</v>
      </c>
      <c r="H47">
        <v>3</v>
      </c>
      <c r="I47" s="2">
        <v>44736</v>
      </c>
      <c r="J47" s="2">
        <v>44799</v>
      </c>
      <c r="K47" s="3">
        <f>Table1[[#This Row],[SOLD]]-Table1[[#This Row],[LIST]]</f>
        <v>63</v>
      </c>
      <c r="L47" s="3">
        <f>IF(Table1[[#This Row],[PRICE]]&lt;AVERAGE(Table1[PRICE]),0,1)</f>
        <v>1</v>
      </c>
      <c r="M47" s="4">
        <v>8.4</v>
      </c>
      <c r="N47" t="s">
        <v>59</v>
      </c>
    </row>
    <row r="48" spans="1:14" x14ac:dyDescent="0.25">
      <c r="A48">
        <v>925</v>
      </c>
      <c r="B48">
        <v>3300</v>
      </c>
      <c r="C48" s="1">
        <f>Table1[[#This Row],[PRICE]]/Table1[[#This Row],[SQFT]]*1000</f>
        <v>280.30303030303025</v>
      </c>
      <c r="D48">
        <v>3</v>
      </c>
      <c r="E48">
        <v>4</v>
      </c>
      <c r="F48">
        <v>76</v>
      </c>
      <c r="G48">
        <v>94</v>
      </c>
      <c r="H48">
        <v>7</v>
      </c>
      <c r="I48" s="2">
        <v>44840</v>
      </c>
      <c r="J48" s="2">
        <v>44840</v>
      </c>
      <c r="K48" s="3">
        <f>Table1[[#This Row],[SOLD]]-Table1[[#This Row],[LIST]]</f>
        <v>0</v>
      </c>
      <c r="L48" s="3">
        <f>IF(Table1[[#This Row],[PRICE]]&lt;AVERAGE(Table1[PRICE]),0,1)</f>
        <v>1</v>
      </c>
      <c r="M48" s="4">
        <v>2.9</v>
      </c>
      <c r="N48" t="s">
        <v>60</v>
      </c>
    </row>
    <row r="49" spans="1:14" x14ac:dyDescent="0.25">
      <c r="A49">
        <v>990</v>
      </c>
      <c r="B49">
        <v>3596</v>
      </c>
      <c r="C49" s="1">
        <f>Table1[[#This Row],[PRICE]]/Table1[[#This Row],[SQFT]]*1000</f>
        <v>275.30589543937714</v>
      </c>
      <c r="D49">
        <v>4</v>
      </c>
      <c r="E49">
        <v>4</v>
      </c>
      <c r="F49">
        <v>64</v>
      </c>
      <c r="G49">
        <v>82</v>
      </c>
      <c r="H49">
        <v>4</v>
      </c>
      <c r="I49" s="2">
        <v>44747</v>
      </c>
      <c r="J49" s="2">
        <v>44835</v>
      </c>
      <c r="K49" s="3">
        <f>Table1[[#This Row],[SOLD]]-Table1[[#This Row],[LIST]]</f>
        <v>88</v>
      </c>
      <c r="L49" s="3">
        <f>IF(Table1[[#This Row],[PRICE]]&lt;AVERAGE(Table1[PRICE]),0,1)</f>
        <v>1</v>
      </c>
      <c r="M49" s="4">
        <v>6.8</v>
      </c>
      <c r="N49" t="s">
        <v>61</v>
      </c>
    </row>
    <row r="50" spans="1:14" x14ac:dyDescent="0.25">
      <c r="A50">
        <v>950</v>
      </c>
      <c r="B50">
        <v>4271</v>
      </c>
      <c r="C50" s="1">
        <f>Table1[[#This Row],[PRICE]]/Table1[[#This Row],[SQFT]]*1000</f>
        <v>222.43034418169046</v>
      </c>
      <c r="D50">
        <v>4</v>
      </c>
      <c r="E50">
        <v>4</v>
      </c>
      <c r="F50">
        <v>42</v>
      </c>
      <c r="G50">
        <v>81</v>
      </c>
      <c r="H50">
        <v>4</v>
      </c>
      <c r="I50" s="2">
        <v>44683</v>
      </c>
      <c r="J50" s="2">
        <v>44795</v>
      </c>
      <c r="K50" s="3">
        <f>Table1[[#This Row],[SOLD]]-Table1[[#This Row],[LIST]]</f>
        <v>112</v>
      </c>
      <c r="L50" s="3">
        <f>IF(Table1[[#This Row],[PRICE]]&lt;AVERAGE(Table1[PRICE]),0,1)</f>
        <v>1</v>
      </c>
      <c r="M50" s="4">
        <v>10.6</v>
      </c>
      <c r="N50" t="s">
        <v>62</v>
      </c>
    </row>
    <row r="51" spans="1:14" x14ac:dyDescent="0.25">
      <c r="A51">
        <v>969</v>
      </c>
      <c r="B51">
        <v>3600</v>
      </c>
      <c r="C51" s="1">
        <f>Table1[[#This Row],[PRICE]]/Table1[[#This Row],[SQFT]]*1000</f>
        <v>269.16666666666669</v>
      </c>
      <c r="D51">
        <v>4</v>
      </c>
      <c r="E51">
        <v>4</v>
      </c>
      <c r="F51">
        <v>58</v>
      </c>
      <c r="G51">
        <v>86</v>
      </c>
      <c r="H51">
        <v>4</v>
      </c>
      <c r="I51" s="2">
        <v>44790</v>
      </c>
      <c r="J51" s="2">
        <v>44806</v>
      </c>
      <c r="K51" s="3">
        <f>Table1[[#This Row],[SOLD]]-Table1[[#This Row],[LIST]]</f>
        <v>16</v>
      </c>
      <c r="L51" s="3">
        <f>IF(Table1[[#This Row],[PRICE]]&lt;AVERAGE(Table1[PRICE]),0,1)</f>
        <v>1</v>
      </c>
      <c r="M51" s="4">
        <v>6.4</v>
      </c>
      <c r="N51" t="s">
        <v>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33B0399C5E24E9D232A7A36E030FA" ma:contentTypeVersion="13" ma:contentTypeDescription="Create a new document." ma:contentTypeScope="" ma:versionID="f2b4af6733e05d809cb710712d1bb3fb">
  <xsd:schema xmlns:xsd="http://www.w3.org/2001/XMLSchema" xmlns:xs="http://www.w3.org/2001/XMLSchema" xmlns:p="http://schemas.microsoft.com/office/2006/metadata/properties" xmlns:ns3="223cf6ae-c4b6-42e7-bf6a-9a2973cff897" xmlns:ns4="bd10b7e8-4a71-40a7-9580-4cc2f8dc0d8e" targetNamespace="http://schemas.microsoft.com/office/2006/metadata/properties" ma:root="true" ma:fieldsID="8d767490ef6b0dc5db28c1ee441f808e" ns3:_="" ns4:_="">
    <xsd:import namespace="223cf6ae-c4b6-42e7-bf6a-9a2973cff897"/>
    <xsd:import namespace="bd10b7e8-4a71-40a7-9580-4cc2f8dc0d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cf6ae-c4b6-42e7-bf6a-9a2973cff8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0b7e8-4a71-40a7-9580-4cc2f8dc0d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1EE1D4-7ADF-468C-A0D5-2F0EC568D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cf6ae-c4b6-42e7-bf6a-9a2973cff897"/>
    <ds:schemaRef ds:uri="bd10b7e8-4a71-40a7-9580-4cc2f8dc0d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1BFBF4-0776-423E-8AD0-FE041A9142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733007-2777-4418-A42C-103CA2DB06B6}">
  <ds:schemaRefs>
    <ds:schemaRef ds:uri="http://schemas.microsoft.com/office/2006/documentManagement/types"/>
    <ds:schemaRef ds:uri="http://purl.org/dc/elements/1.1/"/>
    <ds:schemaRef ds:uri="bd10b7e8-4a71-40a7-9580-4cc2f8dc0d8e"/>
    <ds:schemaRef ds:uri="http://schemas.microsoft.com/office/infopath/2007/PartnerControls"/>
    <ds:schemaRef ds:uri="http://purl.org/dc/terms/"/>
    <ds:schemaRef ds:uri="223cf6ae-c4b6-42e7-bf6a-9a2973cff897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Shuman</dc:creator>
  <cp:lastModifiedBy>Tyler Shuman</cp:lastModifiedBy>
  <dcterms:created xsi:type="dcterms:W3CDTF">2022-11-02T15:47:09Z</dcterms:created>
  <dcterms:modified xsi:type="dcterms:W3CDTF">2022-11-15T01:04:06Z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0x0101009C733B0399C5E24E9D232A7A36E030FA</vt:lpwstr>
  </property>
</Properties>
</file>