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acket" sheetId="1" r:id="rId4"/>
    <sheet state="visible" name="Images" sheetId="2" r:id="rId5"/>
    <sheet state="visible" name="Input" sheetId="3" r:id="rId6"/>
    <sheet state="visible" name="Sheet4" sheetId="4" r:id="rId7"/>
  </sheets>
  <definedNames/>
  <calcPr/>
</workbook>
</file>

<file path=xl/sharedStrings.xml><?xml version="1.0" encoding="utf-8"?>
<sst xmlns="http://schemas.openxmlformats.org/spreadsheetml/2006/main" count="92" uniqueCount="86">
  <si>
    <t>First Four</t>
  </si>
  <si>
    <t>Indianapolis</t>
  </si>
  <si>
    <t>16 South Dakota</t>
  </si>
  <si>
    <t>12 Minnesota</t>
  </si>
  <si>
    <t>16 PVAMU</t>
  </si>
  <si>
    <t>11 Xavier</t>
  </si>
  <si>
    <t>Final Four</t>
  </si>
  <si>
    <t>Champions</t>
  </si>
  <si>
    <t>15 James Madison</t>
  </si>
  <si>
    <t>South Dakota</t>
  </si>
  <si>
    <t>N.C. A&amp;T</t>
  </si>
  <si>
    <t>Minnesota</t>
  </si>
  <si>
    <t>Colorado St.</t>
  </si>
  <si>
    <t>Prairie View A&amp;M</t>
  </si>
  <si>
    <t>Wagner</t>
  </si>
  <si>
    <t>Indiana</t>
  </si>
  <si>
    <t>Xavier</t>
  </si>
  <si>
    <t>REGION 1</t>
  </si>
  <si>
    <t>Gonzaga</t>
  </si>
  <si>
    <t>South Dakota/N.C. A&amp;T</t>
  </si>
  <si>
    <t>Loyola Chicago</t>
  </si>
  <si>
    <t>San Diego St.</t>
  </si>
  <si>
    <t>Purdue</t>
  </si>
  <si>
    <t>Toledo</t>
  </si>
  <si>
    <t>Texas</t>
  </si>
  <si>
    <t>UCSB</t>
  </si>
  <si>
    <t>Missouri</t>
  </si>
  <si>
    <t>Seton Hall</t>
  </si>
  <si>
    <t>Florida St.</t>
  </si>
  <si>
    <t>Grand Canyon</t>
  </si>
  <si>
    <t>Colorado</t>
  </si>
  <si>
    <t>Drake</t>
  </si>
  <si>
    <t>Iowa</t>
  </si>
  <si>
    <t>Siena</t>
  </si>
  <si>
    <t>REGION 4</t>
  </si>
  <si>
    <t>Ohio St.</t>
  </si>
  <si>
    <t>Texas St.</t>
  </si>
  <si>
    <t>Florida</t>
  </si>
  <si>
    <t>Oregon</t>
  </si>
  <si>
    <t>Texas Tech</t>
  </si>
  <si>
    <t>Minnesota/Colorado St.</t>
  </si>
  <si>
    <t>Virginia</t>
  </si>
  <si>
    <t>Winthrop</t>
  </si>
  <si>
    <t>Tennessee</t>
  </si>
  <si>
    <t>St. Bonaventure</t>
  </si>
  <si>
    <t>West Virginia</t>
  </si>
  <si>
    <t>UNCG</t>
  </si>
  <si>
    <t>Clemson</t>
  </si>
  <si>
    <t>Maryland</t>
  </si>
  <si>
    <t>Alabama</t>
  </si>
  <si>
    <t>James Madison</t>
  </si>
  <si>
    <t>REGION 2</t>
  </si>
  <si>
    <t>Baylor</t>
  </si>
  <si>
    <t>Prairie View A&amp;M/Wagner</t>
  </si>
  <si>
    <t>Rutgers</t>
  </si>
  <si>
    <t>North Carolina</t>
  </si>
  <si>
    <t>Wisconsin</t>
  </si>
  <si>
    <t>Belmont</t>
  </si>
  <si>
    <t>USC</t>
  </si>
  <si>
    <t>W. Kentucky</t>
  </si>
  <si>
    <t>Virginia Tech</t>
  </si>
  <si>
    <t>VCU</t>
  </si>
  <si>
    <t>Houston</t>
  </si>
  <si>
    <t>E. Washington</t>
  </si>
  <si>
    <t>LSU</t>
  </si>
  <si>
    <t>Boise St.</t>
  </si>
  <si>
    <t>Illinois</t>
  </si>
  <si>
    <t>Sam Houston St.</t>
  </si>
  <si>
    <t>REGION 3</t>
  </si>
  <si>
    <t>Michigan</t>
  </si>
  <si>
    <t>Cleveland St.</t>
  </si>
  <si>
    <t>Oklahoma St.</t>
  </si>
  <si>
    <t>UCLA</t>
  </si>
  <si>
    <t>Creighton</t>
  </si>
  <si>
    <t>Wichita St.</t>
  </si>
  <si>
    <t>Kansas</t>
  </si>
  <si>
    <t>Colgate</t>
  </si>
  <si>
    <t>Arkansas</t>
  </si>
  <si>
    <t>Indiana/Xavier</t>
  </si>
  <si>
    <t>Oklahoma</t>
  </si>
  <si>
    <t>Liberty</t>
  </si>
  <si>
    <t>BYU</t>
  </si>
  <si>
    <t>Louisville</t>
  </si>
  <si>
    <t>Villanova</t>
  </si>
  <si>
    <t>UMBC</t>
  </si>
  <si>
    <t>test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</si>
</sst>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b/>
      <i/>
      <color theme="1"/>
      <name val="Arial"/>
    </font>
    <font>
      <color rgb="FF000000"/>
      <name val="Arial"/>
    </font>
    <font/>
    <font>
      <color rgb="FFFFFFFF"/>
      <name val="Arial"/>
    </font>
    <font>
      <color rgb="FFA2AAAD"/>
      <name val="Arial"/>
    </font>
    <font>
      <b/>
      <i/>
      <sz val="14.0"/>
      <color theme="1"/>
      <name val="Arial"/>
    </font>
  </fonts>
  <fills count="3">
    <fill>
      <patternFill patternType="none"/>
    </fill>
    <fill>
      <patternFill patternType="lightGray"/>
    </fill>
    <fill>
      <patternFill patternType="solid">
        <fgColor rgb="FFD9D9D9"/>
        <bgColor rgb="FFD9D9D9"/>
      </patternFill>
    </fill>
  </fills>
  <borders count="12">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1" fillId="0" fontId="2" numFmtId="0" xfId="0" applyAlignment="1" applyBorder="1" applyFont="1">
      <alignment horizontal="center" readingOrder="0"/>
    </xf>
    <xf borderId="1" fillId="0" fontId="1" numFmtId="0" xfId="0" applyAlignment="1" applyBorder="1" applyFont="1">
      <alignment horizontal="center" readingOrder="0"/>
    </xf>
    <xf borderId="2" fillId="2" fontId="3" numFmtId="0" xfId="0" applyAlignment="1" applyBorder="1" applyFill="1" applyFont="1">
      <alignment horizontal="center" readingOrder="0"/>
    </xf>
    <xf borderId="3" fillId="0" fontId="3" numFmtId="0" xfId="0" applyAlignment="1" applyBorder="1" applyFont="1">
      <alignment horizontal="center" readingOrder="0"/>
    </xf>
    <xf borderId="4" fillId="0" fontId="1" numFmtId="0" xfId="0" applyAlignment="1" applyBorder="1" applyFont="1">
      <alignment horizontal="center"/>
    </xf>
    <xf borderId="5" fillId="0" fontId="1" numFmtId="0" xfId="0" applyAlignment="1" applyBorder="1" applyFont="1">
      <alignment horizontal="center"/>
    </xf>
    <xf borderId="6" fillId="2" fontId="3" numFmtId="0" xfId="0" applyAlignment="1" applyBorder="1" applyFont="1">
      <alignment horizontal="center" readingOrder="0"/>
    </xf>
    <xf borderId="0" fillId="0" fontId="1" numFmtId="0" xfId="0" applyAlignment="1" applyFont="1">
      <alignment horizontal="center" readingOrder="0"/>
    </xf>
    <xf borderId="7" fillId="2" fontId="3" numFmtId="0" xfId="0" applyAlignment="1" applyBorder="1" applyFont="1">
      <alignment horizontal="center" readingOrder="0"/>
    </xf>
    <xf borderId="8" fillId="0" fontId="3" numFmtId="0" xfId="0" applyAlignment="1" applyBorder="1" applyFont="1">
      <alignment horizontal="center" readingOrder="0"/>
    </xf>
    <xf borderId="9" fillId="0" fontId="1" numFmtId="0" xfId="0" applyAlignment="1" applyBorder="1" applyFont="1">
      <alignment horizontal="center"/>
    </xf>
    <xf borderId="3" fillId="0" fontId="1" numFmtId="0" xfId="0" applyAlignment="1" applyBorder="1" applyFont="1">
      <alignment horizontal="center" readingOrder="0"/>
    </xf>
    <xf borderId="0" fillId="0" fontId="3" numFmtId="0" xfId="0" applyAlignment="1" applyFont="1">
      <alignment horizontal="center"/>
    </xf>
    <xf borderId="8" fillId="0" fontId="1" numFmtId="0" xfId="0" applyAlignment="1" applyBorder="1" applyFont="1">
      <alignment horizontal="center"/>
    </xf>
    <xf borderId="0" fillId="0" fontId="1" numFmtId="0" xfId="0" applyAlignment="1" applyFont="1">
      <alignment horizontal="center" vertical="center"/>
    </xf>
    <xf borderId="0" fillId="0" fontId="1" numFmtId="0" xfId="0" applyAlignment="1" applyFont="1">
      <alignment horizontal="center" readingOrder="0" vertical="center"/>
    </xf>
    <xf borderId="1" fillId="0" fontId="2" numFmtId="0" xfId="0" applyAlignment="1" applyBorder="1" applyFont="1">
      <alignment horizontal="center" readingOrder="0" vertical="center"/>
    </xf>
    <xf borderId="10" fillId="0" fontId="1" numFmtId="0" xfId="0" applyAlignment="1" applyBorder="1" applyFont="1">
      <alignment horizontal="center" vertical="center"/>
    </xf>
    <xf borderId="3" fillId="0" fontId="1" numFmtId="0" xfId="0" applyAlignment="1" applyBorder="1" applyFont="1">
      <alignment horizontal="center" vertical="center"/>
    </xf>
    <xf borderId="11" fillId="0" fontId="4" numFmtId="0" xfId="0" applyBorder="1" applyFont="1"/>
    <xf borderId="5" fillId="0" fontId="2" numFmtId="0" xfId="0" applyAlignment="1" applyBorder="1" applyFont="1">
      <alignment horizontal="center" readingOrder="0" vertical="center"/>
    </xf>
    <xf borderId="0" fillId="0" fontId="5" numFmtId="0" xfId="0" applyAlignment="1" applyFont="1">
      <alignment horizontal="center" readingOrder="0" vertical="center"/>
    </xf>
    <xf borderId="6" fillId="0" fontId="2" numFmtId="0" xfId="0" applyAlignment="1" applyBorder="1" applyFont="1">
      <alignment horizontal="center" readingOrder="0" vertical="center"/>
    </xf>
    <xf borderId="5" fillId="0" fontId="1" numFmtId="0" xfId="0" applyAlignment="1" applyBorder="1" applyFont="1">
      <alignment horizontal="center" vertical="center"/>
    </xf>
    <xf borderId="6" fillId="0" fontId="1" numFmtId="0" xfId="0" applyAlignment="1" applyBorder="1" applyFont="1">
      <alignment horizontal="center" vertical="center"/>
    </xf>
    <xf borderId="0" fillId="0" fontId="6" numFmtId="0" xfId="0" applyAlignment="1" applyFont="1">
      <alignment horizontal="center" readingOrder="0"/>
    </xf>
    <xf borderId="8" fillId="0" fontId="1" numFmtId="0" xfId="0" applyAlignment="1" applyBorder="1" applyFont="1">
      <alignment horizontal="center" vertical="center"/>
    </xf>
    <xf borderId="2" fillId="0" fontId="2" numFmtId="0" xfId="0" applyAlignment="1" applyBorder="1" applyFont="1">
      <alignment horizontal="center" readingOrder="0" vertical="center"/>
    </xf>
    <xf borderId="3" fillId="0" fontId="4" numFmtId="0" xfId="0" applyBorder="1" applyFont="1"/>
    <xf borderId="4" fillId="0" fontId="4" numFmtId="0" xfId="0" applyBorder="1" applyFont="1"/>
    <xf borderId="2" fillId="0" fontId="7" numFmtId="0" xfId="0" applyAlignment="1" applyBorder="1" applyFont="1">
      <alignment horizontal="center" vertical="center"/>
    </xf>
    <xf borderId="7" fillId="0" fontId="4" numFmtId="0" xfId="0" applyBorder="1" applyFont="1"/>
    <xf borderId="8" fillId="0" fontId="4" numFmtId="0" xfId="0" applyBorder="1" applyFont="1"/>
    <xf borderId="9" fillId="0" fontId="4" numFmtId="0" xfId="0" applyBorder="1" applyFont="1"/>
    <xf borderId="0" fillId="0" fontId="1" numFmtId="0" xfId="0" applyAlignment="1" applyFont="1">
      <alignment readingOrder="0"/>
    </xf>
    <xf borderId="0" fillId="0" fontId="1" numFmtId="0" xfId="0" applyFont="1"/>
  </cellXfs>
  <cellStyles count="1">
    <cellStyle xfId="0" name="Normal" builtinId="0"/>
  </cellStyles>
  <dxfs count="65">
    <dxf>
      <font>
        <color rgb="FFCEB888"/>
      </font>
      <fill>
        <patternFill patternType="solid">
          <fgColor rgb="FF782F40"/>
          <bgColor rgb="FF782F40"/>
        </patternFill>
      </fill>
      <border/>
    </dxf>
    <dxf>
      <font>
        <color rgb="FF000000"/>
      </font>
      <fill>
        <patternFill patternType="solid">
          <fgColor rgb="FFCC0000"/>
          <bgColor rgb="FFCC0000"/>
        </patternFill>
      </fill>
      <border/>
    </dxf>
    <dxf>
      <font>
        <color rgb="FF666666"/>
      </font>
      <fill>
        <patternFill patternType="solid">
          <fgColor rgb="FFBB0000"/>
          <bgColor rgb="FFBB0000"/>
        </patternFill>
      </fill>
      <border/>
    </dxf>
    <dxf>
      <font>
        <color rgb="FF000000"/>
      </font>
      <fill>
        <patternFill patternType="solid">
          <fgColor rgb="FFA6192E"/>
          <bgColor rgb="FFA6192E"/>
        </patternFill>
      </fill>
      <border/>
    </dxf>
    <dxf>
      <font>
        <color rgb="FF8D734A"/>
      </font>
      <fill>
        <patternFill patternType="solid">
          <fgColor rgb="FF501214"/>
          <bgColor rgb="FF501214"/>
        </patternFill>
      </fill>
      <border/>
    </dxf>
    <dxf>
      <font>
        <color rgb="FFEAAA00"/>
      </font>
      <fill>
        <patternFill patternType="solid">
          <fgColor rgb="FF002855"/>
          <bgColor rgb="FF002855"/>
        </patternFill>
      </fill>
      <border/>
    </dxf>
    <dxf>
      <font>
        <color rgb="FFC1C6C8"/>
      </font>
      <fill>
        <patternFill patternType="solid">
          <fgColor rgb="FF041E42"/>
          <bgColor rgb="FF041E42"/>
        </patternFill>
      </fill>
      <border/>
    </dxf>
    <dxf>
      <font>
        <color rgb="FFB4B4B4"/>
      </font>
      <fill>
        <patternFill patternType="solid">
          <fgColor rgb="FFAD0000"/>
          <bgColor rgb="FFAD0000"/>
        </patternFill>
      </fill>
      <border/>
    </dxf>
    <dxf>
      <font>
        <color rgb="FFFDB913"/>
      </font>
      <fill>
        <patternFill patternType="solid">
          <fgColor rgb="FF582931"/>
          <bgColor rgb="FF582931"/>
        </patternFill>
      </fill>
      <border/>
    </dxf>
    <dxf>
      <font>
        <color rgb="FF000000"/>
      </font>
      <fill>
        <patternFill patternType="solid">
          <fgColor rgb="FFCEB888"/>
          <bgColor rgb="FFCEB888"/>
        </patternFill>
      </fill>
      <border/>
    </dxf>
    <dxf>
      <font>
        <color rgb="FFFFDA00"/>
      </font>
      <fill>
        <patternFill patternType="solid">
          <fgColor rgb="FF15397F"/>
          <bgColor rgb="FF15397F"/>
        </patternFill>
      </fill>
      <border/>
    </dxf>
    <dxf>
      <font>
        <color rgb="FFFFFFFF"/>
      </font>
      <fill>
        <patternFill patternType="solid">
          <fgColor rgb="FFBF5700"/>
          <bgColor rgb="FFBF5700"/>
        </patternFill>
      </fill>
      <border/>
    </dxf>
    <dxf>
      <font>
        <color rgb="FFFEBC11"/>
      </font>
      <fill>
        <patternFill patternType="solid">
          <fgColor rgb="FF003660"/>
          <bgColor rgb="FF003660"/>
        </patternFill>
      </fill>
      <border/>
    </dxf>
    <dxf>
      <font>
        <color rgb="FFF1B82D"/>
      </font>
      <fill>
        <patternFill patternType="solid">
          <fgColor rgb="FF000000"/>
          <bgColor rgb="FF000000"/>
        </patternFill>
      </fill>
      <border/>
    </dxf>
    <dxf>
      <font>
        <color rgb="FFA2AAAD"/>
      </font>
      <fill>
        <patternFill patternType="solid">
          <fgColor rgb="FF004488"/>
          <bgColor rgb="FF004488"/>
        </patternFill>
      </fill>
      <border/>
    </dxf>
    <dxf>
      <font>
        <color rgb="FF000000"/>
      </font>
      <fill>
        <patternFill patternType="solid">
          <fgColor rgb="FF522398"/>
          <bgColor rgb="FF522398"/>
        </patternFill>
      </fill>
      <border/>
    </dxf>
    <dxf>
      <font>
        <color rgb="FF000000"/>
      </font>
      <fill>
        <patternFill patternType="solid">
          <fgColor rgb="FFCFB87C"/>
          <bgColor rgb="FFCFB87C"/>
        </patternFill>
      </fill>
      <border/>
    </dxf>
    <dxf>
      <font>
        <color rgb="FF999999"/>
      </font>
      <fill>
        <patternFill patternType="solid">
          <fgColor rgb="FF004477"/>
          <bgColor rgb="FF004477"/>
        </patternFill>
      </fill>
      <border/>
    </dxf>
    <dxf>
      <font>
        <color rgb="FF000000"/>
      </font>
      <fill>
        <patternFill patternType="solid">
          <fgColor rgb="FFFFCD00"/>
          <bgColor rgb="FFFFCD00"/>
        </patternFill>
      </fill>
      <border/>
    </dxf>
    <dxf>
      <font>
        <color rgb="FFFFC72C"/>
      </font>
      <fill>
        <patternFill patternType="solid">
          <fgColor rgb="FF006747"/>
          <bgColor rgb="FF006747"/>
        </patternFill>
      </fill>
      <border/>
    </dxf>
    <dxf>
      <font>
        <color rgb="FFFFFFFF"/>
      </font>
      <fill>
        <patternFill patternType="solid">
          <fgColor rgb="FFFE5100"/>
          <bgColor rgb="FFFE5100"/>
        </patternFill>
      </fill>
      <border/>
    </dxf>
    <dxf>
      <font>
        <color rgb="FFFA4616"/>
      </font>
      <fill>
        <patternFill patternType="solid">
          <fgColor rgb="FF0021A5"/>
          <bgColor rgb="FF0021A5"/>
        </patternFill>
      </fill>
      <border/>
    </dxf>
    <dxf>
      <font>
        <color rgb="FFCF4420"/>
      </font>
      <fill>
        <patternFill patternType="solid">
          <fgColor rgb="FF630031"/>
          <bgColor rgb="FF630031"/>
        </patternFill>
      </fill>
      <border/>
    </dxf>
    <dxf>
      <font>
        <color rgb="FFFEE123"/>
      </font>
      <fill>
        <patternFill patternType="solid">
          <fgColor rgb="FF154733"/>
          <bgColor rgb="FF154733"/>
        </patternFill>
      </fill>
      <border/>
    </dxf>
    <dxf>
      <font>
        <color rgb="FFFFCC33"/>
      </font>
      <fill>
        <patternFill patternType="solid">
          <fgColor rgb="FF7A0019"/>
          <bgColor rgb="FF7A0019"/>
        </patternFill>
      </fill>
      <border/>
    </dxf>
    <dxf>
      <font>
        <color rgb="FFF84C1E"/>
      </font>
      <fill>
        <patternFill patternType="solid">
          <fgColor rgb="FF232D4B"/>
          <bgColor rgb="FF232D4B"/>
        </patternFill>
      </fill>
      <border/>
    </dxf>
    <dxf>
      <font>
        <color rgb="FFF0B323"/>
      </font>
      <fill>
        <patternFill patternType="solid">
          <fgColor rgb="FF660000"/>
          <bgColor rgb="FF660000"/>
        </patternFill>
      </fill>
      <border/>
    </dxf>
    <dxf>
      <font>
        <color rgb="FF000000"/>
      </font>
      <fill>
        <patternFill patternType="none"/>
      </fill>
      <border/>
    </dxf>
    <dxf>
      <font>
        <color rgb="FFFFFFFF"/>
      </font>
      <fill>
        <patternFill patternType="solid">
          <fgColor rgb="FFFF8200"/>
          <bgColor rgb="FFFF8200"/>
        </patternFill>
      </fill>
      <border/>
    </dxf>
    <dxf>
      <font>
        <color rgb="FFBDB6B0"/>
      </font>
      <fill>
        <patternFill patternType="solid">
          <fgColor rgb="FF54261A"/>
          <bgColor rgb="FF54261A"/>
        </patternFill>
      </fill>
      <border/>
    </dxf>
    <dxf>
      <font>
        <color rgb="FFFFB71B"/>
      </font>
      <fill>
        <patternFill patternType="solid">
          <fgColor rgb="FF0F2044"/>
          <bgColor rgb="FF0F2044"/>
        </patternFill>
      </fill>
      <border/>
    </dxf>
    <dxf>
      <font>
        <color rgb="FF522D80"/>
      </font>
      <fill>
        <patternFill patternType="solid">
          <fgColor rgb="FFF56600"/>
          <bgColor rgb="FFF56600"/>
        </patternFill>
      </fill>
      <border/>
    </dxf>
    <dxf>
      <font>
        <color rgb="FFFFD520"/>
      </font>
      <fill>
        <patternFill patternType="solid">
          <fgColor rgb="FFE03A3E"/>
          <bgColor rgb="FFE03A3E"/>
        </patternFill>
      </fill>
      <border/>
    </dxf>
    <dxf>
      <font>
        <color rgb="FFFFFFFF"/>
      </font>
      <fill>
        <patternFill patternType="solid">
          <fgColor rgb="FF9E1B32"/>
          <bgColor rgb="FF9E1B32"/>
        </patternFill>
      </fill>
      <border/>
    </dxf>
    <dxf>
      <font>
        <color rgb="FFCBB677"/>
      </font>
      <fill>
        <patternFill patternType="solid">
          <fgColor rgb="FF450084"/>
          <bgColor rgb="FF450084"/>
        </patternFill>
      </fill>
      <border/>
    </dxf>
    <dxf>
      <font>
        <color rgb="FFFECB00"/>
      </font>
      <fill>
        <patternFill patternType="solid">
          <fgColor rgb="FF003015"/>
          <bgColor rgb="FF003015"/>
        </patternFill>
      </fill>
      <border/>
    </dxf>
    <dxf>
      <font>
        <color rgb="FFFFCC33"/>
      </font>
      <fill>
        <patternFill patternType="solid">
          <fgColor rgb="FF330066"/>
          <bgColor rgb="FF330066"/>
        </patternFill>
      </fill>
      <border/>
    </dxf>
    <dxf>
      <font>
        <color rgb="FF5F6A72"/>
      </font>
      <fill>
        <patternFill patternType="solid">
          <fgColor rgb="FFCC0033"/>
          <bgColor rgb="FFCC0033"/>
        </patternFill>
      </fill>
      <border/>
    </dxf>
    <dxf>
      <font>
        <color rgb="FFFFFFFF"/>
      </font>
      <fill>
        <patternFill patternType="solid">
          <fgColor rgb="FF7BAFD4"/>
          <bgColor rgb="FF7BAFD4"/>
        </patternFill>
      </fill>
      <border/>
    </dxf>
    <dxf>
      <font>
        <color rgb="FFFFFFFF"/>
      </font>
      <fill>
        <patternFill patternType="solid">
          <fgColor rgb="FFC5050C"/>
          <bgColor rgb="FFC5050C"/>
        </patternFill>
      </fill>
      <border/>
    </dxf>
    <dxf>
      <font>
        <color rgb="FF00205B"/>
      </font>
      <fill>
        <patternFill patternType="solid">
          <fgColor rgb="FFC8102E"/>
          <bgColor rgb="FFC8102E"/>
        </patternFill>
      </fill>
      <border/>
    </dxf>
    <dxf>
      <font>
        <color rgb="FFFFC72C"/>
      </font>
      <fill>
        <patternFill patternType="solid">
          <fgColor rgb="FF990000"/>
          <bgColor rgb="FF990000"/>
        </patternFill>
      </fill>
      <border/>
    </dxf>
    <dxf>
      <font>
        <color rgb="FF1E1E1E"/>
      </font>
      <fill>
        <patternFill patternType="solid">
          <fgColor rgb="FFC60C30"/>
          <bgColor rgb="FFC60C30"/>
        </patternFill>
      </fill>
      <border/>
    </dxf>
    <dxf>
      <font>
        <color rgb="FF000000"/>
      </font>
      <fill>
        <patternFill patternType="solid">
          <fgColor rgb="FFFFB300"/>
          <bgColor rgb="FFFFB300"/>
        </patternFill>
      </fill>
      <border/>
    </dxf>
    <dxf>
      <font>
        <color rgb="FFB2B4B2"/>
      </font>
      <fill>
        <patternFill patternType="solid">
          <fgColor rgb="FFC8102E"/>
          <bgColor rgb="FFC8102E"/>
        </patternFill>
      </fill>
      <border/>
    </dxf>
    <dxf>
      <font>
        <color rgb="FF000000"/>
      </font>
      <fill>
        <patternFill patternType="solid">
          <fgColor rgb="FFA10022"/>
          <bgColor rgb="FFA10022"/>
        </patternFill>
      </fill>
      <border/>
    </dxf>
    <dxf>
      <font>
        <color rgb="FFFDD023"/>
      </font>
      <fill>
        <patternFill patternType="solid">
          <fgColor rgb="FF461D7C"/>
          <bgColor rgb="FF461D7C"/>
        </patternFill>
      </fill>
      <border/>
    </dxf>
    <dxf>
      <font>
        <color rgb="FFFFFFFF"/>
      </font>
      <fill>
        <patternFill patternType="solid">
          <fgColor rgb="FF9D2235"/>
          <bgColor rgb="FF9D2235"/>
        </patternFill>
      </fill>
      <border/>
    </dxf>
    <dxf>
      <font>
        <color rgb="FF0033A0"/>
      </font>
      <fill>
        <patternFill patternType="solid">
          <fgColor rgb="FFD64309"/>
          <bgColor rgb="FFD64309"/>
        </patternFill>
      </fill>
      <border/>
    </dxf>
    <dxf>
      <font>
        <color rgb="FF13294B"/>
      </font>
      <fill>
        <patternFill patternType="solid">
          <fgColor rgb="FFE84A27"/>
          <bgColor rgb="FFE84A27"/>
        </patternFill>
      </fill>
      <border/>
    </dxf>
    <dxf>
      <font>
        <color rgb="FFFFCB05"/>
      </font>
      <fill>
        <patternFill patternType="solid">
          <fgColor rgb="FF00274C"/>
          <bgColor rgb="FF00274C"/>
        </patternFill>
      </fill>
      <border/>
    </dxf>
    <dxf>
      <font>
        <color rgb="FF000000"/>
      </font>
      <fill>
        <patternFill patternType="solid">
          <fgColor rgb="FF006747"/>
          <bgColor rgb="FF006747"/>
        </patternFill>
      </fill>
      <border/>
    </dxf>
    <dxf>
      <font>
        <color rgb="FF000000"/>
      </font>
      <fill>
        <patternFill patternType="solid">
          <fgColor rgb="FFFF7300"/>
          <bgColor rgb="FFFF7300"/>
        </patternFill>
      </fill>
      <border/>
    </dxf>
    <dxf>
      <font>
        <color rgb="FFF2A900"/>
      </font>
      <fill>
        <patternFill patternType="solid">
          <fgColor rgb="FF2D68C4"/>
          <bgColor rgb="FF2D68C4"/>
        </patternFill>
      </fill>
      <border/>
    </dxf>
    <dxf>
      <font>
        <color rgb="FFC8C8C8"/>
      </font>
      <fill>
        <patternFill patternType="solid">
          <fgColor rgb="FF005CA9"/>
          <bgColor rgb="FF005CA9"/>
        </patternFill>
      </fill>
      <border/>
    </dxf>
    <dxf>
      <font>
        <color rgb="FFE8000D"/>
      </font>
      <fill>
        <patternFill patternType="solid">
          <fgColor rgb="FF0051BA"/>
          <bgColor rgb="FF0051BA"/>
        </patternFill>
      </fill>
      <border/>
    </dxf>
    <dxf>
      <font>
        <color rgb="FFE10028"/>
      </font>
      <fill>
        <patternFill patternType="solid">
          <fgColor rgb="FF821019"/>
          <bgColor rgb="FF821019"/>
        </patternFill>
      </fill>
      <border/>
    </dxf>
    <dxf>
      <font>
        <color rgb="FFEEEDEB"/>
      </font>
      <fill>
        <patternFill patternType="solid">
          <fgColor rgb="FF990000"/>
          <bgColor rgb="FF990000"/>
        </patternFill>
      </fill>
      <border/>
    </dxf>
    <dxf>
      <font>
        <color rgb="FFFDF9D8"/>
      </font>
      <fill>
        <patternFill patternType="solid">
          <fgColor rgb="FF841617"/>
          <bgColor rgb="FF841617"/>
        </patternFill>
      </fill>
      <border/>
    </dxf>
    <dxf>
      <font>
        <color rgb="FFC41230"/>
      </font>
      <fill>
        <patternFill patternType="solid">
          <fgColor rgb="FF002D62"/>
          <bgColor rgb="FF002D62"/>
        </patternFill>
      </fill>
      <border/>
    </dxf>
    <dxf>
      <font>
        <color rgb="FFFFFFFF"/>
      </font>
      <fill>
        <patternFill patternType="solid">
          <fgColor rgb="FF002E5D"/>
          <bgColor rgb="FF002E5D"/>
        </patternFill>
      </fill>
      <border/>
    </dxf>
    <dxf>
      <font>
        <color rgb="FF000000"/>
      </font>
      <fill>
        <patternFill patternType="solid">
          <fgColor rgb="FFAD0000"/>
          <bgColor rgb="FFAD0000"/>
        </patternFill>
      </fill>
      <border/>
    </dxf>
    <dxf>
      <font>
        <color rgb="FF13B5EA"/>
      </font>
      <fill>
        <patternFill patternType="solid">
          <fgColor rgb="FF00205B"/>
          <bgColor rgb="FF00205B"/>
        </patternFill>
      </fill>
      <border/>
    </dxf>
    <dxf>
      <font>
        <color rgb="FFFFC20E"/>
      </font>
      <fill>
        <patternFill patternType="solid">
          <fgColor rgb="FFB18906"/>
          <bgColor rgb="FFB18906"/>
        </patternFill>
      </fill>
      <border/>
    </dxf>
    <dxf>
      <font>
        <color rgb="FF9EA2A2"/>
      </font>
      <fill>
        <patternFill patternType="solid">
          <fgColor rgb="FF0C2340"/>
          <bgColor rgb="FF0C234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1066800" cy="866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333375</xdr:colOff>
      <xdr:row>0</xdr:row>
      <xdr:rowOff>95250</xdr:rowOff>
    </xdr:from>
    <xdr:ext cx="962025" cy="8286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29"/>
    <col customWidth="1" min="3" max="3" width="19.43"/>
    <col customWidth="1" min="4" max="4" width="3.29"/>
    <col customWidth="1" min="5" max="5" width="19.43"/>
    <col customWidth="1" min="6" max="6" width="3.29"/>
    <col customWidth="1" min="7" max="7" width="19.43"/>
    <col customWidth="1" min="8" max="8" width="3.29"/>
    <col customWidth="1" min="9" max="11" width="19.43"/>
    <col customWidth="1" min="12" max="12" width="3.29"/>
    <col customWidth="1" min="13" max="13" width="19.43"/>
    <col customWidth="1" min="14" max="14" width="3.29"/>
    <col customWidth="1" min="15" max="15" width="19.43"/>
    <col customWidth="1" min="16" max="16" width="3.29"/>
    <col customWidth="1" min="17" max="17" width="19.43"/>
    <col customWidth="1" min="18" max="18" width="3.29"/>
    <col customWidth="1" min="19" max="19" width="19.43"/>
  </cols>
  <sheetData>
    <row r="1">
      <c r="A1" s="1"/>
      <c r="B1" s="2"/>
      <c r="C1" s="2"/>
      <c r="D1" s="2"/>
      <c r="E1" s="2"/>
      <c r="F1" s="2"/>
      <c r="G1" s="2"/>
      <c r="H1" s="2"/>
      <c r="I1" s="2"/>
      <c r="J1" s="3" t="s">
        <v>0</v>
      </c>
      <c r="K1" s="2"/>
      <c r="L1" s="1"/>
      <c r="M1" s="2"/>
      <c r="N1" s="1"/>
      <c r="O1" s="2"/>
      <c r="P1" s="2"/>
      <c r="Q1" s="2"/>
      <c r="R1" s="2"/>
      <c r="S1" s="2"/>
      <c r="T1" s="2"/>
      <c r="U1" s="2"/>
      <c r="V1" s="2"/>
      <c r="W1" s="2"/>
      <c r="X1" s="2"/>
      <c r="Y1" s="2"/>
      <c r="Z1" s="2"/>
    </row>
    <row r="2">
      <c r="A2" s="4" t="s">
        <v>1</v>
      </c>
      <c r="B2" s="2"/>
      <c r="C2" s="2"/>
      <c r="D2" s="2"/>
      <c r="E2" s="2"/>
      <c r="F2" s="2"/>
      <c r="G2" s="2"/>
      <c r="H2" s="2"/>
      <c r="I2" s="5" t="str">
        <f>Input!A1&amp;" "&amp;Input!A2</f>
        <v>16 South Dakota</v>
      </c>
      <c r="J2" s="6"/>
      <c r="K2" s="7"/>
      <c r="L2" s="2"/>
      <c r="M2" s="2"/>
      <c r="N2" s="2"/>
      <c r="O2" s="2"/>
      <c r="P2" s="2"/>
      <c r="Q2" s="2"/>
      <c r="R2" s="2"/>
      <c r="S2" s="4" t="s">
        <v>1</v>
      </c>
      <c r="T2" s="2"/>
      <c r="U2" s="2"/>
      <c r="V2" s="2"/>
      <c r="W2" s="2"/>
      <c r="X2" s="2"/>
      <c r="Y2" s="2"/>
      <c r="Z2" s="2"/>
    </row>
    <row r="3">
      <c r="A3" s="1" t="str">
        <f>Input!A18&amp;" "&amp;Input!A19</f>
        <v>1 Gonzaga</v>
      </c>
      <c r="B3" s="1">
        <v>85.0</v>
      </c>
      <c r="C3" s="2"/>
      <c r="D3" s="2"/>
      <c r="E3" s="2"/>
      <c r="F3" s="2"/>
      <c r="G3" s="2"/>
      <c r="H3" s="2"/>
      <c r="I3" s="8"/>
      <c r="J3" s="2"/>
      <c r="K3" s="9" t="s">
        <v>2</v>
      </c>
      <c r="L3" s="2"/>
      <c r="M3" s="2"/>
      <c r="N3" s="2"/>
      <c r="O3" s="2"/>
      <c r="P3" s="2"/>
      <c r="Q3" s="2"/>
      <c r="R3" s="1">
        <v>80.0</v>
      </c>
      <c r="S3" s="10" t="str">
        <f>Input!A84&amp;" "&amp;Input!A85</f>
        <v>1 Baylor</v>
      </c>
      <c r="T3" s="2"/>
      <c r="U3" s="2"/>
      <c r="V3" s="2"/>
      <c r="W3" s="2"/>
      <c r="X3" s="2"/>
      <c r="Y3" s="2"/>
      <c r="Z3" s="2"/>
    </row>
    <row r="4">
      <c r="A4" s="2"/>
      <c r="B4" s="2"/>
      <c r="C4" s="2" t="str">
        <f>IFS(B3&gt;B5,A3,B3&lt;B5,A5,ISBLANK(B3),"")</f>
        <v>1 Gonzaga</v>
      </c>
      <c r="D4" s="1">
        <v>92.0</v>
      </c>
      <c r="E4" s="2"/>
      <c r="F4" s="2"/>
      <c r="G4" s="2"/>
      <c r="H4" s="2"/>
      <c r="I4" s="11" t="str">
        <f>Input!A3&amp;" "&amp;Input!A4</f>
        <v>16 N.C. A&amp;T</v>
      </c>
      <c r="J4" s="12"/>
      <c r="K4" s="13"/>
      <c r="L4" s="2"/>
      <c r="M4" s="2"/>
      <c r="N4" s="2"/>
      <c r="O4" s="2"/>
      <c r="P4" s="1">
        <v>93.0</v>
      </c>
      <c r="Q4" s="2" t="str">
        <f>IFS(R3&gt;R5,S3,R3&lt;R5,S5,ISBLANK(R3),"")</f>
        <v>1 Baylor</v>
      </c>
      <c r="R4" s="2"/>
      <c r="S4" s="2"/>
      <c r="T4" s="2"/>
      <c r="U4" s="2"/>
      <c r="V4" s="2"/>
      <c r="W4" s="2"/>
      <c r="X4" s="2"/>
      <c r="Y4" s="2"/>
      <c r="Z4" s="2"/>
    </row>
    <row r="5">
      <c r="A5" s="1" t="str">
        <f>K3</f>
        <v>16 South Dakota</v>
      </c>
      <c r="B5" s="1">
        <v>75.0</v>
      </c>
      <c r="C5" s="2"/>
      <c r="D5" s="2"/>
      <c r="E5" s="2"/>
      <c r="F5" s="2"/>
      <c r="G5" s="2"/>
      <c r="H5" s="2"/>
      <c r="I5" s="5" t="str">
        <f>Input!A5&amp;" "&amp;Input!A6</f>
        <v>12 Minnesota</v>
      </c>
      <c r="J5" s="14"/>
      <c r="K5" s="7"/>
      <c r="L5" s="2"/>
      <c r="M5" s="2"/>
      <c r="N5" s="2"/>
      <c r="O5" s="2"/>
      <c r="P5" s="2"/>
      <c r="Q5" s="2"/>
      <c r="R5" s="1">
        <v>49.0</v>
      </c>
      <c r="S5" s="10" t="str">
        <f>K9</f>
        <v>16 PVAMU</v>
      </c>
      <c r="T5" s="2"/>
      <c r="U5" s="2"/>
      <c r="V5" s="2"/>
      <c r="W5" s="2"/>
      <c r="X5" s="2"/>
      <c r="Y5" s="2"/>
      <c r="Z5" s="2"/>
    </row>
    <row r="6">
      <c r="A6" s="2"/>
      <c r="B6" s="2"/>
      <c r="C6" s="2"/>
      <c r="D6" s="2"/>
      <c r="E6" s="2" t="str">
        <f>IFS(D4&gt;D8,C4,D4&lt;D8,C8,ISBLANK(D4),"")</f>
        <v>1 Gonzaga</v>
      </c>
      <c r="F6" s="1">
        <v>84.0</v>
      </c>
      <c r="G6" s="2"/>
      <c r="H6" s="2"/>
      <c r="I6" s="8"/>
      <c r="J6" s="15"/>
      <c r="K6" s="9" t="s">
        <v>3</v>
      </c>
      <c r="L6" s="2"/>
      <c r="M6" s="2"/>
      <c r="N6" s="1">
        <v>56.0</v>
      </c>
      <c r="O6" s="2" t="str">
        <f>IFS(P4&gt;P8,Q4,P4&lt;P8,Q8,ISBLANK(P4),"")</f>
        <v>1 Baylor</v>
      </c>
      <c r="P6" s="2"/>
      <c r="Q6" s="2"/>
      <c r="R6" s="2"/>
      <c r="S6" s="2"/>
      <c r="T6" s="2"/>
      <c r="U6" s="2"/>
      <c r="V6" s="2"/>
      <c r="W6" s="2"/>
      <c r="X6" s="2"/>
      <c r="Y6" s="2"/>
      <c r="Z6" s="2"/>
    </row>
    <row r="7">
      <c r="A7" s="1" t="str">
        <f>Input!A22&amp;" "&amp;Input!A23</f>
        <v>8 Loyola Chicago</v>
      </c>
      <c r="B7" s="1">
        <v>81.0</v>
      </c>
      <c r="C7" s="2"/>
      <c r="D7" s="2"/>
      <c r="E7" s="2"/>
      <c r="F7" s="2"/>
      <c r="G7" s="2"/>
      <c r="H7" s="2"/>
      <c r="I7" s="11" t="str">
        <f>Input!A7&amp;" "&amp;Input!A8</f>
        <v>12 Colorado St.</v>
      </c>
      <c r="J7" s="16"/>
      <c r="K7" s="13"/>
      <c r="L7" s="2"/>
      <c r="M7" s="2"/>
      <c r="N7" s="2"/>
      <c r="O7" s="2"/>
      <c r="P7" s="2"/>
      <c r="Q7" s="2"/>
      <c r="R7" s="1">
        <v>81.0</v>
      </c>
      <c r="S7" s="10" t="str">
        <f>Input!A88&amp;" "&amp;Input!A89</f>
        <v>8 Rutgers</v>
      </c>
      <c r="T7" s="2"/>
      <c r="U7" s="2"/>
      <c r="V7" s="2"/>
      <c r="W7" s="2"/>
      <c r="X7" s="2"/>
      <c r="Y7" s="2"/>
      <c r="Z7" s="2"/>
    </row>
    <row r="8">
      <c r="A8" s="2"/>
      <c r="B8" s="2"/>
      <c r="C8" s="2" t="str">
        <f>IFS(B7&gt;B9,A7,B7&lt;B9,A9,ISBLANK(B7),"")</f>
        <v>8 Loyola Chicago</v>
      </c>
      <c r="D8" s="1">
        <v>73.0</v>
      </c>
      <c r="E8" s="2"/>
      <c r="F8" s="2"/>
      <c r="G8" s="2"/>
      <c r="H8" s="2"/>
      <c r="I8" s="5" t="str">
        <f>Input!A9&amp;" "&amp;Input!A10</f>
        <v>16 Prairie View A&amp;M</v>
      </c>
      <c r="J8" s="6"/>
      <c r="K8" s="7"/>
      <c r="L8" s="2"/>
      <c r="M8" s="2"/>
      <c r="N8" s="2"/>
      <c r="O8" s="2"/>
      <c r="P8" s="1">
        <v>79.0</v>
      </c>
      <c r="Q8" s="2" t="str">
        <f>IFS(R7&gt;R9,S7,R7&lt;R9,S9,ISBLANK(R7),"")</f>
        <v>8 Rutgers</v>
      </c>
      <c r="R8" s="2"/>
      <c r="S8" s="2"/>
      <c r="T8" s="2"/>
      <c r="U8" s="2"/>
      <c r="V8" s="2"/>
      <c r="W8" s="2"/>
      <c r="X8" s="2"/>
      <c r="Y8" s="2"/>
      <c r="Z8" s="2"/>
    </row>
    <row r="9">
      <c r="A9" s="1" t="str">
        <f>Input!A24&amp;" "&amp;Input!A25</f>
        <v>9 San Diego St.</v>
      </c>
      <c r="B9" s="1">
        <v>64.0</v>
      </c>
      <c r="C9" s="2"/>
      <c r="D9" s="2"/>
      <c r="E9" s="2"/>
      <c r="F9" s="2"/>
      <c r="G9" s="2"/>
      <c r="H9" s="2"/>
      <c r="I9" s="8"/>
      <c r="J9" s="2"/>
      <c r="K9" s="9" t="s">
        <v>4</v>
      </c>
      <c r="L9" s="2"/>
      <c r="M9" s="2"/>
      <c r="N9" s="2"/>
      <c r="O9" s="2"/>
      <c r="P9" s="2"/>
      <c r="Q9" s="2"/>
      <c r="R9" s="1">
        <v>77.0</v>
      </c>
      <c r="S9" s="10" t="str">
        <f>Input!A90&amp;" "&amp;Input!A91</f>
        <v>9 North Carolina</v>
      </c>
      <c r="T9" s="2"/>
      <c r="U9" s="2"/>
      <c r="V9" s="2"/>
      <c r="W9" s="2"/>
      <c r="X9" s="2"/>
      <c r="Y9" s="2"/>
      <c r="Z9" s="2"/>
    </row>
    <row r="10">
      <c r="A10" s="2"/>
      <c r="B10" s="2"/>
      <c r="C10" s="2"/>
      <c r="D10" s="2"/>
      <c r="E10" s="2"/>
      <c r="F10" s="2"/>
      <c r="G10" s="2" t="str">
        <f>IFS(F6&gt;F14,E6,F6&lt;F14,E14,ISBLANK(F6),"")</f>
        <v>12 Toledo</v>
      </c>
      <c r="H10" s="1">
        <v>96.0</v>
      </c>
      <c r="I10" s="11" t="str">
        <f>Input!A11&amp;" "&amp;Input!A12</f>
        <v>16 Wagner</v>
      </c>
      <c r="J10" s="12"/>
      <c r="K10" s="13"/>
      <c r="L10" s="1">
        <v>94.0</v>
      </c>
      <c r="M10" s="2" t="str">
        <f>IFS(N6&gt;N14,O6,N6&lt;N14,O14,ISBLANK(N6),"")</f>
        <v>5 Wisconsin</v>
      </c>
      <c r="N10" s="2"/>
      <c r="O10" s="2"/>
      <c r="P10" s="2"/>
      <c r="Q10" s="2"/>
      <c r="R10" s="2"/>
      <c r="S10" s="2"/>
      <c r="T10" s="2"/>
      <c r="U10" s="2"/>
      <c r="V10" s="2"/>
      <c r="W10" s="2"/>
      <c r="X10" s="2"/>
      <c r="Y10" s="2"/>
      <c r="Z10" s="2"/>
    </row>
    <row r="11">
      <c r="A11" s="1" t="str">
        <f>Input!A26&amp;" "&amp;Input!A27</f>
        <v>5 Purdue</v>
      </c>
      <c r="B11" s="1">
        <v>82.0</v>
      </c>
      <c r="C11" s="2"/>
      <c r="D11" s="2"/>
      <c r="E11" s="2"/>
      <c r="F11" s="2"/>
      <c r="G11" s="2"/>
      <c r="H11" s="2"/>
      <c r="I11" s="5" t="str">
        <f>Input!A13&amp;" "&amp;Input!A14</f>
        <v>11 Indiana</v>
      </c>
      <c r="J11" s="14"/>
      <c r="K11" s="7"/>
      <c r="L11" s="2"/>
      <c r="M11" s="2"/>
      <c r="N11" s="2"/>
      <c r="O11" s="2"/>
      <c r="P11" s="2"/>
      <c r="Q11" s="2"/>
      <c r="R11" s="1">
        <v>69.0</v>
      </c>
      <c r="S11" s="10" t="str">
        <f>Input!A92&amp;" "&amp;Input!A93</f>
        <v>5 Wisconsin</v>
      </c>
      <c r="T11" s="2"/>
      <c r="U11" s="2"/>
      <c r="V11" s="2"/>
      <c r="W11" s="2"/>
      <c r="X11" s="2"/>
      <c r="Y11" s="2"/>
      <c r="Z11" s="2"/>
    </row>
    <row r="12">
      <c r="A12" s="2"/>
      <c r="B12" s="2"/>
      <c r="C12" s="2" t="str">
        <f>IFS(B11&gt;B13,A11,B11&lt;B13,A13,ISBLANK(B11),"")</f>
        <v>12 Toledo</v>
      </c>
      <c r="D12" s="1">
        <v>83.0</v>
      </c>
      <c r="E12" s="2"/>
      <c r="F12" s="2"/>
      <c r="G12" s="2"/>
      <c r="H12" s="2"/>
      <c r="I12" s="8"/>
      <c r="J12" s="15"/>
      <c r="K12" s="9" t="s">
        <v>5</v>
      </c>
      <c r="L12" s="2"/>
      <c r="M12" s="2"/>
      <c r="N12" s="2"/>
      <c r="O12" s="2"/>
      <c r="P12" s="1">
        <v>72.0</v>
      </c>
      <c r="Q12" s="2" t="str">
        <f>IFS(R11&gt;R13,S11,R11&lt;R13,S13,ISBLANK(R11),"")</f>
        <v>5 Wisconsin</v>
      </c>
      <c r="R12" s="2"/>
      <c r="S12" s="2"/>
      <c r="T12" s="2"/>
      <c r="U12" s="2"/>
      <c r="V12" s="2"/>
      <c r="W12" s="2"/>
      <c r="X12" s="2"/>
      <c r="Y12" s="2"/>
      <c r="Z12" s="2"/>
    </row>
    <row r="13">
      <c r="A13" s="1" t="str">
        <f>Input!A28&amp;" "&amp;Input!A29</f>
        <v>12 Toledo</v>
      </c>
      <c r="B13" s="1">
        <v>86.0</v>
      </c>
      <c r="C13" s="2"/>
      <c r="D13" s="2"/>
      <c r="E13" s="2"/>
      <c r="F13" s="2"/>
      <c r="G13" s="2"/>
      <c r="H13" s="2"/>
      <c r="I13" s="11" t="str">
        <f>Input!A15&amp;" "&amp;Input!A16</f>
        <v>11 Xavier</v>
      </c>
      <c r="J13" s="16"/>
      <c r="K13" s="13"/>
      <c r="L13" s="2"/>
      <c r="M13" s="2"/>
      <c r="N13" s="2"/>
      <c r="O13" s="2"/>
      <c r="P13" s="2"/>
      <c r="Q13" s="2"/>
      <c r="R13" s="1">
        <v>67.0</v>
      </c>
      <c r="S13" s="10" t="str">
        <f>Input!A94&amp;" "&amp;Input!A95</f>
        <v>12 Belmont</v>
      </c>
      <c r="T13" s="2"/>
      <c r="U13" s="2"/>
      <c r="V13" s="2"/>
      <c r="W13" s="2"/>
      <c r="X13" s="2"/>
      <c r="Y13" s="2"/>
      <c r="Z13" s="2"/>
    </row>
    <row r="14">
      <c r="A14" s="2"/>
      <c r="B14" s="2"/>
      <c r="C14" s="2"/>
      <c r="D14" s="2"/>
      <c r="E14" s="2" t="str">
        <f>IFS(D12&gt;D16,C12,D12&lt;D16,C16,ISBLANK(D12),"")</f>
        <v>12 Toledo</v>
      </c>
      <c r="F14" s="1">
        <v>85.0</v>
      </c>
      <c r="G14" s="2"/>
      <c r="H14" s="2"/>
      <c r="I14" s="2"/>
      <c r="J14" s="2"/>
      <c r="K14" s="2"/>
      <c r="L14" s="2"/>
      <c r="M14" s="2"/>
      <c r="N14" s="1">
        <v>88.0</v>
      </c>
      <c r="O14" s="2" t="str">
        <f>IFS(P12&gt;P16,Q12,P12&lt;P16,Q16,ISBLANK(P12),"")</f>
        <v>5 Wisconsin</v>
      </c>
      <c r="P14" s="2"/>
      <c r="Q14" s="2"/>
      <c r="R14" s="2"/>
      <c r="S14" s="2"/>
      <c r="T14" s="2"/>
      <c r="U14" s="2"/>
      <c r="V14" s="2"/>
      <c r="W14" s="2"/>
      <c r="X14" s="2"/>
      <c r="Y14" s="2"/>
      <c r="Z14" s="2"/>
    </row>
    <row r="15">
      <c r="A15" s="1" t="str">
        <f>Input!A30&amp;" "&amp;Input!A31</f>
        <v>4 Texas</v>
      </c>
      <c r="B15" s="1">
        <v>89.0</v>
      </c>
      <c r="C15" s="2"/>
      <c r="D15" s="2"/>
      <c r="E15" s="2"/>
      <c r="F15" s="2"/>
      <c r="G15" s="2"/>
      <c r="H15" s="2"/>
      <c r="I15" s="2"/>
      <c r="J15" s="2"/>
      <c r="K15" s="2"/>
      <c r="L15" s="2"/>
      <c r="M15" s="2"/>
      <c r="N15" s="2"/>
      <c r="O15" s="2"/>
      <c r="P15" s="2"/>
      <c r="Q15" s="2"/>
      <c r="R15" s="1">
        <v>81.0</v>
      </c>
      <c r="S15" s="10" t="str">
        <f>Input!A96&amp;" "&amp;Input!A97</f>
        <v>4 USC</v>
      </c>
      <c r="T15" s="2"/>
      <c r="U15" s="2"/>
      <c r="V15" s="2"/>
      <c r="W15" s="2"/>
      <c r="X15" s="2"/>
      <c r="Y15" s="2"/>
      <c r="Z15" s="2"/>
    </row>
    <row r="16">
      <c r="A16" s="2"/>
      <c r="B16" s="2"/>
      <c r="C16" s="2" t="str">
        <f>IFS(B15&gt;B17,A15,B15&lt;B17,A17,ISBLANK(B15),"")</f>
        <v>4 Texas</v>
      </c>
      <c r="D16" s="1">
        <v>76.0</v>
      </c>
      <c r="E16" s="2"/>
      <c r="F16" s="2"/>
      <c r="G16" s="2"/>
      <c r="H16" s="2"/>
      <c r="I16" s="2"/>
      <c r="J16" s="2"/>
      <c r="K16" s="2"/>
      <c r="L16" s="2"/>
      <c r="M16" s="2"/>
      <c r="N16" s="2"/>
      <c r="O16" s="2"/>
      <c r="P16" s="1">
        <v>63.0</v>
      </c>
      <c r="Q16" s="2" t="str">
        <f>IFS(R15&gt;R17,S15,R15&lt;R17,S17,ISBLANK(R15),"")</f>
        <v>4 USC</v>
      </c>
      <c r="R16" s="2"/>
      <c r="S16" s="2"/>
      <c r="T16" s="2"/>
      <c r="U16" s="2"/>
      <c r="V16" s="2"/>
      <c r="W16" s="2"/>
      <c r="X16" s="2"/>
      <c r="Y16" s="2"/>
      <c r="Z16" s="2"/>
    </row>
    <row r="17">
      <c r="A17" s="1" t="str">
        <f>Input!A32&amp;" "&amp;Input!A33</f>
        <v>13 UCSB</v>
      </c>
      <c r="B17" s="1">
        <v>63.0</v>
      </c>
      <c r="C17" s="2"/>
      <c r="D17" s="2"/>
      <c r="E17" s="2"/>
      <c r="F17" s="2"/>
      <c r="G17" s="2"/>
      <c r="H17" s="2"/>
      <c r="I17" s="2"/>
      <c r="J17" s="2"/>
      <c r="K17" s="2"/>
      <c r="L17" s="2"/>
      <c r="M17" s="2"/>
      <c r="N17" s="2"/>
      <c r="O17" s="2"/>
      <c r="P17" s="2"/>
      <c r="Q17" s="2"/>
      <c r="R17" s="1">
        <v>61.0</v>
      </c>
      <c r="S17" s="10" t="str">
        <f>Input!A98&amp;" "&amp;Input!A99</f>
        <v>13 W. Kentucky</v>
      </c>
      <c r="T17" s="2"/>
      <c r="U17" s="2"/>
      <c r="V17" s="2"/>
      <c r="W17" s="2"/>
      <c r="X17" s="2"/>
      <c r="Y17" s="2"/>
      <c r="Z17" s="2"/>
    </row>
    <row r="18">
      <c r="A18" s="2"/>
      <c r="B18" s="2"/>
      <c r="C18" s="2"/>
      <c r="D18" s="2"/>
      <c r="E18" s="2"/>
      <c r="F18" s="2"/>
      <c r="G18" s="2"/>
      <c r="H18" s="2"/>
      <c r="I18" s="17" t="str">
        <f>IFS(H10&gt;H26,G10,H10&lt;H26,G26,ISBLANK(H10),"")</f>
        <v>2 Iowa</v>
      </c>
      <c r="J18" s="18"/>
      <c r="K18" s="17" t="str">
        <f>IFS(L10&gt;L26,M10,L10&lt;L26,M26,ISBLANK(L10),"")</f>
        <v>5 Wisconsin</v>
      </c>
      <c r="L18" s="2"/>
      <c r="M18" s="2"/>
      <c r="N18" s="2"/>
      <c r="O18" s="2"/>
      <c r="P18" s="2"/>
      <c r="Q18" s="2"/>
      <c r="R18" s="2"/>
      <c r="S18" s="2"/>
      <c r="T18" s="2"/>
      <c r="U18" s="2"/>
      <c r="V18" s="2"/>
      <c r="W18" s="2"/>
      <c r="X18" s="2"/>
      <c r="Y18" s="2"/>
      <c r="Z18" s="2"/>
    </row>
    <row r="19">
      <c r="A19" s="1" t="str">
        <f>Input!A34&amp;" "&amp;Input!A35</f>
        <v>6 Missouri</v>
      </c>
      <c r="B19" s="1">
        <v>91.0</v>
      </c>
      <c r="C19" s="2"/>
      <c r="D19" s="2"/>
      <c r="E19" s="2"/>
      <c r="F19" s="2"/>
      <c r="G19" s="2"/>
      <c r="H19" s="2"/>
      <c r="I19" s="17"/>
      <c r="J19" s="17"/>
      <c r="K19" s="17"/>
      <c r="L19" s="2"/>
      <c r="M19" s="2"/>
      <c r="N19" s="2"/>
      <c r="O19" s="2"/>
      <c r="P19" s="2"/>
      <c r="Q19" s="2"/>
      <c r="R19" s="1">
        <v>80.0</v>
      </c>
      <c r="S19" s="10" t="str">
        <f>Input!A100&amp;" "&amp;Input!A101</f>
        <v>6 Virginia Tech</v>
      </c>
      <c r="T19" s="2"/>
      <c r="U19" s="2"/>
      <c r="V19" s="2"/>
      <c r="W19" s="2"/>
      <c r="X19" s="2"/>
      <c r="Y19" s="2"/>
      <c r="Z19" s="2"/>
    </row>
    <row r="20">
      <c r="A20" s="2"/>
      <c r="B20" s="2"/>
      <c r="C20" s="2" t="str">
        <f>IFS(B19&gt;B21,A19,B19&lt;B21,A21,ISBLANK(B19),"")</f>
        <v>6 Missouri</v>
      </c>
      <c r="D20" s="1">
        <v>70.0</v>
      </c>
      <c r="E20" s="2"/>
      <c r="F20" s="2"/>
      <c r="G20" s="2"/>
      <c r="H20" s="2"/>
      <c r="I20" s="17"/>
      <c r="J20" s="17"/>
      <c r="K20" s="17"/>
      <c r="L20" s="2"/>
      <c r="M20" s="2"/>
      <c r="N20" s="2"/>
      <c r="O20" s="2"/>
      <c r="P20" s="1">
        <v>62.0</v>
      </c>
      <c r="Q20" s="2" t="str">
        <f>IFS(R19&gt;R21,S19,R19&lt;R21,S21,ISBLANK(R19),"")</f>
        <v>6 Virginia Tech</v>
      </c>
      <c r="R20" s="2"/>
      <c r="S20" s="2"/>
      <c r="T20" s="2"/>
      <c r="U20" s="2"/>
      <c r="V20" s="2"/>
      <c r="W20" s="2"/>
      <c r="X20" s="2"/>
      <c r="Y20" s="2"/>
      <c r="Z20" s="2"/>
    </row>
    <row r="21">
      <c r="A21" s="1" t="str">
        <f>Input!A36&amp;" "&amp;Input!A37</f>
        <v>11 Seton Hall</v>
      </c>
      <c r="B21" s="1">
        <v>64.0</v>
      </c>
      <c r="C21" s="2"/>
      <c r="D21" s="2"/>
      <c r="E21" s="2"/>
      <c r="F21" s="2"/>
      <c r="G21" s="2"/>
      <c r="H21" s="2"/>
      <c r="I21" s="17"/>
      <c r="J21" s="17"/>
      <c r="K21" s="17"/>
      <c r="L21" s="2"/>
      <c r="M21" s="2"/>
      <c r="N21" s="2"/>
      <c r="O21" s="2"/>
      <c r="P21" s="2"/>
      <c r="Q21" s="2"/>
      <c r="R21" s="1">
        <v>76.0</v>
      </c>
      <c r="S21" s="10" t="str">
        <f>Input!A102&amp;" "&amp;Input!A103</f>
        <v>11 VCU</v>
      </c>
      <c r="T21" s="2"/>
      <c r="U21" s="2"/>
      <c r="V21" s="2"/>
      <c r="W21" s="2"/>
      <c r="X21" s="2"/>
      <c r="Y21" s="2"/>
      <c r="Z21" s="2"/>
    </row>
    <row r="22">
      <c r="A22" s="2"/>
      <c r="B22" s="2"/>
      <c r="C22" s="2"/>
      <c r="D22" s="2"/>
      <c r="E22" s="2" t="str">
        <f>IFS(D20&gt;D24,C20,D20&lt;D24,C24,ISBLANK(D20),"")</f>
        <v>6 Missouri</v>
      </c>
      <c r="F22" s="1">
        <v>67.0</v>
      </c>
      <c r="G22" s="2"/>
      <c r="H22" s="2"/>
      <c r="I22" s="17"/>
      <c r="J22" s="17"/>
      <c r="K22" s="17"/>
      <c r="L22" s="2"/>
      <c r="M22" s="2"/>
      <c r="N22" s="1">
        <v>75.0</v>
      </c>
      <c r="O22" s="2" t="str">
        <f>IFS(P20&gt;P24,Q20,P20&lt;P24,Q24,ISBLANK(P20),"")</f>
        <v>3 Houston</v>
      </c>
      <c r="P22" s="2"/>
      <c r="Q22" s="2"/>
      <c r="R22" s="2"/>
      <c r="S22" s="2"/>
      <c r="T22" s="2"/>
      <c r="U22" s="2"/>
      <c r="V22" s="2"/>
      <c r="W22" s="2"/>
      <c r="X22" s="2"/>
      <c r="Y22" s="2"/>
      <c r="Z22" s="2"/>
    </row>
    <row r="23">
      <c r="A23" s="1" t="str">
        <f>Input!A38&amp;" "&amp;Input!A39</f>
        <v>3 Florida St.</v>
      </c>
      <c r="B23" s="1">
        <v>70.0</v>
      </c>
      <c r="C23" s="2"/>
      <c r="D23" s="2"/>
      <c r="E23" s="2"/>
      <c r="F23" s="2"/>
      <c r="G23" s="2"/>
      <c r="H23" s="2"/>
      <c r="I23" s="17"/>
      <c r="J23" s="17"/>
      <c r="K23" s="17"/>
      <c r="L23" s="2"/>
      <c r="M23" s="2"/>
      <c r="N23" s="2"/>
      <c r="O23" s="2"/>
      <c r="P23" s="2"/>
      <c r="Q23" s="2"/>
      <c r="R23" s="1">
        <v>79.0</v>
      </c>
      <c r="S23" s="10" t="str">
        <f>Input!A104&amp;" "&amp;Input!A105</f>
        <v>3 Houston</v>
      </c>
      <c r="T23" s="2"/>
      <c r="U23" s="2"/>
      <c r="V23" s="2"/>
      <c r="W23" s="2"/>
      <c r="X23" s="2"/>
      <c r="Y23" s="2"/>
      <c r="Z23" s="2"/>
    </row>
    <row r="24">
      <c r="A24" s="2"/>
      <c r="B24" s="2"/>
      <c r="C24" s="2" t="str">
        <f>IFS(B23&gt;B25,A23,B23&lt;B25,A25,ISBLANK(B23),"")</f>
        <v>3 Florida St.</v>
      </c>
      <c r="D24" s="1">
        <v>64.0</v>
      </c>
      <c r="E24" s="2"/>
      <c r="F24" s="2"/>
      <c r="G24" s="2"/>
      <c r="H24" s="2"/>
      <c r="I24" s="17"/>
      <c r="J24" s="17"/>
      <c r="K24" s="17"/>
      <c r="L24" s="2"/>
      <c r="M24" s="2"/>
      <c r="N24" s="2"/>
      <c r="O24" s="2"/>
      <c r="P24" s="1">
        <v>72.0</v>
      </c>
      <c r="Q24" s="2" t="str">
        <f>IFS(R23&gt;R25,S23,R23&lt;R25,S25,ISBLANK(R23),"")</f>
        <v>3 Houston</v>
      </c>
      <c r="R24" s="2"/>
      <c r="S24" s="2"/>
      <c r="T24" s="2"/>
      <c r="U24" s="2"/>
      <c r="V24" s="2"/>
      <c r="W24" s="2"/>
      <c r="X24" s="2"/>
      <c r="Y24" s="2"/>
      <c r="Z24" s="2"/>
    </row>
    <row r="25">
      <c r="A25" s="1" t="str">
        <f>Input!A40&amp;" "&amp;Input!A41</f>
        <v>14 Grand Canyon</v>
      </c>
      <c r="B25" s="1">
        <v>69.0</v>
      </c>
      <c r="C25" s="2"/>
      <c r="D25" s="2"/>
      <c r="E25" s="2"/>
      <c r="F25" s="2"/>
      <c r="G25" s="2"/>
      <c r="H25" s="2"/>
      <c r="I25" s="17"/>
      <c r="J25" s="17"/>
      <c r="K25" s="17"/>
      <c r="L25" s="2"/>
      <c r="M25" s="2"/>
      <c r="N25" s="2"/>
      <c r="O25" s="2"/>
      <c r="P25" s="2"/>
      <c r="Q25" s="2"/>
      <c r="R25" s="1">
        <v>64.0</v>
      </c>
      <c r="S25" s="10" t="str">
        <f>Input!A106&amp;" "&amp;Input!A107</f>
        <v>14 E. Washington</v>
      </c>
      <c r="T25" s="2"/>
      <c r="U25" s="2"/>
      <c r="V25" s="2"/>
      <c r="W25" s="2"/>
      <c r="X25" s="2"/>
      <c r="Y25" s="2"/>
      <c r="Z25" s="2"/>
    </row>
    <row r="26">
      <c r="A26" s="2"/>
      <c r="B26" s="2"/>
      <c r="C26" s="2"/>
      <c r="D26" s="2"/>
      <c r="E26" s="2"/>
      <c r="F26" s="2"/>
      <c r="G26" s="2" t="str">
        <f>IFS(F22&gt;F30,E22,F22&lt;F30,E30,ISBLANK(F22),"")</f>
        <v>2 Iowa</v>
      </c>
      <c r="H26" s="1">
        <v>108.0</v>
      </c>
      <c r="I26" s="17"/>
      <c r="J26" s="17"/>
      <c r="K26" s="17"/>
      <c r="L26" s="1">
        <v>55.0</v>
      </c>
      <c r="M26" s="2" t="str">
        <f>IFS(N22&gt;N30,O22,N22&lt;N30,O30,ISBLANK(N22),"")</f>
        <v>7 LSU</v>
      </c>
      <c r="N26" s="2"/>
      <c r="O26" s="2"/>
      <c r="P26" s="2"/>
      <c r="Q26" s="2"/>
      <c r="R26" s="2"/>
      <c r="S26" s="2"/>
      <c r="T26" s="2"/>
      <c r="U26" s="2"/>
      <c r="V26" s="2"/>
      <c r="W26" s="2"/>
      <c r="X26" s="2"/>
      <c r="Y26" s="2"/>
      <c r="Z26" s="2"/>
    </row>
    <row r="27">
      <c r="A27" s="1" t="str">
        <f>Input!A42&amp;" "&amp;Input!A43</f>
        <v>7 Colorado</v>
      </c>
      <c r="B27" s="1">
        <v>82.0</v>
      </c>
      <c r="C27" s="2"/>
      <c r="D27" s="2"/>
      <c r="E27" s="2"/>
      <c r="F27" s="2"/>
      <c r="G27" s="2"/>
      <c r="H27" s="2"/>
      <c r="I27" s="17"/>
      <c r="J27" s="17"/>
      <c r="K27" s="17"/>
      <c r="L27" s="2"/>
      <c r="M27" s="2"/>
      <c r="N27" s="2"/>
      <c r="O27" s="2"/>
      <c r="P27" s="2"/>
      <c r="Q27" s="2"/>
      <c r="R27" s="1">
        <v>90.0</v>
      </c>
      <c r="S27" s="10" t="str">
        <f>Input!A108&amp;" "&amp;Input!A109</f>
        <v>7 LSU</v>
      </c>
      <c r="T27" s="2"/>
      <c r="U27" s="2"/>
      <c r="V27" s="2"/>
      <c r="W27" s="2"/>
      <c r="X27" s="2"/>
      <c r="Y27" s="2"/>
      <c r="Z27" s="2"/>
    </row>
    <row r="28">
      <c r="A28" s="2"/>
      <c r="B28" s="2"/>
      <c r="C28" s="2" t="str">
        <f>IFS(B27&gt;B29,A27,B27&lt;B29,A29,ISBLANK(B27),"")</f>
        <v>7 Colorado</v>
      </c>
      <c r="D28" s="1">
        <v>68.0</v>
      </c>
      <c r="E28" s="2"/>
      <c r="F28" s="2"/>
      <c r="G28" s="2"/>
      <c r="H28" s="2"/>
      <c r="I28" s="17"/>
      <c r="J28" s="17"/>
      <c r="K28" s="17"/>
      <c r="L28" s="2"/>
      <c r="M28" s="2"/>
      <c r="N28" s="2"/>
      <c r="O28" s="2"/>
      <c r="P28" s="1">
        <v>84.0</v>
      </c>
      <c r="Q28" s="2" t="str">
        <f>IFS(R27&gt;R29,S27,R27&lt;R29,S29,ISBLANK(R27),"")</f>
        <v>7 LSU</v>
      </c>
      <c r="R28" s="2"/>
      <c r="S28" s="2"/>
      <c r="T28" s="2"/>
      <c r="U28" s="2"/>
      <c r="V28" s="2"/>
      <c r="W28" s="2"/>
      <c r="X28" s="2"/>
      <c r="Y28" s="2"/>
      <c r="Z28" s="2"/>
    </row>
    <row r="29">
      <c r="A29" s="1" t="str">
        <f>Input!A44&amp;" "&amp;Input!A45</f>
        <v>10 Drake</v>
      </c>
      <c r="B29" s="1">
        <v>65.0</v>
      </c>
      <c r="C29" s="2"/>
      <c r="D29" s="2"/>
      <c r="E29" s="2"/>
      <c r="F29" s="2"/>
      <c r="G29" s="2"/>
      <c r="H29" s="2"/>
      <c r="I29" s="17"/>
      <c r="J29" s="19" t="s">
        <v>6</v>
      </c>
      <c r="K29" s="17"/>
      <c r="L29" s="2"/>
      <c r="M29" s="2"/>
      <c r="N29" s="2"/>
      <c r="O29" s="2"/>
      <c r="P29" s="2"/>
      <c r="Q29" s="2"/>
      <c r="R29" s="1">
        <v>74.0</v>
      </c>
      <c r="S29" s="10" t="str">
        <f>Input!A110&amp;" "&amp;Input!A111</f>
        <v>10 Boise St.</v>
      </c>
      <c r="T29" s="2"/>
      <c r="U29" s="2"/>
      <c r="V29" s="2"/>
      <c r="W29" s="2"/>
      <c r="X29" s="2"/>
      <c r="Y29" s="2"/>
      <c r="Z29" s="2"/>
    </row>
    <row r="30">
      <c r="A30" s="2"/>
      <c r="B30" s="2"/>
      <c r="C30" s="2"/>
      <c r="D30" s="2"/>
      <c r="E30" s="2" t="str">
        <f>IFS(D28&gt;D32,C28,D28&lt;D32,C32,ISBLANK(D28),"")</f>
        <v>2 Iowa</v>
      </c>
      <c r="F30" s="1">
        <v>88.0</v>
      </c>
      <c r="G30" s="2"/>
      <c r="H30" s="2"/>
      <c r="I30" s="20" t="str">
        <f>I18</f>
        <v>2 Iowa</v>
      </c>
      <c r="J30" s="21"/>
      <c r="K30" s="20" t="str">
        <f>K18</f>
        <v>5 Wisconsin</v>
      </c>
      <c r="L30" s="2"/>
      <c r="M30" s="2"/>
      <c r="N30" s="1">
        <v>85.0</v>
      </c>
      <c r="O30" s="2" t="str">
        <f>IFS(P28&gt;P32,Q28,P28&lt;P32,Q32,ISBLANK(P28),"")</f>
        <v>7 LSU</v>
      </c>
      <c r="P30" s="2"/>
      <c r="Q30" s="2"/>
      <c r="R30" s="2"/>
      <c r="S30" s="2"/>
      <c r="T30" s="2"/>
      <c r="U30" s="2"/>
      <c r="V30" s="2"/>
      <c r="W30" s="2"/>
      <c r="X30" s="2"/>
      <c r="Y30" s="2"/>
      <c r="Z30" s="2"/>
    </row>
    <row r="31">
      <c r="A31" s="1" t="str">
        <f>Input!A46&amp;" "&amp;Input!A47</f>
        <v>2 Iowa</v>
      </c>
      <c r="B31" s="1">
        <v>71.0</v>
      </c>
      <c r="C31" s="2"/>
      <c r="D31" s="2"/>
      <c r="E31" s="2"/>
      <c r="F31" s="2"/>
      <c r="G31" s="2"/>
      <c r="H31" s="2"/>
      <c r="I31" s="22"/>
      <c r="J31" s="17"/>
      <c r="K31" s="22"/>
      <c r="L31" s="2"/>
      <c r="M31" s="2"/>
      <c r="N31" s="2"/>
      <c r="O31" s="2"/>
      <c r="P31" s="2"/>
      <c r="Q31" s="2"/>
      <c r="R31" s="1">
        <v>83.0</v>
      </c>
      <c r="S31" s="10" t="str">
        <f>Input!A112&amp;" "&amp;Input!A113</f>
        <v>2 Illinois</v>
      </c>
      <c r="T31" s="2"/>
      <c r="U31" s="2"/>
      <c r="V31" s="2"/>
      <c r="W31" s="2"/>
      <c r="X31" s="2"/>
      <c r="Y31" s="2"/>
      <c r="Z31" s="2"/>
    </row>
    <row r="32">
      <c r="A32" s="2"/>
      <c r="B32" s="2"/>
      <c r="C32" s="2" t="str">
        <f>IFS(B31&gt;B33,A31,B31&lt;B33,A33,ISBLANK(B31),"")</f>
        <v>2 Iowa</v>
      </c>
      <c r="D32" s="1">
        <v>84.0</v>
      </c>
      <c r="E32" s="2"/>
      <c r="F32" s="2"/>
      <c r="G32" s="2"/>
      <c r="H32" s="2"/>
      <c r="I32" s="23">
        <v>81.0</v>
      </c>
      <c r="J32" s="24">
        <v>69.0</v>
      </c>
      <c r="K32" s="25">
        <v>55.0</v>
      </c>
      <c r="L32" s="2"/>
      <c r="M32" s="2"/>
      <c r="N32" s="2"/>
      <c r="O32" s="2"/>
      <c r="P32" s="1">
        <v>72.0</v>
      </c>
      <c r="Q32" s="2" t="str">
        <f>IFS(R31&gt;R33,S31,R31&lt;R33,S33,ISBLANK(R31),"")</f>
        <v>2 Illinois</v>
      </c>
      <c r="R32" s="2"/>
      <c r="S32" s="2"/>
      <c r="T32" s="2"/>
      <c r="U32" s="2"/>
      <c r="V32" s="2"/>
      <c r="W32" s="2"/>
      <c r="X32" s="2"/>
      <c r="Y32" s="2"/>
      <c r="Z32" s="2"/>
    </row>
    <row r="33">
      <c r="A33" s="1" t="str">
        <f>Input!A48&amp;" "&amp;Input!A49</f>
        <v>15 Siena</v>
      </c>
      <c r="B33" s="1">
        <v>49.0</v>
      </c>
      <c r="C33" s="2"/>
      <c r="D33" s="2"/>
      <c r="E33" s="2"/>
      <c r="F33" s="2"/>
      <c r="G33" s="2"/>
      <c r="H33" s="2"/>
      <c r="I33" s="26"/>
      <c r="J33" s="20" t="str">
        <f>IFS(I32&gt;I37,I30,I32&lt;I37,I38,ISBLANK(I32),"")&amp;IF(ISBLANK(J32),"",(" ("&amp;J32&amp;")"))</f>
        <v>1 Ohio St. (69)</v>
      </c>
      <c r="K33" s="27"/>
      <c r="L33" s="2"/>
      <c r="M33" s="2"/>
      <c r="N33" s="2"/>
      <c r="O33" s="2"/>
      <c r="P33" s="2"/>
      <c r="Q33" s="2"/>
      <c r="R33" s="1">
        <v>53.0</v>
      </c>
      <c r="S33" s="10" t="str">
        <f>Input!A114&amp;" "&amp;Input!A115</f>
        <v>15 Sam Houston St.</v>
      </c>
      <c r="T33" s="2"/>
      <c r="U33" s="2"/>
      <c r="V33" s="2"/>
      <c r="W33" s="2"/>
      <c r="X33" s="2"/>
      <c r="Y33" s="2"/>
      <c r="Z33" s="2"/>
    </row>
    <row r="34">
      <c r="A34" s="2"/>
      <c r="B34" s="2"/>
      <c r="C34" s="2"/>
      <c r="D34" s="2"/>
      <c r="E34" s="2"/>
      <c r="F34" s="2"/>
      <c r="G34" s="2"/>
      <c r="H34" s="2"/>
      <c r="I34" s="26"/>
      <c r="J34" s="22"/>
      <c r="K34" s="27"/>
      <c r="L34" s="2"/>
      <c r="M34" s="2"/>
      <c r="N34" s="2"/>
      <c r="O34" s="2"/>
      <c r="P34" s="2"/>
      <c r="Q34" s="2"/>
      <c r="R34" s="2"/>
      <c r="S34" s="2"/>
      <c r="T34" s="2"/>
      <c r="U34" s="2"/>
      <c r="V34" s="2"/>
      <c r="W34" s="2"/>
      <c r="X34" s="2"/>
      <c r="Y34" s="2"/>
      <c r="Z34" s="2"/>
    </row>
    <row r="35">
      <c r="A35" s="4" t="s">
        <v>1</v>
      </c>
      <c r="B35" s="1"/>
      <c r="C35" s="2"/>
      <c r="D35" s="2"/>
      <c r="E35" s="2"/>
      <c r="F35" s="2"/>
      <c r="G35" s="2"/>
      <c r="H35" s="2"/>
      <c r="I35" s="26"/>
      <c r="J35" s="20" t="str">
        <f>IFS(K32&gt;K37,K30,K32&lt;K37,K38,ISBLANK(K32),"")&amp;IF(ISBLANK(J37),"",(" ("&amp;J37&amp;")"))</f>
        <v>4 Kansas (56)</v>
      </c>
      <c r="K35" s="27"/>
      <c r="L35" s="2"/>
      <c r="M35" s="2"/>
      <c r="N35" s="2"/>
      <c r="O35" s="2"/>
      <c r="P35" s="2"/>
      <c r="Q35" s="2"/>
      <c r="R35" s="1"/>
      <c r="S35" s="4" t="s">
        <v>1</v>
      </c>
      <c r="T35" s="2"/>
      <c r="U35" s="2"/>
      <c r="V35" s="2"/>
      <c r="W35" s="2"/>
      <c r="X35" s="2"/>
      <c r="Y35" s="2"/>
      <c r="Z35" s="2"/>
    </row>
    <row r="36">
      <c r="A36" s="28" t="str">
        <f>Input!A51&amp;" "&amp;Input!A52</f>
        <v>1 Ohio St.</v>
      </c>
      <c r="B36" s="1">
        <v>86.0</v>
      </c>
      <c r="C36" s="2"/>
      <c r="D36" s="2"/>
      <c r="E36" s="2"/>
      <c r="F36" s="2"/>
      <c r="G36" s="2"/>
      <c r="H36" s="2"/>
      <c r="I36" s="26"/>
      <c r="J36" s="22"/>
      <c r="K36" s="27"/>
      <c r="L36" s="2"/>
      <c r="M36" s="2"/>
      <c r="N36" s="2"/>
      <c r="O36" s="2"/>
      <c r="P36" s="2"/>
      <c r="Q36" s="2"/>
      <c r="R36" s="1">
        <v>77.0</v>
      </c>
      <c r="S36" s="10" t="str">
        <f>Input!A117&amp;" "&amp;Input!A118</f>
        <v>1 Michigan</v>
      </c>
      <c r="T36" s="2"/>
      <c r="U36" s="2"/>
      <c r="V36" s="2"/>
      <c r="W36" s="2"/>
      <c r="X36" s="2"/>
      <c r="Y36" s="2"/>
      <c r="Z36" s="2"/>
    </row>
    <row r="37">
      <c r="A37" s="2"/>
      <c r="B37" s="2"/>
      <c r="C37" s="2" t="str">
        <f>IFS(B36&gt;B38,A36,B36&lt;B38,A38,ISBLANK(B36),"")</f>
        <v>1 Ohio St.</v>
      </c>
      <c r="D37" s="1">
        <v>88.0</v>
      </c>
      <c r="E37" s="2"/>
      <c r="F37" s="2"/>
      <c r="G37" s="2"/>
      <c r="H37" s="2"/>
      <c r="I37" s="23">
        <v>89.0</v>
      </c>
      <c r="J37" s="24">
        <v>56.0</v>
      </c>
      <c r="K37" s="25">
        <v>63.0</v>
      </c>
      <c r="L37" s="2"/>
      <c r="M37" s="2"/>
      <c r="N37" s="2"/>
      <c r="O37" s="2"/>
      <c r="P37" s="1">
        <v>79.0</v>
      </c>
      <c r="Q37" s="2" t="str">
        <f>IFS(R36&gt;R38,S36,R36&lt;R38,S38,ISBLANK(R36),"")</f>
        <v>1 Michigan</v>
      </c>
      <c r="R37" s="2"/>
      <c r="S37" s="2"/>
      <c r="T37" s="2"/>
      <c r="U37" s="2"/>
      <c r="V37" s="2"/>
      <c r="W37" s="2"/>
      <c r="X37" s="2"/>
      <c r="Y37" s="2"/>
      <c r="Z37" s="2"/>
    </row>
    <row r="38">
      <c r="A38" s="1" t="str">
        <f>Input!A53&amp;" "&amp;Input!A54</f>
        <v>16 Texas St.</v>
      </c>
      <c r="B38" s="1">
        <v>53.0</v>
      </c>
      <c r="C38" s="2"/>
      <c r="D38" s="2"/>
      <c r="E38" s="2"/>
      <c r="F38" s="2"/>
      <c r="G38" s="2"/>
      <c r="H38" s="2"/>
      <c r="I38" s="20" t="str">
        <f>I51</f>
        <v>1 Ohio St.</v>
      </c>
      <c r="J38" s="17"/>
      <c r="K38" s="20" t="str">
        <f>K51</f>
        <v>4 Kansas</v>
      </c>
      <c r="L38" s="2"/>
      <c r="M38" s="2"/>
      <c r="N38" s="2"/>
      <c r="O38" s="2"/>
      <c r="P38" s="2"/>
      <c r="Q38" s="2"/>
      <c r="R38" s="1">
        <v>69.0</v>
      </c>
      <c r="S38" s="10" t="str">
        <f>Input!A119&amp;" "&amp;Input!A120</f>
        <v>16 Cleveland St.</v>
      </c>
      <c r="T38" s="2"/>
      <c r="U38" s="2"/>
      <c r="V38" s="2"/>
      <c r="W38" s="2"/>
      <c r="X38" s="2"/>
      <c r="Y38" s="2"/>
      <c r="Z38" s="2"/>
    </row>
    <row r="39">
      <c r="A39" s="2"/>
      <c r="B39" s="2"/>
      <c r="C39" s="2"/>
      <c r="D39" s="2"/>
      <c r="E39" s="2" t="str">
        <f>IFS(D37&gt;D41,C37,D37&lt;D41,C41,ISBLANK(D37),"")</f>
        <v>1 Ohio St.</v>
      </c>
      <c r="F39" s="1">
        <v>56.0</v>
      </c>
      <c r="G39" s="2"/>
      <c r="H39" s="2"/>
      <c r="I39" s="22"/>
      <c r="J39" s="29"/>
      <c r="K39" s="22"/>
      <c r="L39" s="2"/>
      <c r="M39" s="2"/>
      <c r="N39" s="1">
        <v>58.0</v>
      </c>
      <c r="O39" s="2" t="str">
        <f>IFS(P37&gt;P41,Q37,P37&lt;P41,Q41,ISBLANK(P37),"")</f>
        <v>1 Michigan</v>
      </c>
      <c r="P39" s="2"/>
      <c r="Q39" s="2"/>
      <c r="R39" s="2"/>
      <c r="S39" s="2"/>
      <c r="T39" s="2"/>
      <c r="U39" s="2"/>
      <c r="V39" s="2"/>
      <c r="W39" s="2"/>
      <c r="X39" s="2"/>
      <c r="Y39" s="2"/>
      <c r="Z39" s="2"/>
    </row>
    <row r="40">
      <c r="A40" s="1" t="str">
        <f>Input!A55&amp;" "&amp;Input!A56</f>
        <v>8 Florida</v>
      </c>
      <c r="B40" s="1">
        <v>58.0</v>
      </c>
      <c r="C40" s="2"/>
      <c r="D40" s="2"/>
      <c r="E40" s="2"/>
      <c r="F40" s="2"/>
      <c r="G40" s="2"/>
      <c r="H40" s="2"/>
      <c r="I40" s="17"/>
      <c r="J40" s="17"/>
      <c r="K40" s="17"/>
      <c r="L40" s="2"/>
      <c r="M40" s="2"/>
      <c r="N40" s="2"/>
      <c r="O40" s="2"/>
      <c r="P40" s="2"/>
      <c r="Q40" s="2"/>
      <c r="R40" s="1">
        <v>64.0</v>
      </c>
      <c r="S40" s="10" t="str">
        <f>Input!A121&amp;" "&amp;Input!A122</f>
        <v>8 Oklahoma St.</v>
      </c>
      <c r="T40" s="2"/>
      <c r="U40" s="2"/>
      <c r="V40" s="2"/>
      <c r="W40" s="2"/>
      <c r="X40" s="2"/>
      <c r="Y40" s="2"/>
      <c r="Z40" s="2"/>
    </row>
    <row r="41">
      <c r="A41" s="2"/>
      <c r="B41" s="2"/>
      <c r="C41" s="2" t="str">
        <f>IFS(B40&gt;B42,A40,B40&lt;B42,A42,ISBLANK(B40),"")</f>
        <v>8 Florida</v>
      </c>
      <c r="D41" s="1">
        <v>72.0</v>
      </c>
      <c r="E41" s="2"/>
      <c r="F41" s="2"/>
      <c r="G41" s="2"/>
      <c r="H41" s="2"/>
      <c r="I41" s="17"/>
      <c r="J41" s="17"/>
      <c r="K41" s="17"/>
      <c r="L41" s="2"/>
      <c r="M41" s="2"/>
      <c r="N41" s="2"/>
      <c r="O41" s="2"/>
      <c r="P41" s="1">
        <v>56.0</v>
      </c>
      <c r="Q41" s="2" t="str">
        <f>IFS(R40&gt;R42,S40,R40&lt;R42,S42,ISBLANK(R40),"")</f>
        <v>9 UCLA</v>
      </c>
      <c r="R41" s="2"/>
      <c r="S41" s="2"/>
      <c r="T41" s="2"/>
      <c r="U41" s="2"/>
      <c r="V41" s="2"/>
      <c r="W41" s="2"/>
      <c r="X41" s="2"/>
      <c r="Y41" s="2"/>
      <c r="Z41" s="2"/>
    </row>
    <row r="42">
      <c r="A42" s="1" t="str">
        <f>Input!A57&amp;" "&amp;Input!A58</f>
        <v>9 Oregon</v>
      </c>
      <c r="B42" s="1">
        <v>50.0</v>
      </c>
      <c r="C42" s="2"/>
      <c r="D42" s="2"/>
      <c r="E42" s="2"/>
      <c r="F42" s="2"/>
      <c r="G42" s="2"/>
      <c r="H42" s="2"/>
      <c r="I42" s="17"/>
      <c r="J42" s="17"/>
      <c r="K42" s="17"/>
      <c r="L42" s="2"/>
      <c r="M42" s="2"/>
      <c r="N42" s="2"/>
      <c r="O42" s="2"/>
      <c r="P42" s="2"/>
      <c r="Q42" s="2"/>
      <c r="R42" s="1">
        <v>79.0</v>
      </c>
      <c r="S42" s="10" t="str">
        <f>Input!A123&amp;" "&amp;Input!A124</f>
        <v>9 UCLA</v>
      </c>
      <c r="T42" s="2"/>
      <c r="U42" s="2"/>
      <c r="V42" s="2"/>
      <c r="W42" s="2"/>
      <c r="X42" s="2"/>
      <c r="Y42" s="2"/>
      <c r="Z42" s="2"/>
    </row>
    <row r="43">
      <c r="A43" s="2"/>
      <c r="B43" s="2"/>
      <c r="C43" s="2"/>
      <c r="D43" s="2"/>
      <c r="E43" s="2"/>
      <c r="F43" s="2"/>
      <c r="G43" s="2" t="str">
        <f>IFS(F39&gt;F47,E39,F39&lt;F47,E47,ISBLANK(F39),"")</f>
        <v>1 Ohio St.</v>
      </c>
      <c r="H43" s="1">
        <v>67.0</v>
      </c>
      <c r="I43" s="17"/>
      <c r="J43" s="17"/>
      <c r="K43" s="17"/>
      <c r="L43" s="1">
        <v>69.0</v>
      </c>
      <c r="M43" s="2" t="str">
        <f>IFS(N39&gt;N47,O39,N39&lt;N47,O47,ISBLANK(N39),"")</f>
        <v>4 Kansas</v>
      </c>
      <c r="N43" s="2"/>
      <c r="O43" s="2"/>
      <c r="P43" s="2"/>
      <c r="Q43" s="2"/>
      <c r="R43" s="2"/>
      <c r="S43" s="2"/>
      <c r="T43" s="2"/>
      <c r="U43" s="2"/>
      <c r="V43" s="2"/>
      <c r="W43" s="2"/>
      <c r="X43" s="2"/>
      <c r="Y43" s="2"/>
      <c r="Z43" s="2"/>
    </row>
    <row r="44">
      <c r="A44" s="1" t="str">
        <f>Input!A59&amp;" "&amp;Input!A60</f>
        <v>5 Texas Tech</v>
      </c>
      <c r="B44" s="1">
        <v>77.0</v>
      </c>
      <c r="C44" s="2"/>
      <c r="D44" s="2"/>
      <c r="E44" s="2"/>
      <c r="F44" s="2"/>
      <c r="G44" s="2"/>
      <c r="H44" s="2"/>
      <c r="I44" s="17"/>
      <c r="J44" s="17"/>
      <c r="K44" s="17"/>
      <c r="L44" s="2"/>
      <c r="M44" s="2"/>
      <c r="N44" s="2"/>
      <c r="O44" s="2"/>
      <c r="P44" s="2"/>
      <c r="Q44" s="2"/>
      <c r="R44" s="1">
        <v>80.0</v>
      </c>
      <c r="S44" s="10" t="str">
        <f>Input!A125&amp;" "&amp;Input!A126</f>
        <v>5 Creighton</v>
      </c>
      <c r="T44" s="2"/>
      <c r="U44" s="2"/>
      <c r="V44" s="2"/>
      <c r="W44" s="2"/>
      <c r="X44" s="2"/>
      <c r="Y44" s="2"/>
      <c r="Z44" s="2"/>
    </row>
    <row r="45">
      <c r="A45" s="2"/>
      <c r="B45" s="2"/>
      <c r="C45" s="2" t="str">
        <f>IFS(B44&gt;B46,A44,B44&lt;B46,A46,ISBLANK(B44),"")</f>
        <v>5 Texas Tech</v>
      </c>
      <c r="D45" s="1">
        <v>69.0</v>
      </c>
      <c r="E45" s="2"/>
      <c r="F45" s="2"/>
      <c r="G45" s="2"/>
      <c r="H45" s="2"/>
      <c r="I45" s="30" t="s">
        <v>7</v>
      </c>
      <c r="J45" s="31"/>
      <c r="K45" s="32"/>
      <c r="L45" s="2"/>
      <c r="M45" s="2"/>
      <c r="N45" s="2"/>
      <c r="O45" s="2"/>
      <c r="P45" s="1">
        <v>60.0</v>
      </c>
      <c r="Q45" s="2" t="str">
        <f>IFS(R44&gt;R46,S44,R44&lt;R46,S46,ISBLANK(R44),"")</f>
        <v>5 Creighton</v>
      </c>
      <c r="R45" s="2"/>
      <c r="S45" s="2"/>
      <c r="T45" s="2"/>
      <c r="U45" s="2"/>
      <c r="V45" s="2"/>
      <c r="W45" s="2"/>
      <c r="X45" s="2"/>
      <c r="Y45" s="2"/>
      <c r="Z45" s="2"/>
    </row>
    <row r="46">
      <c r="A46" s="1" t="str">
        <f>Input!A61&amp;" "&amp;Input!A62</f>
        <v>12 Minnesota/Colorado St.</v>
      </c>
      <c r="B46" s="1">
        <v>53.0</v>
      </c>
      <c r="C46" s="2"/>
      <c r="D46" s="2"/>
      <c r="E46" s="2"/>
      <c r="F46" s="2"/>
      <c r="G46" s="2"/>
      <c r="H46" s="2"/>
      <c r="I46" s="33" t="str">
        <f>IFS(J32&gt;J37,LEFT(J33,FIND("(",J33)-1),J32&lt;J37,LEFT(J35,FIND("(",J35)-1),ISBLANK(J32),"")</f>
        <v>1 Ohio St. </v>
      </c>
      <c r="J46" s="31"/>
      <c r="K46" s="32"/>
      <c r="L46" s="2"/>
      <c r="M46" s="2"/>
      <c r="N46" s="2"/>
      <c r="O46" s="2"/>
      <c r="P46" s="2"/>
      <c r="Q46" s="2"/>
      <c r="R46" s="1">
        <v>47.0</v>
      </c>
      <c r="S46" s="10" t="str">
        <f>Input!A127&amp;" "&amp;Input!A128</f>
        <v>12 Wichita St.</v>
      </c>
      <c r="T46" s="2"/>
      <c r="U46" s="2"/>
      <c r="V46" s="2"/>
      <c r="W46" s="2"/>
      <c r="X46" s="2"/>
      <c r="Y46" s="2"/>
      <c r="Z46" s="2"/>
    </row>
    <row r="47">
      <c r="A47" s="2"/>
      <c r="B47" s="2"/>
      <c r="C47" s="2"/>
      <c r="D47" s="2"/>
      <c r="E47" s="2" t="str">
        <f>IFS(D45&gt;D49,C45,D45&lt;D49,C49,ISBLANK(D45),"")</f>
        <v>4 Virginia</v>
      </c>
      <c r="F47" s="1">
        <v>53.0</v>
      </c>
      <c r="G47" s="2"/>
      <c r="H47" s="2"/>
      <c r="I47" s="34"/>
      <c r="J47" s="35"/>
      <c r="K47" s="36"/>
      <c r="L47" s="2"/>
      <c r="M47" s="2"/>
      <c r="N47" s="1">
        <v>66.0</v>
      </c>
      <c r="O47" s="2" t="str">
        <f>IFS(P45&gt;P49,Q45,P45&lt;P49,Q49,ISBLANK(P45),"")</f>
        <v>4 Kansas</v>
      </c>
      <c r="P47" s="2"/>
      <c r="Q47" s="2"/>
      <c r="R47" s="2"/>
      <c r="S47" s="2"/>
      <c r="T47" s="2"/>
      <c r="U47" s="2"/>
      <c r="V47" s="2"/>
      <c r="W47" s="2"/>
      <c r="X47" s="2"/>
      <c r="Y47" s="2"/>
      <c r="Z47" s="2"/>
    </row>
    <row r="48">
      <c r="A48" s="1" t="str">
        <f>Input!A63&amp;" "&amp;Input!A64</f>
        <v>4 Virginia</v>
      </c>
      <c r="B48" s="1">
        <v>67.0</v>
      </c>
      <c r="C48" s="2"/>
      <c r="D48" s="2"/>
      <c r="E48" s="2"/>
      <c r="F48" s="2"/>
      <c r="G48" s="2"/>
      <c r="H48" s="2"/>
      <c r="I48" s="17"/>
      <c r="J48" s="17"/>
      <c r="K48" s="17"/>
      <c r="L48" s="2"/>
      <c r="M48" s="2"/>
      <c r="N48" s="2"/>
      <c r="O48" s="2"/>
      <c r="P48" s="2"/>
      <c r="Q48" s="2"/>
      <c r="R48" s="1">
        <v>79.0</v>
      </c>
      <c r="S48" s="10" t="str">
        <f>Input!A129&amp;" "&amp;Input!A130</f>
        <v>4 Kansas</v>
      </c>
      <c r="T48" s="2"/>
      <c r="U48" s="2"/>
      <c r="V48" s="2"/>
      <c r="W48" s="2"/>
      <c r="X48" s="2"/>
      <c r="Y48" s="2"/>
      <c r="Z48" s="2"/>
    </row>
    <row r="49">
      <c r="A49" s="2"/>
      <c r="B49" s="2"/>
      <c r="C49" s="2" t="str">
        <f>IFS(B48&gt;B50,A48,B48&lt;B50,A50,ISBLANK(B48),"")</f>
        <v>4 Virginia</v>
      </c>
      <c r="D49" s="1">
        <v>79.0</v>
      </c>
      <c r="E49" s="2"/>
      <c r="F49" s="2"/>
      <c r="G49" s="2"/>
      <c r="H49" s="2"/>
      <c r="I49" s="17"/>
      <c r="J49" s="17"/>
      <c r="K49" s="17"/>
      <c r="L49" s="2"/>
      <c r="M49" s="2"/>
      <c r="N49" s="2"/>
      <c r="O49" s="2"/>
      <c r="P49" s="1">
        <v>72.0</v>
      </c>
      <c r="Q49" s="2" t="str">
        <f>IFS(R48&gt;R50,S48,R48&lt;R50,S50,ISBLANK(R48),"")</f>
        <v>4 Kansas</v>
      </c>
      <c r="R49" s="2"/>
      <c r="S49" s="2"/>
      <c r="T49" s="2"/>
      <c r="U49" s="2"/>
      <c r="V49" s="2"/>
      <c r="W49" s="2"/>
      <c r="X49" s="2"/>
      <c r="Y49" s="2"/>
      <c r="Z49" s="2"/>
    </row>
    <row r="50">
      <c r="A50" s="1" t="str">
        <f>Input!A65&amp;" "&amp;Input!A66</f>
        <v>13 Winthrop</v>
      </c>
      <c r="B50" s="1">
        <v>59.0</v>
      </c>
      <c r="C50" s="2"/>
      <c r="D50" s="2"/>
      <c r="E50" s="2"/>
      <c r="F50" s="2"/>
      <c r="G50" s="2"/>
      <c r="H50" s="2"/>
      <c r="I50" s="17" t="str">
        <f t="shared" ref="I50:I51" si="1">IFS(H42&gt;H58,G42,H42&lt;H58,G58,ISBLANK(H42),"")</f>
        <v/>
      </c>
      <c r="J50" s="17"/>
      <c r="K50" s="17"/>
      <c r="L50" s="2"/>
      <c r="M50" s="2"/>
      <c r="N50" s="2"/>
      <c r="O50" s="2"/>
      <c r="P50" s="2"/>
      <c r="Q50" s="2"/>
      <c r="R50" s="1">
        <v>72.0</v>
      </c>
      <c r="S50" s="10" t="str">
        <f>Input!A131&amp;" "&amp;Input!A132</f>
        <v>13 Colgate</v>
      </c>
      <c r="T50" s="2"/>
      <c r="U50" s="2"/>
      <c r="V50" s="2"/>
      <c r="W50" s="2"/>
      <c r="X50" s="2"/>
      <c r="Y50" s="2"/>
      <c r="Z50" s="2"/>
    </row>
    <row r="51">
      <c r="A51" s="2"/>
      <c r="B51" s="2"/>
      <c r="C51" s="2"/>
      <c r="D51" s="2"/>
      <c r="E51" s="2"/>
      <c r="F51" s="2"/>
      <c r="G51" s="2"/>
      <c r="H51" s="2"/>
      <c r="I51" s="17" t="str">
        <f t="shared" si="1"/>
        <v>1 Ohio St.</v>
      </c>
      <c r="J51" s="17"/>
      <c r="K51" s="17" t="str">
        <f>IFS(L43&gt;L59,M43,L43&lt;L59,M59,ISBLANK(L43),"")</f>
        <v>4 Kansas</v>
      </c>
      <c r="L51" s="2"/>
      <c r="M51" s="2"/>
      <c r="N51" s="2"/>
      <c r="O51" s="2"/>
      <c r="P51" s="2"/>
      <c r="Q51" s="2"/>
      <c r="R51" s="2"/>
      <c r="S51" s="2"/>
      <c r="T51" s="2"/>
      <c r="U51" s="2"/>
      <c r="V51" s="2"/>
      <c r="W51" s="2"/>
      <c r="X51" s="2"/>
      <c r="Y51" s="2"/>
      <c r="Z51" s="2"/>
    </row>
    <row r="52">
      <c r="A52" s="1" t="str">
        <f>Input!A67&amp;" "&amp;Input!A68</f>
        <v>6 Tennessee</v>
      </c>
      <c r="B52" s="1">
        <v>70.0</v>
      </c>
      <c r="C52" s="2"/>
      <c r="D52" s="2"/>
      <c r="E52" s="2"/>
      <c r="F52" s="2"/>
      <c r="G52" s="2"/>
      <c r="H52" s="2"/>
      <c r="I52" s="2"/>
      <c r="J52" s="2"/>
      <c r="K52" s="2"/>
      <c r="L52" s="2"/>
      <c r="M52" s="2"/>
      <c r="N52" s="2"/>
      <c r="O52" s="2"/>
      <c r="P52" s="2"/>
      <c r="Q52" s="2"/>
      <c r="R52" s="1">
        <v>85.0</v>
      </c>
      <c r="S52" s="10" t="str">
        <f>Input!A133&amp;" "&amp;Input!A134</f>
        <v>6 Arkansas</v>
      </c>
      <c r="T52" s="2"/>
      <c r="U52" s="2"/>
      <c r="V52" s="2"/>
      <c r="W52" s="2"/>
      <c r="X52" s="2"/>
      <c r="Y52" s="2"/>
      <c r="Z52" s="2"/>
    </row>
    <row r="53">
      <c r="A53" s="2"/>
      <c r="B53" s="2"/>
      <c r="C53" s="2" t="str">
        <f>IFS(B52&gt;B54,A52,B52&lt;B54,A54,ISBLANK(B52),"")</f>
        <v>6 Tennessee</v>
      </c>
      <c r="D53" s="1">
        <v>75.0</v>
      </c>
      <c r="E53" s="2"/>
      <c r="F53" s="2"/>
      <c r="G53" s="2"/>
      <c r="H53" s="2"/>
      <c r="I53" s="2"/>
      <c r="J53" s="2"/>
      <c r="K53" s="2"/>
      <c r="L53" s="2"/>
      <c r="M53" s="2"/>
      <c r="N53" s="2"/>
      <c r="O53" s="2"/>
      <c r="P53" s="1">
        <v>78.0</v>
      </c>
      <c r="Q53" s="2" t="str">
        <f>IFS(R52&gt;R54,S52,R52&lt;R54,S54,ISBLANK(R52),"")</f>
        <v>6 Arkansas</v>
      </c>
      <c r="R53" s="2"/>
      <c r="S53" s="2"/>
      <c r="T53" s="2"/>
      <c r="U53" s="2"/>
      <c r="V53" s="2"/>
      <c r="W53" s="2"/>
      <c r="X53" s="2"/>
      <c r="Y53" s="2"/>
      <c r="Z53" s="2"/>
    </row>
    <row r="54">
      <c r="A54" s="1" t="str">
        <f>Input!A69&amp;" "&amp;Input!A70</f>
        <v>11 St. Bonaventure</v>
      </c>
      <c r="B54" s="1">
        <v>58.0</v>
      </c>
      <c r="C54" s="2"/>
      <c r="D54" s="2"/>
      <c r="E54" s="2"/>
      <c r="F54" s="2"/>
      <c r="G54" s="2"/>
      <c r="H54" s="2"/>
      <c r="I54" s="2"/>
      <c r="J54" s="2"/>
      <c r="K54" s="2"/>
      <c r="L54" s="2"/>
      <c r="M54" s="2"/>
      <c r="N54" s="2"/>
      <c r="O54" s="2"/>
      <c r="P54" s="2"/>
      <c r="Q54" s="2"/>
      <c r="R54" s="1">
        <v>62.0</v>
      </c>
      <c r="S54" s="10" t="str">
        <f>K12</f>
        <v>11 Xavier</v>
      </c>
      <c r="T54" s="2"/>
      <c r="U54" s="2"/>
      <c r="V54" s="2"/>
      <c r="W54" s="2"/>
      <c r="X54" s="2"/>
      <c r="Y54" s="2"/>
      <c r="Z54" s="2"/>
    </row>
    <row r="55">
      <c r="A55" s="2"/>
      <c r="B55" s="2"/>
      <c r="C55" s="2"/>
      <c r="D55" s="2"/>
      <c r="E55" s="2" t="str">
        <f>IFS(D53&gt;D57,C53,D53&lt;D57,C57,ISBLANK(D53),"")</f>
        <v>6 Tennessee</v>
      </c>
      <c r="F55" s="1">
        <v>79.0</v>
      </c>
      <c r="G55" s="2"/>
      <c r="H55" s="2"/>
      <c r="I55" s="2"/>
      <c r="J55" s="2"/>
      <c r="K55" s="2"/>
      <c r="L55" s="2"/>
      <c r="M55" s="2"/>
      <c r="N55" s="1">
        <v>72.0</v>
      </c>
      <c r="O55" s="2" t="str">
        <f>IFS(P53&gt;P57,Q53,P53&lt;P57,Q57,ISBLANK(P53),"")</f>
        <v>6 Arkansas</v>
      </c>
      <c r="P55" s="2"/>
      <c r="Q55" s="2"/>
      <c r="R55" s="2"/>
      <c r="S55" s="2"/>
      <c r="T55" s="2"/>
      <c r="U55" s="2"/>
      <c r="V55" s="2"/>
      <c r="W55" s="2"/>
      <c r="X55" s="2"/>
      <c r="Y55" s="2"/>
      <c r="Z55" s="2"/>
    </row>
    <row r="56">
      <c r="A56" s="1" t="str">
        <f>Input!A71&amp;" "&amp;Input!A72</f>
        <v>3 West Virginia</v>
      </c>
      <c r="B56" s="1">
        <v>98.0</v>
      </c>
      <c r="C56" s="2"/>
      <c r="D56" s="2"/>
      <c r="E56" s="2"/>
      <c r="F56" s="2"/>
      <c r="G56" s="2"/>
      <c r="H56" s="2"/>
      <c r="I56" s="2"/>
      <c r="J56" s="2"/>
      <c r="K56" s="2"/>
      <c r="L56" s="2"/>
      <c r="M56" s="2"/>
      <c r="N56" s="2"/>
      <c r="O56" s="2"/>
      <c r="P56" s="2"/>
      <c r="Q56" s="2"/>
      <c r="R56" s="1">
        <v>65.0</v>
      </c>
      <c r="S56" s="10" t="str">
        <f>Input!A137&amp;" "&amp;Input!A138</f>
        <v>3 Oklahoma</v>
      </c>
      <c r="T56" s="2"/>
      <c r="U56" s="2"/>
      <c r="V56" s="2"/>
      <c r="W56" s="2"/>
      <c r="X56" s="2"/>
      <c r="Y56" s="2"/>
      <c r="Z56" s="2"/>
    </row>
    <row r="57">
      <c r="A57" s="2"/>
      <c r="B57" s="2"/>
      <c r="C57" s="2" t="str">
        <f>IFS(B56&gt;B58,A56,B56&lt;B58,A58,ISBLANK(B56),"")</f>
        <v>3 West Virginia</v>
      </c>
      <c r="D57" s="1">
        <v>55.0</v>
      </c>
      <c r="E57" s="2"/>
      <c r="F57" s="2"/>
      <c r="G57" s="2"/>
      <c r="H57" s="2"/>
      <c r="I57" s="2"/>
      <c r="J57" s="2"/>
      <c r="K57" s="2"/>
      <c r="L57" s="2"/>
      <c r="M57" s="2"/>
      <c r="N57" s="2"/>
      <c r="O57" s="2"/>
      <c r="P57" s="1">
        <v>66.0</v>
      </c>
      <c r="Q57" s="2" t="str">
        <f>IFS(R56&gt;R58,S56,R56&lt;R58,S58,ISBLANK(R56),"")</f>
        <v>14 Liberty</v>
      </c>
      <c r="R57" s="2"/>
      <c r="S57" s="2"/>
      <c r="T57" s="2"/>
      <c r="U57" s="2"/>
      <c r="V57" s="2"/>
      <c r="W57" s="2"/>
      <c r="X57" s="2"/>
      <c r="Y57" s="2"/>
      <c r="Z57" s="2"/>
    </row>
    <row r="58">
      <c r="A58" s="1" t="str">
        <f>Input!A73&amp;" "&amp;Input!A74</f>
        <v>14 UNCG</v>
      </c>
      <c r="B58" s="1">
        <v>67.0</v>
      </c>
      <c r="C58" s="2"/>
      <c r="D58" s="2"/>
      <c r="E58" s="2"/>
      <c r="F58" s="2"/>
      <c r="G58" s="2"/>
      <c r="H58" s="2"/>
      <c r="I58" s="2"/>
      <c r="J58" s="2"/>
      <c r="K58" s="2"/>
      <c r="L58" s="2"/>
      <c r="M58" s="2"/>
      <c r="N58" s="2"/>
      <c r="O58" s="2"/>
      <c r="P58" s="2"/>
      <c r="Q58" s="2"/>
      <c r="R58" s="1">
        <v>74.0</v>
      </c>
      <c r="S58" s="10" t="str">
        <f>Input!A139&amp;" "&amp;Input!A140</f>
        <v>14 Liberty</v>
      </c>
      <c r="T58" s="2"/>
      <c r="U58" s="2"/>
      <c r="V58" s="2"/>
      <c r="W58" s="2"/>
      <c r="X58" s="2"/>
      <c r="Y58" s="2"/>
      <c r="Z58" s="2"/>
    </row>
    <row r="59">
      <c r="A59" s="2"/>
      <c r="B59" s="2"/>
      <c r="C59" s="2"/>
      <c r="D59" s="2"/>
      <c r="E59" s="2"/>
      <c r="F59" s="2"/>
      <c r="G59" s="2" t="str">
        <f>IFS(F55&gt;F63,E55,F55&lt;F63,E63,ISBLANK(F55),"")</f>
        <v>6 Tennessee</v>
      </c>
      <c r="H59" s="1">
        <v>65.0</v>
      </c>
      <c r="I59" s="2"/>
      <c r="J59" s="2"/>
      <c r="K59" s="2"/>
      <c r="L59" s="1">
        <v>67.0</v>
      </c>
      <c r="M59" s="2" t="str">
        <f>IFS(N55&gt;N63,O55,N55&lt;N63,O63,ISBLANK(N55),"")</f>
        <v>2 Villanova</v>
      </c>
      <c r="N59" s="2"/>
      <c r="O59" s="2"/>
      <c r="P59" s="2"/>
      <c r="Q59" s="2"/>
      <c r="R59" s="2"/>
      <c r="S59" s="2"/>
      <c r="T59" s="2"/>
      <c r="U59" s="2"/>
      <c r="V59" s="2"/>
      <c r="W59" s="2"/>
      <c r="X59" s="2"/>
      <c r="Y59" s="2"/>
      <c r="Z59" s="2"/>
    </row>
    <row r="60">
      <c r="A60" s="1" t="str">
        <f>Input!A75&amp;" "&amp;Input!A76</f>
        <v>7 Clemson</v>
      </c>
      <c r="B60" s="1">
        <v>72.0</v>
      </c>
      <c r="C60" s="2"/>
      <c r="D60" s="2"/>
      <c r="E60" s="2"/>
      <c r="F60" s="2"/>
      <c r="G60" s="2"/>
      <c r="H60" s="2"/>
      <c r="I60" s="2"/>
      <c r="J60" s="2"/>
      <c r="K60" s="2"/>
      <c r="L60" s="2"/>
      <c r="M60" s="2"/>
      <c r="N60" s="2"/>
      <c r="O60" s="2"/>
      <c r="P60" s="2"/>
      <c r="Q60" s="2"/>
      <c r="R60" s="1">
        <v>59.0</v>
      </c>
      <c r="S60" s="10" t="str">
        <f>Input!A141&amp;" "&amp;Input!A142</f>
        <v>7 BYU</v>
      </c>
      <c r="T60" s="2"/>
      <c r="U60" s="2"/>
      <c r="V60" s="2"/>
      <c r="W60" s="2"/>
      <c r="X60" s="2"/>
      <c r="Y60" s="2"/>
      <c r="Z60" s="2"/>
    </row>
    <row r="61">
      <c r="A61" s="2"/>
      <c r="B61" s="2"/>
      <c r="C61" s="2" t="str">
        <f>IFS(B60&gt;B62,A60,B60&lt;B62,A62,ISBLANK(B60),"")</f>
        <v>7 Clemson</v>
      </c>
      <c r="D61" s="1">
        <v>71.0</v>
      </c>
      <c r="E61" s="2"/>
      <c r="F61" s="2"/>
      <c r="G61" s="2"/>
      <c r="H61" s="2"/>
      <c r="I61" s="2"/>
      <c r="J61" s="2"/>
      <c r="K61" s="2"/>
      <c r="L61" s="2"/>
      <c r="M61" s="2"/>
      <c r="N61" s="2"/>
      <c r="O61" s="2"/>
      <c r="P61" s="1">
        <v>67.0</v>
      </c>
      <c r="Q61" s="2" t="str">
        <f>IFS(R60&gt;R62,S60,R60&lt;R62,S62,ISBLANK(R60),"")</f>
        <v>10 Louisville</v>
      </c>
      <c r="R61" s="2"/>
      <c r="S61" s="2"/>
      <c r="T61" s="2"/>
      <c r="U61" s="2"/>
      <c r="V61" s="2"/>
      <c r="W61" s="2"/>
      <c r="X61" s="2"/>
      <c r="Y61" s="2"/>
      <c r="Z61" s="2"/>
    </row>
    <row r="62">
      <c r="A62" s="1" t="str">
        <f>Input!A77&amp;" "&amp;Input!A78</f>
        <v>10 Maryland</v>
      </c>
      <c r="B62" s="1">
        <v>70.0</v>
      </c>
      <c r="C62" s="2"/>
      <c r="D62" s="2"/>
      <c r="E62" s="2"/>
      <c r="F62" s="2"/>
      <c r="G62" s="2"/>
      <c r="H62" s="2"/>
      <c r="I62" s="2"/>
      <c r="J62" s="2"/>
      <c r="K62" s="2"/>
      <c r="L62" s="2"/>
      <c r="M62" s="2"/>
      <c r="N62" s="2"/>
      <c r="O62" s="2"/>
      <c r="P62" s="2"/>
      <c r="Q62" s="2"/>
      <c r="R62" s="1">
        <v>69.0</v>
      </c>
      <c r="S62" s="10" t="str">
        <f>Input!A143&amp;" "&amp;Input!A144</f>
        <v>10 Louisville</v>
      </c>
      <c r="T62" s="2"/>
      <c r="U62" s="2"/>
      <c r="V62" s="2"/>
      <c r="W62" s="2"/>
      <c r="X62" s="2"/>
      <c r="Y62" s="2"/>
      <c r="Z62" s="2"/>
    </row>
    <row r="63">
      <c r="A63" s="2"/>
      <c r="B63" s="2"/>
      <c r="C63" s="2"/>
      <c r="D63" s="2"/>
      <c r="E63" s="2" t="str">
        <f>IFS(D61&gt;D65,C61,D61&lt;D65,C65,ISBLANK(D61),"")</f>
        <v>15 James Madison</v>
      </c>
      <c r="F63" s="1">
        <v>64.0</v>
      </c>
      <c r="G63" s="2"/>
      <c r="H63" s="2"/>
      <c r="I63" s="2"/>
      <c r="J63" s="2"/>
      <c r="K63" s="2"/>
      <c r="L63" s="2"/>
      <c r="M63" s="2"/>
      <c r="N63" s="1">
        <v>86.0</v>
      </c>
      <c r="O63" s="2" t="str">
        <f>IFS(P61&gt;P65,Q61,P61&lt;P65,Q65,ISBLANK(P61),"")</f>
        <v>2 Villanova</v>
      </c>
      <c r="P63" s="2"/>
      <c r="Q63" s="2"/>
      <c r="R63" s="2"/>
      <c r="S63" s="2"/>
      <c r="T63" s="2"/>
      <c r="U63" s="2"/>
      <c r="V63" s="2"/>
      <c r="W63" s="2"/>
      <c r="X63" s="2"/>
      <c r="Y63" s="2"/>
      <c r="Z63" s="2"/>
    </row>
    <row r="64">
      <c r="A64" s="1" t="str">
        <f>Input!A79&amp;" "&amp;Input!A80</f>
        <v>2 Alabama</v>
      </c>
      <c r="B64" s="1">
        <v>77.0</v>
      </c>
      <c r="C64" s="2"/>
      <c r="D64" s="2"/>
      <c r="E64" s="2"/>
      <c r="F64" s="2"/>
      <c r="G64" s="2"/>
      <c r="H64" s="2"/>
      <c r="I64" s="2"/>
      <c r="J64" s="2"/>
      <c r="K64" s="2"/>
      <c r="L64" s="2"/>
      <c r="M64" s="2"/>
      <c r="N64" s="2"/>
      <c r="O64" s="2"/>
      <c r="P64" s="2"/>
      <c r="Q64" s="2"/>
      <c r="R64" s="1">
        <v>66.0</v>
      </c>
      <c r="S64" s="10" t="str">
        <f>Input!A145&amp;" "&amp;Input!A146</f>
        <v>2 Villanova</v>
      </c>
      <c r="T64" s="2"/>
      <c r="U64" s="2"/>
      <c r="V64" s="2"/>
      <c r="W64" s="2"/>
      <c r="X64" s="2"/>
      <c r="Y64" s="2"/>
      <c r="Z64" s="2"/>
    </row>
    <row r="65">
      <c r="A65" s="2"/>
      <c r="B65" s="2"/>
      <c r="C65" s="2" t="str">
        <f>IFS(B64&gt;B66,A64,B64&lt;B66,A66,ISBLANK(B64),"")</f>
        <v>15 James Madison</v>
      </c>
      <c r="D65" s="1">
        <v>72.0</v>
      </c>
      <c r="E65" s="2"/>
      <c r="F65" s="2"/>
      <c r="G65" s="2"/>
      <c r="H65" s="2"/>
      <c r="I65" s="2"/>
      <c r="J65" s="2"/>
      <c r="K65" s="2"/>
      <c r="L65" s="2"/>
      <c r="M65" s="2"/>
      <c r="N65" s="2"/>
      <c r="O65" s="2"/>
      <c r="P65" s="1">
        <v>68.0</v>
      </c>
      <c r="Q65" s="2" t="str">
        <f>IFS(R64&gt;R66,S64,R64&lt;R66,S66,ISBLANK(R64),"")</f>
        <v>2 Villanova</v>
      </c>
      <c r="R65" s="2"/>
      <c r="S65" s="2"/>
      <c r="T65" s="2"/>
      <c r="U65" s="2"/>
      <c r="V65" s="2"/>
      <c r="W65" s="2"/>
      <c r="X65" s="2"/>
      <c r="Y65" s="2"/>
      <c r="Z65" s="2"/>
    </row>
    <row r="66">
      <c r="A66" s="1" t="s">
        <v>8</v>
      </c>
      <c r="B66" s="1">
        <v>82.0</v>
      </c>
      <c r="C66" s="2"/>
      <c r="D66" s="2"/>
      <c r="E66" s="2"/>
      <c r="F66" s="2"/>
      <c r="G66" s="2"/>
      <c r="H66" s="2"/>
      <c r="I66" s="2"/>
      <c r="J66" s="2"/>
      <c r="K66" s="2"/>
      <c r="L66" s="2"/>
      <c r="M66" s="2"/>
      <c r="N66" s="2"/>
      <c r="O66" s="2"/>
      <c r="P66" s="2"/>
      <c r="Q66" s="2"/>
      <c r="R66" s="1">
        <v>63.0</v>
      </c>
      <c r="S66" s="10" t="str">
        <f>Input!A147&amp;" "&amp;Input!A148</f>
        <v>15 UMBC</v>
      </c>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1"/>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1"/>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1"/>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1"/>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1"/>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1"/>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1"/>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1"/>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1"/>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1"/>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1"/>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1"/>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1"/>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1"/>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1"/>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1"/>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8">
    <mergeCell ref="I30:I31"/>
    <mergeCell ref="K30:K31"/>
    <mergeCell ref="J33:J34"/>
    <mergeCell ref="J35:J36"/>
    <mergeCell ref="I38:I39"/>
    <mergeCell ref="K38:K39"/>
    <mergeCell ref="I45:K45"/>
    <mergeCell ref="I46:K47"/>
  </mergeCells>
  <conditionalFormatting sqref="A1:Z1002">
    <cfRule type="containsText" dxfId="0" priority="1" operator="containsText" text="Florida St">
      <formula>NOT(ISERROR(SEARCH(("Florida St"),(A1))))</formula>
    </cfRule>
  </conditionalFormatting>
  <conditionalFormatting sqref="A1:Z1002">
    <cfRule type="containsText" dxfId="1" priority="2" operator="containsText" text="Texas Tech">
      <formula>NOT(ISERROR(SEARCH(("Texas Tech"),(A1))))</formula>
    </cfRule>
  </conditionalFormatting>
  <conditionalFormatting sqref="A1:Z1002">
    <cfRule type="containsText" dxfId="2" priority="3" operator="containsText" text="Ohio St">
      <formula>NOT(ISERROR(SEARCH(("Ohio St"),(A1))))</formula>
    </cfRule>
  </conditionalFormatting>
  <conditionalFormatting sqref="A1:Z1002">
    <cfRule type="containsText" dxfId="3" priority="4" operator="containsText" text="San Diego St">
      <formula>NOT(ISERROR(SEARCH(("San Diego St"),(A1))))</formula>
    </cfRule>
  </conditionalFormatting>
  <conditionalFormatting sqref="A1:Z1002">
    <cfRule type="containsText" dxfId="4" priority="5" operator="containsText" text="Texas St">
      <formula>NOT(ISERROR(SEARCH(("Texas St"),(A1))))</formula>
    </cfRule>
  </conditionalFormatting>
  <conditionalFormatting sqref="A1:Z1002">
    <cfRule type="containsText" dxfId="5" priority="6" operator="containsText" text="West Virginia">
      <formula>NOT(ISERROR(SEARCH(("West Virginia"),(A1))))</formula>
    </cfRule>
  </conditionalFormatting>
  <conditionalFormatting sqref="A1:Z1002">
    <cfRule type="containsText" dxfId="6" priority="7" operator="containsText" text="Gonzaga">
      <formula>NOT(ISERROR(SEARCH(("Gonzaga"),(A1))))</formula>
    </cfRule>
  </conditionalFormatting>
  <conditionalFormatting sqref="A1:Z1002">
    <cfRule type="containsText" dxfId="7" priority="8" operator="containsText" text="South Dakota">
      <formula>NOT(ISERROR(SEARCH(("South Dakota"),(A1))))</formula>
    </cfRule>
  </conditionalFormatting>
  <conditionalFormatting sqref="A1:Z1002">
    <cfRule type="containsText" dxfId="8" priority="9" operator="containsText" text="Loyola Chicago">
      <formula>NOT(ISERROR(SEARCH(("Loyola Chicago"),(A1))))</formula>
    </cfRule>
  </conditionalFormatting>
  <conditionalFormatting sqref="A1:Z1002">
    <cfRule type="containsText" dxfId="9" priority="10" operator="containsText" text="Purdue">
      <formula>NOT(ISERROR(SEARCH(("Purdue"),(A1))))</formula>
    </cfRule>
  </conditionalFormatting>
  <conditionalFormatting sqref="A1:Z1002">
    <cfRule type="containsText" dxfId="10" priority="11" operator="containsText" text="Toledo">
      <formula>NOT(ISERROR(SEARCH(("Toledo"),(A1))))</formula>
    </cfRule>
  </conditionalFormatting>
  <conditionalFormatting sqref="A1:Z1002">
    <cfRule type="containsText" dxfId="11" priority="12" operator="containsText" text="Texas">
      <formula>NOT(ISERROR(SEARCH(("Texas"),(A1))))</formula>
    </cfRule>
  </conditionalFormatting>
  <conditionalFormatting sqref="A1:Z1002">
    <cfRule type="containsText" dxfId="12" priority="13" operator="containsText" text="UCSB">
      <formula>NOT(ISERROR(SEARCH(("UCSB"),(A1))))</formula>
    </cfRule>
  </conditionalFormatting>
  <conditionalFormatting sqref="A1:Z1002">
    <cfRule type="containsText" dxfId="13" priority="14" operator="containsText" text="Missouri">
      <formula>NOT(ISERROR(SEARCH(("Missouri"),(A1))))</formula>
    </cfRule>
  </conditionalFormatting>
  <conditionalFormatting sqref="A1:Z1002">
    <cfRule type="containsText" dxfId="14" priority="15" operator="containsText" text="Seton Hall">
      <formula>NOT(ISERROR(SEARCH(("Seton Hall"),(A1))))</formula>
    </cfRule>
  </conditionalFormatting>
  <conditionalFormatting sqref="A1:Z1002">
    <cfRule type="containsText" dxfId="15" priority="16" operator="containsText" text="Grand Canyon">
      <formula>NOT(ISERROR(SEARCH(("Grand Canyon"),(A1))))</formula>
    </cfRule>
  </conditionalFormatting>
  <conditionalFormatting sqref="A1:Z1002">
    <cfRule type="containsText" dxfId="16" priority="17" operator="containsText" text="Colorado">
      <formula>NOT(ISERROR(SEARCH(("Colorado"),(A1))))</formula>
    </cfRule>
  </conditionalFormatting>
  <conditionalFormatting sqref="A1:Z1002">
    <cfRule type="containsText" dxfId="17" priority="18" operator="containsText" text="Drake">
      <formula>NOT(ISERROR(SEARCH(("Drake"),(A1))))</formula>
    </cfRule>
  </conditionalFormatting>
  <conditionalFormatting sqref="A1:Z1002">
    <cfRule type="containsText" dxfId="18" priority="19" operator="containsText" text="Iowa">
      <formula>NOT(ISERROR(SEARCH(("Iowa"),(A1))))</formula>
    </cfRule>
  </conditionalFormatting>
  <conditionalFormatting sqref="A1:Z1002">
    <cfRule type="containsText" dxfId="19" priority="20" operator="containsText" text="Siena">
      <formula>NOT(ISERROR(SEARCH(("Siena"),(A1))))</formula>
    </cfRule>
  </conditionalFormatting>
  <conditionalFormatting sqref="A1:Z1002">
    <cfRule type="containsText" dxfId="20" priority="21" operator="containsText" text="Sam Houston">
      <formula>NOT(ISERROR(SEARCH(("Sam Houston"),(A1))))</formula>
    </cfRule>
  </conditionalFormatting>
  <conditionalFormatting sqref="A1:Z1002">
    <cfRule type="containsText" dxfId="21" priority="22" operator="containsText" text="Florida">
      <formula>NOT(ISERROR(SEARCH(("Florida"),(A1))))</formula>
    </cfRule>
  </conditionalFormatting>
  <conditionalFormatting sqref="A1:Z1002">
    <cfRule type="containsText" dxfId="22" priority="23" operator="containsText" text="Virginia Tech">
      <formula>NOT(ISERROR(SEARCH(("Virginia Tech"),(A1))))</formula>
    </cfRule>
  </conditionalFormatting>
  <conditionalFormatting sqref="A1:Z1002">
    <cfRule type="containsText" dxfId="23" priority="24" operator="containsText" text="Oregon">
      <formula>NOT(ISERROR(SEARCH(("Oregon"),(A1))))</formula>
    </cfRule>
  </conditionalFormatting>
  <conditionalFormatting sqref="A1:Z1002">
    <cfRule type="containsText" dxfId="24" priority="25" operator="containsText" text="Minnesota">
      <formula>NOT(ISERROR(SEARCH(("Minnesota"),(A1))))</formula>
    </cfRule>
  </conditionalFormatting>
  <conditionalFormatting sqref="A1:Z1002">
    <cfRule type="containsText" dxfId="25" priority="26" operator="containsText" text="Virginia">
      <formula>NOT(ISERROR(SEARCH(("Virginia"),(A1))))</formula>
    </cfRule>
  </conditionalFormatting>
  <conditionalFormatting sqref="A1:Z1002">
    <cfRule type="containsText" dxfId="26" priority="27" operator="containsText" text="Winthrop">
      <formula>NOT(ISERROR(SEARCH(("Winthrop"),(A1))))</formula>
    </cfRule>
  </conditionalFormatting>
  <conditionalFormatting sqref="A1:Z1002">
    <cfRule type="containsText" dxfId="27" priority="28" operator="containsText" text="Indianapolis">
      <formula>NOT(ISERROR(SEARCH(("Indianapolis"),(A1))))</formula>
    </cfRule>
  </conditionalFormatting>
  <conditionalFormatting sqref="A1:Z1002">
    <cfRule type="containsText" dxfId="28" priority="29" operator="containsText" text="Tennessee">
      <formula>NOT(ISERROR(SEARCH(("Tennessee"),(A1))))</formula>
    </cfRule>
  </conditionalFormatting>
  <conditionalFormatting sqref="A1:Z1002">
    <cfRule type="containsText" dxfId="29" priority="30" operator="containsText" text="St. Bonaventure">
      <formula>NOT(ISERROR(SEARCH(("St. Bonaventure"),(A1))))</formula>
    </cfRule>
  </conditionalFormatting>
  <conditionalFormatting sqref="A1:Z1002">
    <cfRule type="containsText" dxfId="30" priority="31" operator="containsText" text="UNCG">
      <formula>NOT(ISERROR(SEARCH(("UNCG"),(A1))))</formula>
    </cfRule>
  </conditionalFormatting>
  <conditionalFormatting sqref="A1:Z1002">
    <cfRule type="containsText" dxfId="31" priority="32" operator="containsText" text="Clemson">
      <formula>NOT(ISERROR(SEARCH(("Clemson"),(A1))))</formula>
    </cfRule>
  </conditionalFormatting>
  <conditionalFormatting sqref="A1:Z1002">
    <cfRule type="containsText" dxfId="32" priority="33" operator="containsText" text="Maryland">
      <formula>NOT(ISERROR(SEARCH(("Maryland"),(A1))))</formula>
    </cfRule>
  </conditionalFormatting>
  <conditionalFormatting sqref="A1:Z1002">
    <cfRule type="containsText" dxfId="33" priority="34" operator="containsText" text="Alabama">
      <formula>NOT(ISERROR(SEARCH(("Alabama"),(A1))))</formula>
    </cfRule>
  </conditionalFormatting>
  <conditionalFormatting sqref="A1:Z1002">
    <cfRule type="containsText" dxfId="33" priority="35" operator="containsText" text="Alabama">
      <formula>NOT(ISERROR(SEARCH(("Alabama"),(A1))))</formula>
    </cfRule>
  </conditionalFormatting>
  <conditionalFormatting sqref="A1:Z1002">
    <cfRule type="containsText" dxfId="34" priority="36" operator="containsText" text="James Madison">
      <formula>NOT(ISERROR(SEARCH(("James Madison"),(A1))))</formula>
    </cfRule>
  </conditionalFormatting>
  <conditionalFormatting sqref="A1:Z1002">
    <cfRule type="containsText" dxfId="35" priority="37" operator="containsText" text="Baylor">
      <formula>NOT(ISERROR(SEARCH(("Baylor"),(A1))))</formula>
    </cfRule>
  </conditionalFormatting>
  <conditionalFormatting sqref="A1:Z1002">
    <cfRule type="containsText" dxfId="36" priority="38" operator="containsText" text="PVAMU">
      <formula>NOT(ISERROR(SEARCH(("PVAMU"),(A1))))</formula>
    </cfRule>
  </conditionalFormatting>
  <conditionalFormatting sqref="A1:Z1002">
    <cfRule type="containsText" dxfId="37" priority="39" operator="containsText" text="Rutgers">
      <formula>NOT(ISERROR(SEARCH(("Rutgers"),(A1))))</formula>
    </cfRule>
  </conditionalFormatting>
  <conditionalFormatting sqref="A1:Z1002">
    <cfRule type="containsText" dxfId="38" priority="40" operator="containsText" text="North Carolina">
      <formula>NOT(ISERROR(SEARCH(("North Carolina"),(A1))))</formula>
    </cfRule>
  </conditionalFormatting>
  <conditionalFormatting sqref="A1:Z1002">
    <cfRule type="containsText" dxfId="39" priority="41" operator="containsText" text="Wisconsin">
      <formula>NOT(ISERROR(SEARCH(("Wisconsin"),(A1))))</formula>
    </cfRule>
  </conditionalFormatting>
  <conditionalFormatting sqref="A1:Z1002">
    <cfRule type="containsText" dxfId="40" priority="42" operator="containsText" text="Belmont">
      <formula>NOT(ISERROR(SEARCH(("Belmont"),(A1))))</formula>
    </cfRule>
  </conditionalFormatting>
  <conditionalFormatting sqref="A1:Z1002">
    <cfRule type="containsText" dxfId="41" priority="43" operator="containsText" text="USC">
      <formula>NOT(ISERROR(SEARCH(("USC"),(A1))))</formula>
    </cfRule>
  </conditionalFormatting>
  <conditionalFormatting sqref="A1:Z1002">
    <cfRule type="containsText" dxfId="42" priority="44" operator="containsText" text="W. Kentucky">
      <formula>NOT(ISERROR(SEARCH(("W. Kentucky"),(A1))))</formula>
    </cfRule>
  </conditionalFormatting>
  <conditionalFormatting sqref="A1:Z1002">
    <cfRule type="containsText" dxfId="43" priority="45" operator="containsText" text="VCU">
      <formula>NOT(ISERROR(SEARCH(("VCU"),(A1))))</formula>
    </cfRule>
  </conditionalFormatting>
  <conditionalFormatting sqref="A1:Z1002">
    <cfRule type="containsText" dxfId="44" priority="46" operator="containsText" text="Houston">
      <formula>NOT(ISERROR(SEARCH(("Houston"),(A1))))</formula>
    </cfRule>
  </conditionalFormatting>
  <conditionalFormatting sqref="A1:Z1002">
    <cfRule type="containsText" dxfId="45" priority="47" operator="containsText" text="E. Washington">
      <formula>NOT(ISERROR(SEARCH(("E. Washington"),(A1))))</formula>
    </cfRule>
  </conditionalFormatting>
  <conditionalFormatting sqref="A1:Z1002">
    <cfRule type="containsText" dxfId="46" priority="48" operator="containsText" text="LSU">
      <formula>NOT(ISERROR(SEARCH(("LSU"),(A1))))</formula>
    </cfRule>
  </conditionalFormatting>
  <conditionalFormatting sqref="A1:Z1002">
    <cfRule type="containsText" dxfId="47" priority="49" operator="containsText" text="Arkansas">
      <formula>NOT(ISERROR(SEARCH(("Arkansas"),(A1))))</formula>
    </cfRule>
  </conditionalFormatting>
  <conditionalFormatting sqref="A1:Z1002">
    <cfRule type="containsText" dxfId="48" priority="50" operator="containsText" text="Boise St.">
      <formula>NOT(ISERROR(SEARCH(("Boise St."),(A1))))</formula>
    </cfRule>
  </conditionalFormatting>
  <conditionalFormatting sqref="A1:Z1002">
    <cfRule type="containsText" dxfId="49" priority="51" operator="containsText" text="Illinois">
      <formula>NOT(ISERROR(SEARCH(("Illinois"),(A1))))</formula>
    </cfRule>
  </conditionalFormatting>
  <conditionalFormatting sqref="A1:Z1002">
    <cfRule type="containsText" dxfId="50" priority="52" operator="containsText" text="Michigan">
      <formula>NOT(ISERROR(SEARCH(("Michigan"),(A1))))</formula>
    </cfRule>
  </conditionalFormatting>
  <conditionalFormatting sqref="A1:Z1002">
    <cfRule type="containsText" dxfId="51" priority="53" operator="containsText" text="Cleveland St">
      <formula>NOT(ISERROR(SEARCH(("Cleveland St"),(A1))))</formula>
    </cfRule>
  </conditionalFormatting>
  <conditionalFormatting sqref="A1:Z1002">
    <cfRule type="containsText" dxfId="52" priority="54" operator="containsText" text="Oklahoma St">
      <formula>NOT(ISERROR(SEARCH(("Oklahoma St"),(A1))))</formula>
    </cfRule>
  </conditionalFormatting>
  <conditionalFormatting sqref="A1:Z1002">
    <cfRule type="containsText" dxfId="53" priority="55" operator="containsText" text="UCLA">
      <formula>NOT(ISERROR(SEARCH(("UCLA"),(A1))))</formula>
    </cfRule>
  </conditionalFormatting>
  <conditionalFormatting sqref="A1:Z1002">
    <cfRule type="containsText" dxfId="54" priority="56" operator="containsText" text="Creighton">
      <formula>NOT(ISERROR(SEARCH(("Creighton"),(A1))))</formula>
    </cfRule>
  </conditionalFormatting>
  <conditionalFormatting sqref="A1:Z1002">
    <cfRule type="containsText" dxfId="18" priority="57" operator="containsText" text="Wichita St">
      <formula>NOT(ISERROR(SEARCH(("Wichita St"),(A1))))</formula>
    </cfRule>
  </conditionalFormatting>
  <conditionalFormatting sqref="A1:Z1002">
    <cfRule type="containsText" dxfId="55" priority="58" operator="containsText" text="Kansas">
      <formula>NOT(ISERROR(SEARCH(("Kansas"),(A1))))</formula>
    </cfRule>
  </conditionalFormatting>
  <conditionalFormatting sqref="A1:Z1002">
    <cfRule type="containsText" dxfId="56" priority="59" operator="containsText" text="Colgate">
      <formula>NOT(ISERROR(SEARCH(("Colgate"),(A1))))</formula>
    </cfRule>
  </conditionalFormatting>
  <conditionalFormatting sqref="A1:Z1002">
    <cfRule type="containsText" dxfId="57" priority="60" operator="containsText" text="Indiana">
      <formula>NOT(ISERROR(SEARCH(("Indiana"),(A1))))</formula>
    </cfRule>
  </conditionalFormatting>
  <conditionalFormatting sqref="A1:Z1002">
    <cfRule type="containsText" dxfId="58" priority="61" operator="containsText" text="Oklahoma">
      <formula>NOT(ISERROR(SEARCH(("Oklahoma"),(A1))))</formula>
    </cfRule>
  </conditionalFormatting>
  <conditionalFormatting sqref="A1:Z1002">
    <cfRule type="containsText" dxfId="59" priority="62" operator="containsText" text="Liberty">
      <formula>NOT(ISERROR(SEARCH(("Liberty"),(A1))))</formula>
    </cfRule>
  </conditionalFormatting>
  <conditionalFormatting sqref="A1:Z1002">
    <cfRule type="containsText" dxfId="60" priority="63" operator="containsText" text="BYU">
      <formula>NOT(ISERROR(SEARCH(("BYU"),(A1))))</formula>
    </cfRule>
  </conditionalFormatting>
  <conditionalFormatting sqref="A1:Z1002">
    <cfRule type="containsText" dxfId="61" priority="64" operator="containsText" text="Louisville">
      <formula>NOT(ISERROR(SEARCH(("Louisville"),(A1))))</formula>
    </cfRule>
  </conditionalFormatting>
  <conditionalFormatting sqref="A1:Z1002">
    <cfRule type="containsText" dxfId="62" priority="65" operator="containsText" text="Villanova">
      <formula>NOT(ISERROR(SEARCH(("Villanova"),(A1))))</formula>
    </cfRule>
  </conditionalFormatting>
  <conditionalFormatting sqref="A1:Z1002">
    <cfRule type="containsText" dxfId="63" priority="66" operator="containsText" text="UMBC">
      <formula>NOT(ISERROR(SEARCH(("UMBC"),(A1))))</formula>
    </cfRule>
  </conditionalFormatting>
  <conditionalFormatting sqref="A1:Z1002">
    <cfRule type="containsText" dxfId="64" priority="67" operator="containsText" text="Xavier">
      <formula>NOT(ISERROR(SEARCH(("Xavier"),(A1))))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7">
        <v>16.0</v>
      </c>
      <c r="B1" s="38" t="str">
        <f t="shared" ref="B1:B8" si="1">INDIRECT("A"&amp;ROW()*2)</f>
        <v>South Dakota</v>
      </c>
      <c r="C1" s="38" t="str">
        <f>B1</f>
        <v>South Dakota</v>
      </c>
      <c r="D1" s="38" t="str">
        <f>CONCATENATE(C1:C8)</f>
        <v>South Dakota, N.C. A&amp;T, Minnesota, Colorado St., Prairie View A&amp;M, Wagner, Indiana, Xavier</v>
      </c>
    </row>
    <row r="2">
      <c r="A2" s="37" t="s">
        <v>9</v>
      </c>
      <c r="B2" s="38" t="str">
        <f t="shared" si="1"/>
        <v>N.C. A&amp;T</v>
      </c>
      <c r="C2" s="38" t="str">
        <f t="shared" ref="C2:C8" si="2">", "&amp;B2</f>
        <v>, N.C. A&amp;T</v>
      </c>
    </row>
    <row r="3">
      <c r="A3" s="37">
        <v>16.0</v>
      </c>
      <c r="B3" s="38" t="str">
        <f t="shared" si="1"/>
        <v>Minnesota</v>
      </c>
      <c r="C3" s="38" t="str">
        <f t="shared" si="2"/>
        <v>, Minnesota</v>
      </c>
    </row>
    <row r="4">
      <c r="A4" s="37" t="s">
        <v>10</v>
      </c>
      <c r="B4" s="38" t="str">
        <f t="shared" si="1"/>
        <v>Colorado St.</v>
      </c>
      <c r="C4" s="38" t="str">
        <f t="shared" si="2"/>
        <v>, Colorado St.</v>
      </c>
    </row>
    <row r="5">
      <c r="A5" s="37">
        <v>12.0</v>
      </c>
      <c r="B5" s="38" t="str">
        <f t="shared" si="1"/>
        <v>Prairie View A&amp;M</v>
      </c>
      <c r="C5" s="38" t="str">
        <f t="shared" si="2"/>
        <v>, Prairie View A&amp;M</v>
      </c>
    </row>
    <row r="6">
      <c r="A6" s="37" t="s">
        <v>11</v>
      </c>
      <c r="B6" s="38" t="str">
        <f t="shared" si="1"/>
        <v>Wagner</v>
      </c>
      <c r="C6" s="38" t="str">
        <f t="shared" si="2"/>
        <v>, Wagner</v>
      </c>
    </row>
    <row r="7">
      <c r="A7" s="37">
        <v>12.0</v>
      </c>
      <c r="B7" s="38" t="str">
        <f t="shared" si="1"/>
        <v>Indiana</v>
      </c>
      <c r="C7" s="38" t="str">
        <f t="shared" si="2"/>
        <v>, Indiana</v>
      </c>
    </row>
    <row r="8">
      <c r="A8" s="37" t="s">
        <v>12</v>
      </c>
      <c r="B8" s="38" t="str">
        <f t="shared" si="1"/>
        <v>Xavier</v>
      </c>
      <c r="C8" s="38" t="str">
        <f t="shared" si="2"/>
        <v>, Xavier</v>
      </c>
    </row>
    <row r="9">
      <c r="A9" s="37">
        <v>16.0</v>
      </c>
      <c r="B9" s="38" t="str">
        <f>INDIRECT("A"&amp;ROW()*2+1)</f>
        <v>Gonzaga</v>
      </c>
    </row>
    <row r="10">
      <c r="A10" s="37" t="s">
        <v>13</v>
      </c>
      <c r="B10" s="38" t="str">
        <f t="shared" ref="B10:B25" si="3">INDIRECT("A"&amp;ROW()*2-1)</f>
        <v>Gonzaga</v>
      </c>
      <c r="C10" s="38" t="str">
        <f>B10</f>
        <v>Gonzaga</v>
      </c>
      <c r="D10" s="38" t="str">
        <f>CONCATENATE(C10:C73)</f>
        <v>Gonzaga, South Dakota/N.C. A&amp;T, Loyola Chicago, San Diego St., Purdue, Toledo, Texas, UCSB, Missouri, Seton Hall, Florida St., Grand Canyon, Colorado, Drake, Iowa, Siena, Ohio St., Texas St., Florida, Oregon, Texas Tech, Minnesota/Colorado St., Virginia, Winthrop, Tennessee, St. Bonaventure, West Virginia, UNCG, Clemson, Maryland, Alabama, James Madison, Baylor, Prairie View A&amp;M/Wagner, Rutgers, North Carolina, Wisconsin, Belmont, USC, W. Kentucky, Virginia Tech, VCU, Houston, E. Washington, LSU, Boise St., Illinois, Sam Houston St., Michigan, Cleveland St., Oklahoma St., UCLA, Creighton, Wichita St., Kansas, Colgate, Arkansas, Indiana/Xavier, Oklahoma, Liberty, BYU, Louisville, Villanova, UMBC</v>
      </c>
    </row>
    <row r="11">
      <c r="A11" s="37">
        <v>16.0</v>
      </c>
      <c r="B11" s="38" t="str">
        <f t="shared" si="3"/>
        <v>South Dakota/N.C. A&amp;T</v>
      </c>
      <c r="C11" s="38" t="str">
        <f t="shared" ref="C11:C73" si="4">", "&amp;B11</f>
        <v>, South Dakota/N.C. A&amp;T</v>
      </c>
    </row>
    <row r="12">
      <c r="A12" s="37" t="s">
        <v>14</v>
      </c>
      <c r="B12" s="38" t="str">
        <f t="shared" si="3"/>
        <v>Loyola Chicago</v>
      </c>
      <c r="C12" s="38" t="str">
        <f t="shared" si="4"/>
        <v>, Loyola Chicago</v>
      </c>
    </row>
    <row r="13">
      <c r="A13" s="37">
        <v>11.0</v>
      </c>
      <c r="B13" s="38" t="str">
        <f t="shared" si="3"/>
        <v>San Diego St.</v>
      </c>
      <c r="C13" s="38" t="str">
        <f t="shared" si="4"/>
        <v>, San Diego St.</v>
      </c>
    </row>
    <row r="14">
      <c r="A14" s="37" t="s">
        <v>15</v>
      </c>
      <c r="B14" s="38" t="str">
        <f t="shared" si="3"/>
        <v>Purdue</v>
      </c>
      <c r="C14" s="38" t="str">
        <f t="shared" si="4"/>
        <v>, Purdue</v>
      </c>
    </row>
    <row r="15">
      <c r="A15" s="37">
        <v>11.0</v>
      </c>
      <c r="B15" s="38" t="str">
        <f t="shared" si="3"/>
        <v>Toledo</v>
      </c>
      <c r="C15" s="38" t="str">
        <f t="shared" si="4"/>
        <v>, Toledo</v>
      </c>
    </row>
    <row r="16">
      <c r="A16" s="37" t="s">
        <v>16</v>
      </c>
      <c r="B16" s="38" t="str">
        <f t="shared" si="3"/>
        <v>Texas</v>
      </c>
      <c r="C16" s="38" t="str">
        <f t="shared" si="4"/>
        <v>, Texas</v>
      </c>
    </row>
    <row r="17">
      <c r="A17" s="37" t="s">
        <v>17</v>
      </c>
      <c r="B17" s="38" t="str">
        <f t="shared" si="3"/>
        <v>UCSB</v>
      </c>
      <c r="C17" s="38" t="str">
        <f t="shared" si="4"/>
        <v>, UCSB</v>
      </c>
    </row>
    <row r="18">
      <c r="A18" s="37">
        <v>1.0</v>
      </c>
      <c r="B18" s="38" t="str">
        <f t="shared" si="3"/>
        <v>Missouri</v>
      </c>
      <c r="C18" s="38" t="str">
        <f t="shared" si="4"/>
        <v>, Missouri</v>
      </c>
    </row>
    <row r="19">
      <c r="A19" s="37" t="s">
        <v>18</v>
      </c>
      <c r="B19" s="38" t="str">
        <f t="shared" si="3"/>
        <v>Seton Hall</v>
      </c>
      <c r="C19" s="38" t="str">
        <f t="shared" si="4"/>
        <v>, Seton Hall</v>
      </c>
    </row>
    <row r="20">
      <c r="A20" s="37">
        <v>16.0</v>
      </c>
      <c r="B20" s="38" t="str">
        <f t="shared" si="3"/>
        <v>Florida St.</v>
      </c>
      <c r="C20" s="38" t="str">
        <f t="shared" si="4"/>
        <v>, Florida St.</v>
      </c>
    </row>
    <row r="21">
      <c r="A21" s="37" t="s">
        <v>19</v>
      </c>
      <c r="B21" s="38" t="str">
        <f t="shared" si="3"/>
        <v>Grand Canyon</v>
      </c>
      <c r="C21" s="38" t="str">
        <f t="shared" si="4"/>
        <v>, Grand Canyon</v>
      </c>
    </row>
    <row r="22">
      <c r="A22" s="37">
        <v>8.0</v>
      </c>
      <c r="B22" s="38" t="str">
        <f t="shared" si="3"/>
        <v>Colorado</v>
      </c>
      <c r="C22" s="38" t="str">
        <f t="shared" si="4"/>
        <v>, Colorado</v>
      </c>
    </row>
    <row r="23">
      <c r="A23" s="37" t="s">
        <v>20</v>
      </c>
      <c r="B23" s="38" t="str">
        <f t="shared" si="3"/>
        <v>Drake</v>
      </c>
      <c r="C23" s="38" t="str">
        <f t="shared" si="4"/>
        <v>, Drake</v>
      </c>
    </row>
    <row r="24">
      <c r="A24" s="37">
        <v>9.0</v>
      </c>
      <c r="B24" s="38" t="str">
        <f t="shared" si="3"/>
        <v>Iowa</v>
      </c>
      <c r="C24" s="38" t="str">
        <f t="shared" si="4"/>
        <v>, Iowa</v>
      </c>
    </row>
    <row r="25">
      <c r="A25" s="37" t="s">
        <v>21</v>
      </c>
      <c r="B25" s="38" t="str">
        <f t="shared" si="3"/>
        <v>Siena</v>
      </c>
      <c r="C25" s="38" t="str">
        <f t="shared" si="4"/>
        <v>, Siena</v>
      </c>
    </row>
    <row r="26">
      <c r="A26" s="37">
        <v>5.0</v>
      </c>
      <c r="B26" s="38" t="str">
        <f t="shared" ref="B26:B41" si="5">INDIRECT("A"&amp;ROW()*2)</f>
        <v>Ohio St.</v>
      </c>
      <c r="C26" s="38" t="str">
        <f t="shared" si="4"/>
        <v>, Ohio St.</v>
      </c>
    </row>
    <row r="27">
      <c r="A27" s="37" t="s">
        <v>22</v>
      </c>
      <c r="B27" s="38" t="str">
        <f t="shared" si="5"/>
        <v>Texas St.</v>
      </c>
      <c r="C27" s="38" t="str">
        <f t="shared" si="4"/>
        <v>, Texas St.</v>
      </c>
    </row>
    <row r="28">
      <c r="A28" s="37">
        <v>12.0</v>
      </c>
      <c r="B28" s="38" t="str">
        <f t="shared" si="5"/>
        <v>Florida</v>
      </c>
      <c r="C28" s="38" t="str">
        <f t="shared" si="4"/>
        <v>, Florida</v>
      </c>
    </row>
    <row r="29">
      <c r="A29" s="37" t="s">
        <v>23</v>
      </c>
      <c r="B29" s="38" t="str">
        <f t="shared" si="5"/>
        <v>Oregon</v>
      </c>
      <c r="C29" s="38" t="str">
        <f t="shared" si="4"/>
        <v>, Oregon</v>
      </c>
    </row>
    <row r="30">
      <c r="A30" s="37">
        <v>4.0</v>
      </c>
      <c r="B30" s="38" t="str">
        <f t="shared" si="5"/>
        <v>Texas Tech</v>
      </c>
      <c r="C30" s="38" t="str">
        <f t="shared" si="4"/>
        <v>, Texas Tech</v>
      </c>
    </row>
    <row r="31">
      <c r="A31" s="37" t="s">
        <v>24</v>
      </c>
      <c r="B31" s="38" t="str">
        <f t="shared" si="5"/>
        <v>Minnesota/Colorado St.</v>
      </c>
      <c r="C31" s="38" t="str">
        <f t="shared" si="4"/>
        <v>, Minnesota/Colorado St.</v>
      </c>
    </row>
    <row r="32">
      <c r="A32" s="37">
        <v>13.0</v>
      </c>
      <c r="B32" s="38" t="str">
        <f t="shared" si="5"/>
        <v>Virginia</v>
      </c>
      <c r="C32" s="38" t="str">
        <f t="shared" si="4"/>
        <v>, Virginia</v>
      </c>
    </row>
    <row r="33">
      <c r="A33" s="37" t="s">
        <v>25</v>
      </c>
      <c r="B33" s="38" t="str">
        <f t="shared" si="5"/>
        <v>Winthrop</v>
      </c>
      <c r="C33" s="38" t="str">
        <f t="shared" si="4"/>
        <v>, Winthrop</v>
      </c>
    </row>
    <row r="34">
      <c r="A34" s="37">
        <v>6.0</v>
      </c>
      <c r="B34" s="38" t="str">
        <f t="shared" si="5"/>
        <v>Tennessee</v>
      </c>
      <c r="C34" s="38" t="str">
        <f t="shared" si="4"/>
        <v>, Tennessee</v>
      </c>
    </row>
    <row r="35">
      <c r="A35" s="37" t="s">
        <v>26</v>
      </c>
      <c r="B35" s="38" t="str">
        <f t="shared" si="5"/>
        <v>St. Bonaventure</v>
      </c>
      <c r="C35" s="38" t="str">
        <f t="shared" si="4"/>
        <v>, St. Bonaventure</v>
      </c>
    </row>
    <row r="36">
      <c r="A36" s="37">
        <v>11.0</v>
      </c>
      <c r="B36" s="38" t="str">
        <f t="shared" si="5"/>
        <v>West Virginia</v>
      </c>
      <c r="C36" s="38" t="str">
        <f t="shared" si="4"/>
        <v>, West Virginia</v>
      </c>
    </row>
    <row r="37">
      <c r="A37" s="37" t="s">
        <v>27</v>
      </c>
      <c r="B37" s="38" t="str">
        <f t="shared" si="5"/>
        <v>UNCG</v>
      </c>
      <c r="C37" s="38" t="str">
        <f t="shared" si="4"/>
        <v>, UNCG</v>
      </c>
    </row>
    <row r="38">
      <c r="A38" s="37">
        <v>3.0</v>
      </c>
      <c r="B38" s="38" t="str">
        <f t="shared" si="5"/>
        <v>Clemson</v>
      </c>
      <c r="C38" s="38" t="str">
        <f t="shared" si="4"/>
        <v>, Clemson</v>
      </c>
    </row>
    <row r="39">
      <c r="A39" s="37" t="s">
        <v>28</v>
      </c>
      <c r="B39" s="38" t="str">
        <f t="shared" si="5"/>
        <v>Maryland</v>
      </c>
      <c r="C39" s="38" t="str">
        <f t="shared" si="4"/>
        <v>, Maryland</v>
      </c>
    </row>
    <row r="40">
      <c r="A40" s="37">
        <v>14.0</v>
      </c>
      <c r="B40" s="38" t="str">
        <f t="shared" si="5"/>
        <v>Alabama</v>
      </c>
      <c r="C40" s="38" t="str">
        <f t="shared" si="4"/>
        <v>, Alabama</v>
      </c>
    </row>
    <row r="41">
      <c r="A41" s="37" t="s">
        <v>29</v>
      </c>
      <c r="B41" s="38" t="str">
        <f t="shared" si="5"/>
        <v>James Madison</v>
      </c>
      <c r="C41" s="38" t="str">
        <f t="shared" si="4"/>
        <v>, James Madison</v>
      </c>
    </row>
    <row r="42">
      <c r="A42" s="37">
        <v>7.0</v>
      </c>
      <c r="B42" s="38" t="str">
        <f t="shared" ref="B42:B57" si="6">INDIRECT("A"&amp;ROW()*2+1)</f>
        <v>Baylor</v>
      </c>
      <c r="C42" s="38" t="str">
        <f t="shared" si="4"/>
        <v>, Baylor</v>
      </c>
    </row>
    <row r="43">
      <c r="A43" s="37" t="s">
        <v>30</v>
      </c>
      <c r="B43" s="38" t="str">
        <f t="shared" si="6"/>
        <v>Prairie View A&amp;M/Wagner</v>
      </c>
      <c r="C43" s="38" t="str">
        <f t="shared" si="4"/>
        <v>, Prairie View A&amp;M/Wagner</v>
      </c>
    </row>
    <row r="44">
      <c r="A44" s="37">
        <v>10.0</v>
      </c>
      <c r="B44" s="38" t="str">
        <f t="shared" si="6"/>
        <v>Rutgers</v>
      </c>
      <c r="C44" s="38" t="str">
        <f t="shared" si="4"/>
        <v>, Rutgers</v>
      </c>
    </row>
    <row r="45">
      <c r="A45" s="37" t="s">
        <v>31</v>
      </c>
      <c r="B45" s="38" t="str">
        <f t="shared" si="6"/>
        <v>North Carolina</v>
      </c>
      <c r="C45" s="38" t="str">
        <f t="shared" si="4"/>
        <v>, North Carolina</v>
      </c>
    </row>
    <row r="46">
      <c r="A46" s="37">
        <v>2.0</v>
      </c>
      <c r="B46" s="38" t="str">
        <f t="shared" si="6"/>
        <v>Wisconsin</v>
      </c>
      <c r="C46" s="38" t="str">
        <f t="shared" si="4"/>
        <v>, Wisconsin</v>
      </c>
    </row>
    <row r="47">
      <c r="A47" s="37" t="s">
        <v>32</v>
      </c>
      <c r="B47" s="38" t="str">
        <f t="shared" si="6"/>
        <v>Belmont</v>
      </c>
      <c r="C47" s="38" t="str">
        <f t="shared" si="4"/>
        <v>, Belmont</v>
      </c>
    </row>
    <row r="48">
      <c r="A48" s="37">
        <v>15.0</v>
      </c>
      <c r="B48" s="38" t="str">
        <f t="shared" si="6"/>
        <v>USC</v>
      </c>
      <c r="C48" s="38" t="str">
        <f t="shared" si="4"/>
        <v>, USC</v>
      </c>
    </row>
    <row r="49">
      <c r="A49" s="37" t="s">
        <v>33</v>
      </c>
      <c r="B49" s="38" t="str">
        <f t="shared" si="6"/>
        <v>W. Kentucky</v>
      </c>
      <c r="C49" s="38" t="str">
        <f t="shared" si="4"/>
        <v>, W. Kentucky</v>
      </c>
    </row>
    <row r="50">
      <c r="A50" s="37" t="s">
        <v>34</v>
      </c>
      <c r="B50" s="38" t="str">
        <f t="shared" si="6"/>
        <v>Virginia Tech</v>
      </c>
      <c r="C50" s="38" t="str">
        <f t="shared" si="4"/>
        <v>, Virginia Tech</v>
      </c>
    </row>
    <row r="51">
      <c r="A51" s="37">
        <v>1.0</v>
      </c>
      <c r="B51" s="38" t="str">
        <f t="shared" si="6"/>
        <v>VCU</v>
      </c>
      <c r="C51" s="38" t="str">
        <f t="shared" si="4"/>
        <v>, VCU</v>
      </c>
    </row>
    <row r="52">
      <c r="A52" s="37" t="s">
        <v>35</v>
      </c>
      <c r="B52" s="38" t="str">
        <f t="shared" si="6"/>
        <v>Houston</v>
      </c>
      <c r="C52" s="38" t="str">
        <f t="shared" si="4"/>
        <v>, Houston</v>
      </c>
    </row>
    <row r="53">
      <c r="A53" s="37">
        <v>16.0</v>
      </c>
      <c r="B53" s="38" t="str">
        <f t="shared" si="6"/>
        <v>E. Washington</v>
      </c>
      <c r="C53" s="38" t="str">
        <f t="shared" si="4"/>
        <v>, E. Washington</v>
      </c>
    </row>
    <row r="54">
      <c r="A54" s="37" t="s">
        <v>36</v>
      </c>
      <c r="B54" s="38" t="str">
        <f t="shared" si="6"/>
        <v>LSU</v>
      </c>
      <c r="C54" s="38" t="str">
        <f t="shared" si="4"/>
        <v>, LSU</v>
      </c>
    </row>
    <row r="55">
      <c r="A55" s="37">
        <v>8.0</v>
      </c>
      <c r="B55" s="38" t="str">
        <f t="shared" si="6"/>
        <v>Boise St.</v>
      </c>
      <c r="C55" s="38" t="str">
        <f t="shared" si="4"/>
        <v>, Boise St.</v>
      </c>
    </row>
    <row r="56">
      <c r="A56" s="37" t="s">
        <v>37</v>
      </c>
      <c r="B56" s="38" t="str">
        <f t="shared" si="6"/>
        <v>Illinois</v>
      </c>
      <c r="C56" s="38" t="str">
        <f t="shared" si="4"/>
        <v>, Illinois</v>
      </c>
    </row>
    <row r="57">
      <c r="A57" s="37">
        <v>9.0</v>
      </c>
      <c r="B57" s="38" t="str">
        <f t="shared" si="6"/>
        <v>Sam Houston St.</v>
      </c>
      <c r="C57" s="38" t="str">
        <f t="shared" si="4"/>
        <v>, Sam Houston St.</v>
      </c>
    </row>
    <row r="58">
      <c r="A58" s="37" t="s">
        <v>38</v>
      </c>
      <c r="B58" s="38" t="str">
        <f t="shared" ref="B58:B73" si="7">INDIRECT("A"&amp;ROW()*2+2)</f>
        <v>Michigan</v>
      </c>
      <c r="C58" s="38" t="str">
        <f t="shared" si="4"/>
        <v>, Michigan</v>
      </c>
    </row>
    <row r="59">
      <c r="A59" s="37">
        <v>5.0</v>
      </c>
      <c r="B59" s="38" t="str">
        <f t="shared" si="7"/>
        <v>Cleveland St.</v>
      </c>
      <c r="C59" s="38" t="str">
        <f t="shared" si="4"/>
        <v>, Cleveland St.</v>
      </c>
    </row>
    <row r="60">
      <c r="A60" s="37" t="s">
        <v>39</v>
      </c>
      <c r="B60" s="38" t="str">
        <f t="shared" si="7"/>
        <v>Oklahoma St.</v>
      </c>
      <c r="C60" s="38" t="str">
        <f t="shared" si="4"/>
        <v>, Oklahoma St.</v>
      </c>
    </row>
    <row r="61">
      <c r="A61" s="37">
        <v>12.0</v>
      </c>
      <c r="B61" s="38" t="str">
        <f t="shared" si="7"/>
        <v>UCLA</v>
      </c>
      <c r="C61" s="38" t="str">
        <f t="shared" si="4"/>
        <v>, UCLA</v>
      </c>
    </row>
    <row r="62">
      <c r="A62" s="37" t="s">
        <v>40</v>
      </c>
      <c r="B62" s="38" t="str">
        <f t="shared" si="7"/>
        <v>Creighton</v>
      </c>
      <c r="C62" s="38" t="str">
        <f t="shared" si="4"/>
        <v>, Creighton</v>
      </c>
    </row>
    <row r="63">
      <c r="A63" s="37">
        <v>4.0</v>
      </c>
      <c r="B63" s="38" t="str">
        <f t="shared" si="7"/>
        <v>Wichita St.</v>
      </c>
      <c r="C63" s="38" t="str">
        <f t="shared" si="4"/>
        <v>, Wichita St.</v>
      </c>
    </row>
    <row r="64">
      <c r="A64" s="37" t="s">
        <v>41</v>
      </c>
      <c r="B64" s="38" t="str">
        <f t="shared" si="7"/>
        <v>Kansas</v>
      </c>
      <c r="C64" s="38" t="str">
        <f t="shared" si="4"/>
        <v>, Kansas</v>
      </c>
    </row>
    <row r="65">
      <c r="A65" s="37">
        <v>13.0</v>
      </c>
      <c r="B65" s="38" t="str">
        <f t="shared" si="7"/>
        <v>Colgate</v>
      </c>
      <c r="C65" s="38" t="str">
        <f t="shared" si="4"/>
        <v>, Colgate</v>
      </c>
    </row>
    <row r="66">
      <c r="A66" s="37" t="s">
        <v>42</v>
      </c>
      <c r="B66" s="38" t="str">
        <f t="shared" si="7"/>
        <v>Arkansas</v>
      </c>
      <c r="C66" s="38" t="str">
        <f t="shared" si="4"/>
        <v>, Arkansas</v>
      </c>
    </row>
    <row r="67">
      <c r="A67" s="37">
        <v>6.0</v>
      </c>
      <c r="B67" s="38" t="str">
        <f t="shared" si="7"/>
        <v>Indiana/Xavier</v>
      </c>
      <c r="C67" s="38" t="str">
        <f t="shared" si="4"/>
        <v>, Indiana/Xavier</v>
      </c>
    </row>
    <row r="68">
      <c r="A68" s="37" t="s">
        <v>43</v>
      </c>
      <c r="B68" s="38" t="str">
        <f t="shared" si="7"/>
        <v>Oklahoma</v>
      </c>
      <c r="C68" s="38" t="str">
        <f t="shared" si="4"/>
        <v>, Oklahoma</v>
      </c>
    </row>
    <row r="69">
      <c r="A69" s="37">
        <v>11.0</v>
      </c>
      <c r="B69" s="38" t="str">
        <f t="shared" si="7"/>
        <v>Liberty</v>
      </c>
      <c r="C69" s="38" t="str">
        <f t="shared" si="4"/>
        <v>, Liberty</v>
      </c>
    </row>
    <row r="70">
      <c r="A70" s="37" t="s">
        <v>44</v>
      </c>
      <c r="B70" s="38" t="str">
        <f t="shared" si="7"/>
        <v>BYU</v>
      </c>
      <c r="C70" s="38" t="str">
        <f t="shared" si="4"/>
        <v>, BYU</v>
      </c>
    </row>
    <row r="71">
      <c r="A71" s="37">
        <v>3.0</v>
      </c>
      <c r="B71" s="38" t="str">
        <f t="shared" si="7"/>
        <v>Louisville</v>
      </c>
      <c r="C71" s="38" t="str">
        <f t="shared" si="4"/>
        <v>, Louisville</v>
      </c>
    </row>
    <row r="72">
      <c r="A72" s="37" t="s">
        <v>45</v>
      </c>
      <c r="B72" s="38" t="str">
        <f t="shared" si="7"/>
        <v>Villanova</v>
      </c>
      <c r="C72" s="38" t="str">
        <f t="shared" si="4"/>
        <v>, Villanova</v>
      </c>
    </row>
    <row r="73">
      <c r="A73" s="37">
        <v>14.0</v>
      </c>
      <c r="B73" s="38" t="str">
        <f t="shared" si="7"/>
        <v>UMBC</v>
      </c>
      <c r="C73" s="38" t="str">
        <f t="shared" si="4"/>
        <v>, UMBC</v>
      </c>
    </row>
    <row r="74">
      <c r="A74" s="37" t="s">
        <v>46</v>
      </c>
    </row>
    <row r="75">
      <c r="A75" s="37">
        <v>7.0</v>
      </c>
    </row>
    <row r="76">
      <c r="A76" s="37" t="s">
        <v>47</v>
      </c>
    </row>
    <row r="77">
      <c r="A77" s="37">
        <v>10.0</v>
      </c>
    </row>
    <row r="78">
      <c r="A78" s="37" t="s">
        <v>48</v>
      </c>
    </row>
    <row r="79">
      <c r="A79" s="37">
        <v>2.0</v>
      </c>
    </row>
    <row r="80">
      <c r="A80" s="37" t="s">
        <v>49</v>
      </c>
    </row>
    <row r="81">
      <c r="A81" s="37">
        <v>15.0</v>
      </c>
    </row>
    <row r="82">
      <c r="A82" s="37" t="s">
        <v>50</v>
      </c>
    </row>
    <row r="83">
      <c r="A83" s="37" t="s">
        <v>51</v>
      </c>
    </row>
    <row r="84">
      <c r="A84" s="37">
        <v>1.0</v>
      </c>
    </row>
    <row r="85">
      <c r="A85" s="37" t="s">
        <v>52</v>
      </c>
    </row>
    <row r="86">
      <c r="A86" s="37">
        <v>16.0</v>
      </c>
    </row>
    <row r="87">
      <c r="A87" s="37" t="s">
        <v>53</v>
      </c>
    </row>
    <row r="88">
      <c r="A88" s="37">
        <v>8.0</v>
      </c>
    </row>
    <row r="89">
      <c r="A89" s="37" t="s">
        <v>54</v>
      </c>
    </row>
    <row r="90">
      <c r="A90" s="37">
        <v>9.0</v>
      </c>
    </row>
    <row r="91">
      <c r="A91" s="37" t="s">
        <v>55</v>
      </c>
    </row>
    <row r="92">
      <c r="A92" s="37">
        <v>5.0</v>
      </c>
    </row>
    <row r="93">
      <c r="A93" s="37" t="s">
        <v>56</v>
      </c>
    </row>
    <row r="94">
      <c r="A94" s="37">
        <v>12.0</v>
      </c>
    </row>
    <row r="95">
      <c r="A95" s="37" t="s">
        <v>57</v>
      </c>
    </row>
    <row r="96">
      <c r="A96" s="37">
        <v>4.0</v>
      </c>
    </row>
    <row r="97">
      <c r="A97" s="37" t="s">
        <v>58</v>
      </c>
    </row>
    <row r="98">
      <c r="A98" s="37">
        <v>13.0</v>
      </c>
    </row>
    <row r="99">
      <c r="A99" s="37" t="s">
        <v>59</v>
      </c>
    </row>
    <row r="100">
      <c r="A100" s="37">
        <v>6.0</v>
      </c>
    </row>
    <row r="101">
      <c r="A101" s="37" t="s">
        <v>60</v>
      </c>
    </row>
    <row r="102">
      <c r="A102" s="37">
        <v>11.0</v>
      </c>
    </row>
    <row r="103">
      <c r="A103" s="37" t="s">
        <v>61</v>
      </c>
    </row>
    <row r="104">
      <c r="A104" s="37">
        <v>3.0</v>
      </c>
    </row>
    <row r="105">
      <c r="A105" s="37" t="s">
        <v>62</v>
      </c>
    </row>
    <row r="106">
      <c r="A106" s="37">
        <v>14.0</v>
      </c>
    </row>
    <row r="107">
      <c r="A107" s="37" t="s">
        <v>63</v>
      </c>
    </row>
    <row r="108">
      <c r="A108" s="37">
        <v>7.0</v>
      </c>
    </row>
    <row r="109">
      <c r="A109" s="37" t="s">
        <v>64</v>
      </c>
    </row>
    <row r="110">
      <c r="A110" s="37">
        <v>10.0</v>
      </c>
    </row>
    <row r="111">
      <c r="A111" s="37" t="s">
        <v>65</v>
      </c>
    </row>
    <row r="112">
      <c r="A112" s="37">
        <v>2.0</v>
      </c>
    </row>
    <row r="113">
      <c r="A113" s="37" t="s">
        <v>66</v>
      </c>
    </row>
    <row r="114">
      <c r="A114" s="37">
        <v>15.0</v>
      </c>
    </row>
    <row r="115">
      <c r="A115" s="37" t="s">
        <v>67</v>
      </c>
    </row>
    <row r="116">
      <c r="A116" s="37" t="s">
        <v>68</v>
      </c>
    </row>
    <row r="117">
      <c r="A117" s="37">
        <v>1.0</v>
      </c>
    </row>
    <row r="118">
      <c r="A118" s="37" t="s">
        <v>69</v>
      </c>
    </row>
    <row r="119">
      <c r="A119" s="37">
        <v>16.0</v>
      </c>
    </row>
    <row r="120">
      <c r="A120" s="37" t="s">
        <v>70</v>
      </c>
    </row>
    <row r="121">
      <c r="A121" s="37">
        <v>8.0</v>
      </c>
    </row>
    <row r="122">
      <c r="A122" s="37" t="s">
        <v>71</v>
      </c>
    </row>
    <row r="123">
      <c r="A123" s="37">
        <v>9.0</v>
      </c>
    </row>
    <row r="124">
      <c r="A124" s="37" t="s">
        <v>72</v>
      </c>
    </row>
    <row r="125">
      <c r="A125" s="37">
        <v>5.0</v>
      </c>
    </row>
    <row r="126">
      <c r="A126" s="37" t="s">
        <v>73</v>
      </c>
    </row>
    <row r="127">
      <c r="A127" s="37">
        <v>12.0</v>
      </c>
    </row>
    <row r="128">
      <c r="A128" s="37" t="s">
        <v>74</v>
      </c>
    </row>
    <row r="129">
      <c r="A129" s="37">
        <v>4.0</v>
      </c>
    </row>
    <row r="130">
      <c r="A130" s="37" t="s">
        <v>75</v>
      </c>
    </row>
    <row r="131">
      <c r="A131" s="37">
        <v>13.0</v>
      </c>
    </row>
    <row r="132">
      <c r="A132" s="37" t="s">
        <v>76</v>
      </c>
    </row>
    <row r="133">
      <c r="A133" s="37">
        <v>6.0</v>
      </c>
    </row>
    <row r="134">
      <c r="A134" s="37" t="s">
        <v>77</v>
      </c>
    </row>
    <row r="135">
      <c r="A135" s="37">
        <v>11.0</v>
      </c>
    </row>
    <row r="136">
      <c r="A136" s="37" t="s">
        <v>78</v>
      </c>
    </row>
    <row r="137">
      <c r="A137" s="37">
        <v>3.0</v>
      </c>
    </row>
    <row r="138">
      <c r="A138" s="37" t="s">
        <v>79</v>
      </c>
    </row>
    <row r="139">
      <c r="A139" s="37">
        <v>14.0</v>
      </c>
    </row>
    <row r="140">
      <c r="A140" s="37" t="s">
        <v>80</v>
      </c>
    </row>
    <row r="141">
      <c r="A141" s="37">
        <v>7.0</v>
      </c>
    </row>
    <row r="142">
      <c r="A142" s="37" t="s">
        <v>81</v>
      </c>
    </row>
    <row r="143">
      <c r="A143" s="37">
        <v>10.0</v>
      </c>
    </row>
    <row r="144">
      <c r="A144" s="37" t="s">
        <v>82</v>
      </c>
    </row>
    <row r="145">
      <c r="A145" s="37">
        <v>2.0</v>
      </c>
    </row>
    <row r="146">
      <c r="A146" s="37" t="s">
        <v>83</v>
      </c>
    </row>
    <row r="147">
      <c r="A147" s="37">
        <v>15.0</v>
      </c>
    </row>
    <row r="148">
      <c r="A148" s="37" t="s">
        <v>84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7" t="s">
        <v>85</v>
      </c>
    </row>
    <row r="2">
      <c r="A2" s="37" t="s">
        <v>85</v>
      </c>
    </row>
    <row r="3">
      <c r="A3" s="37" t="s">
        <v>85</v>
      </c>
    </row>
    <row r="4">
      <c r="A4" s="37" t="s">
        <v>85</v>
      </c>
    </row>
  </sheetData>
  <drawing r:id="rId1"/>
</worksheet>
</file>