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T:\MSSA\Side Projects\BracketBot\"/>
    </mc:Choice>
  </mc:AlternateContent>
  <xr:revisionPtr revIDLastSave="0" documentId="13_ncr:1_{5E88DB0A-ED21-4A3D-9DA6-E9EFEFD18CC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Bracket" sheetId="1" r:id="rId1"/>
    <sheet name="Images" sheetId="2" r:id="rId2"/>
    <sheet name="Seeds" sheetId="3" r:id="rId3"/>
    <sheet name="Input" sheetId="6" r:id="rId4"/>
  </sheets>
  <definedNames>
    <definedName name="ExternalData_1" localSheetId="3" hidden="1">Input!$A$1:$O$66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1" l="1" a="1"/>
  <c r="L59" i="1"/>
  <c r="L43" i="1" a="1"/>
  <c r="L43" i="1"/>
  <c r="J13" i="1"/>
  <c r="J11" i="1"/>
  <c r="J10" i="1"/>
  <c r="J8" i="1"/>
  <c r="J7" i="1"/>
  <c r="J5" i="1"/>
  <c r="J4" i="1"/>
  <c r="J2" i="1"/>
  <c r="J37" i="1"/>
  <c r="J32" i="1"/>
  <c r="I13" i="1"/>
  <c r="I11" i="1"/>
  <c r="I10" i="1"/>
  <c r="I8" i="1"/>
  <c r="I7" i="1"/>
  <c r="I5" i="1"/>
  <c r="I4" i="1"/>
  <c r="I2" i="1"/>
  <c r="K37" i="1" a="1"/>
  <c r="K32" i="1" a="1"/>
  <c r="I37" i="1" a="1"/>
  <c r="I32" i="1" a="1"/>
  <c r="L10" i="1" a="1"/>
  <c r="N55" i="1" a="1"/>
  <c r="P57" i="1" a="1"/>
  <c r="P8" i="1" a="1"/>
  <c r="D8" i="1" a="1"/>
  <c r="B56" i="1" a="1"/>
  <c r="R58" i="1" a="1"/>
  <c r="R19" i="1" a="1"/>
  <c r="R25" i="1" a="1"/>
  <c r="C44" i="3" a="1"/>
  <c r="C34" i="3" a="1"/>
  <c r="C24" i="3" a="1"/>
  <c r="C4" i="3" a="1"/>
  <c r="B31" i="1" a="1"/>
  <c r="D4" i="1" a="1"/>
  <c r="R15" i="1" a="1"/>
  <c r="B40" i="1" a="1"/>
  <c r="R40" i="1" a="1"/>
  <c r="C9" i="3" a="1"/>
  <c r="C40" i="3" a="1"/>
  <c r="C30" i="3" a="1"/>
  <c r="C5" i="3" a="1"/>
  <c r="B33" i="1" a="1"/>
  <c r="N14" i="1" a="1"/>
  <c r="D24" i="1" a="1"/>
  <c r="P12" i="1" a="1"/>
  <c r="P45" i="1" a="1"/>
  <c r="R9" i="1" a="1"/>
  <c r="B36" i="1" a="1"/>
  <c r="B64" i="1" a="1"/>
  <c r="R52" i="1" a="1"/>
  <c r="C15" i="3" a="1"/>
  <c r="C46" i="3" a="1"/>
  <c r="C36" i="3" a="1"/>
  <c r="C3" i="3" a="1"/>
  <c r="B15" i="1" a="1"/>
  <c r="C8" i="3" a="1"/>
  <c r="B29" i="1" a="1"/>
  <c r="N39" i="1" a="1"/>
  <c r="R66" i="1" a="1"/>
  <c r="R38" i="1" a="1"/>
  <c r="C35" i="3" a="1"/>
  <c r="B3" i="1" a="1"/>
  <c r="F14" i="1" a="1"/>
  <c r="C32" i="3" a="1"/>
  <c r="D20" i="1" a="1"/>
  <c r="R60" i="1" a="1"/>
  <c r="H59" i="1" a="1"/>
  <c r="F22" i="1" a="1"/>
  <c r="D41" i="1" a="1"/>
  <c r="D57" i="1" a="1"/>
  <c r="R36" i="1" a="1"/>
  <c r="B38" i="1" a="1"/>
  <c r="C29" i="3" a="1"/>
  <c r="R13" i="1" a="1"/>
  <c r="C45" i="3" a="1"/>
  <c r="B27" i="1" a="1"/>
  <c r="P41" i="1" a="1"/>
  <c r="R48" i="1" a="1"/>
  <c r="C12" i="3" a="1"/>
  <c r="D53" i="1" a="1"/>
  <c r="C38" i="3" a="1"/>
  <c r="H43" i="1" a="1"/>
  <c r="H26" i="1" a="1"/>
  <c r="N22" i="1" a="1"/>
  <c r="D16" i="1" a="1"/>
  <c r="D61" i="1" a="1"/>
  <c r="P28" i="1" a="1"/>
  <c r="R33" i="1" a="1"/>
  <c r="B60" i="1" a="1"/>
  <c r="B42" i="1" a="1"/>
  <c r="R64" i="1" a="1"/>
  <c r="C21" i="3" a="1"/>
  <c r="C11" i="3" a="1"/>
  <c r="C42" i="3" a="1"/>
  <c r="C2" i="3" a="1"/>
  <c r="B9" i="1" a="1"/>
  <c r="N63" i="1" a="1"/>
  <c r="P61" i="1" a="1"/>
  <c r="P16" i="1" a="1"/>
  <c r="D12" i="1" a="1"/>
  <c r="R44" i="1" a="1"/>
  <c r="B46" i="1" a="1"/>
  <c r="B48" i="1" a="1"/>
  <c r="R5" i="1" a="1"/>
  <c r="C27" i="3" a="1"/>
  <c r="C17" i="3" a="1"/>
  <c r="C13" i="3" a="1"/>
  <c r="B5" i="1" a="1"/>
  <c r="B11" i="1" a="1"/>
  <c r="F30" i="1" a="1"/>
  <c r="D45" i="1" a="1"/>
  <c r="D65" i="1" a="1"/>
  <c r="R42" i="1" a="1"/>
  <c r="R56" i="1" a="1"/>
  <c r="R17" i="1" a="1"/>
  <c r="B50" i="1" a="1"/>
  <c r="C1" i="3" a="1"/>
  <c r="C33" i="3" a="1"/>
  <c r="C23" i="3" a="1"/>
  <c r="C19" i="3" a="1"/>
  <c r="B17" i="1" a="1"/>
  <c r="B23" i="1" a="1"/>
  <c r="F6" i="1" a="1"/>
  <c r="D28" i="1" a="1"/>
  <c r="P32" i="1" a="1"/>
  <c r="R54" i="1" a="1"/>
  <c r="R11" i="1" a="1"/>
  <c r="R21" i="1" a="1"/>
  <c r="C39" i="3" a="1"/>
  <c r="C25" i="3" a="1"/>
  <c r="B25" i="1" a="1"/>
  <c r="P65" i="1" a="1"/>
  <c r="P20" i="1" a="1"/>
  <c r="B62" i="1" a="1"/>
  <c r="C14" i="3" a="1"/>
  <c r="C31" i="3" a="1"/>
  <c r="B13" i="1" a="1"/>
  <c r="P4" i="1" a="1"/>
  <c r="B52" i="1" a="1"/>
  <c r="C22" i="3" a="1"/>
  <c r="F39" i="1" a="1"/>
  <c r="R46" i="1" a="1"/>
  <c r="C18" i="3" a="1"/>
  <c r="N6" i="1" a="1"/>
  <c r="F47" i="1" a="1"/>
  <c r="F63" i="1" a="1"/>
  <c r="F55" i="1" a="1"/>
  <c r="N30" i="1" a="1"/>
  <c r="D49" i="1" a="1"/>
  <c r="D37" i="1" a="1"/>
  <c r="R7" i="1" a="1"/>
  <c r="R3" i="1" a="1"/>
  <c r="B66" i="1" a="1"/>
  <c r="R50" i="1" a="1"/>
  <c r="C20" i="3" a="1"/>
  <c r="C10" i="3" a="1"/>
  <c r="C41" i="3" a="1"/>
  <c r="C37" i="3" a="1"/>
  <c r="B21" i="1" a="1"/>
  <c r="P37" i="1" a="1"/>
  <c r="R23" i="1" a="1"/>
  <c r="C6" i="3" a="1"/>
  <c r="P24" i="1" a="1"/>
  <c r="B44" i="1" a="1"/>
  <c r="B19" i="1" a="1"/>
  <c r="L26" i="1" a="1"/>
  <c r="N47" i="1" a="1"/>
  <c r="P53" i="1" a="1"/>
  <c r="D32" i="1" a="1"/>
  <c r="P49" i="1" a="1"/>
  <c r="R31" i="1" a="1"/>
  <c r="B58" i="1" a="1"/>
  <c r="R27" i="1" a="1"/>
  <c r="R62" i="1" a="1"/>
  <c r="C26" i="3" a="1"/>
  <c r="C16" i="3" a="1"/>
  <c r="C47" i="3" a="1"/>
  <c r="C43" i="3" a="1"/>
  <c r="H10" i="1" a="1"/>
  <c r="B7" i="1" a="1"/>
  <c r="B54" i="1" a="1"/>
  <c r="C28" i="3" a="1"/>
  <c r="C7" i="3" a="1"/>
  <c r="R29" i="1" a="1"/>
  <c r="J3" i="1" l="1" a="1"/>
  <c r="J3" i="1" s="1"/>
  <c r="J9" i="1" a="1"/>
  <c r="J9" i="1" s="1"/>
  <c r="J12" i="1" a="1"/>
  <c r="J12" i="1" s="1"/>
  <c r="I32" i="1"/>
  <c r="I37" i="1"/>
  <c r="K32" i="1"/>
  <c r="K37" i="1"/>
  <c r="H26" i="1"/>
  <c r="H43" i="1"/>
  <c r="H59" i="1"/>
  <c r="L10" i="1"/>
  <c r="H10" i="1"/>
  <c r="L26" i="1"/>
  <c r="N30" i="1"/>
  <c r="N39" i="1"/>
  <c r="F6" i="1"/>
  <c r="F30" i="1"/>
  <c r="N63" i="1"/>
  <c r="N22" i="1"/>
  <c r="N14" i="1"/>
  <c r="F22" i="1"/>
  <c r="N55" i="1"/>
  <c r="F39" i="1"/>
  <c r="F14" i="1"/>
  <c r="N47" i="1"/>
  <c r="F55" i="1"/>
  <c r="F63" i="1"/>
  <c r="F47" i="1"/>
  <c r="N6" i="1"/>
  <c r="D12" i="1"/>
  <c r="P28" i="1"/>
  <c r="P45" i="1"/>
  <c r="D4" i="1"/>
  <c r="D8" i="1"/>
  <c r="P24" i="1"/>
  <c r="P41" i="1"/>
  <c r="P49" i="1"/>
  <c r="D37" i="1"/>
  <c r="P20" i="1"/>
  <c r="P32" i="1"/>
  <c r="D65" i="1"/>
  <c r="P16" i="1"/>
  <c r="D61" i="1"/>
  <c r="P12" i="1"/>
  <c r="D57" i="1"/>
  <c r="P8" i="1"/>
  <c r="D53" i="1"/>
  <c r="P37" i="1"/>
  <c r="D32" i="1"/>
  <c r="D49" i="1"/>
  <c r="P65" i="1"/>
  <c r="D28" i="1"/>
  <c r="D45" i="1"/>
  <c r="P61" i="1"/>
  <c r="D16" i="1"/>
  <c r="D24" i="1"/>
  <c r="D41" i="1"/>
  <c r="P57" i="1"/>
  <c r="D20" i="1"/>
  <c r="P4" i="1"/>
  <c r="P53" i="1"/>
  <c r="R5" i="1"/>
  <c r="R64" i="1"/>
  <c r="R52" i="1"/>
  <c r="R40" i="1"/>
  <c r="R25" i="1"/>
  <c r="B44" i="1"/>
  <c r="R23" i="1"/>
  <c r="R62" i="1"/>
  <c r="R50" i="1"/>
  <c r="R38" i="1"/>
  <c r="R21" i="1"/>
  <c r="B50" i="1"/>
  <c r="B48" i="1"/>
  <c r="B42" i="1"/>
  <c r="B64" i="1"/>
  <c r="B40" i="1"/>
  <c r="R19" i="1"/>
  <c r="R60" i="1"/>
  <c r="R48" i="1"/>
  <c r="R27" i="1"/>
  <c r="B66" i="1"/>
  <c r="B62" i="1"/>
  <c r="B38" i="1"/>
  <c r="R17" i="1"/>
  <c r="B46" i="1"/>
  <c r="B60" i="1"/>
  <c r="B36" i="1"/>
  <c r="R15" i="1"/>
  <c r="R58" i="1"/>
  <c r="R46" i="1"/>
  <c r="R29" i="1"/>
  <c r="B58" i="1"/>
  <c r="R3" i="1"/>
  <c r="R13" i="1"/>
  <c r="R11" i="1"/>
  <c r="R56" i="1"/>
  <c r="R44" i="1"/>
  <c r="R33" i="1"/>
  <c r="R9" i="1"/>
  <c r="R36" i="1"/>
  <c r="B56" i="1"/>
  <c r="B54" i="1"/>
  <c r="B52" i="1"/>
  <c r="R31" i="1"/>
  <c r="R7" i="1"/>
  <c r="R66" i="1"/>
  <c r="R54" i="1"/>
  <c r="R42" i="1"/>
  <c r="J6" i="1" a="1"/>
  <c r="J6" i="1" s="1"/>
  <c r="C1" i="3"/>
  <c r="C43" i="3"/>
  <c r="C37" i="3"/>
  <c r="C31" i="3"/>
  <c r="C25" i="3"/>
  <c r="C19" i="3"/>
  <c r="C13" i="3"/>
  <c r="C42" i="3"/>
  <c r="C36" i="3"/>
  <c r="C30" i="3"/>
  <c r="C24" i="3"/>
  <c r="C18" i="3"/>
  <c r="C12" i="3"/>
  <c r="C47" i="3"/>
  <c r="C41" i="3"/>
  <c r="C35" i="3"/>
  <c r="C29" i="3"/>
  <c r="C23" i="3"/>
  <c r="C17" i="3"/>
  <c r="C11" i="3"/>
  <c r="C46" i="3"/>
  <c r="C40" i="3"/>
  <c r="C34" i="3"/>
  <c r="C28" i="3"/>
  <c r="C22" i="3"/>
  <c r="C16" i="3"/>
  <c r="C10" i="3"/>
  <c r="C45" i="3"/>
  <c r="C39" i="3"/>
  <c r="C33" i="3"/>
  <c r="C27" i="3"/>
  <c r="C21" i="3"/>
  <c r="C15" i="3"/>
  <c r="C9" i="3"/>
  <c r="C44" i="3"/>
  <c r="C38" i="3"/>
  <c r="C32" i="3"/>
  <c r="C26" i="3"/>
  <c r="C20" i="3"/>
  <c r="C14" i="3"/>
  <c r="C8" i="3"/>
  <c r="C7" i="3"/>
  <c r="C6" i="3"/>
  <c r="C5" i="3"/>
  <c r="C4" i="3"/>
  <c r="C3" i="3"/>
  <c r="C2" i="3"/>
  <c r="B25" i="1"/>
  <c r="B23" i="1"/>
  <c r="B11" i="1"/>
  <c r="B9" i="1"/>
  <c r="B15" i="1"/>
  <c r="B33" i="1"/>
  <c r="B31" i="1"/>
  <c r="B19" i="1"/>
  <c r="B7" i="1"/>
  <c r="B13" i="1"/>
  <c r="B21" i="1"/>
  <c r="B27" i="1"/>
  <c r="B29" i="1"/>
  <c r="B17" i="1"/>
  <c r="B5" i="1"/>
  <c r="B3" i="1"/>
  <c r="S54" i="1" a="1"/>
  <c r="S46" i="1" a="1"/>
  <c r="A50" i="1" a="1"/>
  <c r="A23" i="1" a="1"/>
  <c r="S7" i="1" a="1"/>
  <c r="A54" i="1" a="1"/>
  <c r="S31" i="1" a="1"/>
  <c r="A31" i="1" a="1"/>
  <c r="A38" i="1" a="1"/>
  <c r="S13" i="1" a="1"/>
  <c r="S40" i="1" a="1"/>
  <c r="A27" i="1" a="1"/>
  <c r="S11" i="1" a="1"/>
  <c r="A9" i="1" a="1"/>
  <c r="S56" i="1" a="1"/>
  <c r="S36" i="1" a="1"/>
  <c r="A44" i="1" a="1"/>
  <c r="S19" i="1" a="1"/>
  <c r="A48" i="1" a="1"/>
  <c r="A17" i="1" a="1"/>
  <c r="S3" i="1" a="1"/>
  <c r="S27" i="1" a="1"/>
  <c r="A46" i="1" a="1"/>
  <c r="A40" i="1" a="1"/>
  <c r="A56" i="1" a="1"/>
  <c r="S50" i="1" a="1"/>
  <c r="S21" i="1" a="1"/>
  <c r="A58" i="1" a="1"/>
  <c r="A21" i="1" a="1"/>
  <c r="A52" i="1" a="1"/>
  <c r="S17" i="1" a="1"/>
  <c r="A29" i="1" a="1"/>
  <c r="S64" i="1" a="1"/>
  <c r="S23" i="1" a="1"/>
  <c r="A11" i="1" a="1"/>
  <c r="A15" i="1" a="1"/>
  <c r="S58" i="1" a="1"/>
  <c r="S44" i="1" a="1"/>
  <c r="S48" i="1" a="1"/>
  <c r="A25" i="1" a="1"/>
  <c r="A19" i="1" a="1"/>
  <c r="S38" i="1" a="1"/>
  <c r="S15" i="1" a="1"/>
  <c r="A60" i="1" a="1"/>
  <c r="A36" i="1" a="1"/>
  <c r="A7" i="1" a="1"/>
  <c r="S42" i="1" a="1"/>
  <c r="S25" i="1" a="1"/>
  <c r="A64" i="1" a="1"/>
  <c r="S52" i="1" a="1"/>
  <c r="S9" i="1" a="1"/>
  <c r="A3" i="1" a="1"/>
  <c r="A13" i="1" a="1"/>
  <c r="A33" i="1" a="1"/>
  <c r="S60" i="1" a="1"/>
  <c r="S62" i="1" a="1"/>
  <c r="A13" i="1" l="1"/>
  <c r="S54" i="1"/>
  <c r="S40" i="1"/>
  <c r="Q41" i="1" s="1"/>
  <c r="S46" i="1"/>
  <c r="S52" i="1"/>
  <c r="Q53" i="1" s="1"/>
  <c r="S42" i="1"/>
  <c r="S38" i="1"/>
  <c r="S58" i="1"/>
  <c r="S48" i="1"/>
  <c r="S44" i="1"/>
  <c r="Q45" i="1" s="1"/>
  <c r="S64" i="1"/>
  <c r="Q65" i="1" s="1"/>
  <c r="O63" i="1" s="1"/>
  <c r="M59" i="1" s="1"/>
  <c r="S50" i="1"/>
  <c r="Q49" i="1" s="1"/>
  <c r="O47" i="1" s="1"/>
  <c r="S60" i="1"/>
  <c r="Q61" i="1" s="1"/>
  <c r="S56" i="1"/>
  <c r="Q57" i="1" s="1"/>
  <c r="S62" i="1"/>
  <c r="S36" i="1"/>
  <c r="Q37" i="1" s="1"/>
  <c r="O39" i="1" s="1"/>
  <c r="S21" i="1"/>
  <c r="S19" i="1"/>
  <c r="Q20" i="1" s="1"/>
  <c r="S31" i="1"/>
  <c r="Q32" i="1" s="1"/>
  <c r="S7" i="1"/>
  <c r="Q8" i="1" s="1"/>
  <c r="S13" i="1"/>
  <c r="S9" i="1"/>
  <c r="S25" i="1"/>
  <c r="S15" i="1"/>
  <c r="S11" i="1"/>
  <c r="Q12" i="1" s="1"/>
  <c r="O14" i="1" s="1"/>
  <c r="S17" i="1"/>
  <c r="Q16" i="1" s="1"/>
  <c r="S27" i="1"/>
  <c r="S23" i="1"/>
  <c r="Q24" i="1" s="1"/>
  <c r="S3" i="1"/>
  <c r="Q4" i="1" s="1"/>
  <c r="O6" i="1" s="1"/>
  <c r="A38" i="1"/>
  <c r="A40" i="1"/>
  <c r="C41" i="1" s="1" a="1"/>
  <c r="C41" i="1" s="1"/>
  <c r="A46" i="1"/>
  <c r="A52" i="1"/>
  <c r="C53" i="1" s="1" a="1"/>
  <c r="C53" i="1" s="1"/>
  <c r="E55" i="1" s="1" a="1"/>
  <c r="E55" i="1" s="1"/>
  <c r="A58" i="1"/>
  <c r="A48" i="1"/>
  <c r="C49" i="1" s="1" a="1"/>
  <c r="C49" i="1" s="1"/>
  <c r="E47" i="1" s="1" a="1"/>
  <c r="E47" i="1" s="1"/>
  <c r="A44" i="1"/>
  <c r="C45" i="1" s="1" a="1"/>
  <c r="C45" i="1" s="1"/>
  <c r="A54" i="1"/>
  <c r="A50" i="1"/>
  <c r="A64" i="1"/>
  <c r="C65" i="1" s="1" a="1"/>
  <c r="C65" i="1" s="1"/>
  <c r="E63" i="1" s="1" a="1"/>
  <c r="E63" i="1" s="1"/>
  <c r="A60" i="1"/>
  <c r="C61" i="1" s="1" a="1"/>
  <c r="C61" i="1" s="1"/>
  <c r="A56" i="1"/>
  <c r="C57" i="1" s="1" a="1"/>
  <c r="C57" i="1" s="1"/>
  <c r="A36" i="1"/>
  <c r="C37" i="1" s="1" a="1"/>
  <c r="C37" i="1" s="1"/>
  <c r="A9" i="1"/>
  <c r="C8" i="1" s="1" a="1"/>
  <c r="C8" i="1" s="1"/>
  <c r="A7" i="1"/>
  <c r="A19" i="1"/>
  <c r="C20" i="1" s="1" a="1"/>
  <c r="C20" i="1" s="1"/>
  <c r="E22" i="1" s="1" a="1"/>
  <c r="E22" i="1" s="1"/>
  <c r="A25" i="1"/>
  <c r="A15" i="1"/>
  <c r="C16" i="1" s="1" a="1"/>
  <c r="C16" i="1" s="1"/>
  <c r="A11" i="1"/>
  <c r="C12" i="1" s="1" a="1"/>
  <c r="C12" i="1" s="1"/>
  <c r="A21" i="1"/>
  <c r="A17" i="1"/>
  <c r="A31" i="1"/>
  <c r="C32" i="1" s="1" a="1"/>
  <c r="C32" i="1" s="1"/>
  <c r="A27" i="1"/>
  <c r="C28" i="1" s="1" a="1"/>
  <c r="C28" i="1" s="1"/>
  <c r="A23" i="1"/>
  <c r="C24" i="1" s="1" a="1"/>
  <c r="C24" i="1" s="1"/>
  <c r="A33" i="1"/>
  <c r="A29" i="1"/>
  <c r="A3" i="1"/>
  <c r="C4" i="1" s="1" a="1"/>
  <c r="C4" i="1" s="1"/>
  <c r="E6" i="1" s="1" a="1"/>
  <c r="E6" i="1" s="1"/>
  <c r="A66" i="1" a="1"/>
  <c r="A62" i="1" a="1"/>
  <c r="S33" i="1" a="1"/>
  <c r="S5" i="1" a="1"/>
  <c r="S29" i="1" a="1"/>
  <c r="S66" i="1" a="1"/>
  <c r="A5" i="1" a="1"/>
  <c r="A42" i="1" a="1"/>
  <c r="A42" i="1" l="1"/>
  <c r="S66" i="1"/>
  <c r="S29" i="1"/>
  <c r="Q28" i="1" s="1"/>
  <c r="S33" i="1"/>
  <c r="A62" i="1"/>
  <c r="A66" i="1"/>
  <c r="O30" i="1"/>
  <c r="M26" i="1" s="1"/>
  <c r="M10" i="1"/>
  <c r="K18" i="1" s="1"/>
  <c r="K30" i="1" s="1"/>
  <c r="J35" i="1" s="1"/>
  <c r="G59" i="1" a="1"/>
  <c r="G59" i="1" s="1"/>
  <c r="M43" i="1"/>
  <c r="E39" i="1" a="1"/>
  <c r="E39" i="1" s="1"/>
  <c r="G43" i="1" s="1" a="1"/>
  <c r="G43" i="1" s="1"/>
  <c r="I51" i="1" s="1" a="1"/>
  <c r="I51" i="1" s="1"/>
  <c r="I38" i="1" s="1"/>
  <c r="O22" i="1"/>
  <c r="O55" i="1"/>
  <c r="A5" i="1"/>
  <c r="S5" i="1"/>
  <c r="E14" i="1" a="1"/>
  <c r="E14" i="1" s="1"/>
  <c r="G10" i="1" s="1" a="1"/>
  <c r="G10" i="1" s="1"/>
  <c r="E30" i="1" a="1"/>
  <c r="E30" i="1" s="1"/>
  <c r="K51" i="1" l="1" a="1"/>
  <c r="K51" i="1" s="1"/>
  <c r="K38" i="1" s="1"/>
  <c r="G26" i="1" a="1"/>
  <c r="G26" i="1" s="1"/>
  <c r="I18" i="1" s="1" a="1"/>
  <c r="I18" i="1" s="1"/>
  <c r="I30" i="1" s="1"/>
  <c r="J33" i="1" s="1"/>
  <c r="I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F7D9-7C90-4483-94C0-3DF71DF4459F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<sst xmlns="http://schemas.openxmlformats.org/spreadsheetml/2006/main" count="306" uniqueCount="143">
  <si>
    <t>First Four</t>
  </si>
  <si>
    <t>Indianapolis</t>
  </si>
  <si>
    <t>Final Four</t>
  </si>
  <si>
    <t>Champions</t>
  </si>
  <si>
    <t>South Dakota</t>
  </si>
  <si>
    <t>Colorado St.</t>
  </si>
  <si>
    <t>Prairie View A&amp;M</t>
  </si>
  <si>
    <t>Wagner</t>
  </si>
  <si>
    <t>Indiana</t>
  </si>
  <si>
    <t>Xavier</t>
  </si>
  <si>
    <t>Gonzaga</t>
  </si>
  <si>
    <t>Loyola Chicago</t>
  </si>
  <si>
    <t>San Diego St.</t>
  </si>
  <si>
    <t>Purdue</t>
  </si>
  <si>
    <t>Toledo</t>
  </si>
  <si>
    <t>Texas</t>
  </si>
  <si>
    <t>Missouri</t>
  </si>
  <si>
    <t>Seton Hall</t>
  </si>
  <si>
    <t>Florida St.</t>
  </si>
  <si>
    <t>Grand Canyon</t>
  </si>
  <si>
    <t>Colorado</t>
  </si>
  <si>
    <t>Drake</t>
  </si>
  <si>
    <t>Iowa</t>
  </si>
  <si>
    <t>Siena</t>
  </si>
  <si>
    <t>Ohio St.</t>
  </si>
  <si>
    <t>Texas St.</t>
  </si>
  <si>
    <t>Florida</t>
  </si>
  <si>
    <t>Oregon</t>
  </si>
  <si>
    <t>Texas Tech</t>
  </si>
  <si>
    <t>Virginia</t>
  </si>
  <si>
    <t>Winthrop</t>
  </si>
  <si>
    <t>Tennessee</t>
  </si>
  <si>
    <t>St. Bonaventure</t>
  </si>
  <si>
    <t>West Virginia</t>
  </si>
  <si>
    <t>Clemson</t>
  </si>
  <si>
    <t>Maryland</t>
  </si>
  <si>
    <t>Alabama</t>
  </si>
  <si>
    <t>James Madison</t>
  </si>
  <si>
    <t>Baylor</t>
  </si>
  <si>
    <t>Rutgers</t>
  </si>
  <si>
    <t>North Carolina</t>
  </si>
  <si>
    <t>Wisconsin</t>
  </si>
  <si>
    <t>Belmont</t>
  </si>
  <si>
    <t>USC</t>
  </si>
  <si>
    <t>Virginia Tech</t>
  </si>
  <si>
    <t>VCU</t>
  </si>
  <si>
    <t>Houston</t>
  </si>
  <si>
    <t>Boise St.</t>
  </si>
  <si>
    <t>Illinois</t>
  </si>
  <si>
    <t>Michigan</t>
  </si>
  <si>
    <t>Cleveland St.</t>
  </si>
  <si>
    <t>Oklahoma St.</t>
  </si>
  <si>
    <t>UCLA</t>
  </si>
  <si>
    <t>Creighton</t>
  </si>
  <si>
    <t>Wichita St.</t>
  </si>
  <si>
    <t>Kansas</t>
  </si>
  <si>
    <t>Colgate</t>
  </si>
  <si>
    <t>Arkansas</t>
  </si>
  <si>
    <t>Oklahoma</t>
  </si>
  <si>
    <t>Liberty</t>
  </si>
  <si>
    <t>BYU</t>
  </si>
  <si>
    <t>Louisville</t>
  </si>
  <si>
    <t>Villanova</t>
  </si>
  <si>
    <t>UMBC</t>
  </si>
  <si>
    <t>Column2</t>
  </si>
  <si>
    <t>Eastern Washington</t>
  </si>
  <si>
    <t>Column3</t>
  </si>
  <si>
    <t>First Round</t>
  </si>
  <si>
    <t>Second Round</t>
  </si>
  <si>
    <t>Column4</t>
  </si>
  <si>
    <t>Sweet Sixteen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</si>
  <si>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</si>
  <si>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</si>
  <si>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</si>
  <si>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</si>
  <si>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</si>
  <si>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</si>
  <si>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</si>
  <si>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</si>
  <si>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</si>
  <si>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</si>
  <si>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</si>
  <si>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</si>
  <si>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First Four Scores</t>
  </si>
  <si>
    <t>First Round Scores</t>
  </si>
  <si>
    <t>Second Round Scores</t>
  </si>
  <si>
    <t>Sweet Sixteen Scores</t>
  </si>
  <si>
    <t>Elite Eight</t>
  </si>
  <si>
    <t>Elite Eight Scores</t>
  </si>
  <si>
    <t>Final Four Scores</t>
  </si>
  <si>
    <t>Championship Game</t>
  </si>
  <si>
    <t>Championship Scores</t>
  </si>
  <si>
    <t>92</t>
  </si>
  <si>
    <t>85</t>
  </si>
  <si>
    <t>82</t>
  </si>
  <si>
    <t>64</t>
  </si>
  <si>
    <t>68</t>
  </si>
  <si>
    <t>66</t>
  </si>
  <si>
    <t>79</t>
  </si>
  <si>
    <t>North Carolina A&amp;T</t>
  </si>
  <si>
    <t>78</t>
  </si>
  <si>
    <t>63</t>
  </si>
  <si>
    <t>84</t>
  </si>
  <si>
    <t>58</t>
  </si>
  <si>
    <t>62</t>
  </si>
  <si>
    <t>74</t>
  </si>
  <si>
    <t>88</t>
  </si>
  <si>
    <t>86</t>
  </si>
  <si>
    <t>59</t>
  </si>
  <si>
    <t>61</t>
  </si>
  <si>
    <t>76</t>
  </si>
  <si>
    <t>65</t>
  </si>
  <si>
    <t>81</t>
  </si>
  <si>
    <t>72</t>
  </si>
  <si>
    <t>90</t>
  </si>
  <si>
    <t>54</t>
  </si>
  <si>
    <t>70</t>
  </si>
  <si>
    <t>69</t>
  </si>
  <si>
    <t>57</t>
  </si>
  <si>
    <t>106</t>
  </si>
  <si>
    <t>Connecticut</t>
  </si>
  <si>
    <t>53</t>
  </si>
  <si>
    <t>87</t>
  </si>
  <si>
    <t>73</t>
  </si>
  <si>
    <t>71</t>
  </si>
  <si>
    <t>89</t>
  </si>
  <si>
    <t>47</t>
  </si>
  <si>
    <t>93</t>
  </si>
  <si>
    <t>55</t>
  </si>
  <si>
    <t>UC Santa Barbara</t>
  </si>
  <si>
    <t>60</t>
  </si>
  <si>
    <t>51</t>
  </si>
  <si>
    <t>75</t>
  </si>
  <si>
    <t>Abilene Christian</t>
  </si>
  <si>
    <t>83</t>
  </si>
  <si>
    <t>80</t>
  </si>
  <si>
    <t>45</t>
  </si>
  <si>
    <t>49</t>
  </si>
  <si>
    <t>Louisiana St.</t>
  </si>
  <si>
    <t>Western Kentucky</t>
  </si>
  <si>
    <t>56</t>
  </si>
  <si>
    <t>Furman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</si>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</sst>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A2AAAD"/>
      <name val="Arial"/>
    </font>
    <font>
      <b/>
      <i/>
      <sz val="14"/>
      <color theme="1"/>
      <name val="Arial"/>
    </font>
    <font>
      <sz val="8"/>
      <name val="Arial"/>
    </font>
    <font>
      <sz val="10"/>
      <color theme="0"/>
      <name val="Arial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NumberFormat="1" applyFont="1" applyAlignment="1"/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3">
    <dxf>
      <numFmt numFmtId="0" formatCode="General"/>
      <alignment horizontal="general" vertical="bottom" textRotation="0" wrapText="0" indent="0" justifyLastLine="0" shrinkToFit="0" readingOrder="0"/>
    </dxf>
    <dxf>
      <font>
        <color rgb="FF9EA2A2"/>
      </font>
      <fill>
        <patternFill patternType="solid">
          <fgColor rgb="FF0C2340"/>
          <bgColor rgb="FF0C2340"/>
        </patternFill>
      </fill>
    </dxf>
    <dxf>
      <font>
        <color rgb="FFFFC20E"/>
      </font>
      <fill>
        <patternFill patternType="solid">
          <fgColor rgb="FFB18906"/>
          <bgColor rgb="FFB18906"/>
        </patternFill>
      </fill>
    </dxf>
    <dxf>
      <font>
        <color rgb="FF13B5EA"/>
      </font>
      <fill>
        <patternFill patternType="solid">
          <fgColor rgb="FF00205B"/>
          <bgColor rgb="FF00205B"/>
        </patternFill>
      </fill>
    </dxf>
    <dxf>
      <font>
        <color rgb="FF000000"/>
      </font>
      <fill>
        <patternFill patternType="solid">
          <fgColor rgb="FFAD0000"/>
          <bgColor rgb="FFAD0000"/>
        </patternFill>
      </fill>
    </dxf>
    <dxf>
      <font>
        <color rgb="FFFFFFFF"/>
      </font>
      <fill>
        <patternFill patternType="solid">
          <fgColor rgb="FF002E5D"/>
          <bgColor rgb="FF002E5D"/>
        </patternFill>
      </fill>
    </dxf>
    <dxf>
      <font>
        <color rgb="FFC41230"/>
      </font>
      <fill>
        <patternFill patternType="solid">
          <fgColor rgb="FF002D62"/>
          <bgColor rgb="FF002D62"/>
        </patternFill>
      </fill>
    </dxf>
    <dxf>
      <font>
        <color rgb="FFFDF9D8"/>
      </font>
      <fill>
        <patternFill patternType="solid">
          <fgColor rgb="FF841617"/>
          <bgColor rgb="FF841617"/>
        </patternFill>
      </fill>
    </dxf>
    <dxf>
      <font>
        <color rgb="FFEEEDEB"/>
      </font>
      <fill>
        <patternFill patternType="solid">
          <fgColor rgb="FF990000"/>
          <bgColor rgb="FF990000"/>
        </patternFill>
      </fill>
    </dxf>
    <dxf>
      <font>
        <color rgb="FFE10028"/>
      </font>
      <fill>
        <patternFill patternType="solid">
          <fgColor rgb="FF821019"/>
          <bgColor rgb="FF821019"/>
        </patternFill>
      </fill>
    </dxf>
    <dxf>
      <font>
        <color rgb="FFE8000D"/>
      </font>
      <fill>
        <patternFill patternType="solid">
          <fgColor rgb="FF0051BA"/>
          <bgColor rgb="FF0051BA"/>
        </patternFill>
      </fill>
    </dxf>
    <dxf>
      <font>
        <color rgb="FF000000"/>
      </font>
      <fill>
        <patternFill patternType="solid">
          <fgColor rgb="FFFFCD00"/>
          <bgColor rgb="FFFFCD00"/>
        </patternFill>
      </fill>
    </dxf>
    <dxf>
      <font>
        <color rgb="FFC8C8C8"/>
      </font>
      <fill>
        <patternFill patternType="solid">
          <fgColor rgb="FF005CA9"/>
          <bgColor rgb="FF005CA9"/>
        </patternFill>
      </fill>
    </dxf>
    <dxf>
      <font>
        <color rgb="FFF2A900"/>
      </font>
      <fill>
        <patternFill patternType="solid">
          <fgColor rgb="FF2D68C4"/>
          <bgColor rgb="FF2D68C4"/>
        </patternFill>
      </fill>
    </dxf>
    <dxf>
      <font>
        <color rgb="FF000000"/>
      </font>
      <fill>
        <patternFill patternType="solid">
          <fgColor rgb="FFFF7300"/>
          <bgColor rgb="FFFF7300"/>
        </patternFill>
      </fill>
    </dxf>
    <dxf>
      <font>
        <color rgb="FF000000"/>
      </font>
      <fill>
        <patternFill patternType="solid">
          <fgColor rgb="FF006747"/>
          <bgColor rgb="FF006747"/>
        </patternFill>
      </fill>
    </dxf>
    <dxf>
      <font>
        <color rgb="FFFFCB05"/>
      </font>
      <fill>
        <patternFill patternType="solid">
          <fgColor rgb="FF00274C"/>
          <bgColor rgb="FF00274C"/>
        </patternFill>
      </fill>
    </dxf>
    <dxf>
      <font>
        <color rgb="FF13294B"/>
      </font>
      <fill>
        <patternFill patternType="solid">
          <fgColor rgb="FFE84A27"/>
          <bgColor rgb="FFE84A27"/>
        </patternFill>
      </fill>
    </dxf>
    <dxf>
      <font>
        <color rgb="FF0033A0"/>
      </font>
      <fill>
        <patternFill patternType="solid">
          <fgColor rgb="FFD64309"/>
          <bgColor rgb="FFD64309"/>
        </patternFill>
      </fill>
    </dxf>
    <dxf>
      <font>
        <color rgb="FFFFFFFF"/>
      </font>
      <fill>
        <patternFill patternType="solid">
          <fgColor rgb="FF9D2235"/>
          <bgColor rgb="FF9D2235"/>
        </patternFill>
      </fill>
    </dxf>
    <dxf>
      <font>
        <color rgb="FFC8C372"/>
      </font>
      <fill>
        <patternFill patternType="solid">
          <fgColor rgb="FF461D7C"/>
          <bgColor rgb="FF1E4D2B"/>
        </patternFill>
      </fill>
    </dxf>
    <dxf>
      <font>
        <color rgb="FFFDD023"/>
      </font>
      <fill>
        <patternFill patternType="solid">
          <fgColor rgb="FF461D7C"/>
          <bgColor rgb="FF461D7C"/>
        </patternFill>
      </fill>
    </dxf>
    <dxf>
      <font>
        <color rgb="FFFDD023"/>
      </font>
      <fill>
        <patternFill patternType="solid">
          <fgColor rgb="FF461D7C"/>
          <bgColor rgb="FF461D7C"/>
        </patternFill>
      </fill>
    </dxf>
    <dxf>
      <font>
        <color rgb="FFA7A8AA"/>
      </font>
      <fill>
        <patternFill patternType="solid">
          <fgColor rgb="FF461D7C"/>
          <bgColor rgb="FF201547"/>
        </patternFill>
      </fill>
    </dxf>
    <dxf>
      <font>
        <color theme="0"/>
      </font>
      <fill>
        <patternFill patternType="solid">
          <fgColor rgb="FF461D7C"/>
          <bgColor rgb="FF4F2170"/>
        </patternFill>
      </fill>
    </dxf>
    <dxf>
      <font>
        <color rgb="FF000000"/>
      </font>
      <fill>
        <patternFill patternType="solid">
          <fgColor rgb="FFA10022"/>
          <bgColor rgb="FFA10022"/>
        </patternFill>
      </fill>
    </dxf>
    <dxf>
      <font>
        <color rgb="FFB2B4B2"/>
      </font>
      <fill>
        <patternFill patternType="solid">
          <fgColor rgb="FFC8102E"/>
          <bgColor rgb="FFC8102E"/>
        </patternFill>
      </fill>
    </dxf>
    <dxf>
      <font>
        <color rgb="FF000000"/>
      </font>
      <fill>
        <patternFill patternType="solid">
          <fgColor rgb="FFFFB300"/>
          <bgColor rgb="FFFFB300"/>
        </patternFill>
      </fill>
    </dxf>
    <dxf>
      <font>
        <color rgb="FF1E1E1E"/>
      </font>
      <fill>
        <patternFill patternType="solid">
          <fgColor rgb="FFC60C30"/>
          <bgColor rgb="FFC60C30"/>
        </patternFill>
      </fill>
    </dxf>
    <dxf>
      <font>
        <color rgb="FFFFC72C"/>
      </font>
      <fill>
        <patternFill patternType="solid">
          <fgColor rgb="FF990000"/>
          <bgColor rgb="FF990000"/>
        </patternFill>
      </fill>
    </dxf>
    <dxf>
      <font>
        <color rgb="FF00205B"/>
      </font>
      <fill>
        <patternFill patternType="solid">
          <fgColor rgb="FFC8102E"/>
          <bgColor rgb="FFC8102E"/>
        </patternFill>
      </fill>
    </dxf>
    <dxf>
      <font>
        <color rgb="FFFFFFFF"/>
      </font>
      <fill>
        <patternFill patternType="solid">
          <fgColor rgb="FFC5050C"/>
          <bgColor rgb="FFC5050C"/>
        </patternFill>
      </fill>
    </dxf>
    <dxf>
      <font>
        <color rgb="FFFFFFFF"/>
      </font>
      <fill>
        <patternFill patternType="solid">
          <fgColor rgb="FF7BAFD4"/>
          <bgColor rgb="FF7BAFD4"/>
        </patternFill>
      </fill>
    </dxf>
    <dxf>
      <font>
        <color rgb="FF5F6A72"/>
      </font>
      <fill>
        <patternFill patternType="solid">
          <fgColor rgb="FFCC0033"/>
          <bgColor rgb="FFCC0033"/>
        </patternFill>
      </fill>
    </dxf>
    <dxf>
      <font>
        <color rgb="FFFFCC33"/>
      </font>
      <fill>
        <patternFill patternType="solid">
          <fgColor rgb="FF330066"/>
          <bgColor rgb="FF330066"/>
        </patternFill>
      </fill>
    </dxf>
    <dxf>
      <font>
        <color rgb="FFFECB00"/>
      </font>
      <fill>
        <patternFill patternType="solid">
          <fgColor rgb="FF003015"/>
          <bgColor rgb="FF003015"/>
        </patternFill>
      </fill>
    </dxf>
    <dxf>
      <font>
        <color rgb="FFCBB677"/>
      </font>
      <fill>
        <patternFill patternType="solid">
          <fgColor rgb="FF450084"/>
          <bgColor rgb="FF450084"/>
        </patternFill>
      </fill>
    </dxf>
    <dxf>
      <font>
        <color rgb="FFB9BBBD"/>
      </font>
      <fill>
        <patternFill patternType="solid">
          <fgColor rgb="FF00483A"/>
          <bgColor rgb="FF00483A"/>
        </patternFill>
      </fill>
    </dxf>
    <dxf>
      <font>
        <color rgb="FFFFFFFF"/>
      </font>
      <fill>
        <patternFill patternType="solid">
          <fgColor rgb="FF9E1B32"/>
          <bgColor rgb="FF9E1B32"/>
        </patternFill>
      </fill>
    </dxf>
    <dxf>
      <font>
        <color rgb="FFFFD520"/>
      </font>
      <fill>
        <patternFill patternType="solid">
          <fgColor rgb="FFE03A3E"/>
          <bgColor rgb="FFE03A3E"/>
        </patternFill>
      </fill>
    </dxf>
    <dxf>
      <font>
        <color rgb="FF522D80"/>
      </font>
      <fill>
        <patternFill patternType="solid">
          <fgColor rgb="FFF56600"/>
          <bgColor rgb="FFF56600"/>
        </patternFill>
      </fill>
    </dxf>
    <dxf>
      <font>
        <color rgb="FFFFB71B"/>
      </font>
      <fill>
        <patternFill patternType="solid">
          <fgColor rgb="FF0F2044"/>
          <bgColor rgb="FF0F2044"/>
        </patternFill>
      </fill>
    </dxf>
    <dxf>
      <font>
        <color rgb="FFBDB6B0"/>
      </font>
      <fill>
        <patternFill patternType="solid">
          <fgColor rgb="FF54261A"/>
          <bgColor rgb="FF54261A"/>
        </patternFill>
      </fill>
    </dxf>
    <dxf>
      <font>
        <color rgb="FFFFFFFF"/>
      </font>
      <fill>
        <patternFill patternType="solid">
          <fgColor rgb="FFFF8200"/>
          <bgColor rgb="FFFF8200"/>
        </patternFill>
      </fill>
    </dxf>
    <dxf>
      <font>
        <color rgb="FF000000"/>
      </font>
      <fill>
        <patternFill patternType="none"/>
      </fill>
    </dxf>
    <dxf>
      <font>
        <color rgb="FFF0B323"/>
      </font>
      <fill>
        <patternFill patternType="solid">
          <fgColor rgb="FF660000"/>
          <bgColor rgb="FF660000"/>
        </patternFill>
      </fill>
    </dxf>
    <dxf>
      <font>
        <color rgb="FFF84C1E"/>
      </font>
      <fill>
        <patternFill patternType="solid">
          <fgColor rgb="FF232D4B"/>
          <bgColor rgb="FF232D4B"/>
        </patternFill>
      </fill>
    </dxf>
    <dxf>
      <font>
        <color rgb="FFFFCC33"/>
      </font>
      <fill>
        <patternFill patternType="solid">
          <fgColor rgb="FF7A0019"/>
          <bgColor rgb="FF7A0019"/>
        </patternFill>
      </fill>
    </dxf>
    <dxf>
      <font>
        <color rgb="FFFEE123"/>
      </font>
      <fill>
        <patternFill patternType="solid">
          <fgColor rgb="FF154733"/>
          <bgColor rgb="FF154733"/>
        </patternFill>
      </fill>
    </dxf>
    <dxf>
      <font>
        <color rgb="FFCF4420"/>
      </font>
      <fill>
        <patternFill patternType="solid">
          <fgColor rgb="FF630031"/>
          <bgColor rgb="FF630031"/>
        </patternFill>
      </fill>
    </dxf>
    <dxf>
      <font>
        <color rgb="FFFA4616"/>
      </font>
      <fill>
        <patternFill patternType="solid">
          <fgColor rgb="FF0021A5"/>
          <bgColor rgb="FF0021A5"/>
        </patternFill>
      </fill>
    </dxf>
    <dxf>
      <font>
        <color rgb="FFFFFFFF"/>
      </font>
      <fill>
        <patternFill patternType="solid">
          <fgColor rgb="FFFE5100"/>
          <bgColor rgb="FFFE5100"/>
        </patternFill>
      </fill>
    </dxf>
    <dxf>
      <font>
        <color rgb="FFFFC72C"/>
      </font>
      <fill>
        <patternFill patternType="solid">
          <fgColor rgb="FF006747"/>
          <bgColor rgb="FF006747"/>
        </patternFill>
      </fill>
    </dxf>
    <dxf>
      <font>
        <color rgb="FF000000"/>
      </font>
      <fill>
        <patternFill patternType="solid">
          <fgColor rgb="FFFFCD00"/>
          <bgColor rgb="FFFFCD00"/>
        </patternFill>
      </fill>
    </dxf>
    <dxf>
      <font>
        <color rgb="FF999999"/>
      </font>
      <fill>
        <patternFill patternType="solid">
          <fgColor rgb="FF004477"/>
          <bgColor rgb="FF004477"/>
        </patternFill>
      </fill>
    </dxf>
    <dxf>
      <font>
        <color rgb="FF000000"/>
      </font>
      <fill>
        <patternFill patternType="solid">
          <fgColor rgb="FFCFB87C"/>
          <bgColor rgb="FFCFB87C"/>
        </patternFill>
      </fill>
    </dxf>
    <dxf>
      <font>
        <color rgb="FF000000"/>
      </font>
      <fill>
        <patternFill patternType="solid">
          <fgColor rgb="FF522398"/>
          <bgColor rgb="FF522398"/>
        </patternFill>
      </fill>
    </dxf>
    <dxf>
      <font>
        <color rgb="FFA2AAAD"/>
      </font>
      <fill>
        <patternFill patternType="solid">
          <fgColor rgb="FF004488"/>
          <bgColor rgb="FF004488"/>
        </patternFill>
      </fill>
    </dxf>
    <dxf>
      <font>
        <color rgb="FFF1B82D"/>
      </font>
      <fill>
        <patternFill patternType="solid">
          <fgColor rgb="FF000000"/>
          <bgColor rgb="FF000000"/>
        </patternFill>
      </fill>
    </dxf>
    <dxf>
      <font>
        <color rgb="FFFEBC11"/>
      </font>
      <fill>
        <patternFill patternType="solid">
          <fgColor rgb="FF003660"/>
          <bgColor rgb="FF003660"/>
        </patternFill>
      </fill>
    </dxf>
    <dxf>
      <font>
        <color rgb="FFFFFFFF"/>
      </font>
      <fill>
        <patternFill patternType="solid">
          <fgColor rgb="FFBF5700"/>
          <bgColor rgb="FFBF5700"/>
        </patternFill>
      </fill>
    </dxf>
    <dxf>
      <font>
        <color rgb="FFFFDA00"/>
      </font>
      <fill>
        <patternFill patternType="solid">
          <fgColor rgb="FF15397F"/>
          <bgColor rgb="FF15397F"/>
        </patternFill>
      </fill>
    </dxf>
    <dxf>
      <font>
        <color rgb="FF000000"/>
      </font>
      <fill>
        <patternFill patternType="solid">
          <fgColor rgb="FFCEB888"/>
          <bgColor rgb="FFCEB888"/>
        </patternFill>
      </fill>
    </dxf>
    <dxf>
      <font>
        <color rgb="FFFDB913"/>
      </font>
      <fill>
        <patternFill patternType="solid">
          <fgColor rgb="FF582931"/>
          <bgColor rgb="FF582931"/>
        </patternFill>
      </fill>
    </dxf>
    <dxf>
      <font>
        <color rgb="FFB4B4B4"/>
      </font>
      <fill>
        <patternFill patternType="solid">
          <fgColor rgb="FFAD0000"/>
          <bgColor rgb="FFAD0000"/>
        </patternFill>
      </fill>
    </dxf>
    <dxf>
      <font>
        <color rgb="FFC1C6C8"/>
      </font>
      <fill>
        <patternFill patternType="solid">
          <fgColor rgb="FF041E42"/>
          <bgColor rgb="FF041E42"/>
        </patternFill>
      </fill>
    </dxf>
    <dxf>
      <font>
        <color rgb="FFEAAA00"/>
      </font>
      <fill>
        <patternFill patternType="solid">
          <fgColor rgb="FF002855"/>
          <bgColor rgb="FF002855"/>
        </patternFill>
      </fill>
    </dxf>
    <dxf>
      <font>
        <color rgb="FF8D734A"/>
      </font>
      <fill>
        <patternFill patternType="solid">
          <fgColor rgb="FF501214"/>
          <bgColor rgb="FF501214"/>
        </patternFill>
      </fill>
    </dxf>
    <dxf>
      <font>
        <color rgb="FF000000"/>
      </font>
      <fill>
        <patternFill patternType="solid">
          <fgColor rgb="FFA6192E"/>
          <bgColor rgb="FFA6192E"/>
        </patternFill>
      </fill>
    </dxf>
    <dxf>
      <font>
        <color rgb="FF666666"/>
      </font>
      <fill>
        <patternFill patternType="solid">
          <fgColor rgb="FFBB0000"/>
          <bgColor rgb="FFBB0000"/>
        </patternFill>
      </fill>
    </dxf>
    <dxf>
      <font>
        <color rgb="FF000000"/>
      </font>
      <fill>
        <patternFill patternType="solid">
          <fgColor rgb="FFCC0000"/>
          <bgColor rgb="FFCC0000"/>
        </patternFill>
      </fill>
    </dxf>
    <dxf>
      <font>
        <color rgb="FFCEB888"/>
      </font>
      <fill>
        <patternFill patternType="solid">
          <fgColor rgb="FF782F40"/>
          <bgColor rgb="FF782F40"/>
        </patternFill>
      </fill>
    </dxf>
    <dxf>
      <font>
        <color theme="0"/>
      </font>
      <fill>
        <patternFill patternType="solid">
          <fgColor rgb="FF000E2F"/>
          <bgColor rgb="FF000E2F"/>
        </patternFill>
      </fill>
    </dxf>
  </dxfs>
  <tableStyles count="0" defaultTableStyle="TableStyleMedium2" defaultPivotStyle="PivotStyleLight16"/>
  <colors>
    <mruColors>
      <color rgb="FFC8C372"/>
      <color rgb="FF1E4D2B"/>
      <color rgb="FF4F2170"/>
      <color rgb="FFA7A8AA"/>
      <color rgb="FF201547"/>
      <color rgb="FF000E2F"/>
      <color rgb="FF00483A"/>
      <color rgb="FFB9B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B$1" lockText="1" noThreeD="1"/>
</file>

<file path=xl/ctrlProps/ctrlProp2.xml><?xml version="1.0" encoding="utf-8"?>
<formControlPr xmlns="http://schemas.microsoft.com/office/spreadsheetml/2009/9/main" objectType="CheckBox" fmlaLink="$D$1" lockText="1" noThreeD="1"/>
</file>

<file path=xl/ctrlProps/ctrlProp3.xml><?xml version="1.0" encoding="utf-8"?>
<formControlPr xmlns="http://schemas.microsoft.com/office/spreadsheetml/2009/9/main" objectType="CheckBox" fmlaLink="$F$1" lockText="1" noThreeD="1"/>
</file>

<file path=xl/ctrlProps/ctrlProp4.xml><?xml version="1.0" encoding="utf-8"?>
<formControlPr xmlns="http://schemas.microsoft.com/office/spreadsheetml/2009/9/main" objectType="CheckBox" fmlaLink="$J$30" lockText="1" noThreeD="1"/>
</file>

<file path=xl/ctrlProps/ctrlProp5.xml><?xml version="1.0" encoding="utf-8"?>
<formControlPr xmlns="http://schemas.microsoft.com/office/spreadsheetml/2009/9/main" objectType="CheckBox" fmlaLink="$H$1" lockText="1" noThreeD="1"/>
</file>

<file path=xl/ctrlProps/ctrlProp6.xml><?xml version="1.0" encoding="utf-8"?>
<formControlPr xmlns="http://schemas.microsoft.com/office/spreadsheetml/2009/9/main" objectType="CheckBox" fmlaLink="$J$31" lockText="1" noThreeD="1"/>
</file>

<file path=xl/ctrlProps/ctrlProp7.xml><?xml version="1.0" encoding="utf-8"?>
<formControlPr xmlns="http://schemas.microsoft.com/office/spreadsheetml/2009/9/main" objectType="CheckBox" fmlaLink="$K$1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1</xdr:row>
          <xdr:rowOff>190500</xdr:rowOff>
        </xdr:from>
        <xdr:to>
          <xdr:col>6</xdr:col>
          <xdr:colOff>1073150</xdr:colOff>
          <xdr:row>3</xdr:row>
          <xdr:rowOff>12700</xdr:rowOff>
        </xdr:to>
        <xdr:sp macro="" textlink="">
          <xdr:nvSpPr>
            <xdr:cNvPr id="1027" name="Check Box 3" descr="Round 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Round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2</xdr:row>
          <xdr:rowOff>190500</xdr:rowOff>
        </xdr:from>
        <xdr:to>
          <xdr:col>6</xdr:col>
          <xdr:colOff>1073150</xdr:colOff>
          <xdr:row>4</xdr:row>
          <xdr:rowOff>12700</xdr:rowOff>
        </xdr:to>
        <xdr:sp macro="" textlink="">
          <xdr:nvSpPr>
            <xdr:cNvPr id="1028" name="Check Box 4" descr="Round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Round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4</xdr:row>
          <xdr:rowOff>0</xdr:rowOff>
        </xdr:from>
        <xdr:to>
          <xdr:col>6</xdr:col>
          <xdr:colOff>1250950</xdr:colOff>
          <xdr:row>5</xdr:row>
          <xdr:rowOff>19050</xdr:rowOff>
        </xdr:to>
        <xdr:sp macro="" textlink="">
          <xdr:nvSpPr>
            <xdr:cNvPr id="1029" name="Check Box 5" descr="Round 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Sweet Sixteen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6</xdr:row>
          <xdr:rowOff>6350</xdr:rowOff>
        </xdr:from>
        <xdr:to>
          <xdr:col>6</xdr:col>
          <xdr:colOff>1073150</xdr:colOff>
          <xdr:row>7</xdr:row>
          <xdr:rowOff>25400</xdr:rowOff>
        </xdr:to>
        <xdr:sp macro="" textlink="">
          <xdr:nvSpPr>
            <xdr:cNvPr id="1030" name="Check Box 6" descr="Round 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Final Four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5</xdr:row>
          <xdr:rowOff>0</xdr:rowOff>
        </xdr:from>
        <xdr:to>
          <xdr:col>6</xdr:col>
          <xdr:colOff>1073150</xdr:colOff>
          <xdr:row>6</xdr:row>
          <xdr:rowOff>19050</xdr:rowOff>
        </xdr:to>
        <xdr:sp macro="" textlink="">
          <xdr:nvSpPr>
            <xdr:cNvPr id="1031" name="Check Box 7" descr="Round 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Elite Eight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7</xdr:row>
          <xdr:rowOff>0</xdr:rowOff>
        </xdr:from>
        <xdr:to>
          <xdr:col>6</xdr:col>
          <xdr:colOff>1327150</xdr:colOff>
          <xdr:row>7</xdr:row>
          <xdr:rowOff>190500</xdr:rowOff>
        </xdr:to>
        <xdr:sp macro="" textlink="">
          <xdr:nvSpPr>
            <xdr:cNvPr id="1032" name="Check Box 8" descr="Round 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Championship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330200</xdr:colOff>
          <xdr:row>0</xdr:row>
          <xdr:rowOff>158750</xdr:rowOff>
        </xdr:from>
        <xdr:to>
          <xdr:col>6</xdr:col>
          <xdr:colOff>1073150</xdr:colOff>
          <xdr:row>2</xdr:row>
          <xdr:rowOff>6350</xdr:rowOff>
        </xdr:to>
        <xdr:sp macro="" textlink="">
          <xdr:nvSpPr>
            <xdr:cNvPr id="1035" name="Check Box 11" descr="Round 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First Four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76200</xdr:rowOff>
    </xdr:from>
    <xdr:ext cx="1066800" cy="8667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0</xdr:row>
      <xdr:rowOff>95250</xdr:rowOff>
    </xdr:from>
    <xdr:ext cx="962025" cy="828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F7C7F-27B5-49EF-A7EC-6131FB1993B4}" autoFormatId="16" applyNumberFormats="0" applyBorderFormats="0" applyFontFormats="0" applyPatternFormats="0" applyAlignmentFormats="0" applyWidthHeightFormats="0">
  <queryTableRefresh nextId="20">
    <queryTableFields count="15">
      <queryTableField id="1" name="Column2" tableColumnId="1"/>
      <queryTableField id="4" name="Column3" tableColumnId="4"/>
      <queryTableField id="7" name="Column4" tableColumnId="7"/>
      <queryTableField id="8" name="Column5" tableColumnId="8"/>
      <queryTableField id="9" name="Column6" tableColumnId="9"/>
      <queryTableField id="10" name="Column7" tableColumnId="10"/>
      <queryTableField id="11" name="Column8" tableColumnId="11"/>
      <queryTableField id="12" name="Column9" tableColumnId="12"/>
      <queryTableField id="13" name="Column10" tableColumnId="13"/>
      <queryTableField id="14" name="Column11" tableColumnId="14"/>
      <queryTableField id="15" name="Column12" tableColumnId="15"/>
      <queryTableField id="16" name="Column13" tableColumnId="16"/>
      <queryTableField id="17" name="Column14" tableColumnId="17"/>
      <queryTableField id="18" name="Column15" tableColumnId="18"/>
      <queryTableField id="19" name="Column16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13D72-0972-46A2-BC78-0971169E577A}" name="Sheet1" displayName="Sheet1" ref="A1:O66" tableType="queryTable" totalsRowShown="0">
  <autoFilter ref="A1:O66" xr:uid="{BCDCE798-08F4-4E99-80E3-3B73402602C8}"/>
  <tableColumns count="15">
    <tableColumn id="1" xr3:uid="{FDC3A90B-C7EC-49F8-A736-5C53AE8C54AB}" uniqueName="1" name="Column2" queryTableFieldId="1"/>
    <tableColumn id="4" xr3:uid="{AB60E29F-463C-4BFB-8C44-9DC00740C1B8}" uniqueName="4" name="Column3" queryTableFieldId="4"/>
    <tableColumn id="7" xr3:uid="{3150EF14-AD78-4B66-BB75-518BC420F2EC}" uniqueName="7" name="Column4" queryTableFieldId="7"/>
    <tableColumn id="8" xr3:uid="{21EA2814-1D7C-43E3-8CD1-674220E16892}" uniqueName="8" name="Column5" queryTableFieldId="8"/>
    <tableColumn id="9" xr3:uid="{CFA0BF2D-36C7-4F56-A3AB-DCC90CE70B9A}" uniqueName="9" name="Column6" queryTableFieldId="9"/>
    <tableColumn id="10" xr3:uid="{673B1AB1-03B4-4110-9079-9B761D5F4E61}" uniqueName="10" name="Column7" queryTableFieldId="10"/>
    <tableColumn id="11" xr3:uid="{6E4FAEF0-A0AA-4DB1-8C57-C6D28CDA6AFE}" uniqueName="11" name="Column8" queryTableFieldId="11"/>
    <tableColumn id="12" xr3:uid="{A1A1FAB3-68E2-48F7-AB30-C538475ED242}" uniqueName="12" name="Column9" queryTableFieldId="12"/>
    <tableColumn id="13" xr3:uid="{0D5F2374-97A8-48D1-BCD4-A814B76ACF90}" uniqueName="13" name="Column10" queryTableFieldId="13"/>
    <tableColumn id="14" xr3:uid="{3D74CCE8-A715-469F-BE94-253AC640DBC7}" uniqueName="14" name="Column11" queryTableFieldId="14" dataDxfId="0"/>
    <tableColumn id="15" xr3:uid="{BD875E40-D7C6-41C5-8D8D-FD703D7144EF}" uniqueName="15" name="Column12" queryTableFieldId="15"/>
    <tableColumn id="16" xr3:uid="{483F3C16-3D97-4763-A109-376126F10F91}" uniqueName="16" name="Column13" queryTableFieldId="16"/>
    <tableColumn id="17" xr3:uid="{BCB2FF5B-0D01-49D6-B7F5-721E7365ABA7}" uniqueName="17" name="Column14" queryTableFieldId="17"/>
    <tableColumn id="18" xr3:uid="{C29A89AE-3518-496A-BAB8-7899FC827DFD}" uniqueName="18" name="Column15" queryTableFieldId="18"/>
    <tableColumn id="19" xr3:uid="{48762BC6-34A2-4292-9ABD-5DFA935E3303}" uniqueName="19" name="Column16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2"/>
  <sheetViews>
    <sheetView tabSelected="1" zoomScale="85" zoomScaleNormal="85" workbookViewId="0">
      <selection activeCell="J24" sqref="J24"/>
    </sheetView>
  </sheetViews>
  <sheetFormatPr defaultColWidth="14.453125" defaultRowHeight="15.75" customHeight="1" x14ac:dyDescent="0.25"/>
  <cols>
    <col min="1" max="1" width="19.453125" style="14" customWidth="1"/>
    <col min="2" max="2" width="3.26953125" style="14" customWidth="1"/>
    <col min="3" max="3" width="19.453125" style="14" customWidth="1"/>
    <col min="4" max="4" width="3.26953125" style="14" customWidth="1"/>
    <col min="5" max="5" width="19.453125" style="14" customWidth="1"/>
    <col min="6" max="6" width="3.26953125" style="14" customWidth="1"/>
    <col min="7" max="7" width="19.453125" style="14" customWidth="1"/>
    <col min="8" max="8" width="3.26953125" style="14" customWidth="1"/>
    <col min="9" max="11" width="19.453125" style="14" customWidth="1"/>
    <col min="12" max="12" width="3.26953125" style="14" customWidth="1"/>
    <col min="13" max="13" width="19.453125" style="14" customWidth="1"/>
    <col min="14" max="14" width="3.26953125" style="14" customWidth="1"/>
    <col min="15" max="15" width="19.453125" style="14" customWidth="1"/>
    <col min="16" max="16" width="3.26953125" style="14" customWidth="1"/>
    <col min="17" max="17" width="19.453125" style="14" customWidth="1"/>
    <col min="18" max="18" width="3.26953125" style="14" customWidth="1"/>
    <col min="19" max="19" width="19.453125" style="14" customWidth="1"/>
    <col min="20" max="16384" width="14.453125" style="14"/>
  </cols>
  <sheetData>
    <row r="1" spans="1:26" ht="13.5" thickBot="1" x14ac:dyDescent="0.3">
      <c r="A1" s="1"/>
      <c r="B1" s="1" t="b">
        <v>0</v>
      </c>
      <c r="C1" s="1"/>
      <c r="D1" s="1" t="b">
        <v>0</v>
      </c>
      <c r="E1" s="1"/>
      <c r="F1" s="1" t="b">
        <v>0</v>
      </c>
      <c r="G1" s="1"/>
      <c r="H1" s="1" t="b">
        <v>0</v>
      </c>
      <c r="I1" s="1"/>
      <c r="J1" s="2" t="s">
        <v>0</v>
      </c>
      <c r="K1" s="26" t="b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12" t="s">
        <v>1</v>
      </c>
      <c r="B2" s="1"/>
      <c r="C2" s="1"/>
      <c r="D2" s="1"/>
      <c r="E2" s="1"/>
      <c r="F2" s="1"/>
      <c r="G2" s="1"/>
      <c r="H2" s="1"/>
      <c r="I2" s="15" t="str">
        <f>Seeds!A1&amp;" "&amp;Input!A3</f>
        <v>16 South Dakota</v>
      </c>
      <c r="J2" s="26" t="str">
        <f>IF($K$1,Input!B3,"")</f>
        <v/>
      </c>
      <c r="K2" s="17"/>
      <c r="L2" s="1"/>
      <c r="M2" s="1"/>
      <c r="N2" s="1"/>
      <c r="O2" s="1"/>
      <c r="P2" s="1"/>
      <c r="Q2" s="1"/>
      <c r="R2" s="1"/>
      <c r="S2" s="12" t="s">
        <v>1</v>
      </c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tr" cm="1">
        <f t="array" aca="1" ref="A3" ca="1">Seeds!C17&amp;" "&amp;INDIRECT("Input!C"&amp;Seeds!B1)</f>
        <v>1 Gonzaga</v>
      </c>
      <c r="B3" s="1" t="str" cm="1">
        <f t="array" aca="1" ref="B3" ca="1">IF($B$1,INDIRECT("Input!D"&amp;Seeds!B1),"")</f>
        <v/>
      </c>
      <c r="C3" s="1"/>
      <c r="D3" s="1"/>
      <c r="E3" s="1"/>
      <c r="F3" s="1"/>
      <c r="G3" s="1"/>
      <c r="H3" s="1"/>
      <c r="I3" s="18"/>
      <c r="J3" s="1" t="str" cm="1">
        <f t="array" ref="J3">_xlfn.IFS(J2&gt;J4,I2,J2&lt;J4,I4,J2="","")</f>
        <v/>
      </c>
      <c r="K3" s="19"/>
      <c r="L3" s="1"/>
      <c r="M3" s="1"/>
      <c r="N3" s="1"/>
      <c r="O3" s="1"/>
      <c r="P3" s="1"/>
      <c r="Q3" s="1"/>
      <c r="R3" s="1" t="str" cm="1">
        <f t="array" aca="1" ref="R3" ca="1">IF($B$1,INDIRECT("Input!D"&amp;Seeds!B65),"")</f>
        <v/>
      </c>
      <c r="S3" s="1" t="str" cm="1">
        <f t="array" aca="1" ref="S3" ca="1">Seeds!C17&amp;" "&amp;INDIRECT("Input!C"&amp;Seeds!B65)</f>
        <v>1 Baylor</v>
      </c>
      <c r="T3" s="1"/>
      <c r="U3" s="1"/>
      <c r="V3" s="1"/>
      <c r="W3" s="1"/>
      <c r="X3" s="1"/>
      <c r="Y3" s="1"/>
      <c r="Z3" s="1"/>
    </row>
    <row r="4" spans="1:26" ht="15.75" customHeight="1" thickBot="1" x14ac:dyDescent="0.3">
      <c r="A4" s="1"/>
      <c r="B4" s="1"/>
      <c r="C4" s="1" t="str" cm="1">
        <f t="array" aca="1" ref="C4" ca="1">_xlfn.IFS(B3&gt;B5,A3,B3&lt;B5,A5,B3="","")</f>
        <v/>
      </c>
      <c r="D4" s="1" t="str" cm="1">
        <f t="array" aca="1" ref="D4" ca="1">IF($D$1,INDIRECT("Input!F"&amp;Seeds!D1),"")</f>
        <v/>
      </c>
      <c r="E4" s="1"/>
      <c r="F4" s="1"/>
      <c r="G4" s="1"/>
      <c r="H4" s="1"/>
      <c r="I4" s="20" t="str">
        <f>Seeds!A2&amp;" "&amp;Input!A4</f>
        <v>16 North Carolina A&amp;T</v>
      </c>
      <c r="J4" s="21" t="str">
        <f>IF($K$1,Input!B4,"")</f>
        <v/>
      </c>
      <c r="K4" s="22"/>
      <c r="L4" s="1"/>
      <c r="M4" s="1"/>
      <c r="N4" s="1"/>
      <c r="O4" s="1"/>
      <c r="P4" s="1" t="str" cm="1">
        <f t="array" aca="1" ref="P4" ca="1">IF($D$1,INDIRECT("Input!F"&amp;Seeds!D66),"")</f>
        <v/>
      </c>
      <c r="Q4" s="1" t="str">
        <f ca="1">_xlfn.IFS(R3&gt;R5,S3,R3&lt;R5,S5,R3="","")</f>
        <v/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tr" cm="1">
        <f t="array" aca="1" ref="A5" ca="1">IF(K1,Seeds!C19&amp;" "&amp;INDIRECT("Input!C"&amp;Seeds!B3),"")</f>
        <v/>
      </c>
      <c r="B5" s="1" t="str" cm="1">
        <f t="array" aca="1" ref="B5" ca="1">IF($B$1,INDIRECT("Input!D"&amp;Seeds!B3),"")</f>
        <v/>
      </c>
      <c r="C5" s="1"/>
      <c r="D5" s="1"/>
      <c r="E5" s="1"/>
      <c r="F5" s="1"/>
      <c r="G5" s="1"/>
      <c r="H5" s="1"/>
      <c r="I5" s="15" t="str">
        <f>Seeds!A3&amp;" "&amp;Input!A5</f>
        <v>12 Xavier</v>
      </c>
      <c r="J5" s="16" t="str">
        <f>IF($K$1,Input!B5,"")</f>
        <v/>
      </c>
      <c r="K5" s="23"/>
      <c r="L5" s="1"/>
      <c r="M5" s="1"/>
      <c r="N5" s="1"/>
      <c r="O5" s="1"/>
      <c r="P5" s="1"/>
      <c r="Q5" s="1"/>
      <c r="R5" s="1" t="str" cm="1">
        <f t="array" aca="1" ref="R5" ca="1">IF($B$1,INDIRECT("Input!D"&amp;Seeds!B67),"")</f>
        <v/>
      </c>
      <c r="S5" s="1" t="str" cm="1">
        <f t="array" aca="1" ref="S5" ca="1">IF(K1,Seeds!C19&amp;" "&amp;INDIRECT("Input!C"&amp;Seeds!B67),"")</f>
        <v/>
      </c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 t="str" cm="1">
        <f t="array" aca="1" ref="E6" ca="1">_xlfn.IFS(D4&gt;D8,C4,D4&lt;D8,C8,D4="","")</f>
        <v/>
      </c>
      <c r="F6" s="1" t="str" cm="1">
        <f t="array" aca="1" ref="F6" ca="1">IF($F$1,INDIRECT("Input!H"&amp;Seeds!E1),"")</f>
        <v/>
      </c>
      <c r="G6" s="1"/>
      <c r="H6" s="1"/>
      <c r="I6" s="18"/>
      <c r="J6" s="24" t="str" cm="1">
        <f t="array" ref="J6">_xlfn.IFS(J5&gt;J7,I5,J5&lt;J7,I7,J5="","")</f>
        <v/>
      </c>
      <c r="K6" s="19"/>
      <c r="L6" s="1"/>
      <c r="M6" s="1"/>
      <c r="N6" s="1" t="str" cm="1">
        <f t="array" aca="1" ref="N6" ca="1">IF($F$1,INDIRECT("Input!H"&amp;Seeds!E66),"")</f>
        <v/>
      </c>
      <c r="O6" s="1" t="str">
        <f t="shared" ref="O6:O22" ca="1" si="0">_xlfn.IFS(P4&gt;P8,Q4,P4&lt;P8,Q8,P4="","")</f>
        <v/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">
      <c r="A7" s="1" t="str" cm="1">
        <f t="array" aca="1" ref="A7" ca="1">Seeds!C21&amp;" "&amp;INDIRECT("Input!C"&amp;Seeds!B5)</f>
        <v>8 Oklahoma St.</v>
      </c>
      <c r="B7" s="1" t="str" cm="1">
        <f t="array" aca="1" ref="B7" ca="1">IF($B$1,INDIRECT("Input!D"&amp;Seeds!B5),"")</f>
        <v/>
      </c>
      <c r="C7" s="1"/>
      <c r="D7" s="1"/>
      <c r="E7" s="1"/>
      <c r="F7" s="1"/>
      <c r="G7" s="1"/>
      <c r="H7" s="1"/>
      <c r="I7" s="20" t="str">
        <f>Seeds!A4&amp;" "&amp;Input!A6</f>
        <v>12 Colorado St.</v>
      </c>
      <c r="J7" s="21" t="str">
        <f>IF($K$1,Input!B6,"")</f>
        <v/>
      </c>
      <c r="K7" s="22"/>
      <c r="L7" s="1"/>
      <c r="M7" s="1"/>
      <c r="N7" s="1"/>
      <c r="O7" s="1"/>
      <c r="P7" s="1"/>
      <c r="Q7" s="1"/>
      <c r="R7" s="1" t="str" cm="1">
        <f t="array" aca="1" ref="R7" ca="1">IF($B$1,INDIRECT("Input!D"&amp;Seeds!B69),"")</f>
        <v/>
      </c>
      <c r="S7" s="1" t="str" cm="1">
        <f t="array" aca="1" ref="S7" ca="1">Seeds!C21&amp;" "&amp;INDIRECT("Input!C"&amp;Seeds!B69)</f>
        <v>8 Rutgers</v>
      </c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 t="str" cm="1">
        <f t="array" aca="1" ref="C8" ca="1">_xlfn.IFS(B7&gt;B9,A7,B7&lt;B9,A9,B7="","")</f>
        <v/>
      </c>
      <c r="D8" s="1" t="str" cm="1">
        <f t="array" aca="1" ref="D8" ca="1">IF($D$1,INDIRECT("Input!F"&amp;Seeds!D5),"")</f>
        <v/>
      </c>
      <c r="E8" s="1"/>
      <c r="F8" s="1"/>
      <c r="G8" s="1"/>
      <c r="H8" s="1"/>
      <c r="I8" s="15" t="str">
        <f>Seeds!A5&amp;" "&amp;Input!A7</f>
        <v>16 Wagner</v>
      </c>
      <c r="J8" s="16" t="str">
        <f>IF($K$1,Input!B7,"")</f>
        <v/>
      </c>
      <c r="K8" s="23"/>
      <c r="L8" s="1"/>
      <c r="M8" s="1"/>
      <c r="N8" s="1"/>
      <c r="O8" s="1"/>
      <c r="P8" s="1" t="str" cm="1">
        <f t="array" aca="1" ref="P8" ca="1">IF($D$1,INDIRECT("Input!F"&amp;Seeds!D70),"")</f>
        <v/>
      </c>
      <c r="Q8" s="1" t="str">
        <f t="shared" ref="Q8" ca="1" si="1">_xlfn.IFS(R7&gt;R9,S7,R7&lt;R9,S9,R7="","")</f>
        <v/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tr" cm="1">
        <f t="array" aca="1" ref="A9" ca="1">Seeds!C23&amp;" "&amp;INDIRECT("Input!C"&amp;Seeds!B7)</f>
        <v>9 Maryland</v>
      </c>
      <c r="B9" s="1" t="str" cm="1">
        <f t="array" aca="1" ref="B9" ca="1">IF($B$1,INDIRECT("Input!D"&amp;Seeds!B7),"")</f>
        <v/>
      </c>
      <c r="C9" s="1"/>
      <c r="D9" s="1"/>
      <c r="E9" s="1"/>
      <c r="F9" s="1"/>
      <c r="G9" s="1"/>
      <c r="H9" s="1"/>
      <c r="I9" s="18"/>
      <c r="J9" s="1" t="str" cm="1">
        <f t="array" ref="J9">_xlfn.IFS(J8&gt;J10,I8,J8&lt;J10,I10,J8="","")</f>
        <v/>
      </c>
      <c r="K9" s="19"/>
      <c r="L9" s="1"/>
      <c r="M9" s="1"/>
      <c r="N9" s="1"/>
      <c r="O9" s="1"/>
      <c r="P9" s="1"/>
      <c r="Q9" s="1"/>
      <c r="R9" s="1" t="str" cm="1">
        <f t="array" aca="1" ref="R9" ca="1">IF($B$1,INDIRECT("Input!D"&amp;Seeds!B71),"")</f>
        <v/>
      </c>
      <c r="S9" s="1" t="str" cm="1">
        <f t="array" aca="1" ref="S9" ca="1">Seeds!C23&amp;" "&amp;INDIRECT("Input!C"&amp;Seeds!B71)</f>
        <v>9 Loyola Chicago</v>
      </c>
      <c r="T9" s="1"/>
      <c r="U9" s="1"/>
      <c r="V9" s="1"/>
      <c r="W9" s="1"/>
      <c r="X9" s="1"/>
      <c r="Y9" s="1"/>
      <c r="Z9" s="1"/>
    </row>
    <row r="10" spans="1:26" ht="15.75" customHeight="1" thickBot="1" x14ac:dyDescent="0.3">
      <c r="A10" s="1"/>
      <c r="B10" s="1"/>
      <c r="C10" s="1"/>
      <c r="D10" s="1"/>
      <c r="E10" s="1"/>
      <c r="F10" s="1"/>
      <c r="G10" s="1" t="str" cm="1">
        <f t="array" aca="1" ref="G10" ca="1">_xlfn.IFS(F6&gt;F14,E6,F6&lt;F14,E14,F6="","")</f>
        <v/>
      </c>
      <c r="H10" s="1" t="str" cm="1">
        <f t="array" aca="1" ref="H10" ca="1">IF($H$1,INDIRECT("Input!J"&amp;Seeds!F1),"")</f>
        <v/>
      </c>
      <c r="I10" s="20" t="str">
        <f>Seeds!A6&amp;" "&amp;Input!A8</f>
        <v>16 Prairie View A&amp;M</v>
      </c>
      <c r="J10" s="21" t="str">
        <f>IF($K$1,Input!B8,"")</f>
        <v/>
      </c>
      <c r="K10" s="22"/>
      <c r="L10" s="1" t="str" cm="1">
        <f t="array" aca="1" ref="L10" ca="1">IF($H$1,INDIRECT("Input!J"&amp;Seeds!F66),"")</f>
        <v/>
      </c>
      <c r="M10" s="1" t="str">
        <f ca="1">_xlfn.IFS(N6&gt;N14,O6,N6&lt;N14,O14,N6="","")</f>
        <v/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tr" cm="1">
        <f t="array" aca="1" ref="A11" ca="1">Seeds!C25&amp;" "&amp;INDIRECT("Input!C"&amp;Seeds!B9)</f>
        <v>5 USC</v>
      </c>
      <c r="B11" s="1" t="str" cm="1">
        <f t="array" aca="1" ref="B11" ca="1">IF($B$1,INDIRECT("Input!D"&amp;Seeds!B9),"")</f>
        <v/>
      </c>
      <c r="C11" s="1"/>
      <c r="D11" s="1"/>
      <c r="E11" s="1"/>
      <c r="F11" s="1"/>
      <c r="G11" s="1"/>
      <c r="H11" s="1"/>
      <c r="I11" s="15" t="str">
        <f>Seeds!A7&amp;" "&amp;Input!A9</f>
        <v>11 Indiana</v>
      </c>
      <c r="J11" s="16" t="str">
        <f>IF($K$1,Input!B9,"")</f>
        <v/>
      </c>
      <c r="K11" s="23"/>
      <c r="L11" s="1"/>
      <c r="M11" s="1"/>
      <c r="N11" s="1"/>
      <c r="O11" s="1"/>
      <c r="P11" s="1"/>
      <c r="Q11" s="1"/>
      <c r="R11" s="1" t="str" cm="1">
        <f t="array" aca="1" ref="R11" ca="1">IF($B$1,INDIRECT("Input!D"&amp;Seeds!B73),"")</f>
        <v/>
      </c>
      <c r="S11" s="1" t="str" cm="1">
        <f t="array" aca="1" ref="S11" ca="1">Seeds!C25&amp;" "&amp;INDIRECT("Input!C"&amp;Seeds!B73)</f>
        <v>5 Wisconsin</v>
      </c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 t="str" cm="1">
        <f t="array" aca="1" ref="C12" ca="1">_xlfn.IFS(B11&gt;B13,A11,B11&lt;B13,A13,B11="","")</f>
        <v/>
      </c>
      <c r="D12" s="1" t="str" cm="1">
        <f t="array" aca="1" ref="D12" ca="1">IF($D$1,INDIRECT("Input!F"&amp;Seeds!D9),"")</f>
        <v/>
      </c>
      <c r="E12" s="1"/>
      <c r="F12" s="1"/>
      <c r="G12" s="1"/>
      <c r="H12" s="1"/>
      <c r="I12" s="18"/>
      <c r="J12" s="24" t="str" cm="1">
        <f t="array" ref="J12">_xlfn.IFS(J11&gt;J13,I11,J11&lt;J13,I13,J11="","")</f>
        <v/>
      </c>
      <c r="K12" s="19"/>
      <c r="L12" s="1"/>
      <c r="M12" s="1"/>
      <c r="N12" s="1"/>
      <c r="O12" s="1"/>
      <c r="P12" s="1" t="str" cm="1">
        <f t="array" aca="1" ref="P12" ca="1">IF($D$1,INDIRECT("Input!F"&amp;Seeds!D74),"")</f>
        <v/>
      </c>
      <c r="Q12" s="1" t="str">
        <f t="shared" ref="Q12" ca="1" si="2">_xlfn.IFS(R11&gt;R13,S11,R11&lt;R13,S13,R11="","")</f>
        <v/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 x14ac:dyDescent="0.3">
      <c r="A13" s="1" t="str" cm="1">
        <f t="array" aca="1" ref="A13" ca="1">IF(K1,Seeds!C27&amp;" "&amp;INDIRECT("Input!C"&amp;Seeds!B11),"")</f>
        <v/>
      </c>
      <c r="B13" s="1" t="str" cm="1">
        <f t="array" aca="1" ref="B13" ca="1">IF($B$1,INDIRECT("Input!D"&amp;Seeds!B11),"")</f>
        <v/>
      </c>
      <c r="C13" s="1"/>
      <c r="D13" s="1"/>
      <c r="E13" s="1"/>
      <c r="F13" s="1"/>
      <c r="G13" s="1"/>
      <c r="H13" s="1"/>
      <c r="I13" s="20" t="str">
        <f>Seeds!A8&amp;" "&amp;Input!A10</f>
        <v>11 Connecticut</v>
      </c>
      <c r="J13" s="21" t="str">
        <f>IF($K$1,Input!B10,"")</f>
        <v/>
      </c>
      <c r="K13" s="25"/>
      <c r="L13" s="1"/>
      <c r="M13" s="1"/>
      <c r="N13" s="1"/>
      <c r="O13" s="1"/>
      <c r="P13" s="1"/>
      <c r="Q13" s="1"/>
      <c r="R13" s="1" t="str" cm="1">
        <f t="array" aca="1" ref="R13" ca="1">IF($B$1,INDIRECT("Input!D"&amp;Seeds!B75),"")</f>
        <v/>
      </c>
      <c r="S13" s="1" t="str" cm="1">
        <f t="array" aca="1" ref="S13" ca="1">Seeds!C27&amp;" "&amp;INDIRECT("Input!C"&amp;Seeds!B75)</f>
        <v>12 Toledo</v>
      </c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 t="str" cm="1">
        <f t="array" aca="1" ref="E14" ca="1">_xlfn.IFS(D12&gt;D16,C12,D12&lt;D16,C16,D12="","")</f>
        <v/>
      </c>
      <c r="F14" s="1" t="str" cm="1">
        <f t="array" aca="1" ref="F14" ca="1">IF($F$1,INDIRECT("Input!H"&amp;Seeds!E9),"")</f>
        <v/>
      </c>
      <c r="G14" s="1"/>
      <c r="H14" s="1"/>
      <c r="I14" s="1"/>
      <c r="J14" s="1"/>
      <c r="K14" s="1"/>
      <c r="L14" s="1"/>
      <c r="M14" s="1"/>
      <c r="N14" s="1" t="str" cm="1">
        <f t="array" aca="1" ref="N14" ca="1">IF($F$1,INDIRECT("Input!H"&amp;Seeds!E74),"")</f>
        <v/>
      </c>
      <c r="O14" s="1" t="str">
        <f t="shared" ca="1" si="0"/>
        <v/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tr" cm="1">
        <f t="array" aca="1" ref="A15" ca="1">Seeds!C29&amp;" "&amp;INDIRECT("Input!C"&amp;Seeds!B13)</f>
        <v>4 Virginia</v>
      </c>
      <c r="B15" s="1" t="str" cm="1">
        <f t="array" aca="1" ref="B15" ca="1">IF($B$1,INDIRECT("Input!D"&amp;Seeds!B13),"")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tr" cm="1">
        <f t="array" aca="1" ref="R15" ca="1">IF($B$1,INDIRECT("Input!D"&amp;Seeds!B77),"")</f>
        <v/>
      </c>
      <c r="S15" s="1" t="str" cm="1">
        <f t="array" aca="1" ref="S15" ca="1">Seeds!C29&amp;" "&amp;INDIRECT("Input!C"&amp;Seeds!B77)</f>
        <v>4 Creighton</v>
      </c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 t="str" cm="1">
        <f t="array" aca="1" ref="C16" ca="1">_xlfn.IFS(B15&gt;B17,A15,B15&lt;B17,A17,B15="","")</f>
        <v/>
      </c>
      <c r="D16" s="1" t="str" cm="1">
        <f t="array" aca="1" ref="D16" ca="1">IF($D$1,INDIRECT("Input!F"&amp;Seeds!D13),"")</f>
        <v/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tr" cm="1">
        <f t="array" aca="1" ref="P16" ca="1">IF($D$1,INDIRECT("Input!F"&amp;Seeds!D78),"")</f>
        <v/>
      </c>
      <c r="Q16" s="1" t="str">
        <f t="shared" ref="Q16" ca="1" si="3">_xlfn.IFS(R15&gt;R17,S15,R15&lt;R17,S17,R15="","")</f>
        <v/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tr" cm="1">
        <f t="array" aca="1" ref="A17" ca="1">Seeds!C31&amp;" "&amp;INDIRECT("Input!C"&amp;Seeds!B15)</f>
        <v>13 Belmont</v>
      </c>
      <c r="B17" s="1" t="str" cm="1">
        <f t="array" aca="1" ref="B17" ca="1">IF($B$1,INDIRECT("Input!D"&amp;Seeds!B15),"")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tr" cm="1">
        <f t="array" aca="1" ref="R17" ca="1">IF($B$1,INDIRECT("Input!D"&amp;Seeds!B79),"")</f>
        <v/>
      </c>
      <c r="S17" s="1" t="str" cm="1">
        <f t="array" aca="1" ref="S17" ca="1">Seeds!C31&amp;" "&amp;INDIRECT("Input!C"&amp;Seeds!B79)</f>
        <v>13 UC Santa Barbara</v>
      </c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 t="str" cm="1">
        <f t="array" aca="1" ref="I18" ca="1">_xlfn.IFS(H10&gt;H26,G10,H10&lt;H26,G26,H10="","")</f>
        <v/>
      </c>
      <c r="J18" s="1"/>
      <c r="K18" s="1" t="str">
        <f ca="1">_xlfn.IFS(L10&gt;L26,M10,L10&lt;L26,M26,L10="","")</f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tr" cm="1">
        <f t="array" aca="1" ref="A19" ca="1">Seeds!C33&amp;" "&amp;INDIRECT("Input!C"&amp;Seeds!B17)</f>
        <v>6 Clemson</v>
      </c>
      <c r="B19" s="1" t="str" cm="1">
        <f t="array" aca="1" ref="B19" ca="1">IF($B$1,INDIRECT("Input!D"&amp;Seeds!B17),"")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tr" cm="1">
        <f t="array" aca="1" ref="R19" ca="1">IF($B$1,INDIRECT("Input!D"&amp;Seeds!B81),"")</f>
        <v/>
      </c>
      <c r="S19" s="1" t="str" cm="1">
        <f t="array" aca="1" ref="S19" ca="1">Seeds!C33&amp;" "&amp;INDIRECT("Input!C"&amp;Seeds!B81)</f>
        <v>6 Virginia Tech</v>
      </c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 t="str" cm="1">
        <f t="array" aca="1" ref="C20" ca="1">_xlfn.IFS(B19&gt;B21,A19,B19&lt;B21,A21,B19="","")</f>
        <v/>
      </c>
      <c r="D20" s="1" t="str" cm="1">
        <f t="array" aca="1" ref="D20" ca="1">IF($D$1,INDIRECT("Input!F"&amp;Seeds!D17),"")</f>
        <v/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tr" cm="1">
        <f t="array" aca="1" ref="P20" ca="1">IF($D$1,INDIRECT("Input!F"&amp;Seeds!D82),"")</f>
        <v/>
      </c>
      <c r="Q20" s="1" t="str">
        <f t="shared" ref="Q20" ca="1" si="4">_xlfn.IFS(R19&gt;R21,S19,R19&lt;R21,S21,R19="","")</f>
        <v/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tr" cm="1">
        <f t="array" aca="1" ref="A21" ca="1">Seeds!C35&amp;" "&amp;INDIRECT("Input!C"&amp;Seeds!B19)</f>
        <v>11 St. Bonaventure</v>
      </c>
      <c r="B21" s="1" t="str" cm="1">
        <f t="array" aca="1" ref="B21" ca="1">IF($B$1,INDIRECT("Input!D"&amp;Seeds!B19),"")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tr" cm="1">
        <f t="array" aca="1" ref="R21" ca="1">IF($B$1,INDIRECT("Input!D"&amp;Seeds!B83),"")</f>
        <v/>
      </c>
      <c r="S21" s="1" t="str" cm="1">
        <f t="array" aca="1" ref="S21" ca="1">Seeds!C35&amp;" "&amp;INDIRECT("Input!C"&amp;Seeds!B83)</f>
        <v>11 Drake</v>
      </c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 t="str" cm="1">
        <f t="array" aca="1" ref="E22" ca="1">_xlfn.IFS(D20&gt;D24,C20,D20&lt;D24,C24,D20="","")</f>
        <v/>
      </c>
      <c r="F22" s="1" t="str" cm="1">
        <f t="array" aca="1" ref="F22" ca="1">IF($F$1,INDIRECT("Input!H"&amp;Seeds!E17),"")</f>
        <v/>
      </c>
      <c r="G22" s="1"/>
      <c r="H22" s="1"/>
      <c r="I22" s="1"/>
      <c r="J22" s="1"/>
      <c r="K22" s="1"/>
      <c r="L22" s="1"/>
      <c r="M22" s="1"/>
      <c r="N22" s="1" t="str" cm="1">
        <f t="array" aca="1" ref="N22" ca="1">IF($F$1,INDIRECT("Input!H"&amp;Seeds!E82),"")</f>
        <v/>
      </c>
      <c r="O22" s="1" t="str">
        <f t="shared" ca="1" si="0"/>
        <v/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tr" cm="1">
        <f t="array" aca="1" ref="A23" ca="1">Seeds!C37&amp;" "&amp;INDIRECT("Input!C"&amp;Seeds!B21)</f>
        <v>3 Iowa</v>
      </c>
      <c r="B23" s="1" t="str" cm="1">
        <f t="array" aca="1" ref="B23" ca="1">IF($B$1,INDIRECT("Input!D"&amp;Seeds!B21),"")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tr" cm="1">
        <f t="array" aca="1" ref="R23" ca="1">IF($B$1,INDIRECT("Input!D"&amp;Seeds!B85),"")</f>
        <v/>
      </c>
      <c r="S23" s="1" t="str" cm="1">
        <f t="array" aca="1" ref="S23" ca="1">Seeds!C37&amp;" "&amp;INDIRECT("Input!C"&amp;Seeds!B85)</f>
        <v>3 Houston</v>
      </c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 t="str" cm="1">
        <f t="array" aca="1" ref="C24" ca="1">_xlfn.IFS(B23&gt;B25,A23,B23&lt;B25,A25,B23="","")</f>
        <v/>
      </c>
      <c r="D24" s="1" t="str" cm="1">
        <f t="array" aca="1" ref="D24" ca="1">IF($D$1,INDIRECT("Input!F"&amp;Seeds!D21),"")</f>
        <v/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tr" cm="1">
        <f t="array" aca="1" ref="P24" ca="1">IF($D$1,INDIRECT("Input!F"&amp;Seeds!D86),"")</f>
        <v/>
      </c>
      <c r="Q24" s="1" t="str">
        <f t="shared" ref="Q24" ca="1" si="5">_xlfn.IFS(R23&gt;R25,S23,R23&lt;R25,S25,R23="","")</f>
        <v/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tr" cm="1">
        <f t="array" aca="1" ref="A25" ca="1">Seeds!C39&amp;" "&amp;INDIRECT("Input!C"&amp;Seeds!B23)</f>
        <v>14 Eastern Washington</v>
      </c>
      <c r="B25" s="1" t="str" cm="1">
        <f t="array" aca="1" ref="B25" ca="1">IF($B$1,INDIRECT("Input!D"&amp;Seeds!B23),"")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tr" cm="1">
        <f t="array" aca="1" ref="R25" ca="1">IF($B$1,INDIRECT("Input!D"&amp;Seeds!B87),"")</f>
        <v/>
      </c>
      <c r="S25" s="1" t="str" cm="1">
        <f t="array" aca="1" ref="S25" ca="1">Seeds!C39&amp;" "&amp;INDIRECT("Input!C"&amp;Seeds!B87)</f>
        <v>14 Liberty</v>
      </c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 t="str" cm="1">
        <f t="array" aca="1" ref="G26" ca="1">_xlfn.IFS(F22&gt;F30,E22,F22&lt;F30,E30,F22="","")</f>
        <v/>
      </c>
      <c r="H26" s="1" t="str" cm="1">
        <f t="array" aca="1" ref="H26" ca="1">IF($H$1,INDIRECT("Input!J"&amp;Seeds!F17),"")</f>
        <v/>
      </c>
      <c r="I26" s="1"/>
      <c r="J26" s="1"/>
      <c r="K26" s="1"/>
      <c r="L26" s="1" t="str" cm="1">
        <f t="array" aca="1" ref="L26" ca="1">IF($H$1,INDIRECT("Input!J"&amp;Seeds!F82),"")</f>
        <v/>
      </c>
      <c r="M26" s="1" t="str">
        <f ca="1">_xlfn.IFS(N22&gt;N30,O22,N22&lt;N30,O30,N22="","")</f>
        <v/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tr" cm="1">
        <f t="array" aca="1" ref="A27" ca="1">Seeds!C41&amp;" "&amp;INDIRECT("Input!C"&amp;Seeds!B25)</f>
        <v>7 Florida</v>
      </c>
      <c r="B27" s="1" t="str" cm="1">
        <f t="array" aca="1" ref="B27" ca="1">IF($B$1,INDIRECT("Input!D"&amp;Seeds!B25),"")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tr" cm="1">
        <f t="array" aca="1" ref="R27" ca="1">IF($B$1,INDIRECT("Input!D"&amp;Seeds!B89),"")</f>
        <v/>
      </c>
      <c r="S27" s="1" t="str" cm="1">
        <f t="array" aca="1" ref="S27" ca="1">Seeds!C41&amp;" "&amp;INDIRECT("Input!C"&amp;Seeds!B89)</f>
        <v>7 BYU</v>
      </c>
      <c r="T27" s="1"/>
      <c r="U27" s="1"/>
      <c r="V27" s="1"/>
      <c r="W27" s="1"/>
      <c r="X27" s="1"/>
      <c r="Y27" s="1"/>
      <c r="Z27" s="1"/>
    </row>
    <row r="28" spans="1:26" ht="15.75" customHeight="1" thickBot="1" x14ac:dyDescent="0.3">
      <c r="A28" s="1"/>
      <c r="B28" s="1"/>
      <c r="C28" s="1" t="str" cm="1">
        <f t="array" aca="1" ref="C28" ca="1">_xlfn.IFS(B27&gt;B29,A27,B27&lt;B29,A29,B27="","")</f>
        <v/>
      </c>
      <c r="D28" s="1" t="str" cm="1">
        <f t="array" aca="1" ref="D28" ca="1">IF($D$1,INDIRECT("Input!F"&amp;Seeds!D25),"")</f>
        <v/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tr" cm="1">
        <f t="array" aca="1" ref="P28" ca="1">IF($D$1,INDIRECT("Input!F"&amp;Seeds!D90),"")</f>
        <v/>
      </c>
      <c r="Q28" s="1" t="str">
        <f t="shared" ref="Q28" ca="1" si="6">_xlfn.IFS(R27&gt;R29,S27,R27&lt;R29,S29,R27="","")</f>
        <v/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3">
      <c r="A29" s="1" t="str" cm="1">
        <f t="array" aca="1" ref="A29" ca="1">Seeds!C43&amp;" "&amp;INDIRECT("Input!C"&amp;Seeds!B27)</f>
        <v>10 Louisville</v>
      </c>
      <c r="B29" s="1" t="str" cm="1">
        <f t="array" aca="1" ref="B29" ca="1">IF($B$1,INDIRECT("Input!D"&amp;Seeds!B27),"")</f>
        <v/>
      </c>
      <c r="C29" s="1"/>
      <c r="D29" s="1"/>
      <c r="E29" s="1"/>
      <c r="F29" s="1"/>
      <c r="G29" s="1"/>
      <c r="H29" s="1"/>
      <c r="I29" s="1"/>
      <c r="J29" s="2" t="s">
        <v>2</v>
      </c>
      <c r="K29" s="1"/>
      <c r="L29" s="1"/>
      <c r="M29" s="1"/>
      <c r="N29" s="1"/>
      <c r="O29" s="1"/>
      <c r="P29" s="1"/>
      <c r="Q29" s="1"/>
      <c r="R29" s="1" t="str" cm="1">
        <f t="array" aca="1" ref="R29" ca="1">IF($B$1,INDIRECT("Input!D"&amp;Seeds!B91),"")</f>
        <v/>
      </c>
      <c r="S29" s="1" t="str" cm="1">
        <f t="array" aca="1" ref="S29" ca="1">Seeds!C43&amp;" "&amp;INDIRECT("Input!C"&amp;Seeds!B91)</f>
        <v>10 VCU</v>
      </c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 t="str" cm="1">
        <f t="array" aca="1" ref="E30" ca="1">_xlfn.IFS(D28&gt;D32,C28,D28&lt;D32,C32,D28="","")</f>
        <v/>
      </c>
      <c r="F30" s="1" t="str" cm="1">
        <f t="array" aca="1" ref="F30" ca="1">IF($F$1,INDIRECT("Input!H"&amp;Seeds!E25),"")</f>
        <v/>
      </c>
      <c r="G30" s="1"/>
      <c r="H30" s="1"/>
      <c r="I30" s="34" t="str">
        <f ca="1">I18</f>
        <v/>
      </c>
      <c r="J30" s="16" t="b">
        <v>0</v>
      </c>
      <c r="K30" s="34" t="str">
        <f ca="1">K18</f>
        <v/>
      </c>
      <c r="L30" s="1"/>
      <c r="M30" s="1"/>
      <c r="N30" s="1" t="str" cm="1">
        <f t="array" aca="1" ref="N30" ca="1">IF($F$1,INDIRECT("Input!H"&amp;Seeds!E90),"")</f>
        <v/>
      </c>
      <c r="O30" s="1" t="str">
        <f t="shared" ref="O30" ca="1" si="7">_xlfn.IFS(P28&gt;P32,Q28,P28&lt;P32,Q32,P28="","")</f>
        <v/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 t="str" cm="1">
        <f t="array" aca="1" ref="A31" ca="1">Seeds!C45&amp;" "&amp;INDIRECT("Input!C"&amp;Seeds!B29)</f>
        <v>2 West Virginia</v>
      </c>
      <c r="B31" s="1" t="str" cm="1">
        <f t="array" aca="1" ref="B31" ca="1">IF($B$1,INDIRECT("Input!D"&amp;Seeds!B29),"")</f>
        <v/>
      </c>
      <c r="C31" s="1"/>
      <c r="D31" s="1"/>
      <c r="E31" s="1"/>
      <c r="F31" s="1"/>
      <c r="G31" s="1"/>
      <c r="H31" s="1"/>
      <c r="I31" s="35"/>
      <c r="J31" s="26" t="b">
        <v>0</v>
      </c>
      <c r="K31" s="35"/>
      <c r="L31" s="1"/>
      <c r="M31" s="1"/>
      <c r="N31" s="1"/>
      <c r="O31" s="1"/>
      <c r="P31" s="1"/>
      <c r="Q31" s="1"/>
      <c r="R31" s="1" t="str" cm="1">
        <f t="array" aca="1" ref="R31" ca="1">IF($B$1,INDIRECT("Input!D"&amp;Seeds!B93),"")</f>
        <v/>
      </c>
      <c r="S31" s="1" t="str" cm="1">
        <f t="array" aca="1" ref="S31" ca="1">Seeds!C45&amp;" "&amp;INDIRECT("Input!C"&amp;Seeds!B93)</f>
        <v>2 Illinois</v>
      </c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1"/>
      <c r="C32" s="1" t="str" cm="1">
        <f t="array" aca="1" ref="C32" ca="1">_xlfn.IFS(B31&gt;B33,A31,B31&lt;B33,A33,B31="","")</f>
        <v/>
      </c>
      <c r="D32" s="1" t="str" cm="1">
        <f t="array" aca="1" ref="D32" ca="1">IF($D$1,INDIRECT("Input!F"&amp;Seeds!D29),"")</f>
        <v/>
      </c>
      <c r="E32" s="1"/>
      <c r="F32" s="1"/>
      <c r="G32" s="1"/>
      <c r="H32" s="1"/>
      <c r="I32" s="3" t="str" cm="1">
        <f t="array" aca="1" ref="I32" ca="1">IF($J$30,INDIRECT("Input!L"&amp;Seeds!G1),"")</f>
        <v/>
      </c>
      <c r="J32" s="4" t="str">
        <f>IF($J$31,Input!N3,"")</f>
        <v/>
      </c>
      <c r="K32" s="5" t="str" cm="1">
        <f t="array" aca="1" ref="K32" ca="1">IF($J$30,INDIRECT("Input!L"&amp;Seeds!G3),"")</f>
        <v/>
      </c>
      <c r="L32" s="1"/>
      <c r="M32" s="1"/>
      <c r="N32" s="1"/>
      <c r="O32" s="1"/>
      <c r="P32" s="1" t="str" cm="1">
        <f t="array" aca="1" ref="P32" ca="1">IF($D$1,INDIRECT("Input!F"&amp;Seeds!D94),"")</f>
        <v/>
      </c>
      <c r="Q32" s="1" t="str">
        <f t="shared" ref="Q32" ca="1" si="8">_xlfn.IFS(R31&gt;R33,S31,R31&lt;R33,S33,R31="","")</f>
        <v/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tr" cm="1">
        <f t="array" aca="1" ref="A33" ca="1">Seeds!C47&amp;" "&amp;INDIRECT("Input!C"&amp;Seeds!B31)</f>
        <v>15 Grand Canyon</v>
      </c>
      <c r="B33" s="1" t="str" cm="1">
        <f t="array" aca="1" ref="B33" ca="1">IF($B$1,INDIRECT("Input!D"&amp;Seeds!B31),"")</f>
        <v/>
      </c>
      <c r="C33" s="1"/>
      <c r="D33" s="1"/>
      <c r="E33" s="1"/>
      <c r="F33" s="1"/>
      <c r="G33" s="1"/>
      <c r="H33" s="1"/>
      <c r="I33" s="6"/>
      <c r="J33" s="34" t="str">
        <f ca="1">_xlfn.IFS(I32&gt;I37,I30,I32&lt;I37,I38,I32="","")&amp;IF(J32="","",(" ("&amp;J32&amp;")"))</f>
        <v/>
      </c>
      <c r="K33" s="7"/>
      <c r="L33" s="1"/>
      <c r="M33" s="1"/>
      <c r="N33" s="1"/>
      <c r="O33" s="1"/>
      <c r="P33" s="1"/>
      <c r="Q33" s="1"/>
      <c r="R33" s="1" t="str" cm="1">
        <f t="array" aca="1" ref="R33" ca="1">IF($B$1,INDIRECT("Input!D"&amp;Seeds!B95),"")</f>
        <v/>
      </c>
      <c r="S33" s="1" t="str" cm="1">
        <f t="array" aca="1" ref="S33" ca="1">Seeds!C47&amp;" "&amp;INDIRECT("Input!C"&amp;Seeds!B95)</f>
        <v>15 Siena</v>
      </c>
      <c r="T33" s="1"/>
      <c r="U33" s="1"/>
      <c r="V33" s="1"/>
      <c r="W33" s="1"/>
      <c r="X33" s="1"/>
      <c r="Y33" s="1"/>
      <c r="Z33" s="1"/>
    </row>
    <row r="34" spans="1:26" ht="15.75" customHeight="1" thickBot="1" x14ac:dyDescent="0.3">
      <c r="A34" s="1"/>
      <c r="B34" s="1"/>
      <c r="C34" s="1"/>
      <c r="D34" s="1"/>
      <c r="E34" s="1"/>
      <c r="F34" s="1"/>
      <c r="G34" s="1"/>
      <c r="H34" s="1"/>
      <c r="I34" s="6"/>
      <c r="J34" s="35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">
      <c r="A35" s="12" t="s">
        <v>1</v>
      </c>
      <c r="B35" s="1"/>
      <c r="C35" s="1"/>
      <c r="D35" s="1"/>
      <c r="E35" s="1"/>
      <c r="F35" s="1"/>
      <c r="G35" s="1"/>
      <c r="H35" s="1"/>
      <c r="I35" s="6"/>
      <c r="J35" s="34" t="str">
        <f ca="1">_xlfn.IFS(K32&gt;K37,K30,K32&lt;K37,K38,K32="","")&amp;IF(J37="","",(" ("&amp;J37&amp;")"))</f>
        <v/>
      </c>
      <c r="K35" s="7"/>
      <c r="L35" s="1"/>
      <c r="M35" s="1"/>
      <c r="N35" s="1"/>
      <c r="O35" s="1"/>
      <c r="P35" s="1"/>
      <c r="Q35" s="1"/>
      <c r="R35" s="1"/>
      <c r="S35" s="12" t="s">
        <v>1</v>
      </c>
      <c r="T35" s="1"/>
      <c r="U35" s="1"/>
      <c r="V35" s="1"/>
      <c r="W35" s="1"/>
      <c r="X35" s="1"/>
      <c r="Y35" s="1"/>
      <c r="Z35" s="1"/>
    </row>
    <row r="36" spans="1:26" ht="15.75" customHeight="1" thickBot="1" x14ac:dyDescent="0.3">
      <c r="A36" s="13" t="str" cm="1">
        <f t="array" aca="1" ref="A36" ca="1">Seeds!C17&amp;" "&amp;INDIRECT("Input!C"&amp;Seeds!B33)</f>
        <v>1 Ohio St.</v>
      </c>
      <c r="B36" s="1" t="str" cm="1">
        <f t="array" aca="1" ref="B36" ca="1">IF($B$1,INDIRECT("Input!D"&amp;Seeds!B33),"")</f>
        <v/>
      </c>
      <c r="C36" s="1"/>
      <c r="D36" s="1"/>
      <c r="E36" s="1"/>
      <c r="F36" s="1"/>
      <c r="G36" s="1"/>
      <c r="H36" s="1"/>
      <c r="I36" s="6"/>
      <c r="J36" s="35"/>
      <c r="K36" s="7"/>
      <c r="L36" s="1"/>
      <c r="M36" s="1"/>
      <c r="N36" s="1"/>
      <c r="O36" s="1"/>
      <c r="P36" s="1"/>
      <c r="Q36" s="1"/>
      <c r="R36" s="1" t="str" cm="1">
        <f t="array" aca="1" ref="R36" ca="1">IF($B$1,INDIRECT("Input!D"&amp;Seeds!B98),"")</f>
        <v/>
      </c>
      <c r="S36" s="1" t="str" cm="1">
        <f t="array" aca="1" ref="S36" ca="1">Seeds!C17&amp;" "&amp;INDIRECT("Input!C"&amp;Seeds!B98)</f>
        <v>1 Michigan</v>
      </c>
      <c r="T36" s="1"/>
      <c r="U36" s="1"/>
      <c r="V36" s="1"/>
      <c r="W36" s="1"/>
      <c r="X36" s="1"/>
      <c r="Y36" s="1"/>
      <c r="Z36" s="1"/>
    </row>
    <row r="37" spans="1:26" ht="15.75" customHeight="1" thickBot="1" x14ac:dyDescent="0.3">
      <c r="A37" s="1"/>
      <c r="B37" s="1"/>
      <c r="C37" s="1" t="str" cm="1">
        <f t="array" aca="1" ref="C37" ca="1">_xlfn.IFS(B36&gt;B38,A36,B36&lt;B38,A38,B36="","")</f>
        <v/>
      </c>
      <c r="D37" s="1" t="str" cm="1">
        <f t="array" aca="1" ref="D37" ca="1">IF($D$1,INDIRECT("Input!F"&amp;Seeds!D34),"")</f>
        <v/>
      </c>
      <c r="E37" s="1"/>
      <c r="F37" s="1"/>
      <c r="G37" s="1"/>
      <c r="H37" s="1"/>
      <c r="I37" s="3" t="str" cm="1">
        <f t="array" aca="1" ref="I37" ca="1">IF($J$30,INDIRECT("Input!L"&amp;Seeds!G2),"")</f>
        <v/>
      </c>
      <c r="J37" s="4" t="str">
        <f>IF($J$31,Input!N4,"")</f>
        <v/>
      </c>
      <c r="K37" s="5" t="str" cm="1">
        <f t="array" aca="1" ref="K37" ca="1">IF($J$30,INDIRECT("Input!L"&amp;Seeds!G4),"")</f>
        <v/>
      </c>
      <c r="L37" s="1"/>
      <c r="M37" s="1"/>
      <c r="N37" s="1"/>
      <c r="O37" s="1"/>
      <c r="P37" s="1" t="str" cm="1">
        <f t="array" aca="1" ref="P37" ca="1">IF($D$1,INDIRECT("Input!F"&amp;Seeds!D99),"")</f>
        <v/>
      </c>
      <c r="Q37" s="1" t="str">
        <f t="shared" ref="Q37" ca="1" si="9">_xlfn.IFS(R36&gt;R38,S36,R36&lt;R38,S38,R36="","")</f>
        <v/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3" t="str" cm="1">
        <f t="array" aca="1" ref="A38" ca="1">Seeds!C19&amp;" "&amp;INDIRECT("Input!C"&amp;Seeds!B35)</f>
        <v>16 Texas St.</v>
      </c>
      <c r="B38" s="1" t="str" cm="1">
        <f t="array" aca="1" ref="B38" ca="1">IF($B$1,INDIRECT("Input!D"&amp;Seeds!B35),"")</f>
        <v/>
      </c>
      <c r="C38" s="1"/>
      <c r="D38" s="1"/>
      <c r="E38" s="1"/>
      <c r="F38" s="1"/>
      <c r="G38" s="1"/>
      <c r="H38" s="1"/>
      <c r="I38" s="34" t="str">
        <f ca="1">I51</f>
        <v/>
      </c>
      <c r="J38" s="1"/>
      <c r="K38" s="34" t="str">
        <f ca="1">K51</f>
        <v/>
      </c>
      <c r="L38" s="1"/>
      <c r="M38" s="1"/>
      <c r="N38" s="1"/>
      <c r="O38" s="1"/>
      <c r="P38" s="1"/>
      <c r="Q38" s="1"/>
      <c r="R38" s="1" t="str" cm="1">
        <f t="array" aca="1" ref="R38" ca="1">IF($B$1,INDIRECT("Input!D"&amp;Seeds!B100),"")</f>
        <v/>
      </c>
      <c r="S38" s="1" t="str" cm="1">
        <f t="array" aca="1" ref="S38" ca="1">Seeds!C19&amp;" "&amp;INDIRECT("Input!C"&amp;Seeds!B100)</f>
        <v>16 Cleveland St.</v>
      </c>
      <c r="T38" s="1"/>
      <c r="U38" s="1"/>
      <c r="V38" s="1"/>
      <c r="W38" s="1"/>
      <c r="X38" s="1"/>
      <c r="Y38" s="1"/>
      <c r="Z38" s="1"/>
    </row>
    <row r="39" spans="1:26" ht="13" thickBot="1" x14ac:dyDescent="0.3">
      <c r="A39" s="1"/>
      <c r="B39" s="1"/>
      <c r="C39" s="1"/>
      <c r="D39" s="1"/>
      <c r="E39" s="1" t="str" cm="1">
        <f t="array" aca="1" ref="E39" ca="1">_xlfn.IFS(D37&gt;D41,C37,D37&lt;D41,C41,D37="","")</f>
        <v/>
      </c>
      <c r="F39" s="1" t="str" cm="1">
        <f t="array" aca="1" ref="F39" ca="1">IF($F$1,INDIRECT("Input!H"&amp;Seeds!E34),"")</f>
        <v/>
      </c>
      <c r="G39" s="1"/>
      <c r="H39" s="1"/>
      <c r="I39" s="35"/>
      <c r="J39" s="8"/>
      <c r="K39" s="35"/>
      <c r="L39" s="1"/>
      <c r="M39" s="1"/>
      <c r="N39" s="1" t="str" cm="1">
        <f t="array" aca="1" ref="N39" ca="1">IF($F$1,INDIRECT("Input!H"&amp;Seeds!E99),"")</f>
        <v/>
      </c>
      <c r="O39" s="1" t="str">
        <f t="shared" ref="O39" ca="1" si="10">_xlfn.IFS(P37&gt;P41,Q37,P37&lt;P41,Q41,P37="","")</f>
        <v/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3" t="str" cm="1">
        <f t="array" aca="1" ref="A40" ca="1">Seeds!C21&amp;" "&amp;INDIRECT("Input!C"&amp;Seeds!B37)</f>
        <v>8 San Diego St.</v>
      </c>
      <c r="B40" s="1" t="str" cm="1">
        <f t="array" aca="1" ref="B40" ca="1">IF($B$1,INDIRECT("Input!D"&amp;Seeds!B37),"")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tr" cm="1">
        <f t="array" aca="1" ref="R40" ca="1">IF($B$1,INDIRECT("Input!D"&amp;Seeds!B102),"")</f>
        <v/>
      </c>
      <c r="S40" s="1" t="str" cm="1">
        <f t="array" aca="1" ref="S40" ca="1">Seeds!C21&amp;" "&amp;INDIRECT("Input!C"&amp;Seeds!B102)</f>
        <v>8 UCLA</v>
      </c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 t="str" cm="1">
        <f t="array" aca="1" ref="C41" ca="1">_xlfn.IFS(B40&gt;B42,A40,B40&lt;B42,A42,B40="","")</f>
        <v/>
      </c>
      <c r="D41" s="1" t="str" cm="1">
        <f t="array" aca="1" ref="D41" ca="1">IF($D$1,INDIRECT("Input!F"&amp;Seeds!D38),"")</f>
        <v/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tr" cm="1">
        <f t="array" aca="1" ref="P41" ca="1">IF($D$1,INDIRECT("Input!F"&amp;Seeds!D103),"")</f>
        <v/>
      </c>
      <c r="Q41" s="1" t="str">
        <f t="shared" ref="Q41:Q65" ca="1" si="11">_xlfn.IFS(R40&gt;R42,S40,R40&lt;R42,S42,R40="","")</f>
        <v/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3" t="str" cm="1">
        <f t="array" aca="1" ref="A42" ca="1">Seeds!C23&amp;" "&amp;INDIRECT("Input!C"&amp;Seeds!B39)</f>
        <v>9 Oregon</v>
      </c>
      <c r="B42" s="1" t="str" cm="1">
        <f t="array" aca="1" ref="B42" ca="1">IF($B$1,INDIRECT("Input!D"&amp;Seeds!B39),"")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tr" cm="1">
        <f t="array" aca="1" ref="R42" ca="1">IF($B$1,INDIRECT("Input!D"&amp;Seeds!B104),"")</f>
        <v/>
      </c>
      <c r="S42" s="1" t="str" cm="1">
        <f t="array" aca="1" ref="S42" ca="1">Seeds!C23&amp;" "&amp;INDIRECT("Input!C"&amp;Seeds!B104)</f>
        <v>9 Louisiana St.</v>
      </c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 t="str" cm="1">
        <f t="array" aca="1" ref="G43" ca="1">_xlfn.IFS(F39&gt;F47,E39,F39&lt;F47,E47,F39="","")</f>
        <v/>
      </c>
      <c r="H43" s="1" t="str" cm="1">
        <f t="array" aca="1" ref="H43" ca="1">IF($H$1,INDIRECT("Input!J"&amp;Seeds!F34),"")</f>
        <v/>
      </c>
      <c r="I43" s="1"/>
      <c r="J43" s="1"/>
      <c r="K43" s="1"/>
      <c r="L43" s="37" t="str" cm="1">
        <f t="array" aca="1" ref="L43" ca="1">IF($H$1,INDIRECT("Input!J"&amp;Seeds!F99),"")</f>
        <v/>
      </c>
      <c r="M43" s="1" t="str">
        <f ca="1">_xlfn.IFS(N39&gt;N47,O39,N39&lt;N47,O47,N39="","")</f>
        <v/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thickBot="1" x14ac:dyDescent="0.3">
      <c r="A44" s="13" t="str" cm="1">
        <f t="array" aca="1" ref="A44" ca="1">Seeds!C25&amp;" "&amp;INDIRECT("Input!C"&amp;Seeds!B41)</f>
        <v>5 Arkansas</v>
      </c>
      <c r="B44" s="1" t="str" cm="1">
        <f t="array" aca="1" ref="B44" ca="1">IF($B$1,INDIRECT("Input!D"&amp;Seeds!B41),"")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tr" cm="1">
        <f t="array" aca="1" ref="R44" ca="1">IF($B$1,INDIRECT("Input!D"&amp;Seeds!B106),"")</f>
        <v/>
      </c>
      <c r="S44" s="1" t="str" cm="1">
        <f t="array" aca="1" ref="S44" ca="1">Seeds!C25&amp;" "&amp;INDIRECT("Input!C"&amp;Seeds!B106)</f>
        <v>5 Tennessee</v>
      </c>
      <c r="T44" s="1"/>
      <c r="U44" s="1"/>
      <c r="V44" s="1"/>
      <c r="W44" s="1"/>
      <c r="X44" s="1"/>
      <c r="Y44" s="1"/>
      <c r="Z44" s="1"/>
    </row>
    <row r="45" spans="1:26" ht="13.5" thickBot="1" x14ac:dyDescent="0.3">
      <c r="A45" s="1"/>
      <c r="B45" s="1"/>
      <c r="C45" s="1" t="str" cm="1">
        <f t="array" aca="1" ref="C45" ca="1">_xlfn.IFS(B44&gt;B46,A44,B44&lt;B46,A46,B44="","")</f>
        <v/>
      </c>
      <c r="D45" s="1" t="str" cm="1">
        <f t="array" aca="1" ref="D45" ca="1">IF($D$1,INDIRECT("Input!F"&amp;Seeds!D42),"")</f>
        <v/>
      </c>
      <c r="E45" s="1"/>
      <c r="F45" s="1"/>
      <c r="G45" s="1"/>
      <c r="H45" s="1"/>
      <c r="I45" s="27" t="s">
        <v>3</v>
      </c>
      <c r="J45" s="28"/>
      <c r="K45" s="29"/>
      <c r="L45" s="1"/>
      <c r="M45" s="1"/>
      <c r="N45" s="1"/>
      <c r="O45" s="1"/>
      <c r="P45" s="1" t="str" cm="1">
        <f t="array" aca="1" ref="P45" ca="1">IF($D$1,INDIRECT("Input!F"&amp;Seeds!D107),"")</f>
        <v/>
      </c>
      <c r="Q45" s="1" t="str">
        <f t="shared" ca="1" si="11"/>
        <v/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3" t="str" cm="1">
        <f t="array" aca="1" ref="A46" ca="1">Seeds!C27&amp;" "&amp;INDIRECT("Input!C"&amp;Seeds!B43)</f>
        <v>12 Wichita St.</v>
      </c>
      <c r="B46" s="1" t="str" cm="1">
        <f t="array" aca="1" ref="B46" ca="1">IF($B$1,INDIRECT("Input!D"&amp;Seeds!B43),"")</f>
        <v/>
      </c>
      <c r="C46" s="1"/>
      <c r="D46" s="1"/>
      <c r="E46" s="1"/>
      <c r="F46" s="1"/>
      <c r="G46" s="1"/>
      <c r="H46" s="1"/>
      <c r="I46" s="30" t="str">
        <f ca="1">_xlfn.IFS(J32&gt;J37,LEFT(J33,FIND("(",J33)-1),J32&lt;J37,LEFT(J35,FIND("(",J35)-1),J32="","")</f>
        <v/>
      </c>
      <c r="J46" s="28"/>
      <c r="K46" s="29"/>
      <c r="L46" s="1"/>
      <c r="M46" s="1"/>
      <c r="N46" s="1"/>
      <c r="O46" s="1"/>
      <c r="P46" s="1"/>
      <c r="Q46" s="1"/>
      <c r="R46" s="1" t="str" cm="1">
        <f t="array" aca="1" ref="R46" ca="1">IF($B$1,INDIRECT("Input!D"&amp;Seeds!B108),"")</f>
        <v/>
      </c>
      <c r="S46" s="1" t="str" cm="1">
        <f t="array" aca="1" ref="S46" ca="1">Seeds!C27&amp;" "&amp;INDIRECT("Input!C"&amp;Seeds!B108)</f>
        <v>12 Western Kentucky</v>
      </c>
      <c r="T46" s="1"/>
      <c r="U46" s="1"/>
      <c r="V46" s="1"/>
      <c r="W46" s="1"/>
      <c r="X46" s="1"/>
      <c r="Y46" s="1"/>
      <c r="Z46" s="1"/>
    </row>
    <row r="47" spans="1:26" ht="13" thickBot="1" x14ac:dyDescent="0.3">
      <c r="A47" s="1"/>
      <c r="B47" s="1"/>
      <c r="C47" s="1"/>
      <c r="D47" s="1"/>
      <c r="E47" s="1" t="str" cm="1">
        <f t="array" aca="1" ref="E47" ca="1">_xlfn.IFS(D45&gt;D49,C45,D45&lt;D49,C49,D45="","")</f>
        <v/>
      </c>
      <c r="F47" s="1" t="str" cm="1">
        <f t="array" aca="1" ref="F47" ca="1">IF($F$1,INDIRECT("Input!H"&amp;Seeds!E42),"")</f>
        <v/>
      </c>
      <c r="G47" s="1"/>
      <c r="H47" s="1"/>
      <c r="I47" s="31"/>
      <c r="J47" s="32"/>
      <c r="K47" s="33"/>
      <c r="L47" s="1"/>
      <c r="M47" s="1"/>
      <c r="N47" s="1" t="str" cm="1">
        <f t="array" aca="1" ref="N47" ca="1">IF($F$1,INDIRECT("Input!H"&amp;Seeds!E107),"")</f>
        <v/>
      </c>
      <c r="O47" s="1" t="str">
        <f t="shared" ref="O47" ca="1" si="12">_xlfn.IFS(P45&gt;P49,Q45,P45&lt;P49,Q49,P45="","")</f>
        <v/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3" t="str" cm="1">
        <f t="array" aca="1" ref="A48" ca="1">Seeds!C29&amp;" "&amp;INDIRECT("Input!C"&amp;Seeds!B45)</f>
        <v>4 Kansas</v>
      </c>
      <c r="B48" s="1" t="str" cm="1">
        <f t="array" aca="1" ref="B48" ca="1">IF($B$1,INDIRECT("Input!D"&amp;Seeds!B45),"")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tr" cm="1">
        <f t="array" aca="1" ref="R48" ca="1">IF($B$1,INDIRECT("Input!D"&amp;Seeds!B110),"")</f>
        <v/>
      </c>
      <c r="S48" s="1" t="str" cm="1">
        <f t="array" aca="1" ref="S48" ca="1">Seeds!C29&amp;" "&amp;INDIRECT("Input!C"&amp;Seeds!B110)</f>
        <v>4 Texas</v>
      </c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 t="str" cm="1">
        <f t="array" aca="1" ref="C49" ca="1">_xlfn.IFS(B48&gt;B50,A48,B48&lt;B50,A50,B48="","")</f>
        <v/>
      </c>
      <c r="D49" s="1" t="str" cm="1">
        <f t="array" aca="1" ref="D49" ca="1">IF($D$1,INDIRECT("Input!F"&amp;Seeds!D46),"")</f>
        <v/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tr" cm="1">
        <f t="array" aca="1" ref="P49" ca="1">IF($D$1,INDIRECT("Input!F"&amp;Seeds!D111),"")</f>
        <v/>
      </c>
      <c r="Q49" s="1" t="str">
        <f t="shared" ca="1" si="11"/>
        <v/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3" t="str" cm="1">
        <f t="array" aca="1" ref="A50" ca="1">Seeds!C31&amp;" "&amp;INDIRECT("Input!C"&amp;Seeds!B47)</f>
        <v>13 Winthrop</v>
      </c>
      <c r="B50" s="1" t="str" cm="1">
        <f t="array" aca="1" ref="B50" ca="1">IF($B$1,INDIRECT("Input!D"&amp;Seeds!B47),"")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tr" cm="1">
        <f t="array" aca="1" ref="R50" ca="1">IF($B$1,INDIRECT("Input!D"&amp;Seeds!B112),"")</f>
        <v/>
      </c>
      <c r="S50" s="1" t="str" cm="1">
        <f t="array" aca="1" ref="S50" ca="1">Seeds!C31&amp;" "&amp;INDIRECT("Input!C"&amp;Seeds!B112)</f>
        <v>13 Colgate</v>
      </c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 t="str" cm="1">
        <f t="array" aca="1" ref="I51" ca="1">_xlfn.IFS(H43&gt;H59,G43,H43&lt;H59,G59,H43="","")</f>
        <v/>
      </c>
      <c r="J51" s="1"/>
      <c r="K51" s="1" t="str" cm="1">
        <f t="array" aca="1" ref="K51" ca="1">_xlfn.IFS(L43&gt;L59,M43,L43&lt;L59,M59,L43="","")</f>
        <v/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3" t="str" cm="1">
        <f t="array" aca="1" ref="A52" ca="1">Seeds!C33&amp;" "&amp;INDIRECT("Input!C"&amp;Seeds!B49)</f>
        <v>6 Purdue</v>
      </c>
      <c r="B52" s="1" t="str" cm="1">
        <f t="array" aca="1" ref="B52" ca="1">IF($B$1,INDIRECT("Input!D"&amp;Seeds!B49),"")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tr" cm="1">
        <f t="array" aca="1" ref="R52" ca="1">IF($B$1,INDIRECT("Input!D"&amp;Seeds!B114),"")</f>
        <v/>
      </c>
      <c r="S52" s="1" t="str" cm="1">
        <f t="array" aca="1" ref="S52" ca="1">Seeds!C33&amp;" "&amp;INDIRECT("Input!C"&amp;Seeds!B114)</f>
        <v>6 Texas Tech</v>
      </c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 t="str" cm="1">
        <f t="array" aca="1" ref="C53" ca="1">_xlfn.IFS(B52&gt;B54,A52,B52&lt;B54,A54,B52="","")</f>
        <v/>
      </c>
      <c r="D53" s="1" t="str" cm="1">
        <f t="array" aca="1" ref="D53" ca="1">IF($D$1,INDIRECT("Input!F"&amp;Seeds!D50),"")</f>
        <v/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tr" cm="1">
        <f t="array" aca="1" ref="P53" ca="1">IF($D$1,INDIRECT("Input!F"&amp;Seeds!D115),"")</f>
        <v/>
      </c>
      <c r="Q53" s="1" t="str">
        <f t="shared" ca="1" si="11"/>
        <v/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3" t="str" cm="1">
        <f t="array" aca="1" ref="A54" ca="1">Seeds!C35&amp;" "&amp;INDIRECT("Input!C"&amp;Seeds!B51)</f>
        <v>11 Seton Hall</v>
      </c>
      <c r="B54" s="1" t="str" cm="1">
        <f t="array" aca="1" ref="B54" ca="1">IF($B$1,INDIRECT("Input!D"&amp;Seeds!B51),"")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tr" cm="1">
        <f t="array" aca="1" ref="R54" ca="1">IF($B$1,INDIRECT("Input!D"&amp;Seeds!B116),"")</f>
        <v/>
      </c>
      <c r="S54" s="1" t="str" cm="1">
        <f t="array" aca="1" ref="S54" ca="1">IF(K1,Seeds!C35&amp;" "&amp;INDIRECT("Input!C"&amp;Seeds!B116),"")</f>
        <v/>
      </c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 t="str" cm="1">
        <f t="array" aca="1" ref="E55" ca="1">_xlfn.IFS(D53&gt;D57,C53,D53&lt;D57,C57,D53="","")</f>
        <v/>
      </c>
      <c r="F55" s="1" t="str" cm="1">
        <f t="array" aca="1" ref="F55" ca="1">IF($F$1,INDIRECT("Input!H"&amp;Seeds!E50),"")</f>
        <v/>
      </c>
      <c r="G55" s="1"/>
      <c r="H55" s="1"/>
      <c r="I55" s="1"/>
      <c r="J55" s="1"/>
      <c r="K55" s="1"/>
      <c r="L55" s="1"/>
      <c r="M55" s="1"/>
      <c r="N55" s="1" t="str" cm="1">
        <f t="array" aca="1" ref="N55" ca="1">IF($F$1,INDIRECT("Input!H"&amp;Seeds!E115),"")</f>
        <v/>
      </c>
      <c r="O55" s="1" t="str">
        <f t="shared" ref="O55" ca="1" si="13">_xlfn.IFS(P53&gt;P57,Q53,P53&lt;P57,Q57,P53="","")</f>
        <v/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3" t="str" cm="1">
        <f t="array" aca="1" ref="A56" ca="1">Seeds!C37&amp;" "&amp;INDIRECT("Input!C"&amp;Seeds!B53)</f>
        <v>3 Oklahoma</v>
      </c>
      <c r="B56" s="1" t="str" cm="1">
        <f t="array" aca="1" ref="B56" ca="1">IF($B$1,INDIRECT("Input!D"&amp;Seeds!B53),"")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tr" cm="1">
        <f t="array" aca="1" ref="R56" ca="1">IF($B$1,INDIRECT("Input!D"&amp;Seeds!B118),"")</f>
        <v/>
      </c>
      <c r="S56" s="1" t="str" cm="1">
        <f t="array" aca="1" ref="S56" ca="1">Seeds!C37&amp;" "&amp;INDIRECT("Input!C"&amp;Seeds!B118)</f>
        <v>3 Florida St.</v>
      </c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 t="str" cm="1">
        <f t="array" aca="1" ref="C57" ca="1">_xlfn.IFS(B56&gt;B58,A56,B56&lt;B58,A58,B56="","")</f>
        <v/>
      </c>
      <c r="D57" s="1" t="str" cm="1">
        <f t="array" aca="1" ref="D57" ca="1">IF($D$1,INDIRECT("Input!F"&amp;Seeds!D54),"")</f>
        <v/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tr" cm="1">
        <f t="array" aca="1" ref="P57" ca="1">IF($D$1,INDIRECT("Input!F"&amp;Seeds!D119),"")</f>
        <v/>
      </c>
      <c r="Q57" s="1" t="str">
        <f t="shared" ca="1" si="11"/>
        <v/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3" t="str" cm="1">
        <f t="array" aca="1" ref="A58" ca="1">Seeds!C39&amp;" "&amp;INDIRECT("Input!C"&amp;Seeds!B55)</f>
        <v>14 Abilene Christian</v>
      </c>
      <c r="B58" s="1" t="str" cm="1">
        <f t="array" aca="1" ref="B58" ca="1">IF($B$1,INDIRECT("Input!D"&amp;Seeds!B55),"")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tr" cm="1">
        <f t="array" aca="1" ref="R58" ca="1">IF($B$1,INDIRECT("Input!D"&amp;Seeds!B120),"")</f>
        <v/>
      </c>
      <c r="S58" s="1" t="str" cm="1">
        <f t="array" aca="1" ref="S58" ca="1">Seeds!C39&amp;" "&amp;INDIRECT("Input!C"&amp;Seeds!B120)</f>
        <v>14 Furman</v>
      </c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 t="str" cm="1">
        <f t="array" aca="1" ref="G59" ca="1">_xlfn.IFS(F55&gt;F63,E55,F55&lt;F63,E63,F55="","")</f>
        <v/>
      </c>
      <c r="H59" s="1" t="str" cm="1">
        <f t="array" aca="1" ref="H59" ca="1">IF($H$1,INDIRECT("Input!J"&amp;Seeds!F50),"")</f>
        <v/>
      </c>
      <c r="I59" s="1"/>
      <c r="J59" s="1"/>
      <c r="K59" s="1"/>
      <c r="L59" s="37" t="str" cm="1">
        <f t="array" aca="1" ref="L59" ca="1">IF($H$1,INDIRECT("Input!J"&amp;Seeds!F115),"")</f>
        <v/>
      </c>
      <c r="M59" s="1" t="str">
        <f ca="1">_xlfn.IFS(N55&gt;N63,O55,N55&lt;N63,O63,N55="","")</f>
        <v/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3" t="str" cm="1">
        <f t="array" aca="1" ref="A60" ca="1">Seeds!C41&amp;" "&amp;INDIRECT("Input!C"&amp;Seeds!B57)</f>
        <v>7 Colorado</v>
      </c>
      <c r="B60" s="1" t="str" cm="1">
        <f t="array" aca="1" ref="B60" ca="1">IF($B$1,INDIRECT("Input!D"&amp;Seeds!B57),"")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tr" cm="1">
        <f t="array" aca="1" ref="R60" ca="1">IF($B$1,INDIRECT("Input!D"&amp;Seeds!B122),"")</f>
        <v/>
      </c>
      <c r="S60" s="1" t="str" cm="1">
        <f t="array" aca="1" ref="S60" ca="1">Seeds!C41&amp;" "&amp;INDIRECT("Input!C"&amp;Seeds!B122)</f>
        <v>7 Missouri</v>
      </c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 t="str" cm="1">
        <f t="array" aca="1" ref="C61" ca="1">_xlfn.IFS(B60&gt;B62,A60,B60&lt;B62,A62,B60="","")</f>
        <v/>
      </c>
      <c r="D61" s="1" t="str" cm="1">
        <f t="array" aca="1" ref="D61" ca="1">IF($D$1,INDIRECT("Input!F"&amp;Seeds!D58),"")</f>
        <v/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tr" cm="1">
        <f t="array" aca="1" ref="P61" ca="1">IF($D$1,INDIRECT("Input!F"&amp;Seeds!D123),"")</f>
        <v/>
      </c>
      <c r="Q61" s="1" t="str">
        <f t="shared" ca="1" si="11"/>
        <v/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3" t="str" cm="1">
        <f t="array" aca="1" ref="A62" ca="1">Seeds!C43&amp;" "&amp;INDIRECT("Input!C"&amp;Seeds!B59)</f>
        <v>10 North Carolina</v>
      </c>
      <c r="B62" s="1" t="str" cm="1">
        <f t="array" aca="1" ref="B62" ca="1">IF($B$1,INDIRECT("Input!D"&amp;Seeds!B59),"")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tr" cm="1">
        <f t="array" aca="1" ref="R62" ca="1">IF($B$1,INDIRECT("Input!D"&amp;Seeds!B124),"")</f>
        <v/>
      </c>
      <c r="S62" s="1" t="str" cm="1">
        <f t="array" aca="1" ref="S62" ca="1">Seeds!C43&amp;" "&amp;INDIRECT("Input!C"&amp;Seeds!B124)</f>
        <v>10 Boise St.</v>
      </c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 t="str" cm="1">
        <f t="array" aca="1" ref="E63" ca="1">_xlfn.IFS(D61&gt;D65,C61,D61&lt;D65,C65,D61="","")</f>
        <v/>
      </c>
      <c r="F63" s="1" t="str" cm="1">
        <f t="array" aca="1" ref="F63" ca="1">IF($F$1,INDIRECT("Input!H"&amp;Seeds!E58),"")</f>
        <v/>
      </c>
      <c r="G63" s="1"/>
      <c r="H63" s="1"/>
      <c r="I63" s="1"/>
      <c r="J63" s="1"/>
      <c r="K63" s="1"/>
      <c r="L63" s="1"/>
      <c r="M63" s="1"/>
      <c r="N63" s="1" t="str" cm="1">
        <f t="array" aca="1" ref="N63" ca="1">IF($F$1,INDIRECT("Input!H"&amp;Seeds!E123),"")</f>
        <v/>
      </c>
      <c r="O63" s="1" t="str">
        <f ca="1">_xlfn.IFS(P61&gt;P65,Q61,P61&lt;P65,Q65,P61="","")</f>
        <v/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3" t="str" cm="1">
        <f t="array" aca="1" ref="A64" ca="1">Seeds!C45&amp;" "&amp;INDIRECT("Input!C"&amp;Seeds!B61)</f>
        <v>2 Alabama</v>
      </c>
      <c r="B64" s="1" t="str" cm="1">
        <f t="array" aca="1" ref="B64" ca="1">IF($B$1,INDIRECT("Input!D"&amp;Seeds!B61),"")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tr" cm="1">
        <f t="array" aca="1" ref="R64" ca="1">IF($B$1,INDIRECT("Input!D"&amp;Seeds!B126),"")</f>
        <v/>
      </c>
      <c r="S64" s="1" t="str" cm="1">
        <f t="array" aca="1" ref="S64" ca="1">Seeds!C45&amp;" "&amp;INDIRECT("Input!C"&amp;Seeds!B126)</f>
        <v>2 Villanova</v>
      </c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 t="str" cm="1">
        <f t="array" aca="1" ref="C65" ca="1">_xlfn.IFS(B64&gt;B66,A64,B64&lt;B66,A66,B64="","")</f>
        <v/>
      </c>
      <c r="D65" s="1" t="str" cm="1">
        <f t="array" aca="1" ref="D65" ca="1">IF($D$1,INDIRECT("Input!F"&amp;Seeds!D62),"")</f>
        <v/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tr" cm="1">
        <f t="array" aca="1" ref="P65" ca="1">IF($D$1,INDIRECT("Input!F"&amp;Seeds!D127),"")</f>
        <v/>
      </c>
      <c r="Q65" s="1" t="str">
        <f t="shared" ca="1" si="11"/>
        <v/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3" t="str" cm="1">
        <f t="array" aca="1" ref="A66" ca="1">Seeds!C47&amp;" "&amp;INDIRECT("Input!C"&amp;Seeds!B63)</f>
        <v>15 James Madison</v>
      </c>
      <c r="B66" s="1" t="str" cm="1">
        <f t="array" aca="1" ref="B66" ca="1">IF($B$1,INDIRECT("Input!D"&amp;Seeds!B63),"")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tr" cm="1">
        <f t="array" aca="1" ref="R66" ca="1">IF($B$1,INDIRECT("Input!D"&amp;Seeds!B128),"")</f>
        <v/>
      </c>
      <c r="S66" s="1" t="str" cm="1">
        <f t="array" aca="1" ref="S66" ca="1">Seeds!C47&amp;" "&amp;INDIRECT("Input!C"&amp;Seeds!B128)</f>
        <v>15 UMBC</v>
      </c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8">
    <mergeCell ref="I45:K45"/>
    <mergeCell ref="I46:K47"/>
    <mergeCell ref="I30:I31"/>
    <mergeCell ref="K30:K31"/>
    <mergeCell ref="J33:J34"/>
    <mergeCell ref="J35:J36"/>
    <mergeCell ref="I38:I39"/>
    <mergeCell ref="K38:K39"/>
  </mergeCells>
  <conditionalFormatting sqref="A1:Z1002">
    <cfRule type="containsText" dxfId="72" priority="5" operator="containsText" text="Connecticut">
      <formula>NOT(ISERROR(SEARCH("Connecticut",A1)))</formula>
    </cfRule>
    <cfRule type="containsText" dxfId="71" priority="7" operator="containsText" text="Florida St">
      <formula>NOT(ISERROR(SEARCH(("Florida St"),(A1))))</formula>
    </cfRule>
  </conditionalFormatting>
  <conditionalFormatting sqref="A1:Z1002">
    <cfRule type="containsText" dxfId="70" priority="8" operator="containsText" text="Texas Tech">
      <formula>NOT(ISERROR(SEARCH(("Texas Tech"),(A1))))</formula>
    </cfRule>
  </conditionalFormatting>
  <conditionalFormatting sqref="A1:Z1002">
    <cfRule type="containsText" dxfId="69" priority="9" operator="containsText" text="Ohio St">
      <formula>NOT(ISERROR(SEARCH(("Ohio St"),(A1))))</formula>
    </cfRule>
  </conditionalFormatting>
  <conditionalFormatting sqref="A1:Z1002">
    <cfRule type="containsText" dxfId="68" priority="10" operator="containsText" text="San Diego St">
      <formula>NOT(ISERROR(SEARCH(("San Diego St"),(A1))))</formula>
    </cfRule>
  </conditionalFormatting>
  <conditionalFormatting sqref="A1:Z1002">
    <cfRule type="containsText" dxfId="67" priority="11" operator="containsText" text="Texas St">
      <formula>NOT(ISERROR(SEARCH(("Texas St"),(A1))))</formula>
    </cfRule>
  </conditionalFormatting>
  <conditionalFormatting sqref="A1:Z1002">
    <cfRule type="containsText" dxfId="66" priority="12" operator="containsText" text="West Virginia">
      <formula>NOT(ISERROR(SEARCH(("West Virginia"),(A1))))</formula>
    </cfRule>
  </conditionalFormatting>
  <conditionalFormatting sqref="A1:Z1002">
    <cfRule type="containsText" dxfId="65" priority="13" operator="containsText" text="Gonzaga">
      <formula>NOT(ISERROR(SEARCH(("Gonzaga"),(A1))))</formula>
    </cfRule>
  </conditionalFormatting>
  <conditionalFormatting sqref="A1:Z1002">
    <cfRule type="containsText" dxfId="64" priority="14" operator="containsText" text="South Dakota">
      <formula>NOT(ISERROR(SEARCH(("South Dakota"),(A1))))</formula>
    </cfRule>
  </conditionalFormatting>
  <conditionalFormatting sqref="A1:Z1002">
    <cfRule type="containsText" dxfId="63" priority="15" operator="containsText" text="Loyola Chicago">
      <formula>NOT(ISERROR(SEARCH(("Loyola Chicago"),(A1))))</formula>
    </cfRule>
  </conditionalFormatting>
  <conditionalFormatting sqref="A1:Z1002">
    <cfRule type="containsText" dxfId="62" priority="16" operator="containsText" text="Purdue">
      <formula>NOT(ISERROR(SEARCH(("Purdue"),(A1))))</formula>
    </cfRule>
  </conditionalFormatting>
  <conditionalFormatting sqref="A1:Z1002">
    <cfRule type="containsText" dxfId="61" priority="17" operator="containsText" text="Toledo">
      <formula>NOT(ISERROR(SEARCH(("Toledo"),(A1))))</formula>
    </cfRule>
  </conditionalFormatting>
  <conditionalFormatting sqref="A1:Z1002">
    <cfRule type="containsText" dxfId="60" priority="18" operator="containsText" text="Texas">
      <formula>NOT(ISERROR(SEARCH(("Texas"),(A1))))</formula>
    </cfRule>
  </conditionalFormatting>
  <conditionalFormatting sqref="A1:Z1002">
    <cfRule type="containsText" dxfId="59" priority="19" operator="containsText" text="UC Santa Barbara">
      <formula>NOT(ISERROR(SEARCH("UC Santa Barbara",A1)))</formula>
    </cfRule>
  </conditionalFormatting>
  <conditionalFormatting sqref="A1:Z1002">
    <cfRule type="containsText" dxfId="58" priority="20" operator="containsText" text="Missouri">
      <formula>NOT(ISERROR(SEARCH(("Missouri"),(A1))))</formula>
    </cfRule>
  </conditionalFormatting>
  <conditionalFormatting sqref="A1:Z1002">
    <cfRule type="containsText" dxfId="57" priority="21" operator="containsText" text="Seton Hall">
      <formula>NOT(ISERROR(SEARCH(("Seton Hall"),(A1))))</formula>
    </cfRule>
  </conditionalFormatting>
  <conditionalFormatting sqref="A1:Z1002">
    <cfRule type="containsText" dxfId="56" priority="22" operator="containsText" text="Grand Canyon">
      <formula>NOT(ISERROR(SEARCH(("Grand Canyon"),(A1))))</formula>
    </cfRule>
  </conditionalFormatting>
  <conditionalFormatting sqref="A1:Z1002">
    <cfRule type="containsText" dxfId="55" priority="23" operator="containsText" text="Colorado">
      <formula>NOT(ISERROR(SEARCH(("Colorado"),(A1))))</formula>
    </cfRule>
  </conditionalFormatting>
  <conditionalFormatting sqref="A1:Z1002">
    <cfRule type="containsText" dxfId="54" priority="24" operator="containsText" text="Drake">
      <formula>NOT(ISERROR(SEARCH(("Drake"),(A1))))</formula>
    </cfRule>
  </conditionalFormatting>
  <conditionalFormatting sqref="A1:Z1002">
    <cfRule type="containsText" dxfId="53" priority="25" operator="containsText" text="Iowa">
      <formula>NOT(ISERROR(SEARCH(("Iowa"),(A1))))</formula>
    </cfRule>
  </conditionalFormatting>
  <conditionalFormatting sqref="A1:Z1002">
    <cfRule type="containsText" dxfId="52" priority="26" operator="containsText" text="Siena">
      <formula>NOT(ISERROR(SEARCH(("Siena"),(A1))))</formula>
    </cfRule>
  </conditionalFormatting>
  <conditionalFormatting sqref="A1:Z1002">
    <cfRule type="containsText" dxfId="51" priority="27" operator="containsText" text="Sam Houston">
      <formula>NOT(ISERROR(SEARCH(("Sam Houston"),(A1))))</formula>
    </cfRule>
  </conditionalFormatting>
  <conditionalFormatting sqref="A1:Z1002">
    <cfRule type="containsText" dxfId="50" priority="28" operator="containsText" text="Florida">
      <formula>NOT(ISERROR(SEARCH(("Florida"),(A1))))</formula>
    </cfRule>
  </conditionalFormatting>
  <conditionalFormatting sqref="A1:Z1002">
    <cfRule type="containsText" dxfId="49" priority="29" operator="containsText" text="Virginia Tech">
      <formula>NOT(ISERROR(SEARCH(("Virginia Tech"),(A1))))</formula>
    </cfRule>
  </conditionalFormatting>
  <conditionalFormatting sqref="A1:Z1002">
    <cfRule type="containsText" dxfId="48" priority="30" operator="containsText" text="Oregon">
      <formula>NOT(ISERROR(SEARCH(("Oregon"),(A1))))</formula>
    </cfRule>
  </conditionalFormatting>
  <conditionalFormatting sqref="A1:Z1002">
    <cfRule type="containsText" dxfId="47" priority="31" operator="containsText" text="Minnesota">
      <formula>NOT(ISERROR(SEARCH(("Minnesota"),(A1))))</formula>
    </cfRule>
  </conditionalFormatting>
  <conditionalFormatting sqref="A1:Z1002">
    <cfRule type="containsText" dxfId="46" priority="32" operator="containsText" text="Virginia">
      <formula>NOT(ISERROR(SEARCH(("Virginia"),(A1))))</formula>
    </cfRule>
  </conditionalFormatting>
  <conditionalFormatting sqref="A1:Z1002">
    <cfRule type="containsText" dxfId="45" priority="33" operator="containsText" text="Winthrop">
      <formula>NOT(ISERROR(SEARCH(("Winthrop"),(A1))))</formula>
    </cfRule>
  </conditionalFormatting>
  <conditionalFormatting sqref="A1:Z1002">
    <cfRule type="containsText" dxfId="44" priority="34" operator="containsText" text="Indianapolis">
      <formula>NOT(ISERROR(SEARCH(("Indianapolis"),(A1))))</formula>
    </cfRule>
  </conditionalFormatting>
  <conditionalFormatting sqref="A1:Z1002">
    <cfRule type="containsText" dxfId="43" priority="35" operator="containsText" text="Tennessee">
      <formula>NOT(ISERROR(SEARCH(("Tennessee"),(A1))))</formula>
    </cfRule>
  </conditionalFormatting>
  <conditionalFormatting sqref="A1:Z1002">
    <cfRule type="containsText" dxfId="42" priority="36" operator="containsText" text="St. Bonaventure">
      <formula>NOT(ISERROR(SEARCH(("St. Bonaventure"),(A1))))</formula>
    </cfRule>
  </conditionalFormatting>
  <conditionalFormatting sqref="A1:Z1002">
    <cfRule type="containsText" dxfId="41" priority="37" operator="containsText" text="UNCG">
      <formula>NOT(ISERROR(SEARCH(("UNCG"),(A1))))</formula>
    </cfRule>
  </conditionalFormatting>
  <conditionalFormatting sqref="A1:Z1002">
    <cfRule type="containsText" dxfId="40" priority="38" operator="containsText" text="Clemson">
      <formula>NOT(ISERROR(SEARCH(("Clemson"),(A1))))</formula>
    </cfRule>
  </conditionalFormatting>
  <conditionalFormatting sqref="A1:Z1002">
    <cfRule type="containsText" dxfId="39" priority="39" operator="containsText" text="Maryland">
      <formula>NOT(ISERROR(SEARCH(("Maryland"),(A1))))</formula>
    </cfRule>
  </conditionalFormatting>
  <conditionalFormatting sqref="A1:Z1002">
    <cfRule type="containsText" dxfId="38" priority="40" operator="containsText" text="Alabama">
      <formula>NOT(ISERROR(SEARCH(("Alabama"),(A1))))</formula>
    </cfRule>
  </conditionalFormatting>
  <conditionalFormatting sqref="A1:Z1002">
    <cfRule type="containsText" dxfId="37" priority="41" operator="containsText" text="Wagner">
      <formula>NOT(ISERROR(SEARCH("Wagner",A1)))</formula>
    </cfRule>
  </conditionalFormatting>
  <conditionalFormatting sqref="A1:Z1002">
    <cfRule type="containsText" dxfId="36" priority="42" operator="containsText" text="James Madison">
      <formula>NOT(ISERROR(SEARCH(("James Madison"),(A1))))</formula>
    </cfRule>
  </conditionalFormatting>
  <conditionalFormatting sqref="A1:Z1002">
    <cfRule type="containsText" dxfId="35" priority="43" operator="containsText" text="Baylor">
      <formula>NOT(ISERROR(SEARCH(("Baylor"),(A1))))</formula>
    </cfRule>
  </conditionalFormatting>
  <conditionalFormatting sqref="A1:Z1002">
    <cfRule type="containsText" dxfId="34" priority="44" operator="containsText" text="Prairie View">
      <formula>NOT(ISERROR(SEARCH("Prairie View",A1)))</formula>
    </cfRule>
  </conditionalFormatting>
  <conditionalFormatting sqref="A1:Z1002">
    <cfRule type="containsText" dxfId="33" priority="45" operator="containsText" text="Rutgers">
      <formula>NOT(ISERROR(SEARCH(("Rutgers"),(A1))))</formula>
    </cfRule>
  </conditionalFormatting>
  <conditionalFormatting sqref="A1:Z1002">
    <cfRule type="containsText" dxfId="32" priority="46" operator="containsText" text="North Carolina">
      <formula>NOT(ISERROR(SEARCH(("North Carolina"),(A1))))</formula>
    </cfRule>
  </conditionalFormatting>
  <conditionalFormatting sqref="A1:Z1002">
    <cfRule type="containsText" dxfId="31" priority="47" operator="containsText" text="Wisconsin">
      <formula>NOT(ISERROR(SEARCH(("Wisconsin"),(A1))))</formula>
    </cfRule>
  </conditionalFormatting>
  <conditionalFormatting sqref="A1:Z1002">
    <cfRule type="containsText" dxfId="30" priority="48" operator="containsText" text="Belmont">
      <formula>NOT(ISERROR(SEARCH(("Belmont"),(A1))))</formula>
    </cfRule>
  </conditionalFormatting>
  <conditionalFormatting sqref="A1:Z1002">
    <cfRule type="containsText" dxfId="29" priority="49" operator="containsText" text="USC">
      <formula>NOT(ISERROR(SEARCH(("USC"),(A1))))</formula>
    </cfRule>
  </conditionalFormatting>
  <conditionalFormatting sqref="A1:Z1002">
    <cfRule type="containsText" dxfId="28" priority="50" operator="containsText" text="Western Kentucky">
      <formula>NOT(ISERROR(SEARCH("Western Kentucky",A1)))</formula>
    </cfRule>
  </conditionalFormatting>
  <conditionalFormatting sqref="A1:Z1002">
    <cfRule type="containsText" dxfId="27" priority="51" operator="containsText" text="VCU">
      <formula>NOT(ISERROR(SEARCH(("VCU"),(A1))))</formula>
    </cfRule>
  </conditionalFormatting>
  <conditionalFormatting sqref="A1:Z1002">
    <cfRule type="containsText" dxfId="26" priority="52" operator="containsText" text="Houston">
      <formula>NOT(ISERROR(SEARCH(("Houston"),(A1))))</formula>
    </cfRule>
  </conditionalFormatting>
  <conditionalFormatting sqref="A1:Z1002">
    <cfRule type="containsText" dxfId="25" priority="53" operator="containsText" text="Eastern Washington">
      <formula>NOT(ISERROR(SEARCH("Eastern Washington",A1)))</formula>
    </cfRule>
  </conditionalFormatting>
  <conditionalFormatting sqref="A1:Z1002">
    <cfRule type="containsText" dxfId="24" priority="2" operator="containsText" text="Abilene Christian">
      <formula>NOT(ISERROR(SEARCH("Abilene Christian",A1)))</formula>
    </cfRule>
    <cfRule type="containsText" dxfId="23" priority="3" operator="containsText" text="Furman">
      <formula>NOT(ISERROR(SEARCH("Furman",A1)))</formula>
    </cfRule>
    <cfRule type="containsText" dxfId="22" priority="4" operator="containsText" text="Louisiana St">
      <formula>NOT(ISERROR(SEARCH("Louisiana St",A1)))</formula>
    </cfRule>
    <cfRule type="containsText" dxfId="21" priority="54" operator="containsText" text="LSU">
      <formula>NOT(ISERROR(SEARCH("LSU",A1)))</formula>
    </cfRule>
    <cfRule type="containsText" dxfId="20" priority="1" operator="containsText" text="Colorado St">
      <formula>NOT(ISERROR(SEARCH("Colorado St",A1)))</formula>
    </cfRule>
  </conditionalFormatting>
  <conditionalFormatting sqref="A1:Z1002">
    <cfRule type="containsText" dxfId="19" priority="55" operator="containsText" text="Arkansas">
      <formula>NOT(ISERROR(SEARCH(("Arkansas"),(A1))))</formula>
    </cfRule>
  </conditionalFormatting>
  <conditionalFormatting sqref="A1:Z1002">
    <cfRule type="containsText" dxfId="18" priority="56" operator="containsText" text="Boise St.">
      <formula>NOT(ISERROR(SEARCH(("Boise St."),(A1))))</formula>
    </cfRule>
  </conditionalFormatting>
  <conditionalFormatting sqref="A1:Z1002">
    <cfRule type="containsText" dxfId="17" priority="57" operator="containsText" text="Illinois">
      <formula>NOT(ISERROR(SEARCH(("Illinois"),(A1))))</formula>
    </cfRule>
  </conditionalFormatting>
  <conditionalFormatting sqref="A1:Z1002">
    <cfRule type="containsText" dxfId="16" priority="58" operator="containsText" text="Michigan">
      <formula>NOT(ISERROR(SEARCH(("Michigan"),(A1))))</formula>
    </cfRule>
  </conditionalFormatting>
  <conditionalFormatting sqref="A1:Z1002">
    <cfRule type="containsText" dxfId="15" priority="59" operator="containsText" text="Cleveland St">
      <formula>NOT(ISERROR(SEARCH(("Cleveland St"),(A1))))</formula>
    </cfRule>
  </conditionalFormatting>
  <conditionalFormatting sqref="A1:Z1002">
    <cfRule type="containsText" dxfId="14" priority="60" operator="containsText" text="Oklahoma St">
      <formula>NOT(ISERROR(SEARCH(("Oklahoma St"),(A1))))</formula>
    </cfRule>
  </conditionalFormatting>
  <conditionalFormatting sqref="A1:Z1002">
    <cfRule type="containsText" dxfId="13" priority="61" operator="containsText" text="UCLA">
      <formula>NOT(ISERROR(SEARCH(("UCLA"),(A1))))</formula>
    </cfRule>
  </conditionalFormatting>
  <conditionalFormatting sqref="A1:Z1002">
    <cfRule type="containsText" dxfId="12" priority="62" operator="containsText" text="Creighton">
      <formula>NOT(ISERROR(SEARCH(("Creighton"),(A1))))</formula>
    </cfRule>
  </conditionalFormatting>
  <conditionalFormatting sqref="A1:Z1002">
    <cfRule type="containsText" dxfId="11" priority="63" operator="containsText" text="Wichita St">
      <formula>NOT(ISERROR(SEARCH(("Wichita St"),(A1))))</formula>
    </cfRule>
  </conditionalFormatting>
  <conditionalFormatting sqref="A1:Z1002">
    <cfRule type="containsText" dxfId="10" priority="64" operator="containsText" text="Kansas">
      <formula>NOT(ISERROR(SEARCH(("Kansas"),(A1))))</formula>
    </cfRule>
  </conditionalFormatting>
  <conditionalFormatting sqref="A1:Z1002">
    <cfRule type="containsText" dxfId="9" priority="65" operator="containsText" text="Colgate">
      <formula>NOT(ISERROR(SEARCH(("Colgate"),(A1))))</formula>
    </cfRule>
  </conditionalFormatting>
  <conditionalFormatting sqref="A1:Z1002">
    <cfRule type="containsText" dxfId="8" priority="66" operator="containsText" text="Indiana">
      <formula>NOT(ISERROR(SEARCH(("Indiana"),(A1))))</formula>
    </cfRule>
  </conditionalFormatting>
  <conditionalFormatting sqref="A1:Z1002">
    <cfRule type="containsText" dxfId="7" priority="67" operator="containsText" text="Oklahoma">
      <formula>NOT(ISERROR(SEARCH(("Oklahoma"),(A1))))</formula>
    </cfRule>
  </conditionalFormatting>
  <conditionalFormatting sqref="A1:Z1002">
    <cfRule type="containsText" dxfId="6" priority="68" operator="containsText" text="Liberty">
      <formula>NOT(ISERROR(SEARCH(("Liberty"),(A1))))</formula>
    </cfRule>
  </conditionalFormatting>
  <conditionalFormatting sqref="A1:Z1002">
    <cfRule type="containsText" dxfId="5" priority="69" operator="containsText" text="BYU">
      <formula>NOT(ISERROR(SEARCH(("BYU"),(A1))))</formula>
    </cfRule>
  </conditionalFormatting>
  <conditionalFormatting sqref="A1:Z1002">
    <cfRule type="containsText" dxfId="4" priority="70" operator="containsText" text="Louisville">
      <formula>NOT(ISERROR(SEARCH(("Louisville"),(A1))))</formula>
    </cfRule>
  </conditionalFormatting>
  <conditionalFormatting sqref="A1:Z1002">
    <cfRule type="containsText" dxfId="3" priority="71" operator="containsText" text="Villanova">
      <formula>NOT(ISERROR(SEARCH(("Villanova"),(A1))))</formula>
    </cfRule>
  </conditionalFormatting>
  <conditionalFormatting sqref="A1:Z1002">
    <cfRule type="containsText" dxfId="2" priority="72" operator="containsText" text="UMBC">
      <formula>NOT(ISERROR(SEARCH(("UMBC"),(A1))))</formula>
    </cfRule>
  </conditionalFormatting>
  <conditionalFormatting sqref="A1:Z1002">
    <cfRule type="containsText" dxfId="1" priority="73" operator="containsText" text="Xavier">
      <formula>NOT(ISERROR(SEARCH(("Xavier"),(A1))))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1</xdr:row>
                    <xdr:rowOff>190500</xdr:rowOff>
                  </from>
                  <to>
                    <xdr:col>6</xdr:col>
                    <xdr:colOff>1073150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2</xdr:row>
                    <xdr:rowOff>190500</xdr:rowOff>
                  </from>
                  <to>
                    <xdr:col>6</xdr:col>
                    <xdr:colOff>1073150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4</xdr:row>
                    <xdr:rowOff>0</xdr:rowOff>
                  </from>
                  <to>
                    <xdr:col>6</xdr:col>
                    <xdr:colOff>1250950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6</xdr:row>
                    <xdr:rowOff>6350</xdr:rowOff>
                  </from>
                  <to>
                    <xdr:col>6</xdr:col>
                    <xdr:colOff>1073150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5</xdr:row>
                    <xdr:rowOff>0</xdr:rowOff>
                  </from>
                  <to>
                    <xdr:col>6</xdr:col>
                    <xdr:colOff>1073150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7</xdr:row>
                    <xdr:rowOff>0</xdr:rowOff>
                  </from>
                  <to>
                    <xdr:col>6</xdr:col>
                    <xdr:colOff>1327150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 altText="Round 1">
                <anchor moveWithCells="1">
                  <from>
                    <xdr:col>6</xdr:col>
                    <xdr:colOff>330200</xdr:colOff>
                    <xdr:row>0</xdr:row>
                    <xdr:rowOff>158750</xdr:rowOff>
                  </from>
                  <to>
                    <xdr:col>6</xdr:col>
                    <xdr:colOff>1073150</xdr:colOff>
                    <xdr:row>2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8"/>
  <sheetViews>
    <sheetView topLeftCell="A58" workbookViewId="0">
      <selection activeCell="F115" sqref="F115"/>
    </sheetView>
  </sheetViews>
  <sheetFormatPr defaultColWidth="14.453125" defaultRowHeight="15.75" customHeight="1" x14ac:dyDescent="0.25"/>
  <sheetData>
    <row r="1" spans="1:8" ht="15.75" customHeight="1" x14ac:dyDescent="0.25">
      <c r="A1" s="9">
        <v>16</v>
      </c>
      <c r="B1" s="10">
        <v>3</v>
      </c>
      <c r="C1" cm="1">
        <f t="array" aca="1" ref="C1" ca="1">INDIRECT("A"&amp;ROW()/2+1.5)</f>
        <v>16</v>
      </c>
      <c r="D1">
        <v>3</v>
      </c>
      <c r="E1">
        <v>3</v>
      </c>
      <c r="F1">
        <v>3</v>
      </c>
      <c r="G1">
        <v>3</v>
      </c>
      <c r="H1">
        <v>3</v>
      </c>
    </row>
    <row r="2" spans="1:8" ht="15.75" customHeight="1" x14ac:dyDescent="0.25">
      <c r="A2" s="9">
        <v>16</v>
      </c>
      <c r="B2" s="11"/>
      <c r="C2" t="e" cm="1">
        <f t="array" aca="1" ref="C2" ca="1">INDIRECT("A"&amp;ROW()/2+1.5)</f>
        <v>#REF!</v>
      </c>
      <c r="G2">
        <v>4</v>
      </c>
      <c r="H2">
        <v>4</v>
      </c>
    </row>
    <row r="3" spans="1:8" ht="15.75" customHeight="1" x14ac:dyDescent="0.25">
      <c r="A3" s="9">
        <v>12</v>
      </c>
      <c r="B3" s="10">
        <v>4</v>
      </c>
      <c r="C3" cm="1">
        <f t="array" aca="1" ref="C3" ca="1">INDIRECT("A"&amp;ROW()/2+0.5)</f>
        <v>16</v>
      </c>
      <c r="G3">
        <v>5</v>
      </c>
    </row>
    <row r="4" spans="1:8" ht="15.75" customHeight="1" x14ac:dyDescent="0.25">
      <c r="A4" s="9">
        <v>12</v>
      </c>
      <c r="B4" s="11"/>
      <c r="C4" t="e" cm="1">
        <f t="array" aca="1" ref="C4" ca="1">INDIRECT("A"&amp;ROW()/2+0.5)</f>
        <v>#REF!</v>
      </c>
      <c r="G4">
        <v>6</v>
      </c>
    </row>
    <row r="5" spans="1:8" ht="15.75" customHeight="1" x14ac:dyDescent="0.25">
      <c r="A5" s="9">
        <v>16</v>
      </c>
      <c r="B5" s="10">
        <v>5</v>
      </c>
      <c r="C5" cm="1">
        <f t="array" aca="1" ref="C5" ca="1">INDIRECT("A"&amp;ROW()/2+0.5)</f>
        <v>12</v>
      </c>
      <c r="D5">
        <v>4</v>
      </c>
    </row>
    <row r="6" spans="1:8" ht="15.75" customHeight="1" x14ac:dyDescent="0.25">
      <c r="A6" s="9">
        <v>16</v>
      </c>
      <c r="B6" s="11"/>
      <c r="C6" t="e" cm="1">
        <f t="array" aca="1" ref="C6" ca="1">INDIRECT("A"&amp;ROW()/2+0.5)</f>
        <v>#REF!</v>
      </c>
    </row>
    <row r="7" spans="1:8" ht="15.75" customHeight="1" x14ac:dyDescent="0.25">
      <c r="A7" s="9">
        <v>11</v>
      </c>
      <c r="B7" s="10">
        <v>6</v>
      </c>
      <c r="C7" cm="1">
        <f t="array" aca="1" ref="C7" ca="1">INDIRECT("A"&amp;ROW()/2+0.5)</f>
        <v>12</v>
      </c>
    </row>
    <row r="8" spans="1:8" ht="15.75" customHeight="1" x14ac:dyDescent="0.25">
      <c r="A8" s="9">
        <v>11</v>
      </c>
      <c r="B8" s="11"/>
      <c r="C8" t="e" cm="1">
        <f t="array" aca="1" ref="C8" ca="1">INDIRECT("A"&amp;ROW()/2+0.5)</f>
        <v>#REF!</v>
      </c>
    </row>
    <row r="9" spans="1:8" ht="15.75" customHeight="1" x14ac:dyDescent="0.25">
      <c r="A9">
        <v>1</v>
      </c>
      <c r="B9" s="10">
        <v>7</v>
      </c>
      <c r="C9" cm="1">
        <f t="array" aca="1" ref="C9" ca="1">INDIRECT("A"&amp;ROW()/2+0.5)</f>
        <v>16</v>
      </c>
      <c r="D9">
        <v>5</v>
      </c>
      <c r="E9">
        <v>4</v>
      </c>
    </row>
    <row r="10" spans="1:8" ht="15.75" customHeight="1" x14ac:dyDescent="0.25">
      <c r="A10" s="9">
        <v>16</v>
      </c>
      <c r="B10" s="11"/>
      <c r="C10" t="e" cm="1">
        <f t="array" aca="1" ref="C10" ca="1">INDIRECT("A"&amp;ROW()/2+0.5)</f>
        <v>#REF!</v>
      </c>
    </row>
    <row r="11" spans="1:8" ht="15.75" customHeight="1" x14ac:dyDescent="0.25">
      <c r="A11" s="9">
        <v>8</v>
      </c>
      <c r="B11" s="10">
        <v>8</v>
      </c>
      <c r="C11" cm="1">
        <f t="array" aca="1" ref="C11" ca="1">INDIRECT("A"&amp;ROW()/2+0.5)</f>
        <v>16</v>
      </c>
    </row>
    <row r="12" spans="1:8" ht="15.75" customHeight="1" x14ac:dyDescent="0.25">
      <c r="A12" s="9">
        <v>9</v>
      </c>
      <c r="B12" s="11"/>
      <c r="C12" t="e" cm="1">
        <f t="array" aca="1" ref="C12" ca="1">INDIRECT("A"&amp;ROW()/2+0.5)</f>
        <v>#REF!</v>
      </c>
    </row>
    <row r="13" spans="1:8" ht="15.75" customHeight="1" x14ac:dyDescent="0.25">
      <c r="A13" s="9">
        <v>5</v>
      </c>
      <c r="B13" s="10">
        <v>9</v>
      </c>
      <c r="C13" cm="1">
        <f t="array" aca="1" ref="C13" ca="1">INDIRECT("A"&amp;ROW()/2+0.5)</f>
        <v>11</v>
      </c>
      <c r="D13">
        <v>6</v>
      </c>
    </row>
    <row r="14" spans="1:8" ht="15.75" customHeight="1" x14ac:dyDescent="0.25">
      <c r="A14" s="9">
        <v>12</v>
      </c>
      <c r="B14" s="11"/>
      <c r="C14" t="e" cm="1">
        <f t="array" aca="1" ref="C14" ca="1">INDIRECT("A"&amp;ROW()/2+0.5)</f>
        <v>#REF!</v>
      </c>
    </row>
    <row r="15" spans="1:8" ht="15.75" customHeight="1" x14ac:dyDescent="0.25">
      <c r="A15" s="9">
        <v>4</v>
      </c>
      <c r="B15" s="10">
        <v>10</v>
      </c>
      <c r="C15" cm="1">
        <f t="array" aca="1" ref="C15" ca="1">INDIRECT("A"&amp;ROW()/2+0.5)</f>
        <v>11</v>
      </c>
    </row>
    <row r="16" spans="1:8" ht="15.75" customHeight="1" x14ac:dyDescent="0.25">
      <c r="A16" s="9">
        <v>13</v>
      </c>
      <c r="B16" s="11"/>
      <c r="C16" t="e" cm="1">
        <f t="array" aca="1" ref="C16" ca="1">INDIRECT("A"&amp;ROW()/2+0.5)</f>
        <v>#REF!</v>
      </c>
    </row>
    <row r="17" spans="1:6" ht="15.75" customHeight="1" x14ac:dyDescent="0.25">
      <c r="A17" s="9">
        <v>6</v>
      </c>
      <c r="B17" s="10">
        <v>11</v>
      </c>
      <c r="C17" cm="1">
        <f t="array" aca="1" ref="C17" ca="1">INDIRECT("A"&amp;ROW()/2+0.5)</f>
        <v>1</v>
      </c>
      <c r="D17">
        <v>7</v>
      </c>
      <c r="E17">
        <v>5</v>
      </c>
      <c r="F17">
        <v>4</v>
      </c>
    </row>
    <row r="18" spans="1:6" ht="15.75" customHeight="1" x14ac:dyDescent="0.25">
      <c r="A18" s="9">
        <v>11</v>
      </c>
      <c r="B18" s="11"/>
      <c r="C18" t="e" cm="1">
        <f t="array" aca="1" ref="C18" ca="1">INDIRECT("A"&amp;ROW()/2+0.5)</f>
        <v>#REF!</v>
      </c>
    </row>
    <row r="19" spans="1:6" ht="15.75" customHeight="1" x14ac:dyDescent="0.25">
      <c r="A19" s="9">
        <v>3</v>
      </c>
      <c r="B19" s="10">
        <v>12</v>
      </c>
      <c r="C19" cm="1">
        <f t="array" aca="1" ref="C19" ca="1">INDIRECT("A"&amp;ROW()/2+0.5)</f>
        <v>16</v>
      </c>
    </row>
    <row r="20" spans="1:6" ht="15.75" customHeight="1" x14ac:dyDescent="0.25">
      <c r="A20" s="9">
        <v>14</v>
      </c>
      <c r="B20" s="11"/>
      <c r="C20" t="e" cm="1">
        <f t="array" aca="1" ref="C20" ca="1">INDIRECT("A"&amp;ROW()/2+0.5)</f>
        <v>#REF!</v>
      </c>
    </row>
    <row r="21" spans="1:6" ht="15.75" customHeight="1" x14ac:dyDescent="0.25">
      <c r="A21" s="9">
        <v>7</v>
      </c>
      <c r="B21" s="10">
        <v>13</v>
      </c>
      <c r="C21" cm="1">
        <f t="array" aca="1" ref="C21" ca="1">INDIRECT("A"&amp;ROW()/2+0.5)</f>
        <v>8</v>
      </c>
      <c r="D21">
        <v>8</v>
      </c>
    </row>
    <row r="22" spans="1:6" ht="15.75" customHeight="1" x14ac:dyDescent="0.25">
      <c r="A22" s="9">
        <v>10</v>
      </c>
      <c r="B22" s="11"/>
      <c r="C22" t="e" cm="1">
        <f t="array" aca="1" ref="C22" ca="1">INDIRECT("A"&amp;ROW()/2+0.5)</f>
        <v>#REF!</v>
      </c>
    </row>
    <row r="23" spans="1:6" ht="15.75" customHeight="1" x14ac:dyDescent="0.25">
      <c r="A23" s="9">
        <v>2</v>
      </c>
      <c r="B23" s="10">
        <v>14</v>
      </c>
      <c r="C23" cm="1">
        <f t="array" aca="1" ref="C23" ca="1">INDIRECT("A"&amp;ROW()/2+0.5)</f>
        <v>9</v>
      </c>
    </row>
    <row r="24" spans="1:6" ht="15.75" customHeight="1" x14ac:dyDescent="0.25">
      <c r="A24" s="9">
        <v>15</v>
      </c>
      <c r="B24" s="11"/>
      <c r="C24" t="e" cm="1">
        <f t="array" aca="1" ref="C24" ca="1">INDIRECT("A"&amp;ROW()/2+0.5)</f>
        <v>#REF!</v>
      </c>
    </row>
    <row r="25" spans="1:6" ht="15.75" customHeight="1" x14ac:dyDescent="0.25">
      <c r="A25" s="9">
        <v>1</v>
      </c>
      <c r="B25" s="10">
        <v>15</v>
      </c>
      <c r="C25" cm="1">
        <f t="array" aca="1" ref="C25" ca="1">INDIRECT("A"&amp;ROW()/2+0.5)</f>
        <v>5</v>
      </c>
      <c r="D25">
        <v>9</v>
      </c>
      <c r="E25">
        <v>6</v>
      </c>
    </row>
    <row r="26" spans="1:6" ht="15.75" customHeight="1" x14ac:dyDescent="0.25">
      <c r="A26" s="9">
        <v>16</v>
      </c>
      <c r="B26" s="11"/>
      <c r="C26" t="e" cm="1">
        <f t="array" aca="1" ref="C26" ca="1">INDIRECT("A"&amp;ROW()/2+0.5)</f>
        <v>#REF!</v>
      </c>
    </row>
    <row r="27" spans="1:6" ht="15.75" customHeight="1" x14ac:dyDescent="0.25">
      <c r="A27" s="9">
        <v>8</v>
      </c>
      <c r="B27" s="10">
        <v>16</v>
      </c>
      <c r="C27" cm="1">
        <f t="array" aca="1" ref="C27" ca="1">INDIRECT("A"&amp;ROW()/2+0.5)</f>
        <v>12</v>
      </c>
    </row>
    <row r="28" spans="1:6" ht="15.75" customHeight="1" x14ac:dyDescent="0.25">
      <c r="A28" s="9">
        <v>9</v>
      </c>
      <c r="B28" s="11"/>
      <c r="C28" t="e" cm="1">
        <f t="array" aca="1" ref="C28" ca="1">INDIRECT("A"&amp;ROW()/2+0.5)</f>
        <v>#REF!</v>
      </c>
    </row>
    <row r="29" spans="1:6" ht="15.75" customHeight="1" x14ac:dyDescent="0.25">
      <c r="A29" s="9">
        <v>5</v>
      </c>
      <c r="B29" s="10">
        <v>17</v>
      </c>
      <c r="C29" cm="1">
        <f t="array" aca="1" ref="C29" ca="1">INDIRECT("A"&amp;ROW()/2+0.5)</f>
        <v>4</v>
      </c>
      <c r="D29">
        <v>10</v>
      </c>
    </row>
    <row r="30" spans="1:6" ht="15.75" customHeight="1" x14ac:dyDescent="0.25">
      <c r="A30" s="9">
        <v>12</v>
      </c>
      <c r="B30" s="11"/>
      <c r="C30" t="e" cm="1">
        <f t="array" aca="1" ref="C30" ca="1">INDIRECT("A"&amp;ROW()/2+0.5)</f>
        <v>#REF!</v>
      </c>
    </row>
    <row r="31" spans="1:6" ht="15.75" customHeight="1" x14ac:dyDescent="0.25">
      <c r="A31" s="9">
        <v>4</v>
      </c>
      <c r="B31" s="10">
        <v>18</v>
      </c>
      <c r="C31" cm="1">
        <f t="array" aca="1" ref="C31" ca="1">INDIRECT("A"&amp;ROW()/2+0.5)</f>
        <v>13</v>
      </c>
    </row>
    <row r="32" spans="1:6" ht="15.75" customHeight="1" x14ac:dyDescent="0.25">
      <c r="A32" s="9">
        <v>13</v>
      </c>
      <c r="B32" s="11"/>
      <c r="C32" t="e" cm="1">
        <f t="array" aca="1" ref="C32" ca="1">INDIRECT("A"&amp;ROW()/2+0.5)</f>
        <v>#REF!</v>
      </c>
    </row>
    <row r="33" spans="1:7" ht="15.75" customHeight="1" x14ac:dyDescent="0.25">
      <c r="A33" s="9">
        <v>6</v>
      </c>
      <c r="B33" s="10">
        <v>19</v>
      </c>
      <c r="C33" cm="1">
        <f t="array" aca="1" ref="C33" ca="1">INDIRECT("A"&amp;ROW()/2+0.5)</f>
        <v>6</v>
      </c>
    </row>
    <row r="34" spans="1:7" ht="15.75" customHeight="1" x14ac:dyDescent="0.25">
      <c r="A34" s="9">
        <v>11</v>
      </c>
      <c r="B34" s="11"/>
      <c r="C34" t="e" cm="1">
        <f t="array" aca="1" ref="C34" ca="1">INDIRECT("A"&amp;ROW()/2+0.5)</f>
        <v>#REF!</v>
      </c>
      <c r="D34">
        <v>11</v>
      </c>
      <c r="E34">
        <v>7</v>
      </c>
      <c r="F34">
        <v>5</v>
      </c>
      <c r="G34">
        <v>4</v>
      </c>
    </row>
    <row r="35" spans="1:7" ht="15.75" customHeight="1" x14ac:dyDescent="0.25">
      <c r="A35" s="9">
        <v>3</v>
      </c>
      <c r="B35" s="10">
        <v>20</v>
      </c>
      <c r="C35" cm="1">
        <f t="array" aca="1" ref="C35" ca="1">INDIRECT("A"&amp;ROW()/2+0.5)</f>
        <v>11</v>
      </c>
    </row>
    <row r="36" spans="1:7" ht="15.75" customHeight="1" x14ac:dyDescent="0.25">
      <c r="A36" s="9">
        <v>14</v>
      </c>
      <c r="B36" s="11"/>
      <c r="C36" t="e" cm="1">
        <f t="array" aca="1" ref="C36" ca="1">INDIRECT("A"&amp;ROW()/2+0.5)</f>
        <v>#REF!</v>
      </c>
    </row>
    <row r="37" spans="1:7" ht="15.75" customHeight="1" x14ac:dyDescent="0.25">
      <c r="A37" s="9">
        <v>7</v>
      </c>
      <c r="B37" s="10">
        <v>21</v>
      </c>
      <c r="C37" cm="1">
        <f t="array" aca="1" ref="C37" ca="1">INDIRECT("A"&amp;ROW()/2+0.5)</f>
        <v>3</v>
      </c>
    </row>
    <row r="38" spans="1:7" ht="12.5" x14ac:dyDescent="0.25">
      <c r="A38" s="9">
        <v>10</v>
      </c>
      <c r="B38" s="11"/>
      <c r="C38" t="e" cm="1">
        <f t="array" aca="1" ref="C38" ca="1">INDIRECT("A"&amp;ROW()/2+0.5)</f>
        <v>#REF!</v>
      </c>
      <c r="D38">
        <v>12</v>
      </c>
    </row>
    <row r="39" spans="1:7" ht="12.5" x14ac:dyDescent="0.25">
      <c r="A39" s="9">
        <v>2</v>
      </c>
      <c r="B39" s="10">
        <v>22</v>
      </c>
      <c r="C39" cm="1">
        <f t="array" aca="1" ref="C39" ca="1">INDIRECT("A"&amp;ROW()/2+0.5)</f>
        <v>14</v>
      </c>
    </row>
    <row r="40" spans="1:7" ht="12.5" x14ac:dyDescent="0.25">
      <c r="A40" s="9">
        <v>15</v>
      </c>
      <c r="B40" s="11"/>
      <c r="C40" t="e" cm="1">
        <f t="array" aca="1" ref="C40" ca="1">INDIRECT("A"&amp;ROW()/2+0.5)</f>
        <v>#REF!</v>
      </c>
    </row>
    <row r="41" spans="1:7" ht="12.5" x14ac:dyDescent="0.25">
      <c r="A41" s="9">
        <v>1</v>
      </c>
      <c r="B41" s="10">
        <v>23</v>
      </c>
      <c r="C41" cm="1">
        <f t="array" aca="1" ref="C41" ca="1">INDIRECT("A"&amp;ROW()/2+0.5)</f>
        <v>7</v>
      </c>
    </row>
    <row r="42" spans="1:7" ht="12.5" x14ac:dyDescent="0.25">
      <c r="A42" s="9">
        <v>16</v>
      </c>
      <c r="B42" s="11"/>
      <c r="C42" t="e" cm="1">
        <f t="array" aca="1" ref="C42" ca="1">INDIRECT("A"&amp;ROW()/2+0.5)</f>
        <v>#REF!</v>
      </c>
      <c r="D42">
        <v>13</v>
      </c>
      <c r="E42">
        <v>8</v>
      </c>
    </row>
    <row r="43" spans="1:7" ht="12.5" x14ac:dyDescent="0.25">
      <c r="A43" s="9">
        <v>8</v>
      </c>
      <c r="B43" s="10">
        <v>24</v>
      </c>
      <c r="C43" cm="1">
        <f t="array" aca="1" ref="C43" ca="1">INDIRECT("A"&amp;ROW()/2+0.5)</f>
        <v>10</v>
      </c>
    </row>
    <row r="44" spans="1:7" ht="12.5" x14ac:dyDescent="0.25">
      <c r="A44" s="9">
        <v>9</v>
      </c>
      <c r="B44" s="11"/>
      <c r="C44" t="e" cm="1">
        <f t="array" aca="1" ref="C44" ca="1">INDIRECT("A"&amp;ROW()/2+0.5)</f>
        <v>#REF!</v>
      </c>
    </row>
    <row r="45" spans="1:7" ht="12.5" x14ac:dyDescent="0.25">
      <c r="A45" s="9">
        <v>5</v>
      </c>
      <c r="B45" s="10">
        <v>25</v>
      </c>
      <c r="C45" cm="1">
        <f t="array" aca="1" ref="C45" ca="1">INDIRECT("A"&amp;ROW()/2+0.5)</f>
        <v>2</v>
      </c>
    </row>
    <row r="46" spans="1:7" ht="12.5" x14ac:dyDescent="0.25">
      <c r="A46" s="9">
        <v>12</v>
      </c>
      <c r="B46" s="11"/>
      <c r="C46" t="e" cm="1">
        <f t="array" aca="1" ref="C46" ca="1">INDIRECT("A"&amp;ROW()/2+0.5)</f>
        <v>#REF!</v>
      </c>
      <c r="D46">
        <v>14</v>
      </c>
    </row>
    <row r="47" spans="1:7" ht="12.5" x14ac:dyDescent="0.25">
      <c r="A47" s="9">
        <v>4</v>
      </c>
      <c r="B47" s="10">
        <v>26</v>
      </c>
      <c r="C47" cm="1">
        <f t="array" aca="1" ref="C47" ca="1">INDIRECT("A"&amp;ROW()/2+0.5)</f>
        <v>15</v>
      </c>
    </row>
    <row r="48" spans="1:7" ht="12.5" x14ac:dyDescent="0.25">
      <c r="A48" s="9">
        <v>13</v>
      </c>
      <c r="B48" s="11"/>
    </row>
    <row r="49" spans="1:6" ht="12.5" x14ac:dyDescent="0.25">
      <c r="A49" s="9">
        <v>6</v>
      </c>
      <c r="B49" s="10">
        <v>27</v>
      </c>
    </row>
    <row r="50" spans="1:6" ht="12.5" x14ac:dyDescent="0.25">
      <c r="A50" s="9">
        <v>11</v>
      </c>
      <c r="B50" s="11"/>
      <c r="D50">
        <v>15</v>
      </c>
      <c r="E50">
        <v>9</v>
      </c>
      <c r="F50">
        <v>6</v>
      </c>
    </row>
    <row r="51" spans="1:6" ht="12.5" x14ac:dyDescent="0.25">
      <c r="A51" s="9">
        <v>3</v>
      </c>
      <c r="B51" s="10">
        <v>28</v>
      </c>
    </row>
    <row r="52" spans="1:6" ht="12.5" x14ac:dyDescent="0.25">
      <c r="A52" s="9">
        <v>14</v>
      </c>
      <c r="B52" s="11"/>
    </row>
    <row r="53" spans="1:6" ht="12.5" x14ac:dyDescent="0.25">
      <c r="A53" s="9">
        <v>7</v>
      </c>
      <c r="B53" s="10">
        <v>29</v>
      </c>
    </row>
    <row r="54" spans="1:6" ht="12.5" x14ac:dyDescent="0.25">
      <c r="A54" s="9">
        <v>10</v>
      </c>
      <c r="B54" s="11"/>
      <c r="D54">
        <v>16</v>
      </c>
    </row>
    <row r="55" spans="1:6" ht="12.5" x14ac:dyDescent="0.25">
      <c r="A55" s="9">
        <v>2</v>
      </c>
      <c r="B55" s="10">
        <v>30</v>
      </c>
    </row>
    <row r="56" spans="1:6" ht="12.5" x14ac:dyDescent="0.25">
      <c r="A56" s="9">
        <v>15</v>
      </c>
      <c r="B56" s="11"/>
    </row>
    <row r="57" spans="1:6" ht="12.5" x14ac:dyDescent="0.25">
      <c r="A57" s="9">
        <v>1</v>
      </c>
      <c r="B57" s="10">
        <v>31</v>
      </c>
    </row>
    <row r="58" spans="1:6" ht="12.5" x14ac:dyDescent="0.25">
      <c r="A58" s="9">
        <v>16</v>
      </c>
      <c r="B58" s="11"/>
      <c r="D58">
        <v>17</v>
      </c>
      <c r="E58">
        <v>10</v>
      </c>
    </row>
    <row r="59" spans="1:6" ht="12.5" x14ac:dyDescent="0.25">
      <c r="A59" s="9">
        <v>8</v>
      </c>
      <c r="B59" s="10">
        <v>32</v>
      </c>
    </row>
    <row r="60" spans="1:6" ht="12.5" x14ac:dyDescent="0.25">
      <c r="A60" s="9">
        <v>9</v>
      </c>
      <c r="B60" s="11"/>
    </row>
    <row r="61" spans="1:6" ht="12.5" x14ac:dyDescent="0.25">
      <c r="A61" s="9">
        <v>5</v>
      </c>
      <c r="B61" s="10">
        <v>33</v>
      </c>
    </row>
    <row r="62" spans="1:6" ht="12.5" x14ac:dyDescent="0.25">
      <c r="A62" s="9">
        <v>12</v>
      </c>
      <c r="B62" s="11"/>
      <c r="D62">
        <v>18</v>
      </c>
    </row>
    <row r="63" spans="1:6" ht="12.5" x14ac:dyDescent="0.25">
      <c r="A63" s="9">
        <v>4</v>
      </c>
      <c r="B63" s="10">
        <v>34</v>
      </c>
    </row>
    <row r="64" spans="1:6" ht="12.5" x14ac:dyDescent="0.25">
      <c r="A64" s="9">
        <v>13</v>
      </c>
      <c r="B64" s="11"/>
    </row>
    <row r="65" spans="1:8" ht="12.5" x14ac:dyDescent="0.25">
      <c r="A65" s="9">
        <v>6</v>
      </c>
      <c r="B65" s="10">
        <v>35</v>
      </c>
      <c r="H65">
        <v>4</v>
      </c>
    </row>
    <row r="66" spans="1:8" ht="12.5" x14ac:dyDescent="0.25">
      <c r="A66" s="9">
        <v>11</v>
      </c>
      <c r="B66" s="11"/>
      <c r="D66">
        <v>19</v>
      </c>
      <c r="E66">
        <v>11</v>
      </c>
      <c r="F66">
        <v>7</v>
      </c>
      <c r="G66">
        <v>5</v>
      </c>
    </row>
    <row r="67" spans="1:8" ht="12.5" x14ac:dyDescent="0.25">
      <c r="A67" s="9">
        <v>3</v>
      </c>
      <c r="B67" s="10">
        <v>36</v>
      </c>
    </row>
    <row r="68" spans="1:8" ht="12.5" x14ac:dyDescent="0.25">
      <c r="A68" s="9">
        <v>14</v>
      </c>
      <c r="B68" s="11"/>
    </row>
    <row r="69" spans="1:8" ht="12.5" x14ac:dyDescent="0.25">
      <c r="A69" s="9">
        <v>7</v>
      </c>
      <c r="B69" s="10">
        <v>37</v>
      </c>
    </row>
    <row r="70" spans="1:8" ht="12.5" x14ac:dyDescent="0.25">
      <c r="A70" s="9">
        <v>10</v>
      </c>
      <c r="B70" s="11"/>
      <c r="D70">
        <v>20</v>
      </c>
    </row>
    <row r="71" spans="1:8" ht="12.5" x14ac:dyDescent="0.25">
      <c r="A71" s="9">
        <v>2</v>
      </c>
      <c r="B71" s="10">
        <v>38</v>
      </c>
    </row>
    <row r="72" spans="1:8" ht="12.5" x14ac:dyDescent="0.25">
      <c r="A72" s="9">
        <v>15</v>
      </c>
      <c r="B72" s="11"/>
    </row>
    <row r="73" spans="1:8" ht="12.5" x14ac:dyDescent="0.25">
      <c r="A73" s="9"/>
      <c r="B73" s="10">
        <v>39</v>
      </c>
    </row>
    <row r="74" spans="1:8" ht="12.5" x14ac:dyDescent="0.25">
      <c r="B74" s="11"/>
      <c r="D74">
        <v>21</v>
      </c>
      <c r="E74">
        <v>12</v>
      </c>
    </row>
    <row r="75" spans="1:8" ht="12.5" x14ac:dyDescent="0.25">
      <c r="B75" s="10">
        <v>40</v>
      </c>
    </row>
    <row r="76" spans="1:8" ht="12.5" x14ac:dyDescent="0.25">
      <c r="B76" s="11"/>
    </row>
    <row r="77" spans="1:8" ht="12.5" x14ac:dyDescent="0.25">
      <c r="B77" s="10">
        <v>41</v>
      </c>
    </row>
    <row r="78" spans="1:8" ht="12.5" x14ac:dyDescent="0.25">
      <c r="B78" s="11"/>
      <c r="D78">
        <v>22</v>
      </c>
    </row>
    <row r="79" spans="1:8" ht="12.5" x14ac:dyDescent="0.25">
      <c r="B79" s="10">
        <v>42</v>
      </c>
    </row>
    <row r="80" spans="1:8" ht="12.5" x14ac:dyDescent="0.25">
      <c r="B80" s="11"/>
    </row>
    <row r="81" spans="2:6" ht="12.5" x14ac:dyDescent="0.25">
      <c r="B81" s="10">
        <v>43</v>
      </c>
    </row>
    <row r="82" spans="2:6" ht="12.5" x14ac:dyDescent="0.25">
      <c r="B82" s="11"/>
      <c r="D82">
        <v>23</v>
      </c>
      <c r="E82">
        <v>13</v>
      </c>
      <c r="F82">
        <v>8</v>
      </c>
    </row>
    <row r="83" spans="2:6" ht="12.5" x14ac:dyDescent="0.25">
      <c r="B83" s="10">
        <v>44</v>
      </c>
    </row>
    <row r="84" spans="2:6" ht="12.5" x14ac:dyDescent="0.25">
      <c r="B84" s="11"/>
    </row>
    <row r="85" spans="2:6" ht="12.5" x14ac:dyDescent="0.25">
      <c r="B85" s="10">
        <v>45</v>
      </c>
    </row>
    <row r="86" spans="2:6" ht="12.5" x14ac:dyDescent="0.25">
      <c r="B86" s="11"/>
      <c r="D86">
        <v>24</v>
      </c>
    </row>
    <row r="87" spans="2:6" ht="12.5" x14ac:dyDescent="0.25">
      <c r="B87" s="10">
        <v>46</v>
      </c>
    </row>
    <row r="88" spans="2:6" ht="12.5" x14ac:dyDescent="0.25">
      <c r="B88" s="11"/>
    </row>
    <row r="89" spans="2:6" ht="12.5" x14ac:dyDescent="0.25">
      <c r="B89" s="10">
        <v>47</v>
      </c>
    </row>
    <row r="90" spans="2:6" ht="12.5" x14ac:dyDescent="0.25">
      <c r="B90" s="11"/>
      <c r="D90">
        <v>25</v>
      </c>
      <c r="E90">
        <v>14</v>
      </c>
    </row>
    <row r="91" spans="2:6" ht="12.5" x14ac:dyDescent="0.25">
      <c r="B91" s="10">
        <v>48</v>
      </c>
    </row>
    <row r="92" spans="2:6" ht="12.5" x14ac:dyDescent="0.25">
      <c r="B92" s="11"/>
    </row>
    <row r="93" spans="2:6" ht="12.5" x14ac:dyDescent="0.25">
      <c r="B93" s="10">
        <v>49</v>
      </c>
    </row>
    <row r="94" spans="2:6" ht="12.5" x14ac:dyDescent="0.25">
      <c r="B94" s="11"/>
      <c r="D94">
        <v>26</v>
      </c>
    </row>
    <row r="95" spans="2:6" ht="12.5" x14ac:dyDescent="0.25">
      <c r="B95" s="10">
        <v>50</v>
      </c>
    </row>
    <row r="96" spans="2:6" ht="12.5" x14ac:dyDescent="0.25">
      <c r="B96" s="10"/>
    </row>
    <row r="97" spans="2:7" ht="12.5" x14ac:dyDescent="0.25">
      <c r="B97" s="11"/>
    </row>
    <row r="98" spans="2:7" ht="12.5" x14ac:dyDescent="0.25">
      <c r="B98" s="10">
        <v>51</v>
      </c>
    </row>
    <row r="99" spans="2:7" ht="12.5" x14ac:dyDescent="0.25">
      <c r="B99" s="11"/>
      <c r="D99">
        <v>27</v>
      </c>
      <c r="E99">
        <v>15</v>
      </c>
      <c r="F99">
        <v>9</v>
      </c>
      <c r="G99">
        <v>6</v>
      </c>
    </row>
    <row r="100" spans="2:7" ht="12.5" x14ac:dyDescent="0.25">
      <c r="B100" s="10">
        <v>52</v>
      </c>
    </row>
    <row r="101" spans="2:7" ht="12.5" x14ac:dyDescent="0.25">
      <c r="B101" s="11"/>
    </row>
    <row r="102" spans="2:7" ht="12.5" x14ac:dyDescent="0.25">
      <c r="B102" s="10">
        <v>53</v>
      </c>
    </row>
    <row r="103" spans="2:7" ht="12.5" x14ac:dyDescent="0.25">
      <c r="B103" s="11"/>
      <c r="D103">
        <v>28</v>
      </c>
    </row>
    <row r="104" spans="2:7" ht="12.5" x14ac:dyDescent="0.25">
      <c r="B104" s="10">
        <v>54</v>
      </c>
    </row>
    <row r="105" spans="2:7" ht="12.5" x14ac:dyDescent="0.25">
      <c r="B105" s="11"/>
    </row>
    <row r="106" spans="2:7" ht="12.5" x14ac:dyDescent="0.25">
      <c r="B106" s="10">
        <v>55</v>
      </c>
    </row>
    <row r="107" spans="2:7" ht="12.5" x14ac:dyDescent="0.25">
      <c r="B107" s="11"/>
      <c r="D107">
        <v>29</v>
      </c>
      <c r="E107">
        <v>16</v>
      </c>
    </row>
    <row r="108" spans="2:7" ht="12.5" x14ac:dyDescent="0.25">
      <c r="B108" s="10">
        <v>56</v>
      </c>
    </row>
    <row r="109" spans="2:7" ht="12.5" x14ac:dyDescent="0.25">
      <c r="B109" s="11"/>
    </row>
    <row r="110" spans="2:7" ht="12.5" x14ac:dyDescent="0.25">
      <c r="B110" s="10">
        <v>57</v>
      </c>
    </row>
    <row r="111" spans="2:7" ht="12.5" x14ac:dyDescent="0.25">
      <c r="B111" s="11"/>
      <c r="D111">
        <v>30</v>
      </c>
    </row>
    <row r="112" spans="2:7" ht="12.5" x14ac:dyDescent="0.25">
      <c r="B112" s="10">
        <v>58</v>
      </c>
    </row>
    <row r="113" spans="2:6" ht="12.5" x14ac:dyDescent="0.25">
      <c r="B113" s="11"/>
    </row>
    <row r="114" spans="2:6" ht="12.5" x14ac:dyDescent="0.25">
      <c r="B114" s="10">
        <v>59</v>
      </c>
    </row>
    <row r="115" spans="2:6" ht="12.5" x14ac:dyDescent="0.25">
      <c r="B115" s="11"/>
      <c r="D115">
        <v>31</v>
      </c>
      <c r="E115">
        <v>17</v>
      </c>
      <c r="F115">
        <v>10</v>
      </c>
    </row>
    <row r="116" spans="2:6" ht="12.5" x14ac:dyDescent="0.25">
      <c r="B116" s="10">
        <v>60</v>
      </c>
    </row>
    <row r="117" spans="2:6" ht="12.5" x14ac:dyDescent="0.25">
      <c r="B117" s="11"/>
    </row>
    <row r="118" spans="2:6" ht="12.5" x14ac:dyDescent="0.25">
      <c r="B118" s="10">
        <v>61</v>
      </c>
    </row>
    <row r="119" spans="2:6" ht="12.5" x14ac:dyDescent="0.25">
      <c r="B119" s="11"/>
      <c r="D119">
        <v>32</v>
      </c>
    </row>
    <row r="120" spans="2:6" ht="12.5" x14ac:dyDescent="0.25">
      <c r="B120" s="10">
        <v>62</v>
      </c>
    </row>
    <row r="121" spans="2:6" ht="12.5" x14ac:dyDescent="0.25">
      <c r="B121" s="11"/>
    </row>
    <row r="122" spans="2:6" ht="12.5" x14ac:dyDescent="0.25">
      <c r="B122" s="10">
        <v>63</v>
      </c>
    </row>
    <row r="123" spans="2:6" ht="12.5" x14ac:dyDescent="0.25">
      <c r="B123" s="11"/>
      <c r="D123">
        <v>33</v>
      </c>
      <c r="E123">
        <v>18</v>
      </c>
    </row>
    <row r="124" spans="2:6" ht="12.5" x14ac:dyDescent="0.25">
      <c r="B124" s="10">
        <v>64</v>
      </c>
    </row>
    <row r="125" spans="2:6" ht="12.5" x14ac:dyDescent="0.25">
      <c r="B125" s="11"/>
    </row>
    <row r="126" spans="2:6" ht="12.5" x14ac:dyDescent="0.25">
      <c r="B126" s="10">
        <v>65</v>
      </c>
    </row>
    <row r="127" spans="2:6" ht="12.5" x14ac:dyDescent="0.25">
      <c r="B127" s="11"/>
      <c r="D127">
        <v>34</v>
      </c>
    </row>
    <row r="128" spans="2:6" ht="12.5" x14ac:dyDescent="0.25">
      <c r="B128" s="10">
        <v>66</v>
      </c>
    </row>
    <row r="129" spans="2:2" ht="12.5" x14ac:dyDescent="0.25">
      <c r="B129" s="11"/>
    </row>
    <row r="130" spans="2:2" ht="12.5" x14ac:dyDescent="0.25">
      <c r="B130" s="10"/>
    </row>
    <row r="131" spans="2:2" ht="12.5" x14ac:dyDescent="0.25">
      <c r="B131" s="11"/>
    </row>
    <row r="132" spans="2:2" ht="12.5" x14ac:dyDescent="0.25">
      <c r="B132" s="10"/>
    </row>
    <row r="133" spans="2:2" ht="12.5" x14ac:dyDescent="0.25"/>
    <row r="134" spans="2:2" ht="12.5" x14ac:dyDescent="0.25"/>
    <row r="135" spans="2:2" ht="12.5" x14ac:dyDescent="0.25"/>
    <row r="136" spans="2:2" ht="12.5" x14ac:dyDescent="0.25"/>
    <row r="137" spans="2:2" ht="12.5" x14ac:dyDescent="0.25"/>
    <row r="138" spans="2:2" ht="12.5" x14ac:dyDescent="0.25"/>
    <row r="139" spans="2:2" ht="12.5" x14ac:dyDescent="0.25"/>
    <row r="140" spans="2:2" ht="12.5" x14ac:dyDescent="0.25"/>
    <row r="141" spans="2:2" ht="12.5" x14ac:dyDescent="0.25"/>
    <row r="142" spans="2:2" ht="12.5" x14ac:dyDescent="0.25"/>
    <row r="143" spans="2:2" ht="12.5" x14ac:dyDescent="0.25"/>
    <row r="144" spans="2:2" ht="12.5" x14ac:dyDescent="0.25"/>
    <row r="145" ht="12.5" x14ac:dyDescent="0.25"/>
    <row r="146" ht="12.5" x14ac:dyDescent="0.25"/>
    <row r="147" ht="12.5" x14ac:dyDescent="0.25"/>
    <row r="148" ht="12.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98DF-551D-4DC6-A86D-963B75BE8E9D}">
  <dimension ref="A1:O66"/>
  <sheetViews>
    <sheetView workbookViewId="0">
      <selection activeCell="J10" sqref="J10"/>
    </sheetView>
  </sheetViews>
  <sheetFormatPr defaultRowHeight="12.5" x14ac:dyDescent="0.25"/>
  <cols>
    <col min="1" max="1" width="16.26953125" bestFit="1" customWidth="1"/>
    <col min="2" max="2" width="14.81640625" bestFit="1" customWidth="1"/>
    <col min="3" max="3" width="17" bestFit="1" customWidth="1"/>
    <col min="4" max="4" width="16.26953125" bestFit="1" customWidth="1"/>
    <col min="5" max="5" width="15.54296875" bestFit="1" customWidth="1"/>
    <col min="6" max="6" width="18.81640625" bestFit="1" customWidth="1"/>
    <col min="7" max="7" width="12.26953125" bestFit="1" customWidth="1"/>
    <col min="8" max="8" width="18.6328125" bestFit="1" customWidth="1"/>
    <col min="9" max="9" width="11.90625" bestFit="1" customWidth="1"/>
    <col min="10" max="10" width="15.08984375" style="36" bestFit="1" customWidth="1"/>
    <col min="11" max="11" width="11.90625" bestFit="1" customWidth="1"/>
    <col min="12" max="12" width="15" bestFit="1" customWidth="1"/>
    <col min="13" max="13" width="17.54296875" bestFit="1" customWidth="1"/>
    <col min="14" max="14" width="18.26953125" bestFit="1" customWidth="1"/>
    <col min="15" max="15" width="11.6328125" bestFit="1" customWidth="1"/>
    <col min="16" max="17" width="29.453125" customWidth="1"/>
    <col min="18" max="18" width="10.6328125" bestFit="1" customWidth="1"/>
    <col min="19" max="19" width="10.6328125" customWidth="1"/>
  </cols>
  <sheetData>
    <row r="1" spans="1:15" x14ac:dyDescent="0.25">
      <c r="A1" t="s">
        <v>64</v>
      </c>
      <c r="B1" t="s">
        <v>66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36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 x14ac:dyDescent="0.25">
      <c r="A2" t="s">
        <v>0</v>
      </c>
      <c r="B2" t="s">
        <v>83</v>
      </c>
      <c r="C2" t="s">
        <v>67</v>
      </c>
      <c r="D2" t="s">
        <v>84</v>
      </c>
      <c r="E2" t="s">
        <v>68</v>
      </c>
      <c r="F2" t="s">
        <v>85</v>
      </c>
      <c r="G2" t="s">
        <v>70</v>
      </c>
      <c r="H2" t="s">
        <v>86</v>
      </c>
      <c r="I2" t="s">
        <v>87</v>
      </c>
      <c r="J2" s="36" t="s">
        <v>88</v>
      </c>
      <c r="K2" t="s">
        <v>2</v>
      </c>
      <c r="L2" t="s">
        <v>89</v>
      </c>
      <c r="M2" t="s">
        <v>90</v>
      </c>
      <c r="N2" t="s">
        <v>91</v>
      </c>
      <c r="O2" t="s">
        <v>3</v>
      </c>
    </row>
    <row r="3" spans="1:15" x14ac:dyDescent="0.25">
      <c r="A3" t="s">
        <v>4</v>
      </c>
      <c r="B3" t="s">
        <v>92</v>
      </c>
      <c r="C3" t="s">
        <v>10</v>
      </c>
      <c r="D3" t="s">
        <v>93</v>
      </c>
      <c r="E3" t="s">
        <v>10</v>
      </c>
      <c r="F3" t="s">
        <v>94</v>
      </c>
      <c r="G3" t="s">
        <v>10</v>
      </c>
      <c r="H3" t="s">
        <v>95</v>
      </c>
      <c r="I3" t="s">
        <v>43</v>
      </c>
      <c r="J3" s="36" t="s">
        <v>96</v>
      </c>
      <c r="K3" t="s">
        <v>43</v>
      </c>
      <c r="L3" t="s">
        <v>97</v>
      </c>
      <c r="M3" t="s">
        <v>43</v>
      </c>
      <c r="N3" t="s">
        <v>98</v>
      </c>
      <c r="O3" t="s">
        <v>43</v>
      </c>
    </row>
    <row r="4" spans="1:15" x14ac:dyDescent="0.25">
      <c r="A4" t="s">
        <v>99</v>
      </c>
      <c r="B4" t="s">
        <v>97</v>
      </c>
      <c r="C4" t="s">
        <v>4</v>
      </c>
      <c r="D4" t="s">
        <v>100</v>
      </c>
      <c r="E4" t="s">
        <v>35</v>
      </c>
      <c r="F4" t="s">
        <v>101</v>
      </c>
      <c r="G4" t="s">
        <v>43</v>
      </c>
      <c r="H4" t="s">
        <v>102</v>
      </c>
      <c r="I4" t="s">
        <v>34</v>
      </c>
      <c r="J4" s="36" t="s">
        <v>103</v>
      </c>
      <c r="K4" t="s">
        <v>12</v>
      </c>
      <c r="L4" t="s">
        <v>104</v>
      </c>
      <c r="M4" t="s">
        <v>38</v>
      </c>
      <c r="N4" t="s">
        <v>95</v>
      </c>
    </row>
    <row r="5" spans="1:15" x14ac:dyDescent="0.25">
      <c r="A5" t="s">
        <v>9</v>
      </c>
      <c r="B5" t="s">
        <v>105</v>
      </c>
      <c r="C5" t="s">
        <v>51</v>
      </c>
      <c r="D5" t="s">
        <v>103</v>
      </c>
      <c r="E5" t="s">
        <v>43</v>
      </c>
      <c r="F5" t="s">
        <v>97</v>
      </c>
      <c r="G5" t="s">
        <v>34</v>
      </c>
      <c r="H5" t="s">
        <v>95</v>
      </c>
      <c r="I5" t="s">
        <v>12</v>
      </c>
      <c r="J5" s="36" t="s">
        <v>94</v>
      </c>
      <c r="K5" t="s">
        <v>38</v>
      </c>
      <c r="L5" t="s">
        <v>106</v>
      </c>
    </row>
    <row r="6" spans="1:15" x14ac:dyDescent="0.25">
      <c r="A6" t="s">
        <v>5</v>
      </c>
      <c r="B6" t="s">
        <v>107</v>
      </c>
      <c r="C6" t="s">
        <v>35</v>
      </c>
      <c r="D6" t="s">
        <v>108</v>
      </c>
      <c r="E6" t="s">
        <v>29</v>
      </c>
      <c r="F6" t="s">
        <v>109</v>
      </c>
      <c r="G6" t="s">
        <v>33</v>
      </c>
      <c r="H6" t="s">
        <v>103</v>
      </c>
      <c r="I6" t="s">
        <v>36</v>
      </c>
      <c r="J6" s="36" t="s">
        <v>97</v>
      </c>
      <c r="K6" t="s">
        <v>62</v>
      </c>
      <c r="L6" t="s">
        <v>110</v>
      </c>
    </row>
    <row r="7" spans="1:15" x14ac:dyDescent="0.25">
      <c r="A7" t="s">
        <v>7</v>
      </c>
      <c r="B7" t="s">
        <v>111</v>
      </c>
      <c r="C7" t="s">
        <v>43</v>
      </c>
      <c r="D7" t="s">
        <v>112</v>
      </c>
      <c r="E7" t="s">
        <v>34</v>
      </c>
      <c r="F7" t="s">
        <v>106</v>
      </c>
      <c r="G7" t="s">
        <v>12</v>
      </c>
      <c r="H7" t="s">
        <v>113</v>
      </c>
      <c r="I7" t="s">
        <v>38</v>
      </c>
      <c r="J7" s="36" t="s">
        <v>114</v>
      </c>
    </row>
    <row r="8" spans="1:15" x14ac:dyDescent="0.25">
      <c r="A8" t="s">
        <v>6</v>
      </c>
      <c r="B8" t="s">
        <v>115</v>
      </c>
      <c r="C8" t="s">
        <v>5</v>
      </c>
      <c r="D8" t="s">
        <v>95</v>
      </c>
      <c r="E8" t="s">
        <v>22</v>
      </c>
      <c r="F8" t="s">
        <v>116</v>
      </c>
      <c r="G8" t="s">
        <v>55</v>
      </c>
      <c r="H8" t="s">
        <v>117</v>
      </c>
      <c r="I8" t="s">
        <v>48</v>
      </c>
      <c r="J8" s="36" t="s">
        <v>101</v>
      </c>
    </row>
    <row r="9" spans="1:15" x14ac:dyDescent="0.25">
      <c r="A9" t="s">
        <v>8</v>
      </c>
      <c r="B9" t="s">
        <v>97</v>
      </c>
      <c r="C9" t="s">
        <v>29</v>
      </c>
      <c r="D9" t="s">
        <v>113</v>
      </c>
      <c r="E9" t="s">
        <v>26</v>
      </c>
      <c r="F9" t="s">
        <v>113</v>
      </c>
      <c r="G9" t="s">
        <v>13</v>
      </c>
      <c r="H9" t="s">
        <v>118</v>
      </c>
      <c r="I9" t="s">
        <v>49</v>
      </c>
      <c r="J9" s="36" t="s">
        <v>119</v>
      </c>
    </row>
    <row r="10" spans="1:15" x14ac:dyDescent="0.25">
      <c r="A10" t="s">
        <v>120</v>
      </c>
      <c r="B10" t="s">
        <v>121</v>
      </c>
      <c r="C10" t="s">
        <v>42</v>
      </c>
      <c r="D10" t="s">
        <v>117</v>
      </c>
      <c r="E10" t="s">
        <v>33</v>
      </c>
      <c r="F10" t="s">
        <v>122</v>
      </c>
      <c r="G10" t="s">
        <v>36</v>
      </c>
      <c r="H10" t="s">
        <v>109</v>
      </c>
      <c r="I10" t="s">
        <v>62</v>
      </c>
      <c r="J10" s="36" t="s">
        <v>97</v>
      </c>
    </row>
    <row r="11" spans="1:15" x14ac:dyDescent="0.25">
      <c r="C11" t="s">
        <v>34</v>
      </c>
      <c r="D11" t="s">
        <v>123</v>
      </c>
      <c r="E11" t="s">
        <v>24</v>
      </c>
      <c r="F11" t="s">
        <v>97</v>
      </c>
      <c r="G11" t="s">
        <v>38</v>
      </c>
      <c r="H11" t="s">
        <v>102</v>
      </c>
    </row>
    <row r="12" spans="1:15" x14ac:dyDescent="0.25">
      <c r="C12" t="s">
        <v>32</v>
      </c>
      <c r="D12" t="s">
        <v>117</v>
      </c>
      <c r="E12" t="s">
        <v>12</v>
      </c>
      <c r="F12" t="s">
        <v>124</v>
      </c>
      <c r="G12" t="s">
        <v>41</v>
      </c>
      <c r="H12" t="s">
        <v>116</v>
      </c>
    </row>
    <row r="13" spans="1:15" x14ac:dyDescent="0.25">
      <c r="C13" t="s">
        <v>22</v>
      </c>
      <c r="D13" t="s">
        <v>125</v>
      </c>
      <c r="E13" t="s">
        <v>57</v>
      </c>
      <c r="F13" t="s">
        <v>116</v>
      </c>
      <c r="G13" t="s">
        <v>44</v>
      </c>
      <c r="H13" t="s">
        <v>104</v>
      </c>
    </row>
    <row r="14" spans="1:15" x14ac:dyDescent="0.25">
      <c r="C14" t="s">
        <v>65</v>
      </c>
      <c r="D14" t="s">
        <v>97</v>
      </c>
      <c r="E14" t="s">
        <v>55</v>
      </c>
      <c r="F14" t="s">
        <v>93</v>
      </c>
      <c r="G14" t="s">
        <v>48</v>
      </c>
      <c r="H14" t="s">
        <v>98</v>
      </c>
    </row>
    <row r="15" spans="1:15" x14ac:dyDescent="0.25">
      <c r="C15" t="s">
        <v>26</v>
      </c>
      <c r="D15" t="s">
        <v>111</v>
      </c>
      <c r="E15" t="s">
        <v>13</v>
      </c>
      <c r="F15" t="s">
        <v>98</v>
      </c>
      <c r="G15" t="s">
        <v>49</v>
      </c>
      <c r="H15" t="s">
        <v>105</v>
      </c>
    </row>
    <row r="16" spans="1:15" x14ac:dyDescent="0.25">
      <c r="C16" t="s">
        <v>61</v>
      </c>
      <c r="D16" t="s">
        <v>101</v>
      </c>
      <c r="E16" t="s">
        <v>58</v>
      </c>
      <c r="F16" t="s">
        <v>123</v>
      </c>
      <c r="G16" t="s">
        <v>56</v>
      </c>
      <c r="H16" t="s">
        <v>108</v>
      </c>
    </row>
    <row r="17" spans="3:8" x14ac:dyDescent="0.25">
      <c r="C17" t="s">
        <v>33</v>
      </c>
      <c r="D17" t="s">
        <v>113</v>
      </c>
      <c r="E17" t="s">
        <v>20</v>
      </c>
      <c r="F17" t="s">
        <v>116</v>
      </c>
      <c r="G17" t="s">
        <v>18</v>
      </c>
      <c r="H17" t="s">
        <v>113</v>
      </c>
    </row>
    <row r="18" spans="3:8" x14ac:dyDescent="0.25">
      <c r="C18" t="s">
        <v>19</v>
      </c>
      <c r="D18" t="s">
        <v>126</v>
      </c>
      <c r="E18" t="s">
        <v>36</v>
      </c>
      <c r="F18" t="s">
        <v>127</v>
      </c>
      <c r="G18" t="s">
        <v>62</v>
      </c>
      <c r="H18" t="s">
        <v>105</v>
      </c>
    </row>
    <row r="19" spans="3:8" x14ac:dyDescent="0.25">
      <c r="C19" t="s">
        <v>24</v>
      </c>
      <c r="D19" t="s">
        <v>97</v>
      </c>
      <c r="E19" t="s">
        <v>38</v>
      </c>
      <c r="F19" t="s">
        <v>122</v>
      </c>
    </row>
    <row r="20" spans="3:8" x14ac:dyDescent="0.25">
      <c r="C20" t="s">
        <v>25</v>
      </c>
      <c r="D20" t="s">
        <v>109</v>
      </c>
      <c r="E20" t="s">
        <v>39</v>
      </c>
      <c r="F20" t="s">
        <v>113</v>
      </c>
    </row>
    <row r="21" spans="3:8" x14ac:dyDescent="0.25">
      <c r="C21" t="s">
        <v>12</v>
      </c>
      <c r="D21" t="s">
        <v>109</v>
      </c>
      <c r="E21" t="s">
        <v>41</v>
      </c>
      <c r="F21" t="s">
        <v>110</v>
      </c>
    </row>
    <row r="22" spans="3:8" x14ac:dyDescent="0.25">
      <c r="C22" t="s">
        <v>27</v>
      </c>
      <c r="D22" t="s">
        <v>128</v>
      </c>
      <c r="E22" t="s">
        <v>129</v>
      </c>
      <c r="F22" t="s">
        <v>108</v>
      </c>
    </row>
    <row r="23" spans="3:8" x14ac:dyDescent="0.25">
      <c r="C23" t="s">
        <v>57</v>
      </c>
      <c r="D23" t="s">
        <v>110</v>
      </c>
      <c r="E23" t="s">
        <v>44</v>
      </c>
      <c r="F23" t="s">
        <v>98</v>
      </c>
    </row>
    <row r="24" spans="3:8" x14ac:dyDescent="0.25">
      <c r="C24" t="s">
        <v>54</v>
      </c>
      <c r="D24" t="s">
        <v>111</v>
      </c>
      <c r="E24" t="s">
        <v>46</v>
      </c>
      <c r="F24" t="s">
        <v>97</v>
      </c>
    </row>
    <row r="25" spans="3:8" x14ac:dyDescent="0.25">
      <c r="C25" t="s">
        <v>55</v>
      </c>
      <c r="D25" t="s">
        <v>130</v>
      </c>
      <c r="E25" t="s">
        <v>45</v>
      </c>
      <c r="F25" t="s">
        <v>96</v>
      </c>
    </row>
    <row r="26" spans="3:8" x14ac:dyDescent="0.25">
      <c r="C26" t="s">
        <v>30</v>
      </c>
      <c r="D26" t="s">
        <v>131</v>
      </c>
      <c r="E26" t="s">
        <v>48</v>
      </c>
      <c r="F26" t="s">
        <v>110</v>
      </c>
    </row>
    <row r="27" spans="3:8" x14ac:dyDescent="0.25">
      <c r="C27" t="s">
        <v>13</v>
      </c>
      <c r="D27" t="s">
        <v>132</v>
      </c>
      <c r="E27" t="s">
        <v>49</v>
      </c>
      <c r="F27" t="s">
        <v>105</v>
      </c>
    </row>
    <row r="28" spans="3:8" x14ac:dyDescent="0.25">
      <c r="C28" t="s">
        <v>17</v>
      </c>
      <c r="D28" t="s">
        <v>104</v>
      </c>
      <c r="E28" t="s">
        <v>52</v>
      </c>
      <c r="F28" t="s">
        <v>97</v>
      </c>
    </row>
    <row r="29" spans="3:8" x14ac:dyDescent="0.25">
      <c r="C29" t="s">
        <v>58</v>
      </c>
      <c r="D29" t="s">
        <v>100</v>
      </c>
      <c r="E29" t="s">
        <v>31</v>
      </c>
      <c r="F29" t="s">
        <v>109</v>
      </c>
    </row>
    <row r="30" spans="3:8" x14ac:dyDescent="0.25">
      <c r="C30" t="s">
        <v>133</v>
      </c>
      <c r="D30" t="s">
        <v>131</v>
      </c>
      <c r="E30" t="s">
        <v>56</v>
      </c>
      <c r="F30" t="s">
        <v>134</v>
      </c>
    </row>
    <row r="31" spans="3:8" x14ac:dyDescent="0.25">
      <c r="C31" t="s">
        <v>20</v>
      </c>
      <c r="D31" t="s">
        <v>135</v>
      </c>
      <c r="E31" t="s">
        <v>28</v>
      </c>
      <c r="F31" t="s">
        <v>113</v>
      </c>
    </row>
    <row r="32" spans="3:8" x14ac:dyDescent="0.25">
      <c r="C32" t="s">
        <v>40</v>
      </c>
      <c r="D32" t="s">
        <v>118</v>
      </c>
      <c r="E32" t="s">
        <v>18</v>
      </c>
      <c r="F32" t="s">
        <v>112</v>
      </c>
    </row>
    <row r="33" spans="3:6" x14ac:dyDescent="0.25">
      <c r="C33" t="s">
        <v>36</v>
      </c>
      <c r="D33" t="s">
        <v>102</v>
      </c>
      <c r="E33" t="s">
        <v>16</v>
      </c>
      <c r="F33" t="s">
        <v>103</v>
      </c>
    </row>
    <row r="34" spans="3:6" x14ac:dyDescent="0.25">
      <c r="C34" t="s">
        <v>37</v>
      </c>
      <c r="D34" t="s">
        <v>124</v>
      </c>
      <c r="E34" t="s">
        <v>62</v>
      </c>
      <c r="F34" t="s">
        <v>110</v>
      </c>
    </row>
    <row r="35" spans="3:6" x14ac:dyDescent="0.25">
      <c r="C35" t="s">
        <v>38</v>
      </c>
      <c r="D35" t="s">
        <v>105</v>
      </c>
    </row>
    <row r="36" spans="3:6" x14ac:dyDescent="0.25">
      <c r="C36" t="s">
        <v>7</v>
      </c>
      <c r="D36" t="s">
        <v>95</v>
      </c>
    </row>
    <row r="37" spans="3:6" x14ac:dyDescent="0.25">
      <c r="C37" t="s">
        <v>39</v>
      </c>
      <c r="D37" t="s">
        <v>123</v>
      </c>
    </row>
    <row r="38" spans="3:6" x14ac:dyDescent="0.25">
      <c r="C38" t="s">
        <v>11</v>
      </c>
      <c r="D38" t="s">
        <v>103</v>
      </c>
    </row>
    <row r="39" spans="3:6" x14ac:dyDescent="0.25">
      <c r="C39" t="s">
        <v>41</v>
      </c>
      <c r="D39" t="s">
        <v>116</v>
      </c>
    </row>
    <row r="40" spans="3:6" x14ac:dyDescent="0.25">
      <c r="C40" t="s">
        <v>14</v>
      </c>
      <c r="D40" t="s">
        <v>111</v>
      </c>
    </row>
    <row r="41" spans="3:6" x14ac:dyDescent="0.25">
      <c r="C41" t="s">
        <v>53</v>
      </c>
      <c r="D41" t="s">
        <v>110</v>
      </c>
    </row>
    <row r="42" spans="3:6" x14ac:dyDescent="0.25">
      <c r="C42" t="s">
        <v>129</v>
      </c>
      <c r="D42" t="s">
        <v>94</v>
      </c>
    </row>
    <row r="43" spans="3:6" x14ac:dyDescent="0.25">
      <c r="C43" t="s">
        <v>44</v>
      </c>
      <c r="D43" t="s">
        <v>106</v>
      </c>
    </row>
    <row r="44" spans="3:6" x14ac:dyDescent="0.25">
      <c r="C44" t="s">
        <v>21</v>
      </c>
      <c r="D44" t="s">
        <v>97</v>
      </c>
    </row>
    <row r="45" spans="3:6" x14ac:dyDescent="0.25">
      <c r="C45" t="s">
        <v>46</v>
      </c>
      <c r="D45" t="s">
        <v>105</v>
      </c>
    </row>
    <row r="46" spans="3:6" x14ac:dyDescent="0.25">
      <c r="C46" t="s">
        <v>59</v>
      </c>
      <c r="D46" t="s">
        <v>136</v>
      </c>
    </row>
    <row r="47" spans="3:6" x14ac:dyDescent="0.25">
      <c r="C47" t="s">
        <v>60</v>
      </c>
      <c r="D47" t="s">
        <v>110</v>
      </c>
    </row>
    <row r="48" spans="3:6" x14ac:dyDescent="0.25">
      <c r="C48" t="s">
        <v>45</v>
      </c>
      <c r="D48" t="s">
        <v>135</v>
      </c>
    </row>
    <row r="49" spans="3:4" x14ac:dyDescent="0.25">
      <c r="C49" t="s">
        <v>48</v>
      </c>
      <c r="D49" t="s">
        <v>123</v>
      </c>
    </row>
    <row r="50" spans="3:4" x14ac:dyDescent="0.25">
      <c r="C50" t="s">
        <v>23</v>
      </c>
      <c r="D50" t="s">
        <v>104</v>
      </c>
    </row>
    <row r="51" spans="3:4" x14ac:dyDescent="0.25">
      <c r="C51" t="s">
        <v>49</v>
      </c>
      <c r="D51" t="s">
        <v>95</v>
      </c>
    </row>
    <row r="52" spans="3:4" x14ac:dyDescent="0.25">
      <c r="C52" t="s">
        <v>50</v>
      </c>
      <c r="D52" t="s">
        <v>137</v>
      </c>
    </row>
    <row r="53" spans="3:4" x14ac:dyDescent="0.25">
      <c r="C53" t="s">
        <v>52</v>
      </c>
      <c r="D53" t="s">
        <v>132</v>
      </c>
    </row>
    <row r="54" spans="3:4" x14ac:dyDescent="0.25">
      <c r="C54" t="s">
        <v>138</v>
      </c>
      <c r="D54" t="s">
        <v>116</v>
      </c>
    </row>
    <row r="55" spans="3:4" x14ac:dyDescent="0.25">
      <c r="C55" t="s">
        <v>31</v>
      </c>
      <c r="D55" t="s">
        <v>100</v>
      </c>
    </row>
    <row r="56" spans="3:4" x14ac:dyDescent="0.25">
      <c r="C56" t="s">
        <v>139</v>
      </c>
      <c r="D56" t="s">
        <v>124</v>
      </c>
    </row>
    <row r="57" spans="3:4" x14ac:dyDescent="0.25">
      <c r="C57" t="s">
        <v>15</v>
      </c>
      <c r="D57" t="s">
        <v>96</v>
      </c>
    </row>
    <row r="58" spans="3:4" x14ac:dyDescent="0.25">
      <c r="C58" t="s">
        <v>56</v>
      </c>
      <c r="D58" t="s">
        <v>116</v>
      </c>
    </row>
    <row r="59" spans="3:4" x14ac:dyDescent="0.25">
      <c r="C59" t="s">
        <v>28</v>
      </c>
      <c r="D59" t="s">
        <v>116</v>
      </c>
    </row>
    <row r="60" spans="3:4" x14ac:dyDescent="0.25">
      <c r="C60" t="s">
        <v>8</v>
      </c>
      <c r="D60" t="s">
        <v>140</v>
      </c>
    </row>
    <row r="61" spans="3:4" x14ac:dyDescent="0.25">
      <c r="C61" t="s">
        <v>18</v>
      </c>
      <c r="D61" t="s">
        <v>116</v>
      </c>
    </row>
    <row r="62" spans="3:4" x14ac:dyDescent="0.25">
      <c r="C62" t="s">
        <v>141</v>
      </c>
      <c r="D62" t="s">
        <v>142</v>
      </c>
    </row>
    <row r="63" spans="3:4" x14ac:dyDescent="0.25">
      <c r="C63" t="s">
        <v>16</v>
      </c>
      <c r="D63" t="s">
        <v>134</v>
      </c>
    </row>
    <row r="64" spans="3:4" x14ac:dyDescent="0.25">
      <c r="C64" t="s">
        <v>47</v>
      </c>
      <c r="D64" t="s">
        <v>109</v>
      </c>
    </row>
    <row r="65" spans="3:4" x14ac:dyDescent="0.25">
      <c r="C65" t="s">
        <v>62</v>
      </c>
      <c r="D65" t="s">
        <v>112</v>
      </c>
    </row>
    <row r="66" spans="3:4" x14ac:dyDescent="0.25">
      <c r="C66" t="s">
        <v>63</v>
      </c>
      <c r="D66" t="s">
        <v>95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D1C58-090F-4F85-BA2C-0EAEB216E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Bracket</vt:lpstr>
      <vt:lpstr>Images</vt:lpstr>
      <vt:lpstr>Seeds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McCready</cp:lastModifiedBy>
  <dcterms:modified xsi:type="dcterms:W3CDTF">2021-02-27T07:05:05Z</dcterms:modified>
</cp:coreProperties>
</file>