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big data" sheetId="1" state="visible" r:id="rId2"/>
    <sheet name="small data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<sst xmlns="http://schemas.openxmlformats.org/spreadsheetml/2006/main" count="121" uniqueCount="76">
  <si>
    <t>URL</t>
  </si>
  <si>
    <t>title</t>
  </si>
  <si>
    <t>total_DLCs</t>
  </si>
  <si>
    <t>total_addons</t>
  </si>
  <si>
    <t>total_ratings</t>
  </si>
  <si>
    <t>price</t>
  </si>
  <si>
    <t>release_date</t>
  </si>
  <si>
    <t>addon_title</t>
  </si>
  <si>
    <t>addon_type</t>
  </si>
  <si>
    <t>addon_price</t>
  </si>
  <si>
    <t>revenue_price</t>
  </si>
  <si>
    <t>addon_url</t>
  </si>
  <si>
    <t>addon_release_date</t>
  </si>
  <si>
    <t>addon_total_ratings</t>
  </si>
  <si>
    <t>addon_platform</t>
  </si>
  <si>
    <t>http://marketplace.xbox.com/en-US/Product/ASURAS-WRATH/66acd000-77fe-1000-9115-d80243430817?nosplash=1</t>
  </si>
  <si>
    <t>ASURA'S WRATH</t>
  </si>
  <si>
    <t>Lost Episode 2</t>
  </si>
  <si>
    <t>add-on</t>
  </si>
  <si>
    <t>http://marketplace.xbox.com/en-US/Product/Lost-Episode-2/186644af-704c-4c48-bf48-8f276b6653b9</t>
  </si>
  <si>
    <t>Xbox360</t>
  </si>
  <si>
    <t>http://marketplace.xbox.com/en-US/Product/ASURAS-WRATH/66acd000-77fe-1000-9115-d80243430817?nosplash=2</t>
  </si>
  <si>
    <t>Lost Episode 1</t>
  </si>
  <si>
    <t>http://marketplace.xbox.com/en-US/Product/Lost-Episode-1/42d3be6c-e689-4fe2-83f7-5e7263b98c9d</t>
  </si>
  <si>
    <t>http://marketplace.xbox.com/en-US/Product/ASURAS-WRATH/66acd000-77fe-1000-9115-d80243430817?nosplash=3</t>
  </si>
  <si>
    <t>Episode Pack: Part IV</t>
  </si>
  <si>
    <t>http://marketplace.xbox.com/en-US/Product/Episode-Pack-Part-IV/a2700a3b-2a5b-4fab-9c0e-41e86db80980</t>
  </si>
  <si>
    <t>http://marketplace.xbox.com/en-US/Product/ASURAS-WRATH/66acd000-77fe-1000-9115-d80243430817?nosplash=4</t>
  </si>
  <si>
    <t>Episode 15.5</t>
  </si>
  <si>
    <t>http://marketplace.xbox.com/en-US/Product/Episode-155/ff79ccfa-8ccd-43c6-9836-f480b301ed1c</t>
  </si>
  <si>
    <t>http://marketplace.xbox.com/en-US/Product/ASURAS-WRATH/66acd000-77fe-1000-9115-d80243430817?nosplash=5</t>
  </si>
  <si>
    <t>Episode 11.5</t>
  </si>
  <si>
    <t>http://marketplace.xbox.com/en-US/Product/Episode-115/0d07cdf4-9ecd-4beb-8d7b-a066e27f687a</t>
  </si>
  <si>
    <t>ASURA'S WRATH Demo</t>
  </si>
  <si>
    <t>demo</t>
  </si>
  <si>
    <t>free</t>
  </si>
  <si>
    <t>http://marketplace.xbox.com/en-US/Product/ASURAS-WRATH-Demo/66acd000-77fe-1000-9115-d80243438825</t>
  </si>
  <si>
    <t>ASURA'S WRATH TGS Trailer 2011</t>
  </si>
  <si>
    <t>videos</t>
  </si>
  <si>
    <t>http://marketplace.xbox.com/en-US/Product/ASURAS-WRATH-TGS-Trailer-2011/e5106430-609e-4da4-9298-eaff2ddd63a8</t>
  </si>
  <si>
    <t>ASURA'S WRATH Trailer (E3 2011)</t>
  </si>
  <si>
    <t>http://marketplace.xbox.com/en-US/Product/ASURAS-WRATH-Trailer-E3-2011/55b456df-4560-4cfd-98ac-463bd2a8b690</t>
  </si>
  <si>
    <t>Asura's Wrath April 2011 Trailer</t>
  </si>
  <si>
    <t>http://marketplace.xbox.com/en-US/Product/Asuras-Wrath-April-2011-Trailer/50a9192f-2e56-44e5-99c6-7f10c5c4d09e</t>
  </si>
  <si>
    <t>Tokyo Game Show 2010 Trailer</t>
  </si>
  <si>
    <t>http://marketplace.xbox.com/en-US/Product/Tokyo-Game-Show-2010-Trailer/bfe2c305-ac7a-4895-a145-b8ccce4443c6</t>
  </si>
  <si>
    <t>all categories</t>
  </si>
  <si>
    <t>just the addon category</t>
  </si>
  <si>
    <t>free, price, or unavailable</t>
  </si>
  <si>
    <t>0 if free or unavailable</t>
  </si>
  <si>
    <t>paid_DLCs</t>
  </si>
  <si>
    <t>free_DLCs</t>
  </si>
  <si>
    <t>unavailable_DLCs</t>
  </si>
  <si>
    <t>paid_addons</t>
  </si>
  <si>
    <t>free_addons</t>
  </si>
  <si>
    <t>unavailable_addons</t>
  </si>
  <si>
    <t>percent_ratings_paid_DLC</t>
  </si>
  <si>
    <t>percent_ratings_free_DLC</t>
  </si>
  <si>
    <t>percent_ratings_unavailable_DLC</t>
  </si>
  <si>
    <t>percent_ratings_paid_addon</t>
  </si>
  <si>
    <t>percent_ratings_free_addon</t>
  </si>
  <si>
    <t>percent_ratings_unavailable_addon</t>
  </si>
  <si>
    <t>DLC_total_ratings</t>
  </si>
  <si>
    <t>first_addon_days</t>
  </si>
  <si>
    <t>last_addon_days</t>
  </si>
  <si>
    <t>average_days_between_addons</t>
  </si>
  <si>
    <t>DLC_revenue</t>
  </si>
  <si>
    <t>DLC_revenue_percent</t>
  </si>
  <si>
    <t>addon_revenue</t>
  </si>
  <si>
    <t>addon_revenue_percent</t>
  </si>
  <si>
    <t>days that first addon released since game release</t>
  </si>
  <si>
    <t>days since last add-on release</t>
  </si>
  <si>
    <t>average number of days between add-on release dates</t>
  </si>
  <si>
    <t>price * DLC_ratings / game ratings (sum for all DLC)</t>
  </si>
  <si>
    <t>revenue / game price</t>
  </si>
  <si>
    <t>price * add-on_ratings / game ratings (sum for all add-ons)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</si>
</sst>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.00_);[RED]&quot;($&quot;#,##0.00\)"/>
    <numFmt numFmtId="166" formatCode="DD/MMM/YY"/>
    <numFmt numFmtId="167" formatCode="DD/MM/YYYY"/>
    <numFmt numFmtId="168" formatCode="0%"/>
    <numFmt numFmtId="169" formatCode="0.0%"/>
    <numFmt numFmtId="170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N11" activeCellId="0" sqref="N11"/>
    </sheetView>
  </sheetViews>
  <sheetFormatPr defaultRowHeight="15"/>
  <cols>
    <col collapsed="false" hidden="false" max="1" min="1" style="0" width="102.010204081633"/>
    <col collapsed="false" hidden="false" max="2" min="2" style="0" width="15.8214285714286"/>
    <col collapsed="false" hidden="false" max="3" min="3" style="0" width="14.3826530612245"/>
    <col collapsed="false" hidden="false" max="4" min="4" style="0" width="22.984693877551"/>
    <col collapsed="false" hidden="false" max="5" min="5" style="0" width="12.5816326530612"/>
    <col collapsed="false" hidden="false" max="6" min="6" style="0" width="7.49489795918367"/>
    <col collapsed="false" hidden="false" max="7" min="7" style="0" width="18.4744897959184"/>
    <col collapsed="false" hidden="false" max="8" min="8" style="0" width="30.0663265306122"/>
    <col collapsed="false" hidden="false" max="9" min="9" style="0" width="12.015306122449"/>
    <col collapsed="false" hidden="false" max="10" min="10" style="0" width="24"/>
    <col collapsed="false" hidden="false" max="11" min="11" style="0" width="21.1836734693878"/>
    <col collapsed="false" hidden="false" max="12" min="12" style="0" width="106.663265306122"/>
    <col collapsed="false" hidden="false" max="13" min="13" style="0" width="19.4948979591837"/>
    <col collapsed="false" hidden="false" max="14" min="14" style="0" width="19.0714285714286"/>
    <col collapsed="false" hidden="false" max="15" min="15" style="0" width="15.6836734693878"/>
    <col collapsed="false" hidden="false" max="1025" min="16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C2" s="0" t="n">
        <v>10</v>
      </c>
      <c r="D2" s="0" t="n">
        <v>5</v>
      </c>
      <c r="E2" s="0" t="n">
        <v>13433</v>
      </c>
      <c r="F2" s="1" t="n">
        <v>39.99</v>
      </c>
      <c r="G2" s="2" t="n">
        <v>40960</v>
      </c>
      <c r="H2" s="0" t="s">
        <v>17</v>
      </c>
      <c r="I2" s="0" t="s">
        <v>18</v>
      </c>
      <c r="J2" s="1" t="n">
        <v>1.99</v>
      </c>
      <c r="K2" s="1" t="n">
        <v>1.99</v>
      </c>
      <c r="L2" s="0" t="s">
        <v>19</v>
      </c>
      <c r="M2" s="2" t="n">
        <v>41044</v>
      </c>
      <c r="N2" s="0" t="n">
        <v>287</v>
      </c>
      <c r="O2" s="0" t="s">
        <v>20</v>
      </c>
    </row>
    <row r="3" customFormat="false" ht="15" hidden="false" customHeight="false" outlineLevel="0" collapsed="false">
      <c r="A3" s="0" t="s">
        <v>21</v>
      </c>
      <c r="B3" s="0" t="s">
        <v>16</v>
      </c>
      <c r="C3" s="0" t="n">
        <v>10</v>
      </c>
      <c r="D3" s="0" t="n">
        <v>5</v>
      </c>
      <c r="E3" s="0" t="n">
        <v>13433</v>
      </c>
      <c r="F3" s="1" t="n">
        <v>39.99</v>
      </c>
      <c r="G3" s="2" t="n">
        <v>40960</v>
      </c>
      <c r="H3" s="0" t="s">
        <v>22</v>
      </c>
      <c r="I3" s="0" t="s">
        <v>18</v>
      </c>
      <c r="J3" s="1" t="n">
        <v>1.99</v>
      </c>
      <c r="K3" s="1" t="n">
        <v>1.99</v>
      </c>
      <c r="L3" s="0" t="s">
        <v>23</v>
      </c>
      <c r="M3" s="2" t="n">
        <v>41037</v>
      </c>
      <c r="N3" s="0" t="n">
        <v>340</v>
      </c>
      <c r="O3" s="0" t="s">
        <v>20</v>
      </c>
    </row>
    <row r="4" customFormat="false" ht="15" hidden="false" customHeight="false" outlineLevel="0" collapsed="false">
      <c r="A4" s="0" t="s">
        <v>24</v>
      </c>
      <c r="B4" s="0" t="s">
        <v>16</v>
      </c>
      <c r="C4" s="0" t="n">
        <v>10</v>
      </c>
      <c r="D4" s="0" t="n">
        <v>5</v>
      </c>
      <c r="E4" s="0" t="n">
        <v>13433</v>
      </c>
      <c r="F4" s="1" t="n">
        <v>39.99</v>
      </c>
      <c r="G4" s="2" t="n">
        <v>40960</v>
      </c>
      <c r="H4" s="0" t="s">
        <v>25</v>
      </c>
      <c r="I4" s="0" t="s">
        <v>18</v>
      </c>
      <c r="J4" s="1" t="n">
        <v>6.99</v>
      </c>
      <c r="K4" s="1" t="n">
        <v>6.99</v>
      </c>
      <c r="L4" s="0" t="s">
        <v>26</v>
      </c>
      <c r="M4" s="2" t="n">
        <v>41023</v>
      </c>
      <c r="N4" s="0" t="n">
        <v>511</v>
      </c>
      <c r="O4" s="0" t="s">
        <v>20</v>
      </c>
    </row>
    <row r="5" customFormat="false" ht="15" hidden="false" customHeight="false" outlineLevel="0" collapsed="false">
      <c r="A5" s="0" t="s">
        <v>27</v>
      </c>
      <c r="B5" s="0" t="s">
        <v>16</v>
      </c>
      <c r="C5" s="0" t="n">
        <v>10</v>
      </c>
      <c r="D5" s="0" t="n">
        <v>5</v>
      </c>
      <c r="E5" s="0" t="n">
        <v>13433</v>
      </c>
      <c r="F5" s="1" t="n">
        <v>39.99</v>
      </c>
      <c r="G5" s="2" t="n">
        <v>40960</v>
      </c>
      <c r="H5" s="0" t="s">
        <v>28</v>
      </c>
      <c r="I5" s="0" t="s">
        <v>18</v>
      </c>
      <c r="J5" s="1" t="n">
        <v>1.99</v>
      </c>
      <c r="K5" s="1" t="n">
        <v>1.99</v>
      </c>
      <c r="L5" s="0" t="s">
        <v>29</v>
      </c>
      <c r="M5" s="2" t="n">
        <v>41002</v>
      </c>
      <c r="N5" s="0" t="n">
        <v>287</v>
      </c>
      <c r="O5" s="0" t="s">
        <v>20</v>
      </c>
    </row>
    <row r="6" customFormat="false" ht="15" hidden="false" customHeight="false" outlineLevel="0" collapsed="false">
      <c r="A6" s="0" t="s">
        <v>30</v>
      </c>
      <c r="B6" s="0" t="s">
        <v>16</v>
      </c>
      <c r="C6" s="0" t="n">
        <v>10</v>
      </c>
      <c r="D6" s="0" t="n">
        <v>5</v>
      </c>
      <c r="E6" s="0" t="n">
        <v>13433</v>
      </c>
      <c r="F6" s="1" t="n">
        <v>39.99</v>
      </c>
      <c r="G6" s="2" t="n">
        <v>40960</v>
      </c>
      <c r="H6" s="0" t="s">
        <v>31</v>
      </c>
      <c r="I6" s="0" t="s">
        <v>18</v>
      </c>
      <c r="J6" s="1" t="n">
        <v>1.99</v>
      </c>
      <c r="K6" s="1" t="n">
        <v>1.99</v>
      </c>
      <c r="L6" s="0" t="s">
        <v>32</v>
      </c>
      <c r="M6" s="2" t="n">
        <v>40995</v>
      </c>
      <c r="N6" s="0" t="n">
        <v>318</v>
      </c>
      <c r="O6" s="0" t="s">
        <v>20</v>
      </c>
    </row>
    <row r="7" customFormat="false" ht="15" hidden="false" customHeight="false" outlineLevel="0" collapsed="false">
      <c r="A7" s="0" t="s">
        <v>15</v>
      </c>
      <c r="B7" s="0" t="s">
        <v>16</v>
      </c>
      <c r="C7" s="0" t="n">
        <v>10</v>
      </c>
      <c r="D7" s="0" t="n">
        <v>5</v>
      </c>
      <c r="E7" s="0" t="n">
        <v>13433</v>
      </c>
      <c r="F7" s="1" t="n">
        <v>39.99</v>
      </c>
      <c r="G7" s="2" t="n">
        <v>40960</v>
      </c>
      <c r="H7" s="0" t="s">
        <v>33</v>
      </c>
      <c r="I7" s="0" t="s">
        <v>34</v>
      </c>
      <c r="J7" s="0" t="s">
        <v>35</v>
      </c>
      <c r="K7" s="1" t="n">
        <v>0</v>
      </c>
      <c r="L7" s="0" t="s">
        <v>36</v>
      </c>
      <c r="M7" s="3" t="n">
        <v>40925</v>
      </c>
      <c r="N7" s="0" t="n">
        <v>12465</v>
      </c>
      <c r="O7" s="0" t="s">
        <v>20</v>
      </c>
    </row>
    <row r="8" customFormat="false" ht="15" hidden="false" customHeight="false" outlineLevel="0" collapsed="false">
      <c r="A8" s="0" t="s">
        <v>21</v>
      </c>
      <c r="B8" s="0" t="s">
        <v>16</v>
      </c>
      <c r="C8" s="0" t="n">
        <v>10</v>
      </c>
      <c r="D8" s="0" t="n">
        <v>5</v>
      </c>
      <c r="E8" s="0" t="n">
        <v>13433</v>
      </c>
      <c r="F8" s="1" t="n">
        <v>39.99</v>
      </c>
      <c r="G8" s="2" t="n">
        <v>40960</v>
      </c>
      <c r="H8" s="0" t="s">
        <v>37</v>
      </c>
      <c r="I8" s="0" t="s">
        <v>38</v>
      </c>
      <c r="J8" s="0" t="s">
        <v>35</v>
      </c>
      <c r="K8" s="1" t="n">
        <v>0</v>
      </c>
      <c r="L8" s="0" t="s">
        <v>39</v>
      </c>
      <c r="M8" s="3" t="n">
        <v>40801</v>
      </c>
      <c r="N8" s="0" t="n">
        <v>128</v>
      </c>
      <c r="O8" s="0" t="s">
        <v>20</v>
      </c>
    </row>
    <row r="9" customFormat="false" ht="15" hidden="false" customHeight="false" outlineLevel="0" collapsed="false">
      <c r="A9" s="0" t="s">
        <v>24</v>
      </c>
      <c r="B9" s="0" t="s">
        <v>16</v>
      </c>
      <c r="C9" s="0" t="n">
        <v>10</v>
      </c>
      <c r="D9" s="0" t="n">
        <v>5</v>
      </c>
      <c r="E9" s="0" t="n">
        <v>13433</v>
      </c>
      <c r="F9" s="1" t="n">
        <v>39.99</v>
      </c>
      <c r="G9" s="2" t="n">
        <v>40960</v>
      </c>
      <c r="H9" s="0" t="s">
        <v>40</v>
      </c>
      <c r="I9" s="0" t="s">
        <v>38</v>
      </c>
      <c r="J9" s="0" t="s">
        <v>35</v>
      </c>
      <c r="K9" s="1" t="n">
        <v>0</v>
      </c>
      <c r="L9" s="0" t="s">
        <v>41</v>
      </c>
      <c r="M9" s="3" t="n">
        <v>40702</v>
      </c>
      <c r="N9" s="0" t="n">
        <v>93</v>
      </c>
      <c r="O9" s="0" t="s">
        <v>20</v>
      </c>
    </row>
    <row r="10" customFormat="false" ht="15" hidden="false" customHeight="false" outlineLevel="0" collapsed="false">
      <c r="A10" s="0" t="s">
        <v>27</v>
      </c>
      <c r="B10" s="0" t="s">
        <v>16</v>
      </c>
      <c r="C10" s="0" t="n">
        <v>10</v>
      </c>
      <c r="D10" s="0" t="n">
        <v>5</v>
      </c>
      <c r="E10" s="0" t="n">
        <v>13433</v>
      </c>
      <c r="F10" s="1" t="n">
        <v>39.99</v>
      </c>
      <c r="G10" s="2" t="n">
        <v>40960</v>
      </c>
      <c r="H10" s="0" t="s">
        <v>42</v>
      </c>
      <c r="I10" s="0" t="s">
        <v>38</v>
      </c>
      <c r="J10" s="0" t="s">
        <v>35</v>
      </c>
      <c r="K10" s="1" t="n">
        <v>0</v>
      </c>
      <c r="L10" s="0" t="s">
        <v>43</v>
      </c>
      <c r="M10" s="3" t="n">
        <v>40646</v>
      </c>
      <c r="N10" s="0" t="n">
        <v>111</v>
      </c>
      <c r="O10" s="0" t="s">
        <v>20</v>
      </c>
    </row>
    <row r="11" customFormat="false" ht="13.8" hidden="false" customHeight="false" outlineLevel="0" collapsed="false">
      <c r="A11" s="0" t="s">
        <v>30</v>
      </c>
      <c r="B11" s="0" t="s">
        <v>16</v>
      </c>
      <c r="C11" s="0" t="n">
        <v>10</v>
      </c>
      <c r="D11" s="0" t="n">
        <v>5</v>
      </c>
      <c r="E11" s="0" t="n">
        <v>13433</v>
      </c>
      <c r="F11" s="1" t="n">
        <v>39.99</v>
      </c>
      <c r="G11" s="2" t="n">
        <v>40960</v>
      </c>
      <c r="H11" s="0" t="s">
        <v>44</v>
      </c>
      <c r="I11" s="0" t="s">
        <v>38</v>
      </c>
      <c r="J11" s="0" t="s">
        <v>35</v>
      </c>
      <c r="K11" s="1" t="n">
        <v>0</v>
      </c>
      <c r="L11" s="0" t="s">
        <v>45</v>
      </c>
      <c r="M11" s="3" t="n">
        <v>40437</v>
      </c>
      <c r="N11" s="0" t="n">
        <v>196</v>
      </c>
      <c r="O11" s="0" t="s">
        <v>20</v>
      </c>
    </row>
    <row r="12" customFormat="false" ht="15" hidden="false" customHeight="false" outlineLevel="0" collapsed="false">
      <c r="K12" s="1"/>
    </row>
    <row r="13" customFormat="false" ht="15" hidden="false" customHeight="false" outlineLevel="0" collapsed="false">
      <c r="C13" s="0" t="s">
        <v>46</v>
      </c>
      <c r="D13" s="0" t="s">
        <v>47</v>
      </c>
      <c r="J13" s="0" t="s">
        <v>48</v>
      </c>
      <c r="K13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T2" activeCellId="0" sqref="T2"/>
    </sheetView>
  </sheetViews>
  <sheetFormatPr defaultRowHeight="15"/>
  <cols>
    <col collapsed="false" hidden="false" max="1" min="1" style="0" width="102.010204081633"/>
    <col collapsed="false" hidden="false" max="2" min="2" style="0" width="15.8214285714286"/>
    <col collapsed="false" hidden="false" max="3" min="3" style="0" width="10.7448979591837"/>
    <col collapsed="false" hidden="false" max="4" min="4" style="0" width="13.0051020408163"/>
    <col collapsed="false" hidden="false" max="5" min="5" style="0" width="12.5816326530612"/>
    <col collapsed="false" hidden="false" max="6" min="6" style="0" width="7.49489795918367"/>
    <col collapsed="false" hidden="false" max="7" min="7" style="0" width="13.0051020408163"/>
    <col collapsed="false" hidden="false" max="8" min="8" style="0" width="10.4642857142857"/>
    <col collapsed="false" hidden="false" max="9" min="9" style="0" width="10.3214285714286"/>
    <col collapsed="false" hidden="false" max="10" min="10" style="0" width="16.8112244897959"/>
    <col collapsed="false" hidden="false" max="11" min="11" style="0" width="12.7142857142857"/>
    <col collapsed="false" hidden="false" max="12" min="12" style="0" width="12.5816326530612"/>
    <col collapsed="false" hidden="false" max="13" min="13" style="0" width="19.0714285714286"/>
    <col collapsed="false" hidden="false" max="14" min="14" style="0" width="24.2908163265306"/>
    <col collapsed="false" hidden="false" max="15" min="15" style="0" width="24.1479591836735"/>
    <col collapsed="false" hidden="false" max="16" min="16" style="0" width="30.6326530612245"/>
    <col collapsed="false" hidden="false" max="17" min="17" style="0" width="26.5408163265306"/>
    <col collapsed="false" hidden="false" max="18" min="18" style="0" width="26.4030612244898"/>
    <col collapsed="false" hidden="false" max="19" min="19" style="0" width="32.8928571428571"/>
    <col collapsed="false" hidden="false" max="20" min="20" style="0" width="16.8112244897959"/>
    <col collapsed="false" hidden="false" max="21" min="21" style="0" width="19.0714285714286"/>
    <col collapsed="false" hidden="false" max="22" min="22" style="0" width="44.4591836734694"/>
    <col collapsed="false" hidden="false" max="23" min="23" style="0" width="27.530612244898"/>
    <col collapsed="false" hidden="false" max="24" min="24" style="0" width="49.530612244898"/>
    <col collapsed="false" hidden="false" max="25" min="25" style="0" width="51.765306122449"/>
    <col collapsed="false" hidden="false" max="26" min="26" style="0" width="28.7704081632653"/>
    <col collapsed="false" hidden="false" max="27" min="27" style="0" width="52.2142857142857"/>
    <col collapsed="false" hidden="false" max="28" min="28" style="0" width="23.1530612244898"/>
    <col collapsed="false" hidden="false" max="29" min="29" style="0" width="11.5204081632653"/>
    <col collapsed="false" hidden="false" max="1025" min="30" style="0" width="8.7295918367346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50</v>
      </c>
      <c r="I1" s="0" t="s">
        <v>51</v>
      </c>
      <c r="J1" s="0" t="s">
        <v>52</v>
      </c>
      <c r="K1" s="0" t="s">
        <v>53</v>
      </c>
      <c r="L1" s="0" t="s">
        <v>54</v>
      </c>
      <c r="M1" s="0" t="s">
        <v>55</v>
      </c>
      <c r="N1" s="4" t="s">
        <v>56</v>
      </c>
      <c r="O1" s="4" t="s">
        <v>57</v>
      </c>
      <c r="P1" s="4" t="s">
        <v>58</v>
      </c>
      <c r="Q1" s="4" t="s">
        <v>59</v>
      </c>
      <c r="R1" s="4" t="s">
        <v>60</v>
      </c>
      <c r="S1" s="4" t="s">
        <v>61</v>
      </c>
      <c r="T1" s="4" t="s">
        <v>62</v>
      </c>
      <c r="U1" s="4" t="s">
        <v>13</v>
      </c>
      <c r="V1" s="0" t="s">
        <v>63</v>
      </c>
      <c r="W1" s="0" t="s">
        <v>64</v>
      </c>
      <c r="X1" s="4" t="s">
        <v>65</v>
      </c>
      <c r="Y1" s="4" t="s">
        <v>66</v>
      </c>
      <c r="Z1" s="4" t="s">
        <v>67</v>
      </c>
      <c r="AA1" s="4" t="s">
        <v>68</v>
      </c>
      <c r="AB1" s="4" t="s">
        <v>69</v>
      </c>
    </row>
    <row r="2" customFormat="false" ht="13.8" hidden="false" customHeight="false" outlineLevel="0" collapsed="false">
      <c r="A2" s="0" t="s">
        <v>15</v>
      </c>
      <c r="B2" s="0" t="s">
        <v>16</v>
      </c>
      <c r="C2" s="0" t="n">
        <v>10</v>
      </c>
      <c r="D2" s="0" t="n">
        <v>5</v>
      </c>
      <c r="E2" s="0" t="n">
        <v>13433</v>
      </c>
      <c r="F2" s="1" t="n">
        <v>39.99</v>
      </c>
      <c r="G2" s="2" t="n">
        <v>40960</v>
      </c>
      <c r="H2" s="0" t="n">
        <f aca="false">COUNTIF('big data'!$K$2:$K$11,"&gt;0")</f>
        <v>5</v>
      </c>
      <c r="I2" s="0" t="n">
        <f aca="false">COUNTIF('big data'!$K$2:$K$11,"=0")</f>
        <v>5</v>
      </c>
      <c r="J2" s="0" t="n">
        <f aca="false">COUNTIF('big data'!$K$2:$K$11,"=unavailable")</f>
        <v>0</v>
      </c>
      <c r="K2" s="0" t="n">
        <f aca="false">COUNTIFS('big data'!$K$2:$K$11,"&gt;0",'big data'!$I$2:$I$11,"=add-on")</f>
        <v>5</v>
      </c>
      <c r="L2" s="0" t="n">
        <f aca="false">COUNTIFS('big data'!$K$2:$K$11,"=0",'big data'!$I$2:$I$11,"=add-on")</f>
        <v>0</v>
      </c>
      <c r="M2" s="0" t="n">
        <f aca="false">COUNTIFS('big data'!$K$2:$K$11,"=unavailable",'big data'!$I$2:$I$11,"=add-on")</f>
        <v>0</v>
      </c>
      <c r="N2" s="5" t="n">
        <f aca="false">SUMIFS('big data'!N2:N11,'big data'!J2:J11,"&gt;0")/T2</f>
        <v>0.118281758957655</v>
      </c>
      <c r="O2" s="6" t="n">
        <f aca="false">SUMIFS('big data'!N2:N11,'big data'!J2:J11,"=free")/T2</f>
        <v>0.881718241042345</v>
      </c>
      <c r="P2" s="6" t="n">
        <f aca="false">SUMIFS('big data'!N2:N11,'big data'!J2:J11,"=unavailable")/T2</f>
        <v>0</v>
      </c>
      <c r="Q2" s="6" t="n">
        <f aca="false">SUMIFS('big data'!N2:N11,'big data'!J2:J11,"&gt;0",'big data'!I2:I11,"=add-on")/U2</f>
        <v>1</v>
      </c>
      <c r="R2" s="6" t="n">
        <f aca="false">SUMIFS('big data'!N2:N11,'big data'!J2:J11,"=free",'big data'!I2:I11,"=add-on")/U2</f>
        <v>0</v>
      </c>
      <c r="S2" s="6" t="n">
        <f aca="false">SUMIFS('big data'!N2:N11,'big data'!J2:J11,"=unavailable",'big data'!I2:I11,"=add-on")/U2</f>
        <v>0</v>
      </c>
      <c r="T2" s="0" t="n">
        <f aca="false">SUM('big data'!$N$2:$N$11)</f>
        <v>14736</v>
      </c>
      <c r="U2" s="0" t="n">
        <f aca="false">SUM(IF('big data'!I2:I11="add-on",'big data'!$N$2:$N$11))</f>
        <v>1743</v>
      </c>
      <c r="V2" s="7" t="n">
        <f aca="false">MIN(IF('big data'!I2:I11="add-on",'big data'!M2:M11))-MIN('big data'!G2:G11)</f>
        <v>35</v>
      </c>
      <c r="W2" s="7" t="n">
        <f aca="true">TODAY()-MAX(IF('big data'!I2:I11="add-on",'big data'!M2:M11))</f>
        <v>988</v>
      </c>
      <c r="X2" s="0" t="e">
        <f aca="false">(MAX(IF('big data'!I2:I11="add-on",'big data'!M2:M11))-MIN(IF('big data'!I2:I11="add-on",'big data'!M2:M11)))/COUNT(IF('big data'!I2:I11="add-on",'big data'!P2:P11))</f>
        <v>#DIV/0!</v>
      </c>
      <c r="Y2" s="1" t="n">
        <f aca="false">SUMPRODUCT('big data'!K2:K11,'big data'!N2:N11)/MIN('big data'!E2:E11)</f>
        <v>0.448415841584159</v>
      </c>
      <c r="Z2" s="6" t="n">
        <f aca="false">Y2/F2</f>
        <v>0.0112131993394388</v>
      </c>
      <c r="AA2" s="1" t="n">
        <f aca="false">SUMPRODUCT(IF('big data'!I2:I11="add-on",'big data'!K2:K11),IF('big data'!I2:I11="add-on",'big data'!N2:N11))/MIN('big data'!E2:E11)</f>
        <v>0.448415841584159</v>
      </c>
      <c r="AB2" s="6" t="n">
        <f aca="false">AA2/F2</f>
        <v>0.0112131993394388</v>
      </c>
    </row>
    <row r="4" customFormat="false" ht="15" hidden="false" customHeight="false" outlineLevel="0" collapsed="false">
      <c r="V4" s="0" t="s">
        <v>70</v>
      </c>
      <c r="W4" s="0" t="s">
        <v>71</v>
      </c>
      <c r="X4" s="0" t="s">
        <v>72</v>
      </c>
      <c r="Y4" s="0" t="s">
        <v>73</v>
      </c>
      <c r="Z4" s="0" t="s">
        <v>74</v>
      </c>
      <c r="AA4" s="0" t="s">
        <v>75</v>
      </c>
      <c r="AB4" s="0" t="s">
        <v>74</v>
      </c>
    </row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638213</TotalTime>
  <Application>LibreOffice/4.3.3.2$Windows_x86 LibreOffice_project/9bb7eadab57b6755b1265afa86e04bf45fbfc644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2015-01-20T15:23:13Z</dcterms:created>
  <dc:creator>Aleksandar Zvorinji</dc:creator>
  <dc:language>ru-RU</dc:language>
  <dcterms:modified xsi:type="dcterms:W3CDTF">2015-02-01T22:36:02Z</dcterms:modified>
  <cp:revision>2</cp:revision>
</cp:coreProperties>
</file>