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M_ADMIN\Dropbox\Compartilhadas\Street Escape\Documentos\"/>
    </mc:Choice>
  </mc:AlternateContent>
  <bookViews>
    <workbookView xWindow="240" yWindow="135" windowWidth="20730" windowHeight="9780" activeTab="1"/>
  </bookViews>
  <sheets>
    <sheet name="Gráfico" sheetId="2" r:id="rId1"/>
    <sheet name="Determinações" sheetId="1" r:id="rId2"/>
    <sheet name="Fluxograma - Semana Final" sheetId="4" r:id="rId3"/>
    <sheet name="Cronograma - Mês Final" sheetId="3" r:id="rId4"/>
  </sheets>
  <definedNames>
    <definedName name="_xlnm._FilterDatabase" localSheetId="1" hidden="1">Determinações!$B$2:$J$32</definedName>
  </definedNames>
  <calcPr calcId="152511"/>
</workbook>
</file>

<file path=xl/calcChain.xml><?xml version="1.0" encoding="utf-8"?>
<calcChain xmlns="http://schemas.openxmlformats.org/spreadsheetml/2006/main">
  <c r="E8" i="3" l="1"/>
  <c r="O8" i="3" l="1"/>
  <c r="M8" i="3"/>
  <c r="K8" i="3"/>
  <c r="I8" i="3"/>
  <c r="G8" i="3"/>
  <c r="C8" i="3"/>
  <c r="O6" i="3"/>
  <c r="M6" i="3"/>
  <c r="K6" i="3"/>
  <c r="I6" i="3"/>
  <c r="G6" i="3"/>
  <c r="E6" i="3"/>
  <c r="I28" i="2" l="1"/>
  <c r="O22" i="2" l="1"/>
  <c r="O21" i="2"/>
  <c r="N22" i="2"/>
  <c r="N21" i="2"/>
  <c r="M22" i="2"/>
  <c r="M21" i="2"/>
  <c r="L22" i="2"/>
  <c r="L21" i="2"/>
  <c r="L20" i="2"/>
  <c r="L23" i="2" l="1"/>
  <c r="O23" i="2"/>
  <c r="N23" i="2"/>
  <c r="M23" i="2"/>
  <c r="O20" i="2"/>
  <c r="N20" i="2"/>
  <c r="M20" i="2"/>
  <c r="N4" i="2"/>
  <c r="M4" i="2"/>
  <c r="L4" i="2"/>
</calcChain>
</file>

<file path=xl/sharedStrings.xml><?xml version="1.0" encoding="utf-8"?>
<sst xmlns="http://schemas.openxmlformats.org/spreadsheetml/2006/main" count="251" uniqueCount="102">
  <si>
    <t>Atividade</t>
  </si>
  <si>
    <t>Prioridade</t>
  </si>
  <si>
    <t>Risco</t>
  </si>
  <si>
    <t>Observações</t>
  </si>
  <si>
    <t>Responsável</t>
  </si>
  <si>
    <t>Feita ou não?</t>
  </si>
  <si>
    <t>Num.</t>
  </si>
  <si>
    <t>Lógica dos itens</t>
  </si>
  <si>
    <t>Efeitos sonoros</t>
  </si>
  <si>
    <t>Lógica do boss</t>
  </si>
  <si>
    <t>Artes de itens</t>
  </si>
  <si>
    <t>Implementação da música no jogo</t>
  </si>
  <si>
    <t>Pintura dos personagens</t>
  </si>
  <si>
    <t>Artes finais (menu)</t>
  </si>
  <si>
    <t>Telas de menus</t>
  </si>
  <si>
    <t>Baixo</t>
  </si>
  <si>
    <t>Alto</t>
  </si>
  <si>
    <t>Alta</t>
  </si>
  <si>
    <t>Gabe</t>
  </si>
  <si>
    <t>Baixa</t>
  </si>
  <si>
    <t>Média</t>
  </si>
  <si>
    <t>Médio</t>
  </si>
  <si>
    <t>Murilo</t>
  </si>
  <si>
    <t>Ana</t>
  </si>
  <si>
    <t>Marcos</t>
  </si>
  <si>
    <t>Não</t>
  </si>
  <si>
    <t>Em Progresso</t>
  </si>
  <si>
    <t>Precisamos dessa parte do código para que o jogo fique 99% pronto, assim como muitos itens são dependentes dessa tarefa.</t>
  </si>
  <si>
    <t>Não existe nenhum efeito sonoro criado ainda, e acredito que os mesmos sejam essenciais para que nós façamos algo bem bunitcho.</t>
  </si>
  <si>
    <t>Bem, colocamos no GDD que haveria um boss. Vamos fazer uma primeira fase que termine!</t>
  </si>
  <si>
    <t>Novamente, está no GDD. Vamos tentar segui-lo o mais fielmente o possível.</t>
  </si>
  <si>
    <t>Sem arte um jogo não passa de um Atari da vida.</t>
  </si>
  <si>
    <t>As músicas já estão quase todas prontas... Faz parte da boniteza do jogo pra gente ganhar um 10 legal e um jogo legal pro nosso portfólio</t>
  </si>
  <si>
    <t>Boniteza!</t>
  </si>
  <si>
    <t>Boniteza de novo! Já fizemos um jogo com esse tipo de animação, nós podemos fazer melhor ainda!</t>
  </si>
  <si>
    <t>Ainda faltam telas de ajustes do jogo (som e efeitos sonoros ativados ou não, assim como modo debug.)</t>
  </si>
  <si>
    <t>É legal que o jogador tenha essa opção</t>
  </si>
  <si>
    <t>Músicas</t>
  </si>
  <si>
    <t>Sim</t>
  </si>
  <si>
    <t>Game Over</t>
  </si>
  <si>
    <t>O que é um jogo sem game over?</t>
  </si>
  <si>
    <t>Finalização da GUI</t>
  </si>
  <si>
    <t>A GUI só contém uma versão meio porca da life. É preciso melhorar e, depois da implementação dos itens, qual item está em hold</t>
  </si>
  <si>
    <t>Comandos em Android</t>
  </si>
  <si>
    <t>A gente surpreenderia legal o professor!</t>
  </si>
  <si>
    <t>Implementação de efeitos sonoros</t>
  </si>
  <si>
    <t>Result atual</t>
  </si>
  <si>
    <t>Arte de life</t>
  </si>
  <si>
    <t>Domingo</t>
  </si>
  <si>
    <t>Segunda</t>
  </si>
  <si>
    <t>Terça</t>
  </si>
  <si>
    <t>Quarta</t>
  </si>
  <si>
    <t>Quinta</t>
  </si>
  <si>
    <t>Sexta</t>
  </si>
  <si>
    <t>Sábado</t>
  </si>
  <si>
    <t>x</t>
  </si>
  <si>
    <t>Reunião - Definições finais</t>
  </si>
  <si>
    <t>Feriado</t>
  </si>
  <si>
    <t>Prova Cognição</t>
  </si>
  <si>
    <t>Prova Irapuan</t>
  </si>
  <si>
    <t>ENTREGA DO JOGO!</t>
  </si>
  <si>
    <t>N3 de Cognição</t>
  </si>
  <si>
    <t>Prova Alan - Entrega do site</t>
  </si>
  <si>
    <t>Prova POO (Marcos)</t>
  </si>
  <si>
    <t>Dias restantes para a entrega do jogo:</t>
  </si>
  <si>
    <t>Deadline</t>
  </si>
  <si>
    <t>NA</t>
  </si>
  <si>
    <t>Artes de cenários</t>
  </si>
  <si>
    <t>Edição final para implementação</t>
  </si>
  <si>
    <t>As artes precisam ficar no formato e tamanho correto para implementação.</t>
  </si>
  <si>
    <t>Música de boss</t>
  </si>
  <si>
    <t>Apenas por boniteza mesmo</t>
  </si>
  <si>
    <t>Está no GDD. Seria interessante a gente colocar para seguir o que planejamos... (Adendo: o jogo está muito difícil. Sem itens vai ficar impossível de jogar)</t>
  </si>
  <si>
    <t>Prova Física</t>
  </si>
  <si>
    <t>Arte - Item de recover life</t>
  </si>
  <si>
    <t>O jogo tá tenso e vi que precisa de recover de life. Então pedi esse pastel pra Ana</t>
  </si>
  <si>
    <t>Mapa (primeira fase)</t>
  </si>
  <si>
    <t>Fases 2 e 3</t>
  </si>
  <si>
    <t>A prioridade é para que tenhamos pelo menos uma demo do jogo. As outras fases ficam pra depois</t>
  </si>
  <si>
    <t>Implementação de animações de personagens no código</t>
  </si>
  <si>
    <t>Implementação de tela de crédito/intro</t>
  </si>
  <si>
    <t>Atividade rápida mas conta</t>
  </si>
  <si>
    <t>Implementação de artes de cenário</t>
  </si>
  <si>
    <t>Teremos já spares, mas não façamos o trabalho do Marcos de "inútil"!  Sem arte um jogo não é nada, e precisamos da repsentação da Paulista!</t>
  </si>
  <si>
    <t>Trabalho POO (Marcos)</t>
  </si>
  <si>
    <t>Ajuste de sons para personagens específicos</t>
  </si>
  <si>
    <t>Existe um tipo de efeito sonoro que é especifico pra Enemy girl. Vai depender da implementação da animação dela</t>
  </si>
  <si>
    <t>Adição de sons para o boss</t>
  </si>
  <si>
    <t>O boss tem sons específicos</t>
  </si>
  <si>
    <t>Objetos do cenário</t>
  </si>
  <si>
    <t>Como o GDD diz, o jogo possui lixeiras e valas do metrô...</t>
  </si>
  <si>
    <t>Os itens não podem ficar na tela quando a gente muda de sala porque não é a mesma sala :P</t>
  </si>
  <si>
    <t>Apagar itens da tela quando mudar de sala</t>
  </si>
  <si>
    <t>Dependente do que?</t>
  </si>
  <si>
    <t>Implementação de música do boss</t>
  </si>
  <si>
    <t>Agora que eu compus tem que ter</t>
  </si>
  <si>
    <t xml:space="preserve">Feriado
</t>
  </si>
  <si>
    <t>Ajustes no que já foi feito dos inimigos</t>
  </si>
  <si>
    <t>Policial anda mais rápido e rever delay de dano!</t>
  </si>
  <si>
    <t xml:space="preserve">Vista de prova de Física
</t>
  </si>
  <si>
    <t>Ajuste na lógica de surgir/andar Enemy e salas</t>
  </si>
  <si>
    <t>Com a adição de prédios, esse tipo de ajuste será necessário. Além disso, salas não podem liberar saída se ainda houver Enemy, e não podem voltar a ter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</si>
</sst>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6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left" vertical="top" wrapText="1"/>
    </xf>
    <xf numFmtId="0" fontId="2" fillId="0" borderId="0" xfId="0" applyFont="1" applyAlignment="1"/>
    <xf numFmtId="16" fontId="0" fillId="2" borderId="1" xfId="0" applyNumberFormat="1" applyFill="1" applyBorder="1" applyAlignment="1">
      <alignment horizontal="center" vertical="center" wrapText="1"/>
    </xf>
    <xf numFmtId="14" fontId="0" fillId="0" borderId="0" xfId="0" applyNumberFormat="1"/>
    <xf numFmtId="16" fontId="0" fillId="2" borderId="4" xfId="0" applyNumberForma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0" fillId="2" borderId="21" xfId="0" applyFill="1" applyBorder="1" applyAlignment="1">
      <alignment horizontal="left" vertical="top" wrapText="1"/>
    </xf>
    <xf numFmtId="0" fontId="0" fillId="5" borderId="16" xfId="0" applyFill="1" applyBorder="1" applyAlignment="1">
      <alignment vertical="top" wrapText="1"/>
    </xf>
    <xf numFmtId="0" fontId="0" fillId="6" borderId="16" xfId="0" applyFill="1" applyBorder="1" applyAlignment="1">
      <alignment vertical="top" wrapText="1"/>
    </xf>
    <xf numFmtId="0" fontId="0" fillId="10" borderId="16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7" borderId="16" xfId="0" applyFill="1" applyBorder="1" applyAlignment="1">
      <alignment vertical="top" wrapText="1"/>
    </xf>
    <xf numFmtId="0" fontId="0" fillId="7" borderId="18" xfId="0" applyFill="1" applyBorder="1" applyAlignment="1">
      <alignment vertical="top" wrapText="1"/>
    </xf>
    <xf numFmtId="0" fontId="0" fillId="7" borderId="22" xfId="0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8" borderId="19" xfId="0" applyFill="1" applyBorder="1" applyAlignment="1">
      <alignment vertical="top" wrapText="1"/>
    </xf>
    <xf numFmtId="0" fontId="4" fillId="11" borderId="18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0" fillId="0" borderId="0" xfId="0" applyFill="1" applyBorder="1"/>
    <xf numFmtId="0" fontId="5" fillId="8" borderId="3" xfId="0" applyFont="1" applyFill="1" applyBorder="1" applyAlignment="1">
      <alignment vertical="top" wrapText="1"/>
    </xf>
    <xf numFmtId="0" fontId="6" fillId="7" borderId="1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top" wrapText="1"/>
    </xf>
    <xf numFmtId="0" fontId="7" fillId="10" borderId="3" xfId="0" applyFont="1" applyFill="1" applyBorder="1" applyAlignment="1">
      <alignment vertical="top" wrapText="1"/>
    </xf>
    <xf numFmtId="0" fontId="8" fillId="7" borderId="3" xfId="0" applyFont="1" applyFill="1" applyBorder="1" applyAlignment="1">
      <alignment vertical="top" wrapText="1"/>
    </xf>
    <xf numFmtId="0" fontId="7" fillId="7" borderId="3" xfId="0" applyFont="1" applyFill="1" applyBorder="1" applyAlignment="1">
      <alignment vertical="top" wrapText="1"/>
    </xf>
    <xf numFmtId="0" fontId="7" fillId="7" borderId="11" xfId="0" applyFont="1" applyFill="1" applyBorder="1" applyAlignment="1">
      <alignment vertical="top" wrapText="1"/>
    </xf>
    <xf numFmtId="0" fontId="7" fillId="0" borderId="23" xfId="0" applyFont="1" applyFill="1" applyBorder="1" applyAlignment="1">
      <alignment vertical="top" wrapText="1"/>
    </xf>
    <xf numFmtId="0" fontId="7" fillId="10" borderId="23" xfId="0" applyFont="1" applyFill="1" applyBorder="1" applyAlignment="1">
      <alignment vertical="top" wrapText="1"/>
    </xf>
    <xf numFmtId="0" fontId="7" fillId="6" borderId="23" xfId="0" applyFont="1" applyFill="1" applyBorder="1" applyAlignment="1">
      <alignment vertical="top" wrapText="1"/>
    </xf>
    <xf numFmtId="0" fontId="7" fillId="5" borderId="23" xfId="0" applyFont="1" applyFill="1" applyBorder="1" applyAlignment="1">
      <alignment vertical="top" wrapText="1"/>
    </xf>
    <xf numFmtId="0" fontId="7" fillId="11" borderId="26" xfId="0" applyFont="1" applyFill="1" applyBorder="1" applyAlignment="1">
      <alignment vertical="top" wrapText="1"/>
    </xf>
    <xf numFmtId="0" fontId="7" fillId="12" borderId="23" xfId="0" applyFont="1" applyFill="1" applyBorder="1" applyAlignment="1">
      <alignment vertical="top" wrapText="1"/>
    </xf>
    <xf numFmtId="0" fontId="10" fillId="12" borderId="16" xfId="0" applyFont="1" applyFill="1" applyBorder="1" applyAlignment="1">
      <alignment vertical="top" wrapText="1"/>
    </xf>
    <xf numFmtId="0" fontId="0" fillId="10" borderId="16" xfId="0" applyFont="1" applyFill="1" applyBorder="1" applyAlignment="1">
      <alignment vertical="top" wrapText="1"/>
    </xf>
    <xf numFmtId="0" fontId="9" fillId="0" borderId="16" xfId="0" applyFont="1" applyFill="1" applyBorder="1" applyAlignment="1">
      <alignment vertical="top" wrapText="1"/>
    </xf>
    <xf numFmtId="0" fontId="0" fillId="7" borderId="16" xfId="0" applyFont="1" applyFill="1" applyBorder="1" applyAlignment="1">
      <alignment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left" vertical="top" wrapText="1"/>
    </xf>
    <xf numFmtId="0" fontId="0" fillId="8" borderId="10" xfId="0" applyFill="1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12" borderId="17" xfId="0" applyFill="1" applyBorder="1" applyAlignment="1">
      <alignment horizontal="left" vertical="top" wrapText="1"/>
    </xf>
    <xf numFmtId="0" fontId="0" fillId="12" borderId="25" xfId="0" applyFill="1" applyBorder="1" applyAlignment="1">
      <alignment horizontal="left" vertical="top" wrapText="1"/>
    </xf>
    <xf numFmtId="0" fontId="0" fillId="10" borderId="17" xfId="0" applyFill="1" applyBorder="1" applyAlignment="1">
      <alignment horizontal="left" vertical="top" wrapText="1"/>
    </xf>
    <xf numFmtId="0" fontId="0" fillId="10" borderId="25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25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25" xfId="0" applyFill="1" applyBorder="1" applyAlignment="1">
      <alignment horizontal="left" vertical="top" wrapText="1"/>
    </xf>
    <xf numFmtId="0" fontId="0" fillId="11" borderId="17" xfId="0" applyFill="1" applyBorder="1" applyAlignment="1">
      <alignment horizontal="left" vertical="top" wrapText="1"/>
    </xf>
    <xf numFmtId="0" fontId="0" fillId="11" borderId="25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10" borderId="10" xfId="0" applyFill="1" applyBorder="1" applyAlignment="1">
      <alignment horizontal="left" vertical="top" wrapText="1"/>
    </xf>
  </cellXfs>
  <cellStyles count="1">
    <cellStyle name="Normal" xfId="0" builtinId="0"/>
  </cellStyles>
  <dxfs count="340"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66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6" tint="-0.499984740745262"/>
      </font>
      <fill>
        <patternFill>
          <bgColor rgb="FF92D050"/>
        </patternFill>
      </fill>
    </dxf>
    <dxf>
      <font>
        <color rgb="FFCC9900"/>
      </font>
      <fill>
        <patternFill>
          <bgColor rgb="FFFFFF66"/>
        </patternFill>
      </fill>
    </dxf>
    <dxf>
      <font>
        <color rgb="FFC00000"/>
      </font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FF99"/>
      <color rgb="FFDDDDDD"/>
      <color rgb="FFFFFF66"/>
      <color rgb="FFFF6161"/>
      <color rgb="FFFF5050"/>
      <color rgb="FFCC9900"/>
      <color rgb="FF99FF99"/>
      <color rgb="FFECA5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Atividades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rgbClr val="FF6161"/>
              </a:solidFill>
            </c:spPr>
          </c:dPt>
          <c:dPt>
            <c:idx val="1"/>
            <c:bubble3D val="0"/>
            <c:spPr>
              <a:solidFill>
                <a:srgbClr val="99FF99"/>
              </a:solidFill>
            </c:spPr>
          </c:dPt>
          <c:dPt>
            <c:idx val="2"/>
            <c:bubble3D val="0"/>
            <c:spPr>
              <a:solidFill>
                <a:srgbClr val="FFFF99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Não</c:v>
              </c:pt>
              <c:pt idx="1">
                <c:v>Sim</c:v>
              </c:pt>
              <c:pt idx="2">
                <c:v>Em Progresso</c:v>
              </c:pt>
            </c:strLit>
          </c:cat>
          <c:val>
            <c:numRef>
              <c:f>Gráfico!$L$4:$N$4</c:f>
              <c:numCache>
                <c:formatCode>General</c:formatCode>
                <c:ptCount val="3"/>
                <c:pt idx="0">
                  <c:v>4</c:v>
                </c:pt>
                <c:pt idx="1">
                  <c:v>23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Responsabilidade: Qtd. Tarefas</a:t>
            </a:r>
            <a:r>
              <a:rPr lang="en-US" baseline="0"/>
              <a:t> Pendentes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Gráfico!$L$19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2"/>
              <c:pt idx="0">
                <c:v>Total Original</c:v>
              </c:pt>
              <c:pt idx="1">
                <c:v>Pendente</c:v>
              </c:pt>
            </c:strLit>
          </c:cat>
          <c:val>
            <c:numRef>
              <c:f>(Gráfico!$L$20,Gráfico!$L$23)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Gráfico!$M$19</c:f>
              <c:strCache>
                <c:ptCount val="1"/>
                <c:pt idx="0">
                  <c:v>Gabe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2"/>
              <c:pt idx="0">
                <c:v>Total Original</c:v>
              </c:pt>
              <c:pt idx="1">
                <c:v>Pendente</c:v>
              </c:pt>
            </c:strLit>
          </c:cat>
          <c:val>
            <c:numRef>
              <c:f>(Gráfico!$M$20,Gráfico!$M$23)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Gráfico!$N$19</c:f>
              <c:strCache>
                <c:ptCount val="1"/>
                <c:pt idx="0">
                  <c:v>Marcos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2"/>
              <c:pt idx="0">
                <c:v>Total Original</c:v>
              </c:pt>
              <c:pt idx="1">
                <c:v>Pendente</c:v>
              </c:pt>
            </c:strLit>
          </c:cat>
          <c:val>
            <c:numRef>
              <c:f>(Gráfico!$N$20,Gráfico!$N$23)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Gráfico!$O$19</c:f>
              <c:strCache>
                <c:ptCount val="1"/>
                <c:pt idx="0">
                  <c:v>Murilo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2"/>
              <c:pt idx="0">
                <c:v>Total Original</c:v>
              </c:pt>
              <c:pt idx="1">
                <c:v>Pendente</c:v>
              </c:pt>
            </c:strLit>
          </c:cat>
          <c:val>
            <c:numRef>
              <c:f>(Gráfico!$O$20,Gráfico!$O$23)</c:f>
              <c:numCache>
                <c:formatCode>General</c:formatCode>
                <c:ptCount val="2"/>
                <c:pt idx="0">
                  <c:v>18</c:v>
                </c:pt>
                <c:pt idx="1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2421872"/>
        <c:axId val="322426352"/>
      </c:barChart>
      <c:catAx>
        <c:axId val="32242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426352"/>
        <c:crosses val="autoZero"/>
        <c:auto val="1"/>
        <c:lblAlgn val="ctr"/>
        <c:lblOffset val="100"/>
        <c:noMultiLvlLbl val="0"/>
      </c:catAx>
      <c:valAx>
        <c:axId val="32242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42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19050</xdr:rowOff>
    </xdr:from>
    <xdr:to>
      <xdr:col>8</xdr:col>
      <xdr:colOff>318607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</xdr:row>
      <xdr:rowOff>19049</xdr:rowOff>
    </xdr:from>
    <xdr:to>
      <xdr:col>16</xdr:col>
      <xdr:colOff>133350</xdr:colOff>
      <xdr:row>23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</xdr:row>
          <xdr:rowOff>123825</xdr:rowOff>
        </xdr:from>
        <xdr:to>
          <xdr:col>15</xdr:col>
          <xdr:colOff>428625</xdr:colOff>
          <xdr:row>29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Desenho_do_Microsoft_Visio1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S28"/>
  <sheetViews>
    <sheetView showGridLines="0" zoomScaleNormal="100" workbookViewId="0">
      <selection activeCell="R6" sqref="R6"/>
    </sheetView>
  </sheetViews>
  <sheetFormatPr defaultRowHeight="15" x14ac:dyDescent="0.25"/>
  <cols>
    <col min="3" max="3" width="9.140625" customWidth="1"/>
    <col min="7" max="7" width="9.140625" customWidth="1"/>
    <col min="8" max="8" width="10.28515625" customWidth="1"/>
    <col min="14" max="14" width="12.85546875" bestFit="1" customWidth="1"/>
  </cols>
  <sheetData>
    <row r="3" spans="1:19" x14ac:dyDescent="0.25">
      <c r="K3" s="14"/>
      <c r="L3" s="15" t="s">
        <v>25</v>
      </c>
      <c r="M3" s="15" t="s">
        <v>38</v>
      </c>
      <c r="N3" s="15" t="s">
        <v>26</v>
      </c>
      <c r="O3" s="14"/>
      <c r="P3" s="14"/>
    </row>
    <row r="4" spans="1:19" x14ac:dyDescent="0.25">
      <c r="K4" s="14"/>
      <c r="L4" s="15">
        <f>COUNTIF(Determinações!$H$3:$H$39, "Não")</f>
        <v>4</v>
      </c>
      <c r="M4" s="15">
        <f>COUNTIF(Determinações!$H$3:$H$39, "Sim")</f>
        <v>23</v>
      </c>
      <c r="N4" s="15">
        <f>COUNTIF(Determinações!$H$3:$H$39, "Em Progresso")</f>
        <v>3</v>
      </c>
      <c r="O4" s="14"/>
      <c r="P4" s="14"/>
    </row>
    <row r="5" spans="1:19" x14ac:dyDescent="0.25">
      <c r="K5" s="14"/>
      <c r="L5" s="14"/>
      <c r="M5" s="14"/>
      <c r="N5" s="14"/>
      <c r="O5" s="14"/>
      <c r="P5" s="14"/>
    </row>
    <row r="6" spans="1:19" x14ac:dyDescent="0.25">
      <c r="K6" s="14"/>
      <c r="L6" s="14"/>
      <c r="M6" s="14"/>
      <c r="N6" s="14"/>
      <c r="O6" s="14"/>
      <c r="P6" s="14"/>
    </row>
    <row r="7" spans="1:19" x14ac:dyDescent="0.25">
      <c r="K7" s="14"/>
      <c r="L7" s="14"/>
      <c r="M7" s="14"/>
      <c r="N7" s="14"/>
      <c r="O7" s="14"/>
      <c r="P7" s="14"/>
    </row>
    <row r="8" spans="1:19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14"/>
      <c r="L8" s="14"/>
      <c r="M8" s="14"/>
      <c r="N8" s="14"/>
      <c r="O8" s="14"/>
      <c r="P8" s="14"/>
      <c r="Q8" s="37"/>
      <c r="R8" s="37"/>
      <c r="S8" s="37"/>
    </row>
    <row r="9" spans="1:19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14"/>
      <c r="L9" s="14"/>
      <c r="M9" s="14"/>
      <c r="N9" s="14"/>
      <c r="O9" s="14"/>
      <c r="P9" s="14"/>
      <c r="Q9" s="37"/>
      <c r="R9" s="37"/>
      <c r="S9" s="37"/>
    </row>
    <row r="10" spans="1:19" x14ac:dyDescent="0.25">
      <c r="K10" s="14"/>
      <c r="L10" s="14"/>
      <c r="M10" s="14"/>
      <c r="N10" s="14"/>
      <c r="O10" s="14"/>
      <c r="P10" s="14"/>
    </row>
    <row r="11" spans="1:19" x14ac:dyDescent="0.25">
      <c r="K11" s="14"/>
      <c r="L11" s="14"/>
      <c r="M11" s="14"/>
      <c r="N11" s="14"/>
      <c r="O11" s="14"/>
      <c r="P11" s="14"/>
      <c r="S11" s="16"/>
    </row>
    <row r="12" spans="1:19" x14ac:dyDescent="0.25">
      <c r="K12" s="14"/>
      <c r="L12" s="14"/>
      <c r="M12" s="14"/>
      <c r="N12" s="14"/>
      <c r="O12" s="14"/>
      <c r="P12" s="14"/>
    </row>
    <row r="13" spans="1:19" x14ac:dyDescent="0.25">
      <c r="K13" s="14"/>
      <c r="L13" s="14"/>
      <c r="M13" s="14"/>
      <c r="N13" s="14"/>
      <c r="O13" s="14"/>
      <c r="P13" s="14"/>
    </row>
    <row r="14" spans="1:19" x14ac:dyDescent="0.25">
      <c r="K14" s="14"/>
      <c r="L14" s="14"/>
      <c r="M14" s="14"/>
      <c r="N14" s="14"/>
      <c r="O14" s="14"/>
      <c r="P14" s="14"/>
      <c r="S14" s="16"/>
    </row>
    <row r="15" spans="1:19" x14ac:dyDescent="0.25">
      <c r="K15" s="14"/>
      <c r="L15" s="14"/>
      <c r="M15" s="14"/>
      <c r="N15" s="14"/>
      <c r="O15" s="14"/>
      <c r="P15" s="14"/>
    </row>
    <row r="16" spans="1:19" x14ac:dyDescent="0.25">
      <c r="K16" s="14"/>
      <c r="L16" s="14"/>
      <c r="M16" s="14"/>
      <c r="N16" s="14"/>
      <c r="O16" s="14"/>
      <c r="P16" s="14"/>
    </row>
    <row r="17" spans="4:16" x14ac:dyDescent="0.25">
      <c r="K17" s="14"/>
      <c r="L17" s="14"/>
      <c r="M17" s="14"/>
      <c r="N17" s="14"/>
      <c r="O17" s="14"/>
      <c r="P17" s="14"/>
    </row>
    <row r="18" spans="4:16" x14ac:dyDescent="0.25">
      <c r="K18" s="14"/>
      <c r="L18" s="14"/>
      <c r="M18" s="14"/>
      <c r="N18" s="14"/>
      <c r="O18" s="14"/>
      <c r="P18" s="14"/>
    </row>
    <row r="19" spans="4:16" x14ac:dyDescent="0.25">
      <c r="K19" s="14"/>
      <c r="L19" s="15" t="s">
        <v>23</v>
      </c>
      <c r="M19" s="15" t="s">
        <v>18</v>
      </c>
      <c r="N19" s="15" t="s">
        <v>24</v>
      </c>
      <c r="O19" s="15" t="s">
        <v>22</v>
      </c>
      <c r="P19" s="14"/>
    </row>
    <row r="20" spans="4:16" x14ac:dyDescent="0.25">
      <c r="K20" s="14"/>
      <c r="L20" s="15">
        <f>COUNTIF(Determinações!$G$3:$G$39, "Ana")</f>
        <v>3</v>
      </c>
      <c r="M20" s="15">
        <f>COUNTIF(Determinações!$G$3:$G$39, "Gabe")</f>
        <v>5</v>
      </c>
      <c r="N20" s="15">
        <f>COUNTIF(Determinações!$G$3:$G$39, "Marcos")</f>
        <v>4</v>
      </c>
      <c r="O20" s="15">
        <f>COUNTIF(Determinações!$G$3:$G$39, "Murilo")</f>
        <v>18</v>
      </c>
      <c r="P20" s="14"/>
    </row>
    <row r="21" spans="4:16" x14ac:dyDescent="0.25">
      <c r="K21" s="14" t="s">
        <v>25</v>
      </c>
      <c r="L21" s="14">
        <f>COUNTIFS(Determinações!$G$3:$G$39, "Ana", Determinações!$H$3:$H$39, "Não")</f>
        <v>0</v>
      </c>
      <c r="M21" s="14">
        <f>COUNTIFS(Determinações!$G$3:$G$39, "Gabe", Determinações!$H$3:$H$39, "Não")</f>
        <v>2</v>
      </c>
      <c r="N21" s="14">
        <f>COUNTIFS(Determinações!$G$3:$G$39, "Marcos", Determinações!$H$3:$H$39, "Não")</f>
        <v>0</v>
      </c>
      <c r="O21" s="14">
        <f>COUNTIFS(Determinações!$G$3:$G$39, "Murilo", Determinações!$H$3:$H$39, "Não")</f>
        <v>2</v>
      </c>
      <c r="P21" s="14"/>
    </row>
    <row r="22" spans="4:16" x14ac:dyDescent="0.25">
      <c r="K22" s="14" t="s">
        <v>26</v>
      </c>
      <c r="L22" s="14">
        <f>COUNTIFS(Determinações!$G$3:$G$39, "Ana", Determinações!$H$3:$H$39, "Em Progresso")</f>
        <v>0</v>
      </c>
      <c r="M22" s="14">
        <f>COUNTIFS(Determinações!$G$3:$G$39, "Gabe", Determinações!$H$3:$H$39, "Em Progresso")</f>
        <v>1</v>
      </c>
      <c r="N22" s="14">
        <f>COUNTIFS(Determinações!$G$3:$G$39, "Marcos", Determinações!$H$3:$H$39, "Em Progresso")</f>
        <v>0</v>
      </c>
      <c r="O22" s="14">
        <f>COUNTIFS(Determinações!$G$3:$G$39, "Murilo", Determinações!$H$3:$H$39, "Em Progresso")</f>
        <v>2</v>
      </c>
      <c r="P22" s="14"/>
    </row>
    <row r="23" spans="4:16" x14ac:dyDescent="0.25">
      <c r="K23" s="14" t="s">
        <v>46</v>
      </c>
      <c r="L23" s="14">
        <f>SUM(L21:L22)</f>
        <v>0</v>
      </c>
      <c r="M23" s="14">
        <f t="shared" ref="M23:O23" si="0">SUM(M21:M22)</f>
        <v>3</v>
      </c>
      <c r="N23" s="14">
        <f t="shared" si="0"/>
        <v>0</v>
      </c>
      <c r="O23" s="14">
        <f t="shared" si="0"/>
        <v>4</v>
      </c>
      <c r="P23" s="14"/>
    </row>
    <row r="24" spans="4:16" x14ac:dyDescent="0.25">
      <c r="K24" s="14"/>
      <c r="L24" s="14"/>
      <c r="M24" s="14"/>
      <c r="N24" s="14"/>
      <c r="O24" s="14"/>
      <c r="P24" s="14"/>
    </row>
    <row r="28" spans="4:16" ht="21" x14ac:dyDescent="0.35">
      <c r="D28" s="58" t="s">
        <v>64</v>
      </c>
      <c r="E28" s="58"/>
      <c r="F28" s="58"/>
      <c r="G28" s="58"/>
      <c r="H28" s="58"/>
      <c r="I28" s="17">
        <f ca="1">28 - DAY(TODAY())</f>
        <v>0</v>
      </c>
      <c r="J28" s="19"/>
      <c r="K28" s="19"/>
    </row>
  </sheetData>
  <mergeCells count="1">
    <mergeCell ref="D28:H28"/>
  </mergeCells>
  <conditionalFormatting sqref="I28">
    <cfRule type="cellIs" dxfId="339" priority="1" operator="lessThanOrEqual">
      <formula>5</formula>
    </cfRule>
    <cfRule type="cellIs" dxfId="338" priority="2" operator="between">
      <formula>10</formula>
      <formula>6</formula>
    </cfRule>
    <cfRule type="cellIs" dxfId="337" priority="3" operator="greaterThan">
      <formula>10</formula>
    </cfRule>
  </conditionalFormatting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59999389629810485"/>
  </sheetPr>
  <dimension ref="B1:L32"/>
  <sheetViews>
    <sheetView showGridLines="0" tabSelected="1" zoomScaleNormal="100" workbookViewId="0">
      <pane ySplit="2" topLeftCell="A3" activePane="bottomLeft" state="frozen"/>
      <selection pane="bottomLeft" activeCell="H27" sqref="H27"/>
    </sheetView>
  </sheetViews>
  <sheetFormatPr defaultRowHeight="60" customHeight="1" x14ac:dyDescent="0.25"/>
  <cols>
    <col min="1" max="1" width="8.42578125" customWidth="1"/>
    <col min="2" max="2" width="10.28515625" style="2" bestFit="1" customWidth="1"/>
    <col min="3" max="3" width="15.42578125" style="2" customWidth="1"/>
    <col min="4" max="4" width="12.28515625" style="2" bestFit="1" customWidth="1"/>
    <col min="5" max="5" width="12.140625" style="2" bestFit="1" customWidth="1"/>
    <col min="6" max="6" width="38.7109375" style="2" customWidth="1"/>
    <col min="7" max="7" width="12.85546875" style="2" bestFit="1" customWidth="1"/>
    <col min="8" max="8" width="12.85546875" style="1" bestFit="1" customWidth="1"/>
    <col min="9" max="9" width="11.85546875" customWidth="1"/>
    <col min="10" max="10" width="15.42578125" customWidth="1"/>
    <col min="12" max="12" width="10.7109375" bestFit="1" customWidth="1"/>
  </cols>
  <sheetData>
    <row r="1" spans="2:12" ht="15.75" thickBot="1" x14ac:dyDescent="0.3">
      <c r="B1"/>
      <c r="C1"/>
      <c r="D1"/>
      <c r="E1"/>
      <c r="F1"/>
      <c r="G1"/>
      <c r="H1"/>
      <c r="I1" s="16"/>
    </row>
    <row r="2" spans="2:12" ht="30" customHeight="1" thickBot="1" x14ac:dyDescent="0.3">
      <c r="B2" s="12" t="s">
        <v>6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65</v>
      </c>
      <c r="J2" s="56" t="s">
        <v>93</v>
      </c>
    </row>
    <row r="3" spans="2:12" ht="60" hidden="1" customHeight="1" x14ac:dyDescent="0.25">
      <c r="B3" s="11">
        <v>1</v>
      </c>
      <c r="C3" s="7" t="s">
        <v>76</v>
      </c>
      <c r="D3" s="4" t="s">
        <v>17</v>
      </c>
      <c r="E3" s="4" t="s">
        <v>16</v>
      </c>
      <c r="F3" s="5" t="s">
        <v>27</v>
      </c>
      <c r="G3" s="4" t="s">
        <v>18</v>
      </c>
      <c r="H3" s="4" t="s">
        <v>38</v>
      </c>
      <c r="I3" s="22" t="s">
        <v>66</v>
      </c>
      <c r="J3" s="57"/>
    </row>
    <row r="4" spans="2:12" ht="60" hidden="1" customHeight="1" x14ac:dyDescent="0.25">
      <c r="B4" s="10">
        <v>2</v>
      </c>
      <c r="C4" s="8" t="s">
        <v>7</v>
      </c>
      <c r="D4" s="3" t="s">
        <v>19</v>
      </c>
      <c r="E4" s="3" t="s">
        <v>21</v>
      </c>
      <c r="F4" s="6" t="s">
        <v>72</v>
      </c>
      <c r="G4" s="3" t="s">
        <v>22</v>
      </c>
      <c r="H4" s="4" t="s">
        <v>38</v>
      </c>
      <c r="I4" s="20" t="s">
        <v>66</v>
      </c>
      <c r="J4" s="6"/>
      <c r="L4" s="16"/>
    </row>
    <row r="5" spans="2:12" ht="60" hidden="1" customHeight="1" x14ac:dyDescent="0.25">
      <c r="B5" s="10">
        <v>3</v>
      </c>
      <c r="C5" s="8" t="s">
        <v>8</v>
      </c>
      <c r="D5" s="3" t="s">
        <v>20</v>
      </c>
      <c r="E5" s="3" t="s">
        <v>15</v>
      </c>
      <c r="F5" s="6" t="s">
        <v>28</v>
      </c>
      <c r="G5" s="3" t="s">
        <v>22</v>
      </c>
      <c r="H5" s="4" t="s">
        <v>38</v>
      </c>
      <c r="I5" s="20" t="s">
        <v>66</v>
      </c>
      <c r="J5" s="6"/>
      <c r="L5" s="21"/>
    </row>
    <row r="6" spans="2:12" ht="60" hidden="1" customHeight="1" x14ac:dyDescent="0.25">
      <c r="B6" s="10">
        <v>6</v>
      </c>
      <c r="C6" s="8" t="s">
        <v>67</v>
      </c>
      <c r="D6" s="3" t="s">
        <v>20</v>
      </c>
      <c r="E6" s="3" t="s">
        <v>16</v>
      </c>
      <c r="F6" s="6" t="s">
        <v>31</v>
      </c>
      <c r="G6" s="3" t="s">
        <v>24</v>
      </c>
      <c r="H6" s="4" t="s">
        <v>38</v>
      </c>
      <c r="I6" s="20" t="s">
        <v>66</v>
      </c>
      <c r="J6" s="6"/>
    </row>
    <row r="7" spans="2:12" ht="60" hidden="1" customHeight="1" x14ac:dyDescent="0.25">
      <c r="B7" s="10">
        <v>5</v>
      </c>
      <c r="C7" s="8" t="s">
        <v>10</v>
      </c>
      <c r="D7" s="3" t="s">
        <v>19</v>
      </c>
      <c r="E7" s="3" t="s">
        <v>15</v>
      </c>
      <c r="F7" s="6" t="s">
        <v>30</v>
      </c>
      <c r="G7" s="3" t="s">
        <v>23</v>
      </c>
      <c r="H7" s="4" t="s">
        <v>38</v>
      </c>
      <c r="I7" s="3" t="s">
        <v>66</v>
      </c>
      <c r="J7" s="6"/>
    </row>
    <row r="8" spans="2:12" ht="60" hidden="1" customHeight="1" x14ac:dyDescent="0.25">
      <c r="B8" s="10">
        <v>18</v>
      </c>
      <c r="C8" s="13" t="s">
        <v>68</v>
      </c>
      <c r="D8" s="3" t="s">
        <v>20</v>
      </c>
      <c r="E8" s="3" t="s">
        <v>16</v>
      </c>
      <c r="F8" s="6" t="s">
        <v>69</v>
      </c>
      <c r="G8" s="3" t="s">
        <v>24</v>
      </c>
      <c r="H8" s="4" t="s">
        <v>38</v>
      </c>
      <c r="I8" s="20" t="s">
        <v>66</v>
      </c>
      <c r="J8" s="6"/>
    </row>
    <row r="9" spans="2:12" ht="60" hidden="1" customHeight="1" x14ac:dyDescent="0.25">
      <c r="B9" s="10">
        <v>7</v>
      </c>
      <c r="C9" s="8" t="s">
        <v>11</v>
      </c>
      <c r="D9" s="3" t="s">
        <v>20</v>
      </c>
      <c r="E9" s="3" t="s">
        <v>21</v>
      </c>
      <c r="F9" s="6" t="s">
        <v>32</v>
      </c>
      <c r="G9" s="3" t="s">
        <v>22</v>
      </c>
      <c r="H9" s="4" t="s">
        <v>38</v>
      </c>
      <c r="I9" s="3" t="s">
        <v>66</v>
      </c>
      <c r="J9" s="6"/>
    </row>
    <row r="10" spans="2:12" ht="60" hidden="1" customHeight="1" x14ac:dyDescent="0.25">
      <c r="B10" s="10">
        <v>8</v>
      </c>
      <c r="C10" s="8" t="s">
        <v>12</v>
      </c>
      <c r="D10" s="3" t="s">
        <v>17</v>
      </c>
      <c r="E10" s="3" t="s">
        <v>21</v>
      </c>
      <c r="F10" s="6" t="s">
        <v>33</v>
      </c>
      <c r="G10" s="3" t="s">
        <v>23</v>
      </c>
      <c r="H10" s="4" t="s">
        <v>38</v>
      </c>
      <c r="I10" s="20" t="s">
        <v>66</v>
      </c>
      <c r="J10" s="6"/>
    </row>
    <row r="11" spans="2:12" ht="60" customHeight="1" x14ac:dyDescent="0.25">
      <c r="B11" s="10">
        <v>4</v>
      </c>
      <c r="C11" s="8" t="s">
        <v>9</v>
      </c>
      <c r="D11" s="3" t="s">
        <v>19</v>
      </c>
      <c r="E11" s="3" t="s">
        <v>21</v>
      </c>
      <c r="F11" s="6" t="s">
        <v>29</v>
      </c>
      <c r="G11" s="3" t="s">
        <v>22</v>
      </c>
      <c r="H11" s="4" t="s">
        <v>26</v>
      </c>
      <c r="I11" s="20">
        <v>41970</v>
      </c>
      <c r="J11" s="6" t="s">
        <v>100</v>
      </c>
      <c r="K11" s="16"/>
    </row>
    <row r="12" spans="2:12" ht="60" hidden="1" customHeight="1" x14ac:dyDescent="0.25">
      <c r="B12" s="10">
        <v>10</v>
      </c>
      <c r="C12" s="8" t="s">
        <v>13</v>
      </c>
      <c r="D12" s="3" t="s">
        <v>19</v>
      </c>
      <c r="E12" s="3" t="s">
        <v>21</v>
      </c>
      <c r="F12" s="6" t="s">
        <v>35</v>
      </c>
      <c r="G12" s="3" t="s">
        <v>24</v>
      </c>
      <c r="H12" s="4" t="s">
        <v>38</v>
      </c>
      <c r="I12" s="20" t="s">
        <v>66</v>
      </c>
      <c r="J12" s="6"/>
    </row>
    <row r="13" spans="2:12" ht="60" hidden="1" customHeight="1" x14ac:dyDescent="0.25">
      <c r="B13" s="10">
        <v>11</v>
      </c>
      <c r="C13" s="8" t="s">
        <v>14</v>
      </c>
      <c r="D13" s="3" t="s">
        <v>19</v>
      </c>
      <c r="E13" s="3" t="s">
        <v>21</v>
      </c>
      <c r="F13" s="6" t="s">
        <v>36</v>
      </c>
      <c r="G13" s="3" t="s">
        <v>22</v>
      </c>
      <c r="H13" s="4" t="s">
        <v>38</v>
      </c>
      <c r="I13" s="3" t="s">
        <v>66</v>
      </c>
      <c r="J13" s="6"/>
    </row>
    <row r="14" spans="2:12" ht="60" hidden="1" customHeight="1" x14ac:dyDescent="0.25">
      <c r="B14" s="10">
        <v>12</v>
      </c>
      <c r="C14" s="13" t="s">
        <v>37</v>
      </c>
      <c r="D14" s="3" t="s">
        <v>20</v>
      </c>
      <c r="E14" s="3" t="s">
        <v>21</v>
      </c>
      <c r="F14" s="6" t="s">
        <v>32</v>
      </c>
      <c r="G14" s="3" t="s">
        <v>22</v>
      </c>
      <c r="H14" s="4" t="s">
        <v>38</v>
      </c>
      <c r="I14" s="3" t="s">
        <v>66</v>
      </c>
      <c r="J14" s="6"/>
    </row>
    <row r="15" spans="2:12" ht="60" hidden="1" customHeight="1" x14ac:dyDescent="0.25">
      <c r="B15" s="10">
        <v>13</v>
      </c>
      <c r="C15" s="13" t="s">
        <v>39</v>
      </c>
      <c r="D15" s="3" t="s">
        <v>17</v>
      </c>
      <c r="E15" s="3" t="s">
        <v>16</v>
      </c>
      <c r="F15" s="6" t="s">
        <v>40</v>
      </c>
      <c r="G15" s="3" t="s">
        <v>22</v>
      </c>
      <c r="H15" s="4" t="s">
        <v>38</v>
      </c>
      <c r="I15" s="3" t="s">
        <v>66</v>
      </c>
      <c r="J15" s="6"/>
    </row>
    <row r="16" spans="2:12" ht="60" hidden="1" customHeight="1" x14ac:dyDescent="0.25">
      <c r="B16" s="10">
        <v>14</v>
      </c>
      <c r="C16" s="13" t="s">
        <v>41</v>
      </c>
      <c r="D16" s="3" t="s">
        <v>20</v>
      </c>
      <c r="E16" s="3" t="s">
        <v>15</v>
      </c>
      <c r="F16" s="40" t="s">
        <v>42</v>
      </c>
      <c r="G16" s="3" t="s">
        <v>22</v>
      </c>
      <c r="H16" s="4" t="s">
        <v>38</v>
      </c>
      <c r="I16" s="20" t="s">
        <v>66</v>
      </c>
      <c r="J16" s="6"/>
      <c r="K16" s="16"/>
    </row>
    <row r="17" spans="2:10" ht="60" hidden="1" customHeight="1" x14ac:dyDescent="0.25">
      <c r="B17" s="10">
        <v>15</v>
      </c>
      <c r="C17" s="13" t="s">
        <v>43</v>
      </c>
      <c r="D17" s="3" t="s">
        <v>19</v>
      </c>
      <c r="E17" s="3" t="s">
        <v>15</v>
      </c>
      <c r="F17" s="6" t="s">
        <v>44</v>
      </c>
      <c r="G17" s="3" t="s">
        <v>22</v>
      </c>
      <c r="H17" s="4" t="s">
        <v>38</v>
      </c>
      <c r="I17" s="3" t="s">
        <v>66</v>
      </c>
      <c r="J17" s="6"/>
    </row>
    <row r="18" spans="2:10" ht="60" hidden="1" customHeight="1" x14ac:dyDescent="0.25">
      <c r="B18" s="10">
        <v>16</v>
      </c>
      <c r="C18" s="13" t="s">
        <v>45</v>
      </c>
      <c r="D18" s="3" t="s">
        <v>20</v>
      </c>
      <c r="E18" s="3" t="s">
        <v>15</v>
      </c>
      <c r="F18" s="6" t="s">
        <v>28</v>
      </c>
      <c r="G18" s="3" t="s">
        <v>22</v>
      </c>
      <c r="H18" s="4" t="s">
        <v>38</v>
      </c>
      <c r="I18" s="20" t="s">
        <v>66</v>
      </c>
      <c r="J18" s="6"/>
    </row>
    <row r="19" spans="2:10" ht="60" hidden="1" customHeight="1" x14ac:dyDescent="0.25">
      <c r="B19" s="10">
        <v>17</v>
      </c>
      <c r="C19" s="13" t="s">
        <v>47</v>
      </c>
      <c r="D19" s="3" t="s">
        <v>20</v>
      </c>
      <c r="E19" s="3" t="s">
        <v>15</v>
      </c>
      <c r="F19" s="6" t="s">
        <v>33</v>
      </c>
      <c r="G19" s="3" t="s">
        <v>24</v>
      </c>
      <c r="H19" s="4" t="s">
        <v>38</v>
      </c>
      <c r="I19" s="20" t="s">
        <v>66</v>
      </c>
      <c r="J19" s="6"/>
    </row>
    <row r="20" spans="2:10" ht="60" customHeight="1" x14ac:dyDescent="0.25">
      <c r="B20" s="10">
        <v>9</v>
      </c>
      <c r="C20" s="8" t="s">
        <v>79</v>
      </c>
      <c r="D20" s="3" t="s">
        <v>20</v>
      </c>
      <c r="E20" s="3" t="s">
        <v>16</v>
      </c>
      <c r="F20" s="6" t="s">
        <v>34</v>
      </c>
      <c r="G20" s="3" t="s">
        <v>18</v>
      </c>
      <c r="H20" s="4" t="s">
        <v>25</v>
      </c>
      <c r="I20" s="20">
        <v>41969</v>
      </c>
      <c r="J20" s="6"/>
    </row>
    <row r="21" spans="2:10" ht="60" hidden="1" customHeight="1" x14ac:dyDescent="0.25">
      <c r="B21" s="10">
        <v>19</v>
      </c>
      <c r="C21" s="13" t="s">
        <v>70</v>
      </c>
      <c r="D21" s="3" t="s">
        <v>19</v>
      </c>
      <c r="E21" s="3" t="s">
        <v>15</v>
      </c>
      <c r="F21" s="6" t="s">
        <v>71</v>
      </c>
      <c r="G21" s="3" t="s">
        <v>22</v>
      </c>
      <c r="H21" s="4" t="s">
        <v>38</v>
      </c>
      <c r="I21" s="20" t="s">
        <v>66</v>
      </c>
      <c r="J21" s="6"/>
    </row>
    <row r="22" spans="2:10" ht="60" hidden="1" customHeight="1" x14ac:dyDescent="0.25">
      <c r="B22" s="10">
        <v>20</v>
      </c>
      <c r="C22" s="13" t="s">
        <v>74</v>
      </c>
      <c r="D22" s="3" t="s">
        <v>20</v>
      </c>
      <c r="E22" s="3" t="s">
        <v>21</v>
      </c>
      <c r="F22" s="6" t="s">
        <v>75</v>
      </c>
      <c r="G22" s="3" t="s">
        <v>23</v>
      </c>
      <c r="H22" s="4" t="s">
        <v>38</v>
      </c>
      <c r="I22" s="20" t="s">
        <v>66</v>
      </c>
      <c r="J22" s="6"/>
    </row>
    <row r="23" spans="2:10" ht="60" customHeight="1" x14ac:dyDescent="0.25">
      <c r="B23" s="10">
        <v>21</v>
      </c>
      <c r="C23" s="13" t="s">
        <v>77</v>
      </c>
      <c r="D23" s="3" t="s">
        <v>19</v>
      </c>
      <c r="E23" s="3" t="s">
        <v>15</v>
      </c>
      <c r="F23" s="6" t="s">
        <v>78</v>
      </c>
      <c r="G23" s="3" t="s">
        <v>18</v>
      </c>
      <c r="H23" s="4" t="s">
        <v>26</v>
      </c>
      <c r="I23" s="20">
        <v>41970</v>
      </c>
      <c r="J23" s="6"/>
    </row>
    <row r="24" spans="2:10" ht="60" customHeight="1" x14ac:dyDescent="0.25">
      <c r="B24" s="10">
        <v>22</v>
      </c>
      <c r="C24" s="13" t="s">
        <v>100</v>
      </c>
      <c r="D24" s="3" t="s">
        <v>20</v>
      </c>
      <c r="E24" s="3" t="s">
        <v>16</v>
      </c>
      <c r="F24" s="6" t="s">
        <v>101</v>
      </c>
      <c r="G24" s="3" t="s">
        <v>22</v>
      </c>
      <c r="H24" s="4" t="s">
        <v>26</v>
      </c>
      <c r="I24" s="20">
        <v>41969</v>
      </c>
      <c r="J24" s="6"/>
    </row>
    <row r="25" spans="2:10" ht="60" hidden="1" customHeight="1" x14ac:dyDescent="0.25">
      <c r="B25" s="10">
        <v>23</v>
      </c>
      <c r="C25" s="13" t="s">
        <v>80</v>
      </c>
      <c r="D25" s="3" t="s">
        <v>20</v>
      </c>
      <c r="E25" s="3" t="s">
        <v>21</v>
      </c>
      <c r="F25" s="6" t="s">
        <v>81</v>
      </c>
      <c r="G25" s="3" t="s">
        <v>22</v>
      </c>
      <c r="H25" s="4" t="s">
        <v>38</v>
      </c>
      <c r="I25" s="20" t="s">
        <v>66</v>
      </c>
      <c r="J25" s="6"/>
    </row>
    <row r="26" spans="2:10" ht="60" hidden="1" customHeight="1" x14ac:dyDescent="0.25">
      <c r="B26" s="10">
        <v>24</v>
      </c>
      <c r="C26" s="13" t="s">
        <v>82</v>
      </c>
      <c r="D26" s="3" t="s">
        <v>20</v>
      </c>
      <c r="E26" s="3" t="s">
        <v>21</v>
      </c>
      <c r="F26" s="6" t="s">
        <v>83</v>
      </c>
      <c r="G26" s="3" t="s">
        <v>18</v>
      </c>
      <c r="H26" s="4" t="s">
        <v>38</v>
      </c>
      <c r="I26" s="20" t="s">
        <v>66</v>
      </c>
      <c r="J26" s="6"/>
    </row>
    <row r="27" spans="2:10" ht="60" customHeight="1" x14ac:dyDescent="0.25">
      <c r="B27" s="10">
        <v>25</v>
      </c>
      <c r="C27" s="13" t="s">
        <v>85</v>
      </c>
      <c r="D27" s="3" t="s">
        <v>19</v>
      </c>
      <c r="E27" s="3" t="s">
        <v>21</v>
      </c>
      <c r="F27" s="6" t="s">
        <v>86</v>
      </c>
      <c r="G27" s="3" t="s">
        <v>22</v>
      </c>
      <c r="H27" s="4" t="s">
        <v>25</v>
      </c>
      <c r="I27" s="20">
        <v>41970</v>
      </c>
      <c r="J27" s="6" t="s">
        <v>79</v>
      </c>
    </row>
    <row r="28" spans="2:10" ht="60" customHeight="1" x14ac:dyDescent="0.25">
      <c r="B28" s="10">
        <v>26</v>
      </c>
      <c r="C28" s="13" t="s">
        <v>87</v>
      </c>
      <c r="D28" s="3" t="s">
        <v>19</v>
      </c>
      <c r="E28" s="3" t="s">
        <v>21</v>
      </c>
      <c r="F28" s="6" t="s">
        <v>88</v>
      </c>
      <c r="G28" s="3" t="s">
        <v>22</v>
      </c>
      <c r="H28" s="4" t="s">
        <v>25</v>
      </c>
      <c r="I28" s="20">
        <v>41970</v>
      </c>
      <c r="J28" s="6" t="s">
        <v>9</v>
      </c>
    </row>
    <row r="29" spans="2:10" ht="60" customHeight="1" x14ac:dyDescent="0.25">
      <c r="B29" s="10">
        <v>27</v>
      </c>
      <c r="C29" s="13" t="s">
        <v>89</v>
      </c>
      <c r="D29" s="3" t="s">
        <v>19</v>
      </c>
      <c r="E29" s="3" t="s">
        <v>21</v>
      </c>
      <c r="F29" s="6" t="s">
        <v>90</v>
      </c>
      <c r="G29" s="3" t="s">
        <v>18</v>
      </c>
      <c r="H29" s="4" t="s">
        <v>25</v>
      </c>
      <c r="I29" s="20">
        <v>41969</v>
      </c>
      <c r="J29" s="6"/>
    </row>
    <row r="30" spans="2:10" ht="60" hidden="1" customHeight="1" x14ac:dyDescent="0.25">
      <c r="B30" s="10">
        <v>28</v>
      </c>
      <c r="C30" s="13" t="s">
        <v>92</v>
      </c>
      <c r="D30" s="3" t="s">
        <v>20</v>
      </c>
      <c r="E30" s="3" t="s">
        <v>16</v>
      </c>
      <c r="F30" s="6" t="s">
        <v>91</v>
      </c>
      <c r="G30" s="3" t="s">
        <v>22</v>
      </c>
      <c r="H30" s="4" t="s">
        <v>38</v>
      </c>
      <c r="I30" s="20" t="s">
        <v>66</v>
      </c>
      <c r="J30" s="6"/>
    </row>
    <row r="31" spans="2:10" ht="60" hidden="1" customHeight="1" x14ac:dyDescent="0.25">
      <c r="B31" s="10">
        <v>28</v>
      </c>
      <c r="C31" s="13" t="s">
        <v>94</v>
      </c>
      <c r="D31" s="3" t="s">
        <v>20</v>
      </c>
      <c r="E31" s="3" t="s">
        <v>15</v>
      </c>
      <c r="F31" s="6" t="s">
        <v>95</v>
      </c>
      <c r="G31" s="3" t="s">
        <v>22</v>
      </c>
      <c r="H31" s="4" t="s">
        <v>38</v>
      </c>
      <c r="I31" s="20" t="s">
        <v>66</v>
      </c>
      <c r="J31" s="6"/>
    </row>
    <row r="32" spans="2:10" ht="60" hidden="1" customHeight="1" x14ac:dyDescent="0.25">
      <c r="B32" s="10">
        <v>29</v>
      </c>
      <c r="C32" s="13" t="s">
        <v>97</v>
      </c>
      <c r="D32" s="3" t="s">
        <v>20</v>
      </c>
      <c r="E32" s="3" t="s">
        <v>15</v>
      </c>
      <c r="F32" s="6" t="s">
        <v>98</v>
      </c>
      <c r="G32" s="3" t="s">
        <v>22</v>
      </c>
      <c r="H32" s="4" t="s">
        <v>38</v>
      </c>
      <c r="I32" s="20" t="s">
        <v>66</v>
      </c>
      <c r="J32" s="6"/>
    </row>
  </sheetData>
  <autoFilter ref="B2:J32">
    <filterColumn colId="6">
      <filters>
        <filter val="Em Progresso"/>
        <filter val="Não"/>
      </filters>
    </filterColumn>
    <filterColumn colId="7">
      <filters>
        <dateGroupItem year="2014" dateTimeGrouping="year"/>
      </filters>
    </filterColumn>
    <sortState ref="B11:J31">
      <sortCondition ref="B2:B32"/>
    </sortState>
  </autoFilter>
  <conditionalFormatting sqref="D3:D13">
    <cfRule type="cellIs" dxfId="336" priority="392" stopIfTrue="1" operator="equal">
      <formula>"Alta"</formula>
    </cfRule>
    <cfRule type="cellIs" dxfId="335" priority="393" stopIfTrue="1" operator="equal">
      <formula>"Média"</formula>
    </cfRule>
    <cfRule type="cellIs" dxfId="334" priority="394" stopIfTrue="1" operator="equal">
      <formula>"Baixa"</formula>
    </cfRule>
  </conditionalFormatting>
  <conditionalFormatting sqref="E3:E13">
    <cfRule type="cellIs" dxfId="333" priority="389" stopIfTrue="1" operator="equal">
      <formula>"Alto"</formula>
    </cfRule>
    <cfRule type="cellIs" dxfId="332" priority="390" stopIfTrue="1" operator="equal">
      <formula>"Médio"</formula>
    </cfRule>
    <cfRule type="cellIs" dxfId="331" priority="391" stopIfTrue="1" operator="equal">
      <formula>"Baixo"</formula>
    </cfRule>
  </conditionalFormatting>
  <conditionalFormatting sqref="H3:H13">
    <cfRule type="cellIs" dxfId="330" priority="386" stopIfTrue="1" operator="equal">
      <formula>"Em Progresso"</formula>
    </cfRule>
    <cfRule type="cellIs" dxfId="329" priority="387" stopIfTrue="1" operator="equal">
      <formula>"Sim"</formula>
    </cfRule>
    <cfRule type="cellIs" dxfId="328" priority="388" stopIfTrue="1" operator="equal">
      <formula>"Não"</formula>
    </cfRule>
  </conditionalFormatting>
  <conditionalFormatting sqref="G3:G13">
    <cfRule type="cellIs" dxfId="327" priority="382" stopIfTrue="1" operator="equal">
      <formula>"Murilo"</formula>
    </cfRule>
    <cfRule type="cellIs" dxfId="326" priority="383" stopIfTrue="1" operator="equal">
      <formula>"Ana"</formula>
    </cfRule>
    <cfRule type="cellIs" dxfId="325" priority="384" stopIfTrue="1" operator="equal">
      <formula>"Marcos"</formula>
    </cfRule>
    <cfRule type="cellIs" dxfId="324" priority="385" stopIfTrue="1" operator="equal">
      <formula>"Gabe"</formula>
    </cfRule>
  </conditionalFormatting>
  <conditionalFormatting sqref="D14">
    <cfRule type="cellIs" dxfId="323" priority="379" stopIfTrue="1" operator="equal">
      <formula>"Alta"</formula>
    </cfRule>
    <cfRule type="cellIs" dxfId="322" priority="380" stopIfTrue="1" operator="equal">
      <formula>"Média"</formula>
    </cfRule>
    <cfRule type="cellIs" dxfId="321" priority="381" stopIfTrue="1" operator="equal">
      <formula>"Baixa"</formula>
    </cfRule>
  </conditionalFormatting>
  <conditionalFormatting sqref="E14">
    <cfRule type="cellIs" dxfId="320" priority="376" stopIfTrue="1" operator="equal">
      <formula>"Alto"</formula>
    </cfRule>
    <cfRule type="cellIs" dxfId="319" priority="377" stopIfTrue="1" operator="equal">
      <formula>"Médio"</formula>
    </cfRule>
    <cfRule type="cellIs" dxfId="318" priority="378" stopIfTrue="1" operator="equal">
      <formula>"Baixo"</formula>
    </cfRule>
  </conditionalFormatting>
  <conditionalFormatting sqref="H14">
    <cfRule type="cellIs" dxfId="317" priority="373" stopIfTrue="1" operator="equal">
      <formula>"Em Progresso"</formula>
    </cfRule>
    <cfRule type="cellIs" dxfId="316" priority="374" stopIfTrue="1" operator="equal">
      <formula>"Sim"</formula>
    </cfRule>
    <cfRule type="cellIs" dxfId="315" priority="375" stopIfTrue="1" operator="equal">
      <formula>"Não"</formula>
    </cfRule>
  </conditionalFormatting>
  <conditionalFormatting sqref="G14">
    <cfRule type="cellIs" dxfId="314" priority="369" stopIfTrue="1" operator="equal">
      <formula>"Murilo"</formula>
    </cfRule>
    <cfRule type="cellIs" dxfId="313" priority="370" stopIfTrue="1" operator="equal">
      <formula>"Ana"</formula>
    </cfRule>
    <cfRule type="cellIs" dxfId="312" priority="371" stopIfTrue="1" operator="equal">
      <formula>"Marcos"</formula>
    </cfRule>
    <cfRule type="cellIs" dxfId="311" priority="372" stopIfTrue="1" operator="equal">
      <formula>"Gabe"</formula>
    </cfRule>
  </conditionalFormatting>
  <conditionalFormatting sqref="D15">
    <cfRule type="cellIs" dxfId="310" priority="366" stopIfTrue="1" operator="equal">
      <formula>"Alta"</formula>
    </cfRule>
    <cfRule type="cellIs" dxfId="309" priority="367" stopIfTrue="1" operator="equal">
      <formula>"Média"</formula>
    </cfRule>
    <cfRule type="cellIs" dxfId="308" priority="368" stopIfTrue="1" operator="equal">
      <formula>"Baixa"</formula>
    </cfRule>
  </conditionalFormatting>
  <conditionalFormatting sqref="E15">
    <cfRule type="cellIs" dxfId="307" priority="363" stopIfTrue="1" operator="equal">
      <formula>"Alto"</formula>
    </cfRule>
    <cfRule type="cellIs" dxfId="306" priority="364" stopIfTrue="1" operator="equal">
      <formula>"Médio"</formula>
    </cfRule>
    <cfRule type="cellIs" dxfId="305" priority="365" stopIfTrue="1" operator="equal">
      <formula>"Baixo"</formula>
    </cfRule>
  </conditionalFormatting>
  <conditionalFormatting sqref="H15">
    <cfRule type="cellIs" dxfId="304" priority="360" stopIfTrue="1" operator="equal">
      <formula>"Em Progresso"</formula>
    </cfRule>
    <cfRule type="cellIs" dxfId="303" priority="361" stopIfTrue="1" operator="equal">
      <formula>"Sim"</formula>
    </cfRule>
    <cfRule type="cellIs" dxfId="302" priority="362" stopIfTrue="1" operator="equal">
      <formula>"Não"</formula>
    </cfRule>
  </conditionalFormatting>
  <conditionalFormatting sqref="G15">
    <cfRule type="cellIs" dxfId="301" priority="356" stopIfTrue="1" operator="equal">
      <formula>"Murilo"</formula>
    </cfRule>
    <cfRule type="cellIs" dxfId="300" priority="357" stopIfTrue="1" operator="equal">
      <formula>"Ana"</formula>
    </cfRule>
    <cfRule type="cellIs" dxfId="299" priority="358" stopIfTrue="1" operator="equal">
      <formula>"Marcos"</formula>
    </cfRule>
    <cfRule type="cellIs" dxfId="298" priority="359" stopIfTrue="1" operator="equal">
      <formula>"Gabe"</formula>
    </cfRule>
  </conditionalFormatting>
  <conditionalFormatting sqref="D16">
    <cfRule type="cellIs" dxfId="297" priority="353" stopIfTrue="1" operator="equal">
      <formula>"Alta"</formula>
    </cfRule>
    <cfRule type="cellIs" dxfId="296" priority="354" stopIfTrue="1" operator="equal">
      <formula>"Média"</formula>
    </cfRule>
    <cfRule type="cellIs" dxfId="295" priority="355" stopIfTrue="1" operator="equal">
      <formula>"Baixa"</formula>
    </cfRule>
  </conditionalFormatting>
  <conditionalFormatting sqref="E16">
    <cfRule type="cellIs" dxfId="294" priority="350" stopIfTrue="1" operator="equal">
      <formula>"Alto"</formula>
    </cfRule>
    <cfRule type="cellIs" dxfId="293" priority="351" stopIfTrue="1" operator="equal">
      <formula>"Médio"</formula>
    </cfRule>
    <cfRule type="cellIs" dxfId="292" priority="352" stopIfTrue="1" operator="equal">
      <formula>"Baixo"</formula>
    </cfRule>
  </conditionalFormatting>
  <conditionalFormatting sqref="H16">
    <cfRule type="cellIs" dxfId="291" priority="347" stopIfTrue="1" operator="equal">
      <formula>"Em Progresso"</formula>
    </cfRule>
    <cfRule type="cellIs" dxfId="290" priority="348" stopIfTrue="1" operator="equal">
      <formula>"Sim"</formula>
    </cfRule>
    <cfRule type="cellIs" dxfId="289" priority="349" stopIfTrue="1" operator="equal">
      <formula>"Não"</formula>
    </cfRule>
  </conditionalFormatting>
  <conditionalFormatting sqref="G16">
    <cfRule type="cellIs" dxfId="288" priority="343" stopIfTrue="1" operator="equal">
      <formula>"Murilo"</formula>
    </cfRule>
    <cfRule type="cellIs" dxfId="287" priority="344" stopIfTrue="1" operator="equal">
      <formula>"Ana"</formula>
    </cfRule>
    <cfRule type="cellIs" dxfId="286" priority="345" stopIfTrue="1" operator="equal">
      <formula>"Marcos"</formula>
    </cfRule>
    <cfRule type="cellIs" dxfId="285" priority="346" stopIfTrue="1" operator="equal">
      <formula>"Gabe"</formula>
    </cfRule>
  </conditionalFormatting>
  <conditionalFormatting sqref="D17">
    <cfRule type="cellIs" dxfId="284" priority="340" stopIfTrue="1" operator="equal">
      <formula>"Alta"</formula>
    </cfRule>
    <cfRule type="cellIs" dxfId="283" priority="341" stopIfTrue="1" operator="equal">
      <formula>"Média"</formula>
    </cfRule>
    <cfRule type="cellIs" dxfId="282" priority="342" stopIfTrue="1" operator="equal">
      <formula>"Baixa"</formula>
    </cfRule>
  </conditionalFormatting>
  <conditionalFormatting sqref="E17">
    <cfRule type="cellIs" dxfId="281" priority="337" stopIfTrue="1" operator="equal">
      <formula>"Alto"</formula>
    </cfRule>
    <cfRule type="cellIs" dxfId="280" priority="338" stopIfTrue="1" operator="equal">
      <formula>"Médio"</formula>
    </cfRule>
    <cfRule type="cellIs" dxfId="279" priority="339" stopIfTrue="1" operator="equal">
      <formula>"Baixo"</formula>
    </cfRule>
  </conditionalFormatting>
  <conditionalFormatting sqref="H17">
    <cfRule type="cellIs" dxfId="278" priority="334" stopIfTrue="1" operator="equal">
      <formula>"Em Progresso"</formula>
    </cfRule>
    <cfRule type="cellIs" dxfId="277" priority="335" stopIfTrue="1" operator="equal">
      <formula>"Sim"</formula>
    </cfRule>
    <cfRule type="cellIs" dxfId="276" priority="336" stopIfTrue="1" operator="equal">
      <formula>"Não"</formula>
    </cfRule>
  </conditionalFormatting>
  <conditionalFormatting sqref="G17">
    <cfRule type="cellIs" dxfId="275" priority="330" stopIfTrue="1" operator="equal">
      <formula>"Murilo"</formula>
    </cfRule>
    <cfRule type="cellIs" dxfId="274" priority="331" stopIfTrue="1" operator="equal">
      <formula>"Ana"</formula>
    </cfRule>
    <cfRule type="cellIs" dxfId="273" priority="332" stopIfTrue="1" operator="equal">
      <formula>"Marcos"</formula>
    </cfRule>
    <cfRule type="cellIs" dxfId="272" priority="333" stopIfTrue="1" operator="equal">
      <formula>"Gabe"</formula>
    </cfRule>
  </conditionalFormatting>
  <conditionalFormatting sqref="D18">
    <cfRule type="cellIs" dxfId="271" priority="314" stopIfTrue="1" operator="equal">
      <formula>"Alta"</formula>
    </cfRule>
    <cfRule type="cellIs" dxfId="270" priority="315" stopIfTrue="1" operator="equal">
      <formula>"Média"</formula>
    </cfRule>
    <cfRule type="cellIs" dxfId="269" priority="316" stopIfTrue="1" operator="equal">
      <formula>"Baixa"</formula>
    </cfRule>
  </conditionalFormatting>
  <conditionalFormatting sqref="E18">
    <cfRule type="cellIs" dxfId="268" priority="311" stopIfTrue="1" operator="equal">
      <formula>"Alto"</formula>
    </cfRule>
    <cfRule type="cellIs" dxfId="267" priority="312" stopIfTrue="1" operator="equal">
      <formula>"Médio"</formula>
    </cfRule>
    <cfRule type="cellIs" dxfId="266" priority="313" stopIfTrue="1" operator="equal">
      <formula>"Baixo"</formula>
    </cfRule>
  </conditionalFormatting>
  <conditionalFormatting sqref="H18">
    <cfRule type="cellIs" dxfId="265" priority="308" stopIfTrue="1" operator="equal">
      <formula>"Em Progresso"</formula>
    </cfRule>
    <cfRule type="cellIs" dxfId="264" priority="309" stopIfTrue="1" operator="equal">
      <formula>"Sim"</formula>
    </cfRule>
    <cfRule type="cellIs" dxfId="263" priority="310" stopIfTrue="1" operator="equal">
      <formula>"Não"</formula>
    </cfRule>
  </conditionalFormatting>
  <conditionalFormatting sqref="G18">
    <cfRule type="cellIs" dxfId="262" priority="304" stopIfTrue="1" operator="equal">
      <formula>"Murilo"</formula>
    </cfRule>
    <cfRule type="cellIs" dxfId="261" priority="305" stopIfTrue="1" operator="equal">
      <formula>"Ana"</formula>
    </cfRule>
    <cfRule type="cellIs" dxfId="260" priority="306" stopIfTrue="1" operator="equal">
      <formula>"Marcos"</formula>
    </cfRule>
    <cfRule type="cellIs" dxfId="259" priority="307" stopIfTrue="1" operator="equal">
      <formula>"Gabe"</formula>
    </cfRule>
  </conditionalFormatting>
  <conditionalFormatting sqref="D19">
    <cfRule type="cellIs" dxfId="258" priority="301" stopIfTrue="1" operator="equal">
      <formula>"Alta"</formula>
    </cfRule>
    <cfRule type="cellIs" dxfId="257" priority="302" stopIfTrue="1" operator="equal">
      <formula>"Média"</formula>
    </cfRule>
    <cfRule type="cellIs" dxfId="256" priority="303" stopIfTrue="1" operator="equal">
      <formula>"Baixa"</formula>
    </cfRule>
  </conditionalFormatting>
  <conditionalFormatting sqref="E19">
    <cfRule type="cellIs" dxfId="255" priority="298" stopIfTrue="1" operator="equal">
      <formula>"Alto"</formula>
    </cfRule>
    <cfRule type="cellIs" dxfId="254" priority="299" stopIfTrue="1" operator="equal">
      <formula>"Médio"</formula>
    </cfRule>
    <cfRule type="cellIs" dxfId="253" priority="300" stopIfTrue="1" operator="equal">
      <formula>"Baixo"</formula>
    </cfRule>
  </conditionalFormatting>
  <conditionalFormatting sqref="H19">
    <cfRule type="cellIs" dxfId="252" priority="295" stopIfTrue="1" operator="equal">
      <formula>"Em Progresso"</formula>
    </cfRule>
    <cfRule type="cellIs" dxfId="251" priority="296" stopIfTrue="1" operator="equal">
      <formula>"Sim"</formula>
    </cfRule>
    <cfRule type="cellIs" dxfId="250" priority="297" stopIfTrue="1" operator="equal">
      <formula>"Não"</formula>
    </cfRule>
  </conditionalFormatting>
  <conditionalFormatting sqref="G19">
    <cfRule type="cellIs" dxfId="249" priority="291" stopIfTrue="1" operator="equal">
      <formula>"Murilo"</formula>
    </cfRule>
    <cfRule type="cellIs" dxfId="248" priority="292" stopIfTrue="1" operator="equal">
      <formula>"Ana"</formula>
    </cfRule>
    <cfRule type="cellIs" dxfId="247" priority="293" stopIfTrue="1" operator="equal">
      <formula>"Marcos"</formula>
    </cfRule>
    <cfRule type="cellIs" dxfId="246" priority="294" stopIfTrue="1" operator="equal">
      <formula>"Gabe"</formula>
    </cfRule>
  </conditionalFormatting>
  <conditionalFormatting sqref="D20">
    <cfRule type="cellIs" dxfId="245" priority="278" stopIfTrue="1" operator="equal">
      <formula>"Alta"</formula>
    </cfRule>
    <cfRule type="cellIs" dxfId="244" priority="279" stopIfTrue="1" operator="equal">
      <formula>"Média"</formula>
    </cfRule>
    <cfRule type="cellIs" dxfId="243" priority="280" stopIfTrue="1" operator="equal">
      <formula>"Baixa"</formula>
    </cfRule>
  </conditionalFormatting>
  <conditionalFormatting sqref="E20">
    <cfRule type="cellIs" dxfId="242" priority="275" stopIfTrue="1" operator="equal">
      <formula>"Alto"</formula>
    </cfRule>
    <cfRule type="cellIs" dxfId="241" priority="276" stopIfTrue="1" operator="equal">
      <formula>"Médio"</formula>
    </cfRule>
    <cfRule type="cellIs" dxfId="240" priority="277" stopIfTrue="1" operator="equal">
      <formula>"Baixo"</formula>
    </cfRule>
  </conditionalFormatting>
  <conditionalFormatting sqref="H20">
    <cfRule type="cellIs" dxfId="239" priority="272" stopIfTrue="1" operator="equal">
      <formula>"Em Progresso"</formula>
    </cfRule>
    <cfRule type="cellIs" dxfId="238" priority="273" stopIfTrue="1" operator="equal">
      <formula>"Sim"</formula>
    </cfRule>
    <cfRule type="cellIs" dxfId="237" priority="274" stopIfTrue="1" operator="equal">
      <formula>"Não"</formula>
    </cfRule>
  </conditionalFormatting>
  <conditionalFormatting sqref="G20">
    <cfRule type="cellIs" dxfId="236" priority="268" stopIfTrue="1" operator="equal">
      <formula>"Murilo"</formula>
    </cfRule>
    <cfRule type="cellIs" dxfId="235" priority="269" stopIfTrue="1" operator="equal">
      <formula>"Ana"</formula>
    </cfRule>
    <cfRule type="cellIs" dxfId="234" priority="270" stopIfTrue="1" operator="equal">
      <formula>"Marcos"</formula>
    </cfRule>
    <cfRule type="cellIs" dxfId="233" priority="271" stopIfTrue="1" operator="equal">
      <formula>"Gabe"</formula>
    </cfRule>
  </conditionalFormatting>
  <conditionalFormatting sqref="D21">
    <cfRule type="cellIs" dxfId="232" priority="258" stopIfTrue="1" operator="equal">
      <formula>"Alta"</formula>
    </cfRule>
    <cfRule type="cellIs" dxfId="231" priority="259" stopIfTrue="1" operator="equal">
      <formula>"Média"</formula>
    </cfRule>
    <cfRule type="cellIs" dxfId="230" priority="260" stopIfTrue="1" operator="equal">
      <formula>"Baixa"</formula>
    </cfRule>
  </conditionalFormatting>
  <conditionalFormatting sqref="E21">
    <cfRule type="cellIs" dxfId="229" priority="255" stopIfTrue="1" operator="equal">
      <formula>"Alto"</formula>
    </cfRule>
    <cfRule type="cellIs" dxfId="228" priority="256" stopIfTrue="1" operator="equal">
      <formula>"Médio"</formula>
    </cfRule>
    <cfRule type="cellIs" dxfId="227" priority="257" stopIfTrue="1" operator="equal">
      <formula>"Baixo"</formula>
    </cfRule>
  </conditionalFormatting>
  <conditionalFormatting sqref="H21">
    <cfRule type="cellIs" dxfId="226" priority="252" stopIfTrue="1" operator="equal">
      <formula>"Em Progresso"</formula>
    </cfRule>
    <cfRule type="cellIs" dxfId="225" priority="253" stopIfTrue="1" operator="equal">
      <formula>"Sim"</formula>
    </cfRule>
    <cfRule type="cellIs" dxfId="224" priority="254" stopIfTrue="1" operator="equal">
      <formula>"Não"</formula>
    </cfRule>
  </conditionalFormatting>
  <conditionalFormatting sqref="G21">
    <cfRule type="cellIs" dxfId="223" priority="248" stopIfTrue="1" operator="equal">
      <formula>"Murilo"</formula>
    </cfRule>
    <cfRule type="cellIs" dxfId="222" priority="249" stopIfTrue="1" operator="equal">
      <formula>"Ana"</formula>
    </cfRule>
    <cfRule type="cellIs" dxfId="221" priority="250" stopIfTrue="1" operator="equal">
      <formula>"Marcos"</formula>
    </cfRule>
    <cfRule type="cellIs" dxfId="220" priority="251" stopIfTrue="1" operator="equal">
      <formula>"Gabe"</formula>
    </cfRule>
  </conditionalFormatting>
  <conditionalFormatting sqref="D22">
    <cfRule type="cellIs" dxfId="219" priority="238" stopIfTrue="1" operator="equal">
      <formula>"Alta"</formula>
    </cfRule>
    <cfRule type="cellIs" dxfId="218" priority="239" stopIfTrue="1" operator="equal">
      <formula>"Média"</formula>
    </cfRule>
    <cfRule type="cellIs" dxfId="217" priority="240" stopIfTrue="1" operator="equal">
      <formula>"Baixa"</formula>
    </cfRule>
  </conditionalFormatting>
  <conditionalFormatting sqref="E22">
    <cfRule type="cellIs" dxfId="216" priority="235" stopIfTrue="1" operator="equal">
      <formula>"Alto"</formula>
    </cfRule>
    <cfRule type="cellIs" dxfId="215" priority="236" stopIfTrue="1" operator="equal">
      <formula>"Médio"</formula>
    </cfRule>
    <cfRule type="cellIs" dxfId="214" priority="237" stopIfTrue="1" operator="equal">
      <formula>"Baixo"</formula>
    </cfRule>
  </conditionalFormatting>
  <conditionalFormatting sqref="H22">
    <cfRule type="cellIs" dxfId="213" priority="232" stopIfTrue="1" operator="equal">
      <formula>"Em Progresso"</formula>
    </cfRule>
    <cfRule type="cellIs" dxfId="212" priority="233" stopIfTrue="1" operator="equal">
      <formula>"Sim"</formula>
    </cfRule>
    <cfRule type="cellIs" dxfId="211" priority="234" stopIfTrue="1" operator="equal">
      <formula>"Não"</formula>
    </cfRule>
  </conditionalFormatting>
  <conditionalFormatting sqref="G22">
    <cfRule type="cellIs" dxfId="210" priority="228" stopIfTrue="1" operator="equal">
      <formula>"Murilo"</formula>
    </cfRule>
    <cfRule type="cellIs" dxfId="209" priority="229" stopIfTrue="1" operator="equal">
      <formula>"Ana"</formula>
    </cfRule>
    <cfRule type="cellIs" dxfId="208" priority="230" stopIfTrue="1" operator="equal">
      <formula>"Marcos"</formula>
    </cfRule>
    <cfRule type="cellIs" dxfId="207" priority="231" stopIfTrue="1" operator="equal">
      <formula>"Gabe"</formula>
    </cfRule>
  </conditionalFormatting>
  <conditionalFormatting sqref="I33:I1048576 I1:I22 J2">
    <cfRule type="timePeriod" dxfId="206" priority="281" timePeriod="today">
      <formula>FLOOR(I1,1)=TODAY()</formula>
    </cfRule>
    <cfRule type="cellIs" dxfId="205" priority="283" operator="between">
      <formula>TODAY() + 7</formula>
      <formula>TODAY() + 30</formula>
    </cfRule>
    <cfRule type="cellIs" dxfId="204" priority="284" operator="between">
      <formula>TODAY() + 3</formula>
      <formula>TODAY() + 7</formula>
    </cfRule>
    <cfRule type="cellIs" dxfId="203" priority="286" operator="between">
      <formula>TODAY() + 1</formula>
      <formula>TODAY() + 3</formula>
    </cfRule>
    <cfRule type="timePeriod" dxfId="202" priority="288" timePeriod="yesterday">
      <formula>FLOOR(I1,1)=TODAY()-1</formula>
    </cfRule>
    <cfRule type="cellIs" dxfId="201" priority="289" operator="equal">
      <formula>"NA"</formula>
    </cfRule>
    <cfRule type="cellIs" dxfId="200" priority="290" operator="equal">
      <formula>"Dependente"</formula>
    </cfRule>
  </conditionalFormatting>
  <conditionalFormatting sqref="D23">
    <cfRule type="cellIs" dxfId="199" priority="211" stopIfTrue="1" operator="equal">
      <formula>"Alta"</formula>
    </cfRule>
    <cfRule type="cellIs" dxfId="198" priority="212" stopIfTrue="1" operator="equal">
      <formula>"Média"</formula>
    </cfRule>
    <cfRule type="cellIs" dxfId="197" priority="213" stopIfTrue="1" operator="equal">
      <formula>"Baixa"</formula>
    </cfRule>
  </conditionalFormatting>
  <conditionalFormatting sqref="E23">
    <cfRule type="cellIs" dxfId="196" priority="208" stopIfTrue="1" operator="equal">
      <formula>"Alto"</formula>
    </cfRule>
    <cfRule type="cellIs" dxfId="195" priority="209" stopIfTrue="1" operator="equal">
      <formula>"Médio"</formula>
    </cfRule>
    <cfRule type="cellIs" dxfId="194" priority="210" stopIfTrue="1" operator="equal">
      <formula>"Baixo"</formula>
    </cfRule>
  </conditionalFormatting>
  <conditionalFormatting sqref="H23">
    <cfRule type="cellIs" dxfId="193" priority="205" stopIfTrue="1" operator="equal">
      <formula>"Em Progresso"</formula>
    </cfRule>
    <cfRule type="cellIs" dxfId="192" priority="206" stopIfTrue="1" operator="equal">
      <formula>"Sim"</formula>
    </cfRule>
    <cfRule type="cellIs" dxfId="191" priority="207" stopIfTrue="1" operator="equal">
      <formula>"Não"</formula>
    </cfRule>
  </conditionalFormatting>
  <conditionalFormatting sqref="G23">
    <cfRule type="cellIs" dxfId="190" priority="201" stopIfTrue="1" operator="equal">
      <formula>"Murilo"</formula>
    </cfRule>
    <cfRule type="cellIs" dxfId="189" priority="202" stopIfTrue="1" operator="equal">
      <formula>"Ana"</formula>
    </cfRule>
    <cfRule type="cellIs" dxfId="188" priority="203" stopIfTrue="1" operator="equal">
      <formula>"Marcos"</formula>
    </cfRule>
    <cfRule type="cellIs" dxfId="187" priority="204" stopIfTrue="1" operator="equal">
      <formula>"Gabe"</formula>
    </cfRule>
  </conditionalFormatting>
  <conditionalFormatting sqref="I23">
    <cfRule type="timePeriod" dxfId="186" priority="214" timePeriod="today">
      <formula>FLOOR(I23,1)=TODAY()</formula>
    </cfRule>
    <cfRule type="cellIs" dxfId="185" priority="215" operator="between">
      <formula>TODAY() + 7</formula>
      <formula>TODAY() + 30</formula>
    </cfRule>
    <cfRule type="cellIs" dxfId="184" priority="216" operator="between">
      <formula>TODAY() + 3</formula>
      <formula>TODAY() + 7</formula>
    </cfRule>
    <cfRule type="cellIs" dxfId="183" priority="217" operator="between">
      <formula>TODAY() + 1</formula>
      <formula>TODAY() + 3</formula>
    </cfRule>
    <cfRule type="timePeriod" dxfId="182" priority="218" timePeriod="yesterday">
      <formula>FLOOR(I23,1)=TODAY()-1</formula>
    </cfRule>
    <cfRule type="cellIs" dxfId="181" priority="219" operator="equal">
      <formula>"NA"</formula>
    </cfRule>
    <cfRule type="cellIs" dxfId="180" priority="220" operator="equal">
      <formula>"Dependente"</formula>
    </cfRule>
  </conditionalFormatting>
  <conditionalFormatting sqref="D24">
    <cfRule type="cellIs" dxfId="179" priority="191" stopIfTrue="1" operator="equal">
      <formula>"Alta"</formula>
    </cfRule>
    <cfRule type="cellIs" dxfId="178" priority="192" stopIfTrue="1" operator="equal">
      <formula>"Média"</formula>
    </cfRule>
    <cfRule type="cellIs" dxfId="177" priority="193" stopIfTrue="1" operator="equal">
      <formula>"Baixa"</formula>
    </cfRule>
  </conditionalFormatting>
  <conditionalFormatting sqref="E24">
    <cfRule type="cellIs" dxfId="176" priority="188" stopIfTrue="1" operator="equal">
      <formula>"Alto"</formula>
    </cfRule>
    <cfRule type="cellIs" dxfId="175" priority="189" stopIfTrue="1" operator="equal">
      <formula>"Médio"</formula>
    </cfRule>
    <cfRule type="cellIs" dxfId="174" priority="190" stopIfTrue="1" operator="equal">
      <formula>"Baixo"</formula>
    </cfRule>
  </conditionalFormatting>
  <conditionalFormatting sqref="H24">
    <cfRule type="cellIs" dxfId="173" priority="185" stopIfTrue="1" operator="equal">
      <formula>"Em Progresso"</formula>
    </cfRule>
    <cfRule type="cellIs" dxfId="172" priority="186" stopIfTrue="1" operator="equal">
      <formula>"Sim"</formula>
    </cfRule>
    <cfRule type="cellIs" dxfId="171" priority="187" stopIfTrue="1" operator="equal">
      <formula>"Não"</formula>
    </cfRule>
  </conditionalFormatting>
  <conditionalFormatting sqref="G24">
    <cfRule type="cellIs" dxfId="170" priority="181" stopIfTrue="1" operator="equal">
      <formula>"Murilo"</formula>
    </cfRule>
    <cfRule type="cellIs" dxfId="169" priority="182" stopIfTrue="1" operator="equal">
      <formula>"Ana"</formula>
    </cfRule>
    <cfRule type="cellIs" dxfId="168" priority="183" stopIfTrue="1" operator="equal">
      <formula>"Marcos"</formula>
    </cfRule>
    <cfRule type="cellIs" dxfId="167" priority="184" stopIfTrue="1" operator="equal">
      <formula>"Gabe"</formula>
    </cfRule>
  </conditionalFormatting>
  <conditionalFormatting sqref="I24">
    <cfRule type="timePeriod" dxfId="166" priority="194" timePeriod="today">
      <formula>FLOOR(I24,1)=TODAY()</formula>
    </cfRule>
    <cfRule type="cellIs" dxfId="165" priority="195" operator="between">
      <formula>TODAY() + 7</formula>
      <formula>TODAY() + 30</formula>
    </cfRule>
    <cfRule type="cellIs" dxfId="164" priority="196" operator="between">
      <formula>TODAY() + 3</formula>
      <formula>TODAY() + 7</formula>
    </cfRule>
    <cfRule type="cellIs" dxfId="163" priority="197" operator="between">
      <formula>TODAY() + 1</formula>
      <formula>TODAY() + 3</formula>
    </cfRule>
    <cfRule type="timePeriod" dxfId="162" priority="198" timePeriod="yesterday">
      <formula>FLOOR(I24,1)=TODAY()-1</formula>
    </cfRule>
    <cfRule type="cellIs" dxfId="161" priority="199" operator="equal">
      <formula>"NA"</formula>
    </cfRule>
    <cfRule type="cellIs" dxfId="160" priority="200" operator="equal">
      <formula>"Dependente"</formula>
    </cfRule>
  </conditionalFormatting>
  <conditionalFormatting sqref="D25">
    <cfRule type="cellIs" dxfId="159" priority="171" stopIfTrue="1" operator="equal">
      <formula>"Alta"</formula>
    </cfRule>
    <cfRule type="cellIs" dxfId="158" priority="172" stopIfTrue="1" operator="equal">
      <formula>"Média"</formula>
    </cfRule>
    <cfRule type="cellIs" dxfId="157" priority="173" stopIfTrue="1" operator="equal">
      <formula>"Baixa"</formula>
    </cfRule>
  </conditionalFormatting>
  <conditionalFormatting sqref="E25">
    <cfRule type="cellIs" dxfId="156" priority="168" stopIfTrue="1" operator="equal">
      <formula>"Alto"</formula>
    </cfRule>
    <cfRule type="cellIs" dxfId="155" priority="169" stopIfTrue="1" operator="equal">
      <formula>"Médio"</formula>
    </cfRule>
    <cfRule type="cellIs" dxfId="154" priority="170" stopIfTrue="1" operator="equal">
      <formula>"Baixo"</formula>
    </cfRule>
  </conditionalFormatting>
  <conditionalFormatting sqref="H25">
    <cfRule type="cellIs" dxfId="153" priority="165" stopIfTrue="1" operator="equal">
      <formula>"Em Progresso"</formula>
    </cfRule>
    <cfRule type="cellIs" dxfId="152" priority="166" stopIfTrue="1" operator="equal">
      <formula>"Sim"</formula>
    </cfRule>
    <cfRule type="cellIs" dxfId="151" priority="167" stopIfTrue="1" operator="equal">
      <formula>"Não"</formula>
    </cfRule>
  </conditionalFormatting>
  <conditionalFormatting sqref="G25">
    <cfRule type="cellIs" dxfId="150" priority="161" stopIfTrue="1" operator="equal">
      <formula>"Murilo"</formula>
    </cfRule>
    <cfRule type="cellIs" dxfId="149" priority="162" stopIfTrue="1" operator="equal">
      <formula>"Ana"</formula>
    </cfRule>
    <cfRule type="cellIs" dxfId="148" priority="163" stopIfTrue="1" operator="equal">
      <formula>"Marcos"</formula>
    </cfRule>
    <cfRule type="cellIs" dxfId="147" priority="164" stopIfTrue="1" operator="equal">
      <formula>"Gabe"</formula>
    </cfRule>
  </conditionalFormatting>
  <conditionalFormatting sqref="I25">
    <cfRule type="timePeriod" dxfId="146" priority="174" timePeriod="today">
      <formula>FLOOR(I25,1)=TODAY()</formula>
    </cfRule>
    <cfRule type="cellIs" dxfId="145" priority="175" operator="between">
      <formula>TODAY() + 7</formula>
      <formula>TODAY() + 30</formula>
    </cfRule>
    <cfRule type="cellIs" dxfId="144" priority="176" operator="between">
      <formula>TODAY() + 3</formula>
      <formula>TODAY() + 7</formula>
    </cfRule>
    <cfRule type="cellIs" dxfId="143" priority="177" operator="between">
      <formula>TODAY() + 1</formula>
      <formula>TODAY() + 3</formula>
    </cfRule>
    <cfRule type="timePeriod" dxfId="142" priority="178" timePeriod="yesterday">
      <formula>FLOOR(I25,1)=TODAY()-1</formula>
    </cfRule>
    <cfRule type="cellIs" dxfId="141" priority="179" operator="equal">
      <formula>"NA"</formula>
    </cfRule>
    <cfRule type="cellIs" dxfId="140" priority="180" operator="equal">
      <formula>"Dependente"</formula>
    </cfRule>
  </conditionalFormatting>
  <conditionalFormatting sqref="D26">
    <cfRule type="cellIs" dxfId="139" priority="151" stopIfTrue="1" operator="equal">
      <formula>"Alta"</formula>
    </cfRule>
    <cfRule type="cellIs" dxfId="138" priority="152" stopIfTrue="1" operator="equal">
      <formula>"Média"</formula>
    </cfRule>
    <cfRule type="cellIs" dxfId="137" priority="153" stopIfTrue="1" operator="equal">
      <formula>"Baixa"</formula>
    </cfRule>
  </conditionalFormatting>
  <conditionalFormatting sqref="E26">
    <cfRule type="cellIs" dxfId="136" priority="148" stopIfTrue="1" operator="equal">
      <formula>"Alto"</formula>
    </cfRule>
    <cfRule type="cellIs" dxfId="135" priority="149" stopIfTrue="1" operator="equal">
      <formula>"Médio"</formula>
    </cfRule>
    <cfRule type="cellIs" dxfId="134" priority="150" stopIfTrue="1" operator="equal">
      <formula>"Baixo"</formula>
    </cfRule>
  </conditionalFormatting>
  <conditionalFormatting sqref="H26">
    <cfRule type="cellIs" dxfId="133" priority="145" stopIfTrue="1" operator="equal">
      <formula>"Em Progresso"</formula>
    </cfRule>
    <cfRule type="cellIs" dxfId="132" priority="146" stopIfTrue="1" operator="equal">
      <formula>"Sim"</formula>
    </cfRule>
    <cfRule type="cellIs" dxfId="131" priority="147" stopIfTrue="1" operator="equal">
      <formula>"Não"</formula>
    </cfRule>
  </conditionalFormatting>
  <conditionalFormatting sqref="G26">
    <cfRule type="cellIs" dxfId="130" priority="141" stopIfTrue="1" operator="equal">
      <formula>"Murilo"</formula>
    </cfRule>
    <cfRule type="cellIs" dxfId="129" priority="142" stopIfTrue="1" operator="equal">
      <formula>"Ana"</formula>
    </cfRule>
    <cfRule type="cellIs" dxfId="128" priority="143" stopIfTrue="1" operator="equal">
      <formula>"Marcos"</formula>
    </cfRule>
    <cfRule type="cellIs" dxfId="127" priority="144" stopIfTrue="1" operator="equal">
      <formula>"Gabe"</formula>
    </cfRule>
  </conditionalFormatting>
  <conditionalFormatting sqref="I26">
    <cfRule type="timePeriod" dxfId="126" priority="154" timePeriod="today">
      <formula>FLOOR(I26,1)=TODAY()</formula>
    </cfRule>
    <cfRule type="cellIs" dxfId="125" priority="155" operator="between">
      <formula>TODAY() + 7</formula>
      <formula>TODAY() + 30</formula>
    </cfRule>
    <cfRule type="cellIs" dxfId="124" priority="156" operator="between">
      <formula>TODAY() + 3</formula>
      <formula>TODAY() + 7</formula>
    </cfRule>
    <cfRule type="cellIs" dxfId="123" priority="157" operator="between">
      <formula>TODAY() + 1</formula>
      <formula>TODAY() + 3</formula>
    </cfRule>
    <cfRule type="timePeriod" dxfId="122" priority="158" timePeriod="yesterday">
      <formula>FLOOR(I26,1)=TODAY()-1</formula>
    </cfRule>
    <cfRule type="cellIs" dxfId="121" priority="159" operator="equal">
      <formula>"NA"</formula>
    </cfRule>
    <cfRule type="cellIs" dxfId="120" priority="160" operator="equal">
      <formula>"Dependente"</formula>
    </cfRule>
  </conditionalFormatting>
  <conditionalFormatting sqref="D27">
    <cfRule type="cellIs" dxfId="119" priority="111" stopIfTrue="1" operator="equal">
      <formula>"Alta"</formula>
    </cfRule>
    <cfRule type="cellIs" dxfId="118" priority="112" stopIfTrue="1" operator="equal">
      <formula>"Média"</formula>
    </cfRule>
    <cfRule type="cellIs" dxfId="117" priority="113" stopIfTrue="1" operator="equal">
      <formula>"Baixa"</formula>
    </cfRule>
  </conditionalFormatting>
  <conditionalFormatting sqref="E27">
    <cfRule type="cellIs" dxfId="116" priority="108" stopIfTrue="1" operator="equal">
      <formula>"Alto"</formula>
    </cfRule>
    <cfRule type="cellIs" dxfId="115" priority="109" stopIfTrue="1" operator="equal">
      <formula>"Médio"</formula>
    </cfRule>
    <cfRule type="cellIs" dxfId="114" priority="110" stopIfTrue="1" operator="equal">
      <formula>"Baixo"</formula>
    </cfRule>
  </conditionalFormatting>
  <conditionalFormatting sqref="H27">
    <cfRule type="cellIs" dxfId="113" priority="105" stopIfTrue="1" operator="equal">
      <formula>"Em Progresso"</formula>
    </cfRule>
    <cfRule type="cellIs" dxfId="112" priority="106" stopIfTrue="1" operator="equal">
      <formula>"Sim"</formula>
    </cfRule>
    <cfRule type="cellIs" dxfId="111" priority="107" stopIfTrue="1" operator="equal">
      <formula>"Não"</formula>
    </cfRule>
  </conditionalFormatting>
  <conditionalFormatting sqref="G27">
    <cfRule type="cellIs" dxfId="110" priority="101" stopIfTrue="1" operator="equal">
      <formula>"Murilo"</formula>
    </cfRule>
    <cfRule type="cellIs" dxfId="109" priority="102" stopIfTrue="1" operator="equal">
      <formula>"Ana"</formula>
    </cfRule>
    <cfRule type="cellIs" dxfId="108" priority="103" stopIfTrue="1" operator="equal">
      <formula>"Marcos"</formula>
    </cfRule>
    <cfRule type="cellIs" dxfId="107" priority="104" stopIfTrue="1" operator="equal">
      <formula>"Gabe"</formula>
    </cfRule>
  </conditionalFormatting>
  <conditionalFormatting sqref="I27">
    <cfRule type="timePeriod" dxfId="106" priority="114" timePeriod="today">
      <formula>FLOOR(I27,1)=TODAY()</formula>
    </cfRule>
    <cfRule type="cellIs" dxfId="105" priority="115" operator="between">
      <formula>TODAY() + 7</formula>
      <formula>TODAY() + 30</formula>
    </cfRule>
    <cfRule type="cellIs" dxfId="104" priority="116" operator="between">
      <formula>TODAY() + 3</formula>
      <formula>TODAY() + 7</formula>
    </cfRule>
    <cfRule type="cellIs" dxfId="103" priority="117" operator="between">
      <formula>TODAY() + 1</formula>
      <formula>TODAY() + 3</formula>
    </cfRule>
    <cfRule type="timePeriod" dxfId="102" priority="118" timePeriod="yesterday">
      <formula>FLOOR(I27,1)=TODAY()-1</formula>
    </cfRule>
    <cfRule type="cellIs" dxfId="101" priority="119" operator="equal">
      <formula>"NA"</formula>
    </cfRule>
    <cfRule type="cellIs" dxfId="100" priority="120" operator="equal">
      <formula>"Dependente"</formula>
    </cfRule>
  </conditionalFormatting>
  <conditionalFormatting sqref="D28">
    <cfRule type="cellIs" dxfId="99" priority="91" stopIfTrue="1" operator="equal">
      <formula>"Alta"</formula>
    </cfRule>
    <cfRule type="cellIs" dxfId="98" priority="92" stopIfTrue="1" operator="equal">
      <formula>"Média"</formula>
    </cfRule>
    <cfRule type="cellIs" dxfId="97" priority="93" stopIfTrue="1" operator="equal">
      <formula>"Baixa"</formula>
    </cfRule>
  </conditionalFormatting>
  <conditionalFormatting sqref="E28">
    <cfRule type="cellIs" dxfId="96" priority="88" stopIfTrue="1" operator="equal">
      <formula>"Alto"</formula>
    </cfRule>
    <cfRule type="cellIs" dxfId="95" priority="89" stopIfTrue="1" operator="equal">
      <formula>"Médio"</formula>
    </cfRule>
    <cfRule type="cellIs" dxfId="94" priority="90" stopIfTrue="1" operator="equal">
      <formula>"Baixo"</formula>
    </cfRule>
  </conditionalFormatting>
  <conditionalFormatting sqref="H28">
    <cfRule type="cellIs" dxfId="93" priority="85" stopIfTrue="1" operator="equal">
      <formula>"Em Progresso"</formula>
    </cfRule>
    <cfRule type="cellIs" dxfId="92" priority="86" stopIfTrue="1" operator="equal">
      <formula>"Sim"</formula>
    </cfRule>
    <cfRule type="cellIs" dxfId="91" priority="87" stopIfTrue="1" operator="equal">
      <formula>"Não"</formula>
    </cfRule>
  </conditionalFormatting>
  <conditionalFormatting sqref="G28">
    <cfRule type="cellIs" dxfId="90" priority="81" stopIfTrue="1" operator="equal">
      <formula>"Murilo"</formula>
    </cfRule>
    <cfRule type="cellIs" dxfId="89" priority="82" stopIfTrue="1" operator="equal">
      <formula>"Ana"</formula>
    </cfRule>
    <cfRule type="cellIs" dxfId="88" priority="83" stopIfTrue="1" operator="equal">
      <formula>"Marcos"</formula>
    </cfRule>
    <cfRule type="cellIs" dxfId="87" priority="84" stopIfTrue="1" operator="equal">
      <formula>"Gabe"</formula>
    </cfRule>
  </conditionalFormatting>
  <conditionalFormatting sqref="I28">
    <cfRule type="timePeriod" dxfId="86" priority="94" timePeriod="today">
      <formula>FLOOR(I28,1)=TODAY()</formula>
    </cfRule>
    <cfRule type="cellIs" dxfId="85" priority="95" operator="between">
      <formula>TODAY() + 7</formula>
      <formula>TODAY() + 30</formula>
    </cfRule>
    <cfRule type="cellIs" dxfId="84" priority="96" operator="between">
      <formula>TODAY() + 3</formula>
      <formula>TODAY() + 7</formula>
    </cfRule>
    <cfRule type="cellIs" dxfId="83" priority="97" operator="between">
      <formula>TODAY() + 1</formula>
      <formula>TODAY() + 3</formula>
    </cfRule>
    <cfRule type="timePeriod" dxfId="82" priority="98" timePeriod="yesterday">
      <formula>FLOOR(I28,1)=TODAY()-1</formula>
    </cfRule>
    <cfRule type="cellIs" dxfId="81" priority="99" operator="equal">
      <formula>"NA"</formula>
    </cfRule>
    <cfRule type="cellIs" dxfId="80" priority="100" operator="equal">
      <formula>"Dependente"</formula>
    </cfRule>
  </conditionalFormatting>
  <conditionalFormatting sqref="D29">
    <cfRule type="cellIs" dxfId="79" priority="71" stopIfTrue="1" operator="equal">
      <formula>"Alta"</formula>
    </cfRule>
    <cfRule type="cellIs" dxfId="78" priority="72" stopIfTrue="1" operator="equal">
      <formula>"Média"</formula>
    </cfRule>
    <cfRule type="cellIs" dxfId="77" priority="73" stopIfTrue="1" operator="equal">
      <formula>"Baixa"</formula>
    </cfRule>
  </conditionalFormatting>
  <conditionalFormatting sqref="E29">
    <cfRule type="cellIs" dxfId="76" priority="68" stopIfTrue="1" operator="equal">
      <formula>"Alto"</formula>
    </cfRule>
    <cfRule type="cellIs" dxfId="75" priority="69" stopIfTrue="1" operator="equal">
      <formula>"Médio"</formula>
    </cfRule>
    <cfRule type="cellIs" dxfId="74" priority="70" stopIfTrue="1" operator="equal">
      <formula>"Baixo"</formula>
    </cfRule>
  </conditionalFormatting>
  <conditionalFormatting sqref="H29">
    <cfRule type="cellIs" dxfId="73" priority="65" stopIfTrue="1" operator="equal">
      <formula>"Em Progresso"</formula>
    </cfRule>
    <cfRule type="cellIs" dxfId="72" priority="66" stopIfTrue="1" operator="equal">
      <formula>"Sim"</formula>
    </cfRule>
    <cfRule type="cellIs" dxfId="71" priority="67" stopIfTrue="1" operator="equal">
      <formula>"Não"</formula>
    </cfRule>
  </conditionalFormatting>
  <conditionalFormatting sqref="G29">
    <cfRule type="cellIs" dxfId="70" priority="61" stopIfTrue="1" operator="equal">
      <formula>"Murilo"</formula>
    </cfRule>
    <cfRule type="cellIs" dxfId="69" priority="62" stopIfTrue="1" operator="equal">
      <formula>"Ana"</formula>
    </cfRule>
    <cfRule type="cellIs" dxfId="68" priority="63" stopIfTrue="1" operator="equal">
      <formula>"Marcos"</formula>
    </cfRule>
    <cfRule type="cellIs" dxfId="67" priority="64" stopIfTrue="1" operator="equal">
      <formula>"Gabe"</formula>
    </cfRule>
  </conditionalFormatting>
  <conditionalFormatting sqref="I29">
    <cfRule type="timePeriod" dxfId="66" priority="74" timePeriod="today">
      <formula>FLOOR(I29,1)=TODAY()</formula>
    </cfRule>
    <cfRule type="cellIs" dxfId="65" priority="75" operator="between">
      <formula>TODAY() + 7</formula>
      <formula>TODAY() + 30</formula>
    </cfRule>
    <cfRule type="cellIs" dxfId="64" priority="76" operator="between">
      <formula>TODAY() + 3</formula>
      <formula>TODAY() + 7</formula>
    </cfRule>
    <cfRule type="cellIs" dxfId="63" priority="77" operator="between">
      <formula>TODAY() + 1</formula>
      <formula>TODAY() + 3</formula>
    </cfRule>
    <cfRule type="timePeriod" dxfId="62" priority="78" timePeriod="yesterday">
      <formula>FLOOR(I29,1)=TODAY()-1</formula>
    </cfRule>
    <cfRule type="cellIs" dxfId="61" priority="79" operator="equal">
      <formula>"NA"</formula>
    </cfRule>
    <cfRule type="cellIs" dxfId="60" priority="80" operator="equal">
      <formula>"Dependente"</formula>
    </cfRule>
  </conditionalFormatting>
  <conditionalFormatting sqref="D30">
    <cfRule type="cellIs" dxfId="59" priority="51" stopIfTrue="1" operator="equal">
      <formula>"Alta"</formula>
    </cfRule>
    <cfRule type="cellIs" dxfId="58" priority="52" stopIfTrue="1" operator="equal">
      <formula>"Média"</formula>
    </cfRule>
    <cfRule type="cellIs" dxfId="57" priority="53" stopIfTrue="1" operator="equal">
      <formula>"Baixa"</formula>
    </cfRule>
  </conditionalFormatting>
  <conditionalFormatting sqref="E30">
    <cfRule type="cellIs" dxfId="56" priority="48" stopIfTrue="1" operator="equal">
      <formula>"Alto"</formula>
    </cfRule>
    <cfRule type="cellIs" dxfId="55" priority="49" stopIfTrue="1" operator="equal">
      <formula>"Médio"</formula>
    </cfRule>
    <cfRule type="cellIs" dxfId="54" priority="50" stopIfTrue="1" operator="equal">
      <formula>"Baixo"</formula>
    </cfRule>
  </conditionalFormatting>
  <conditionalFormatting sqref="H30">
    <cfRule type="cellIs" dxfId="53" priority="45" stopIfTrue="1" operator="equal">
      <formula>"Em Progresso"</formula>
    </cfRule>
    <cfRule type="cellIs" dxfId="52" priority="46" stopIfTrue="1" operator="equal">
      <formula>"Sim"</formula>
    </cfRule>
    <cfRule type="cellIs" dxfId="51" priority="47" stopIfTrue="1" operator="equal">
      <formula>"Não"</formula>
    </cfRule>
  </conditionalFormatting>
  <conditionalFormatting sqref="G30">
    <cfRule type="cellIs" dxfId="50" priority="41" stopIfTrue="1" operator="equal">
      <formula>"Murilo"</formula>
    </cfRule>
    <cfRule type="cellIs" dxfId="49" priority="42" stopIfTrue="1" operator="equal">
      <formula>"Ana"</formula>
    </cfRule>
    <cfRule type="cellIs" dxfId="48" priority="43" stopIfTrue="1" operator="equal">
      <formula>"Marcos"</formula>
    </cfRule>
    <cfRule type="cellIs" dxfId="47" priority="44" stopIfTrue="1" operator="equal">
      <formula>"Gabe"</formula>
    </cfRule>
  </conditionalFormatting>
  <conditionalFormatting sqref="I30">
    <cfRule type="timePeriod" dxfId="46" priority="54" timePeriod="today">
      <formula>FLOOR(I30,1)=TODAY()</formula>
    </cfRule>
    <cfRule type="cellIs" dxfId="45" priority="55" operator="between">
      <formula>TODAY() + 7</formula>
      <formula>TODAY() + 30</formula>
    </cfRule>
    <cfRule type="cellIs" dxfId="44" priority="56" operator="between">
      <formula>TODAY() + 3</formula>
      <formula>TODAY() + 7</formula>
    </cfRule>
    <cfRule type="cellIs" dxfId="43" priority="57" operator="between">
      <formula>TODAY() + 1</formula>
      <formula>TODAY() + 3</formula>
    </cfRule>
    <cfRule type="timePeriod" dxfId="42" priority="58" timePeriod="yesterday">
      <formula>FLOOR(I30,1)=TODAY()-1</formula>
    </cfRule>
    <cfRule type="cellIs" dxfId="41" priority="59" operator="equal">
      <formula>"NA"</formula>
    </cfRule>
    <cfRule type="cellIs" dxfId="40" priority="60" operator="equal">
      <formula>"Dependente"</formula>
    </cfRule>
  </conditionalFormatting>
  <conditionalFormatting sqref="D31">
    <cfRule type="cellIs" dxfId="39" priority="31" stopIfTrue="1" operator="equal">
      <formula>"Alta"</formula>
    </cfRule>
    <cfRule type="cellIs" dxfId="38" priority="32" stopIfTrue="1" operator="equal">
      <formula>"Média"</formula>
    </cfRule>
    <cfRule type="cellIs" dxfId="37" priority="33" stopIfTrue="1" operator="equal">
      <formula>"Baixa"</formula>
    </cfRule>
  </conditionalFormatting>
  <conditionalFormatting sqref="E31">
    <cfRule type="cellIs" dxfId="36" priority="28" stopIfTrue="1" operator="equal">
      <formula>"Alto"</formula>
    </cfRule>
    <cfRule type="cellIs" dxfId="35" priority="29" stopIfTrue="1" operator="equal">
      <formula>"Médio"</formula>
    </cfRule>
    <cfRule type="cellIs" dxfId="34" priority="30" stopIfTrue="1" operator="equal">
      <formula>"Baixo"</formula>
    </cfRule>
  </conditionalFormatting>
  <conditionalFormatting sqref="H31">
    <cfRule type="cellIs" dxfId="33" priority="25" stopIfTrue="1" operator="equal">
      <formula>"Em Progresso"</formula>
    </cfRule>
    <cfRule type="cellIs" dxfId="32" priority="26" stopIfTrue="1" operator="equal">
      <formula>"Sim"</formula>
    </cfRule>
    <cfRule type="cellIs" dxfId="31" priority="27" stopIfTrue="1" operator="equal">
      <formula>"Não"</formula>
    </cfRule>
  </conditionalFormatting>
  <conditionalFormatting sqref="G31">
    <cfRule type="cellIs" dxfId="30" priority="21" stopIfTrue="1" operator="equal">
      <formula>"Murilo"</formula>
    </cfRule>
    <cfRule type="cellIs" dxfId="29" priority="22" stopIfTrue="1" operator="equal">
      <formula>"Ana"</formula>
    </cfRule>
    <cfRule type="cellIs" dxfId="28" priority="23" stopIfTrue="1" operator="equal">
      <formula>"Marcos"</formula>
    </cfRule>
    <cfRule type="cellIs" dxfId="27" priority="24" stopIfTrue="1" operator="equal">
      <formula>"Gabe"</formula>
    </cfRule>
  </conditionalFormatting>
  <conditionalFormatting sqref="I31">
    <cfRule type="timePeriod" dxfId="26" priority="34" timePeriod="today">
      <formula>FLOOR(I31,1)=TODAY()</formula>
    </cfRule>
    <cfRule type="cellIs" dxfId="25" priority="35" operator="between">
      <formula>TODAY() + 7</formula>
      <formula>TODAY() + 30</formula>
    </cfRule>
    <cfRule type="cellIs" dxfId="24" priority="36" operator="between">
      <formula>TODAY() + 3</formula>
      <formula>TODAY() + 7</formula>
    </cfRule>
    <cfRule type="cellIs" dxfId="23" priority="37" operator="between">
      <formula>TODAY() + 1</formula>
      <formula>TODAY() + 3</formula>
    </cfRule>
    <cfRule type="timePeriod" dxfId="22" priority="38" timePeriod="yesterday">
      <formula>FLOOR(I31,1)=TODAY()-1</formula>
    </cfRule>
    <cfRule type="cellIs" dxfId="21" priority="39" operator="equal">
      <formula>"NA"</formula>
    </cfRule>
    <cfRule type="cellIs" dxfId="20" priority="40" operator="equal">
      <formula>"Dependente"</formula>
    </cfRule>
  </conditionalFormatting>
  <conditionalFormatting sqref="D32">
    <cfRule type="cellIs" dxfId="19" priority="11" stopIfTrue="1" operator="equal">
      <formula>"Alta"</formula>
    </cfRule>
    <cfRule type="cellIs" dxfId="18" priority="12" stopIfTrue="1" operator="equal">
      <formula>"Média"</formula>
    </cfRule>
    <cfRule type="cellIs" dxfId="17" priority="13" stopIfTrue="1" operator="equal">
      <formula>"Baixa"</formula>
    </cfRule>
  </conditionalFormatting>
  <conditionalFormatting sqref="E32">
    <cfRule type="cellIs" dxfId="16" priority="8" stopIfTrue="1" operator="equal">
      <formula>"Alto"</formula>
    </cfRule>
    <cfRule type="cellIs" dxfId="15" priority="9" stopIfTrue="1" operator="equal">
      <formula>"Médio"</formula>
    </cfRule>
    <cfRule type="cellIs" dxfId="14" priority="10" stopIfTrue="1" operator="equal">
      <formula>"Baixo"</formula>
    </cfRule>
  </conditionalFormatting>
  <conditionalFormatting sqref="H32">
    <cfRule type="cellIs" dxfId="13" priority="5" stopIfTrue="1" operator="equal">
      <formula>"Em Progresso"</formula>
    </cfRule>
    <cfRule type="cellIs" dxfId="12" priority="6" stopIfTrue="1" operator="equal">
      <formula>"Sim"</formula>
    </cfRule>
    <cfRule type="cellIs" dxfId="11" priority="7" stopIfTrue="1" operator="equal">
      <formula>"Não"</formula>
    </cfRule>
  </conditionalFormatting>
  <conditionalFormatting sqref="G32">
    <cfRule type="cellIs" dxfId="10" priority="1" stopIfTrue="1" operator="equal">
      <formula>"Murilo"</formula>
    </cfRule>
    <cfRule type="cellIs" dxfId="9" priority="2" stopIfTrue="1" operator="equal">
      <formula>"Ana"</formula>
    </cfRule>
    <cfRule type="cellIs" dxfId="8" priority="3" stopIfTrue="1" operator="equal">
      <formula>"Marcos"</formula>
    </cfRule>
    <cfRule type="cellIs" dxfId="7" priority="4" stopIfTrue="1" operator="equal">
      <formula>"Gabe"</formula>
    </cfRule>
  </conditionalFormatting>
  <conditionalFormatting sqref="I32">
    <cfRule type="timePeriod" dxfId="6" priority="14" timePeriod="today">
      <formula>FLOOR(I32,1)=TODAY()</formula>
    </cfRule>
    <cfRule type="cellIs" dxfId="5" priority="15" operator="between">
      <formula>TODAY() + 7</formula>
      <formula>TODAY() + 30</formula>
    </cfRule>
    <cfRule type="cellIs" dxfId="4" priority="16" operator="between">
      <formula>TODAY() + 3</formula>
      <formula>TODAY() + 7</formula>
    </cfRule>
    <cfRule type="cellIs" dxfId="3" priority="17" operator="between">
      <formula>TODAY() + 1</formula>
      <formula>TODAY() + 3</formula>
    </cfRule>
    <cfRule type="timePeriod" dxfId="2" priority="18" timePeriod="yesterday">
      <formula>FLOOR(I32,1)=TODAY()-1</formula>
    </cfRule>
    <cfRule type="cellIs" dxfId="1" priority="19" operator="equal">
      <formula>"NA"</formula>
    </cfRule>
    <cfRule type="cellIs" dxfId="0" priority="20" operator="equal">
      <formula>"Dependente"</formula>
    </cfRule>
  </conditionalFormatting>
  <dataValidations count="5">
    <dataValidation type="list" allowBlank="1" showInputMessage="1" showErrorMessage="1" sqref="D3:D32">
      <formula1>"Baixa, Média, Alta"</formula1>
    </dataValidation>
    <dataValidation type="list" allowBlank="1" showInputMessage="1" showErrorMessage="1" sqref="E3:E32">
      <formula1>"Baixo, Médio, Alto"</formula1>
    </dataValidation>
    <dataValidation type="list" allowBlank="1" showInputMessage="1" showErrorMessage="1" sqref="G3:G32">
      <formula1>"Ana, Gabe, Marcos, Murilo"</formula1>
    </dataValidation>
    <dataValidation type="list" allowBlank="1" showInputMessage="1" showErrorMessage="1" sqref="H3:H32">
      <formula1>"Sim, Não, Em Progresso"</formula1>
    </dataValidation>
    <dataValidation type="list" allowBlank="1" showInputMessage="1" showErrorMessage="1" sqref="J3:J32">
      <formula1>$C$3:$C$40</formula1>
    </dataValidation>
  </dataValidation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"/>
  <sheetViews>
    <sheetView showGridLines="0" zoomScaleNormal="100" workbookViewId="0">
      <selection activeCell="U19" sqref="U19"/>
    </sheetView>
  </sheetViews>
  <sheetFormatPr defaultRowHeight="15" x14ac:dyDescent="0.25"/>
  <sheetData/>
  <pageMargins left="0.7" right="0.7" top="0.75" bottom="0.75" header="0.3" footer="0.3"/>
  <pageSetup orientation="portrait" verticalDpi="599" r:id="rId1"/>
  <drawing r:id="rId2"/>
  <legacyDrawing r:id="rId3"/>
  <oleObjects>
    <mc:AlternateContent xmlns:mc="http://schemas.openxmlformats.org/markup-compatibility/2006">
      <mc:Choice Requires="x14">
        <oleObject progId="Visio" shapeId="4097" r:id="rId4">
          <objectPr defaultSize="0" autoPict="0" r:id="rId5">
            <anchor moveWithCells="1">
              <from>
                <xdr:col>0</xdr:col>
                <xdr:colOff>342900</xdr:colOff>
                <xdr:row>1</xdr:row>
                <xdr:rowOff>123825</xdr:rowOff>
              </from>
              <to>
                <xdr:col>15</xdr:col>
                <xdr:colOff>428625</xdr:colOff>
                <xdr:row>29</xdr:row>
                <xdr:rowOff>0</xdr:rowOff>
              </to>
            </anchor>
          </objectPr>
        </oleObject>
      </mc:Choice>
      <mc:Fallback>
        <oleObject progId="Visio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1:O8"/>
  <sheetViews>
    <sheetView showGridLines="0" workbookViewId="0">
      <selection activeCell="I14" sqref="I14"/>
    </sheetView>
  </sheetViews>
  <sheetFormatPr defaultRowHeight="15" x14ac:dyDescent="0.25"/>
  <cols>
    <col min="2" max="2" width="2.7109375" customWidth="1"/>
    <col min="3" max="3" width="20.7109375" customWidth="1"/>
    <col min="4" max="4" width="2.7109375" customWidth="1"/>
    <col min="5" max="5" width="20.7109375" customWidth="1"/>
    <col min="6" max="6" width="2.7109375" customWidth="1"/>
    <col min="7" max="7" width="20.7109375" customWidth="1"/>
    <col min="8" max="8" width="2.7109375" customWidth="1"/>
    <col min="9" max="9" width="20.7109375" customWidth="1"/>
    <col min="10" max="10" width="2.7109375" customWidth="1"/>
    <col min="11" max="11" width="20.7109375" customWidth="1"/>
    <col min="12" max="12" width="2.7109375" customWidth="1"/>
    <col min="13" max="13" width="20.7109375" customWidth="1"/>
    <col min="14" max="14" width="2.7109375" customWidth="1"/>
    <col min="15" max="15" width="20.7109375" customWidth="1"/>
  </cols>
  <sheetData>
    <row r="1" spans="2:15" ht="15.75" thickBot="1" x14ac:dyDescent="0.3"/>
    <row r="2" spans="2:15" ht="60" customHeight="1" thickBot="1" x14ac:dyDescent="0.3">
      <c r="B2" s="61" t="s">
        <v>48</v>
      </c>
      <c r="C2" s="62"/>
      <c r="D2" s="59" t="s">
        <v>49</v>
      </c>
      <c r="E2" s="62"/>
      <c r="F2" s="59" t="s">
        <v>50</v>
      </c>
      <c r="G2" s="62"/>
      <c r="H2" s="59" t="s">
        <v>51</v>
      </c>
      <c r="I2" s="62"/>
      <c r="J2" s="59" t="s">
        <v>52</v>
      </c>
      <c r="K2" s="62"/>
      <c r="L2" s="59" t="s">
        <v>53</v>
      </c>
      <c r="M2" s="62"/>
      <c r="N2" s="59" t="s">
        <v>54</v>
      </c>
      <c r="O2" s="60"/>
    </row>
    <row r="3" spans="2:15" ht="30" customHeight="1" x14ac:dyDescent="0.25">
      <c r="B3" s="69">
        <v>9</v>
      </c>
      <c r="C3" s="23" t="s">
        <v>55</v>
      </c>
      <c r="D3" s="71">
        <v>10</v>
      </c>
      <c r="E3" s="23" t="s">
        <v>55</v>
      </c>
      <c r="F3" s="71">
        <v>11</v>
      </c>
      <c r="G3" s="23" t="s">
        <v>55</v>
      </c>
      <c r="H3" s="25">
        <v>12</v>
      </c>
      <c r="I3" s="23" t="s">
        <v>55</v>
      </c>
      <c r="J3" s="63">
        <v>13</v>
      </c>
      <c r="K3" s="34" t="s">
        <v>56</v>
      </c>
      <c r="L3" s="65">
        <v>14</v>
      </c>
      <c r="M3" s="33"/>
      <c r="N3" s="67">
        <v>15</v>
      </c>
      <c r="O3" s="32" t="s">
        <v>57</v>
      </c>
    </row>
    <row r="4" spans="2:15" ht="30" customHeight="1" x14ac:dyDescent="0.25">
      <c r="B4" s="70"/>
      <c r="C4" s="24"/>
      <c r="D4" s="72"/>
      <c r="E4" s="24"/>
      <c r="F4" s="72"/>
      <c r="G4" s="24"/>
      <c r="H4" s="18"/>
      <c r="I4" s="24"/>
      <c r="J4" s="64"/>
      <c r="K4" s="38"/>
      <c r="L4" s="66"/>
      <c r="M4" s="36"/>
      <c r="N4" s="68"/>
      <c r="O4" s="39"/>
    </row>
    <row r="5" spans="2:15" ht="30" customHeight="1" x14ac:dyDescent="0.25">
      <c r="B5" s="74">
        <v>16</v>
      </c>
      <c r="C5" s="29"/>
      <c r="D5" s="80">
        <v>17</v>
      </c>
      <c r="E5" s="27" t="s">
        <v>73</v>
      </c>
      <c r="F5" s="78">
        <v>18</v>
      </c>
      <c r="G5" s="28" t="s">
        <v>63</v>
      </c>
      <c r="H5" s="80">
        <v>19</v>
      </c>
      <c r="I5" s="27" t="s">
        <v>58</v>
      </c>
      <c r="J5" s="73">
        <v>20</v>
      </c>
      <c r="K5" s="55" t="s">
        <v>57</v>
      </c>
      <c r="L5" s="73">
        <v>21</v>
      </c>
      <c r="M5" s="30" t="s">
        <v>57</v>
      </c>
      <c r="N5" s="73">
        <v>22</v>
      </c>
      <c r="O5" s="31" t="s">
        <v>96</v>
      </c>
    </row>
    <row r="6" spans="2:15" ht="30" customHeight="1" x14ac:dyDescent="0.25">
      <c r="B6" s="87"/>
      <c r="C6" s="36"/>
      <c r="D6" s="86"/>
      <c r="E6" s="41" t="str">
        <f ca="1">IF(D5=DAY(TODAY()),"Hoje","")</f>
        <v/>
      </c>
      <c r="F6" s="88"/>
      <c r="G6" s="42" t="str">
        <f ca="1">IF(F5=DAY(TODAY()),"Hoje","")</f>
        <v/>
      </c>
      <c r="H6" s="86"/>
      <c r="I6" s="41" t="str">
        <f ca="1">IF(H5=DAY(TODAY()),"Hoje","")</f>
        <v/>
      </c>
      <c r="J6" s="68"/>
      <c r="K6" s="43" t="str">
        <f ca="1">IF(J5=DAY(TODAY()),"Hoje","")</f>
        <v/>
      </c>
      <c r="L6" s="68"/>
      <c r="M6" s="44" t="str">
        <f ca="1">IF(L5=DAY(TODAY()),"Hoje","")</f>
        <v/>
      </c>
      <c r="N6" s="68"/>
      <c r="O6" s="45" t="str">
        <f ca="1">IF(N5=DAY(TODAY()),"Hoje","")</f>
        <v/>
      </c>
    </row>
    <row r="7" spans="2:15" ht="30" customHeight="1" x14ac:dyDescent="0.25">
      <c r="B7" s="74">
        <v>23</v>
      </c>
      <c r="C7" s="54"/>
      <c r="D7" s="76">
        <v>24</v>
      </c>
      <c r="E7" s="52" t="s">
        <v>99</v>
      </c>
      <c r="F7" s="78">
        <v>25</v>
      </c>
      <c r="G7" s="53" t="s">
        <v>84</v>
      </c>
      <c r="H7" s="80">
        <v>26</v>
      </c>
      <c r="I7" s="27" t="s">
        <v>61</v>
      </c>
      <c r="J7" s="80">
        <v>27</v>
      </c>
      <c r="K7" s="27" t="s">
        <v>59</v>
      </c>
      <c r="L7" s="82">
        <v>28</v>
      </c>
      <c r="M7" s="26" t="s">
        <v>60</v>
      </c>
      <c r="N7" s="84">
        <v>29</v>
      </c>
      <c r="O7" s="35" t="s">
        <v>62</v>
      </c>
    </row>
    <row r="8" spans="2:15" ht="30" customHeight="1" thickBot="1" x14ac:dyDescent="0.3">
      <c r="B8" s="75"/>
      <c r="C8" s="46" t="str">
        <f ca="1">IF(B7=DAY(TODAY()),"Hoje","")</f>
        <v/>
      </c>
      <c r="D8" s="77"/>
      <c r="E8" s="51" t="str">
        <f ca="1">IF(D7=DAY(TODAY()),"Hoje","")</f>
        <v/>
      </c>
      <c r="F8" s="79"/>
      <c r="G8" s="47" t="str">
        <f ca="1">IF(F7=DAY(TODAY()),"Hoje","")</f>
        <v/>
      </c>
      <c r="H8" s="81"/>
      <c r="I8" s="48" t="str">
        <f ca="1">IF(H7=DAY(TODAY()),"Hoje","")</f>
        <v/>
      </c>
      <c r="J8" s="81"/>
      <c r="K8" s="48" t="str">
        <f ca="1">IF(J7=DAY(TODAY()),"Hoje","")</f>
        <v/>
      </c>
      <c r="L8" s="83"/>
      <c r="M8" s="49" t="str">
        <f ca="1">IF(L7=DAY(TODAY()),"Hoje","")</f>
        <v>Hoje</v>
      </c>
      <c r="N8" s="85"/>
      <c r="O8" s="50" t="str">
        <f ca="1">IF(N7=DAY(TODAY()),"Hoje","")</f>
        <v/>
      </c>
    </row>
  </sheetData>
  <mergeCells count="27">
    <mergeCell ref="N5:N6"/>
    <mergeCell ref="B7:B8"/>
    <mergeCell ref="D7:D8"/>
    <mergeCell ref="F7:F8"/>
    <mergeCell ref="H7:H8"/>
    <mergeCell ref="J7:J8"/>
    <mergeCell ref="L7:L8"/>
    <mergeCell ref="N7:N8"/>
    <mergeCell ref="H5:H6"/>
    <mergeCell ref="J5:J6"/>
    <mergeCell ref="L5:L6"/>
    <mergeCell ref="B5:B6"/>
    <mergeCell ref="D5:D6"/>
    <mergeCell ref="F5:F6"/>
    <mergeCell ref="J3:J4"/>
    <mergeCell ref="L3:L4"/>
    <mergeCell ref="N3:N4"/>
    <mergeCell ref="B3:B4"/>
    <mergeCell ref="D3:D4"/>
    <mergeCell ref="F3:F4"/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Gráfico</vt:lpstr>
      <vt:lpstr>Determinações</vt:lpstr>
      <vt:lpstr>Fluxograma - Semana Final</vt:lpstr>
      <vt:lpstr>Cronograma - Mês Final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2014-11-07T22:01:13Z</dcterms:created>
  <dcterms:modified xsi:type="dcterms:W3CDTF">2014-11-28T05:47:05Z</dcterms:modified>
</cp:coreProperties>
</file>