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hleyridley/Downloads/"/>
    </mc:Choice>
  </mc:AlternateContent>
  <xr:revisionPtr revIDLastSave="0" documentId="8_{44FEEA3B-B2F2-F943-AA28-BC710F40266D}" xr6:coauthVersionLast="47" xr6:coauthVersionMax="47" xr10:uidLastSave="{00000000-0000-0000-0000-000000000000}"/>
  <bookViews>
    <workbookView xWindow="3540" yWindow="500" windowWidth="22700" windowHeight="14480" activeTab="1" xr2:uid="{ACE60190-7D6F-491B-A24E-E023250686F9}"/>
  </bookViews>
  <sheets>
    <sheet name="a" sheetId="2" r:id="rId1"/>
    <sheet name="sensitivity analysis" sheetId="3" r:id="rId2"/>
  </sheets>
  <definedNames>
    <definedName name="solver_adj" localSheetId="0" hidden="1">a!$C$5:$F$5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a!$H$14</definedName>
    <definedName name="solver_lhs2" localSheetId="0" hidden="1">a!$H$15</definedName>
    <definedName name="solver_lhs3" localSheetId="0" hidden="1">a!$H$16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a!$H$26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hs1" localSheetId="0" hidden="1">a!$J$14</definedName>
    <definedName name="solver_rhs2" localSheetId="0" hidden="1">a!$J$15</definedName>
    <definedName name="solver_rhs3" localSheetId="0" hidden="1">a!$J$16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32" i="3"/>
  <c r="B28" i="3"/>
  <c r="B20" i="3"/>
  <c r="B16" i="3"/>
  <c r="H16" i="2"/>
  <c r="D9" i="2"/>
  <c r="I35" i="2"/>
  <c r="H15" i="2"/>
  <c r="E25" i="2" s="1"/>
  <c r="H14" i="2"/>
  <c r="E24" i="2" s="1"/>
  <c r="I36" i="2"/>
  <c r="I34" i="2"/>
  <c r="G9" i="2"/>
  <c r="J16" i="2" s="1"/>
  <c r="F9" i="2"/>
  <c r="E29" i="2" s="1"/>
  <c r="E35" i="2"/>
  <c r="E9" i="2"/>
  <c r="E36" i="2" s="1"/>
  <c r="C9" i="2"/>
  <c r="E34" i="2" s="1"/>
  <c r="E26" i="2" l="1"/>
  <c r="E27" i="2"/>
  <c r="E28" i="2"/>
  <c r="E38" i="2"/>
  <c r="E31" i="2" l="1"/>
  <c r="H26" i="2" s="1"/>
</calcChain>
</file>

<file path=xl/sharedStrings.xml><?xml version="1.0" encoding="utf-8"?>
<sst xmlns="http://schemas.openxmlformats.org/spreadsheetml/2006/main" count="65" uniqueCount="40">
  <si>
    <t>Required Inputs</t>
  </si>
  <si>
    <t xml:space="preserve">Primary Product </t>
  </si>
  <si>
    <t>Product K</t>
  </si>
  <si>
    <t>Product M</t>
  </si>
  <si>
    <t>Special Treatment</t>
  </si>
  <si>
    <t>Available</t>
  </si>
  <si>
    <t>&lt;=</t>
  </si>
  <si>
    <t>Raw Material Y</t>
  </si>
  <si>
    <t>Raw Material X</t>
  </si>
  <si>
    <t xml:space="preserve">Liquid Waste </t>
  </si>
  <si>
    <t>Liquid Waste</t>
  </si>
  <si>
    <t>Fixed Costs</t>
  </si>
  <si>
    <t>Admin Overhead</t>
  </si>
  <si>
    <t>Direct Labor K</t>
  </si>
  <si>
    <t>Direct Labor M</t>
  </si>
  <si>
    <t>Liquid Waste Treatment</t>
  </si>
  <si>
    <t>Used</t>
  </si>
  <si>
    <t>Primary Product</t>
  </si>
  <si>
    <t>TOTAL PROFIT</t>
  </si>
  <si>
    <t>=</t>
  </si>
  <si>
    <t>Times Produced</t>
  </si>
  <si>
    <t>Special Treament</t>
  </si>
  <si>
    <t>Output in Lbs</t>
  </si>
  <si>
    <t>Constraints</t>
  </si>
  <si>
    <t>Refinery Overhead</t>
  </si>
  <si>
    <t>Direct Labor Primary</t>
  </si>
  <si>
    <t>Variable Costs (per lb.)</t>
  </si>
  <si>
    <t>TOTAL</t>
  </si>
  <si>
    <t>GRAND TOTAL:</t>
  </si>
  <si>
    <t>Selling Price (per lb.)</t>
  </si>
  <si>
    <t>Profit Contribution Per Lb.</t>
  </si>
  <si>
    <t>Product K analysis</t>
  </si>
  <si>
    <t>Primary Product analysis</t>
  </si>
  <si>
    <t>Pounds</t>
  </si>
  <si>
    <t xml:space="preserve">selling price </t>
  </si>
  <si>
    <t>primary labor costs</t>
  </si>
  <si>
    <t>pounds produced</t>
  </si>
  <si>
    <t>Pounds produced</t>
  </si>
  <si>
    <t>Product M analysis</t>
  </si>
  <si>
    <t>Liquid waste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</si>
</sst>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4" fontId="0" fillId="0" borderId="0" xfId="1" applyFont="1"/>
    <xf numFmtId="44" fontId="0" fillId="0" borderId="0" xfId="0" applyNumberFormat="1"/>
    <xf numFmtId="0" fontId="1" fillId="2" borderId="0" xfId="0" applyFont="1" applyFill="1"/>
    <xf numFmtId="0" fontId="0" fillId="2" borderId="0" xfId="0" applyFill="1"/>
    <xf numFmtId="44" fontId="0" fillId="2" borderId="0" xfId="1" applyFont="1" applyFill="1"/>
    <xf numFmtId="0" fontId="1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44" fontId="0" fillId="0" borderId="0" xfId="1" applyFont="1" applyBorder="1"/>
    <xf numFmtId="0" fontId="0" fillId="0" borderId="0" xfId="1" applyNumberFormat="1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2" xfId="0" applyNumberFormat="1" applyBorder="1"/>
    <xf numFmtId="0" fontId="0" fillId="0" borderId="3" xfId="1" applyNumberFormat="1" applyFont="1" applyBorder="1"/>
    <xf numFmtId="0" fontId="0" fillId="0" borderId="4" xfId="0" applyBorder="1"/>
    <xf numFmtId="44" fontId="0" fillId="0" borderId="2" xfId="1" applyFont="1" applyBorder="1"/>
    <xf numFmtId="0" fontId="0" fillId="0" borderId="4" xfId="1" applyNumberFormat="1" applyFont="1" applyBorder="1"/>
    <xf numFmtId="0" fontId="0" fillId="0" borderId="4" xfId="1" applyNumberFormat="1" applyFont="1" applyFill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/>
    <xf numFmtId="44" fontId="0" fillId="0" borderId="0" xfId="0" applyNumberFormat="1" applyBorder="1"/>
    <xf numFmtId="0" fontId="0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1A6A-F6FD-42A8-95E0-E48A0BA40415}">
  <dimension ref="B3:U39"/>
  <sheetViews>
    <sheetView zoomScale="106" workbookViewId="0">
      <selection activeCell="L30" sqref="L30"/>
    </sheetView>
  </sheetViews>
  <sheetFormatPr baseColWidth="10" defaultColWidth="8.83203125" defaultRowHeight="15" x14ac:dyDescent="0.2"/>
  <cols>
    <col min="2" max="2" width="19.33203125" bestFit="1" customWidth="1"/>
    <col min="3" max="3" width="13.5" bestFit="1" customWidth="1"/>
    <col min="4" max="4" width="12.5" bestFit="1" customWidth="1"/>
    <col min="5" max="5" width="11" bestFit="1" customWidth="1"/>
    <col min="6" max="6" width="14.83203125" bestFit="1" customWidth="1"/>
    <col min="7" max="7" width="10.83203125" bestFit="1" customWidth="1"/>
    <col min="8" max="8" width="21" bestFit="1" customWidth="1"/>
    <col min="11" max="11" width="20.1640625" customWidth="1"/>
    <col min="12" max="12" width="16.83203125" customWidth="1"/>
    <col min="13" max="13" width="13.83203125" customWidth="1"/>
    <col min="14" max="18" width="17" bestFit="1" customWidth="1"/>
    <col min="19" max="21" width="11.1640625" bestFit="1" customWidth="1"/>
  </cols>
  <sheetData>
    <row r="3" spans="2:14" x14ac:dyDescent="0.2">
      <c r="B3" s="21" t="s">
        <v>20</v>
      </c>
      <c r="C3" s="21"/>
      <c r="D3" s="21"/>
      <c r="E3" s="21"/>
      <c r="F3" s="21"/>
      <c r="G3" s="21"/>
    </row>
    <row r="4" spans="2:14" x14ac:dyDescent="0.2">
      <c r="C4" t="s">
        <v>17</v>
      </c>
      <c r="D4" t="s">
        <v>2</v>
      </c>
      <c r="E4" t="s">
        <v>3</v>
      </c>
      <c r="F4" t="s">
        <v>21</v>
      </c>
    </row>
    <row r="5" spans="2:14" x14ac:dyDescent="0.2">
      <c r="C5">
        <v>4500</v>
      </c>
      <c r="D5">
        <v>3000</v>
      </c>
      <c r="E5">
        <v>0</v>
      </c>
      <c r="F5">
        <v>1500</v>
      </c>
    </row>
    <row r="7" spans="2:14" x14ac:dyDescent="0.2">
      <c r="B7" s="21" t="s">
        <v>22</v>
      </c>
      <c r="C7" s="21"/>
      <c r="D7" s="21"/>
      <c r="E7" s="21"/>
      <c r="F7" s="21"/>
      <c r="G7" s="21"/>
    </row>
    <row r="8" spans="2:14" x14ac:dyDescent="0.2">
      <c r="C8" t="s">
        <v>1</v>
      </c>
      <c r="D8" t="s">
        <v>2</v>
      </c>
      <c r="E8" t="s">
        <v>3</v>
      </c>
      <c r="F8" t="s">
        <v>4</v>
      </c>
      <c r="G8" t="s">
        <v>10</v>
      </c>
    </row>
    <row r="9" spans="2:14" x14ac:dyDescent="0.2">
      <c r="C9">
        <f>C5</f>
        <v>4500</v>
      </c>
      <c r="D9">
        <f>D5*2</f>
        <v>6000</v>
      </c>
      <c r="E9">
        <f>2*E5</f>
        <v>0</v>
      </c>
      <c r="F9">
        <f>F5</f>
        <v>1500</v>
      </c>
      <c r="G9">
        <f>C5</f>
        <v>4500</v>
      </c>
    </row>
    <row r="12" spans="2:14" x14ac:dyDescent="0.2">
      <c r="B12" s="21" t="s">
        <v>0</v>
      </c>
      <c r="C12" s="21"/>
      <c r="D12" s="21"/>
      <c r="E12" s="21"/>
      <c r="F12" s="21"/>
      <c r="G12" s="1"/>
      <c r="H12" s="21" t="s">
        <v>23</v>
      </c>
      <c r="I12" s="21"/>
      <c r="J12" s="21"/>
    </row>
    <row r="13" spans="2:14" x14ac:dyDescent="0.2">
      <c r="C13" t="s">
        <v>17</v>
      </c>
      <c r="D13" t="s">
        <v>2</v>
      </c>
      <c r="E13" t="s">
        <v>3</v>
      </c>
      <c r="F13" t="s">
        <v>4</v>
      </c>
      <c r="H13" t="s">
        <v>16</v>
      </c>
      <c r="J13" t="s">
        <v>5</v>
      </c>
      <c r="N13" s="4"/>
    </row>
    <row r="14" spans="2:14" x14ac:dyDescent="0.2">
      <c r="B14" t="s">
        <v>8</v>
      </c>
      <c r="C14">
        <v>1</v>
      </c>
      <c r="D14">
        <v>1</v>
      </c>
      <c r="E14">
        <v>0</v>
      </c>
      <c r="F14">
        <v>0</v>
      </c>
      <c r="H14">
        <f>C5*C14+D5*D14</f>
        <v>7500</v>
      </c>
      <c r="I14" s="2" t="s">
        <v>6</v>
      </c>
      <c r="J14">
        <v>7500</v>
      </c>
      <c r="L14" s="4"/>
    </row>
    <row r="15" spans="2:14" x14ac:dyDescent="0.2">
      <c r="B15" t="s">
        <v>7</v>
      </c>
      <c r="C15">
        <v>2</v>
      </c>
      <c r="D15">
        <v>0</v>
      </c>
      <c r="E15">
        <v>1</v>
      </c>
      <c r="F15">
        <v>0</v>
      </c>
      <c r="H15">
        <f>C5*C15+E5*E15</f>
        <v>9000</v>
      </c>
      <c r="I15" s="2" t="s">
        <v>6</v>
      </c>
      <c r="J15">
        <v>9000</v>
      </c>
      <c r="L15" s="4"/>
    </row>
    <row r="16" spans="2:14" x14ac:dyDescent="0.2">
      <c r="B16" t="s">
        <v>9</v>
      </c>
      <c r="C16">
        <v>0</v>
      </c>
      <c r="D16">
        <v>1</v>
      </c>
      <c r="E16">
        <v>1</v>
      </c>
      <c r="F16">
        <v>1</v>
      </c>
      <c r="H16">
        <f>D5*D16+E5*E16+F5*F16</f>
        <v>4500</v>
      </c>
      <c r="I16" s="2" t="s">
        <v>19</v>
      </c>
      <c r="J16">
        <f>G9</f>
        <v>4500</v>
      </c>
      <c r="L16" s="4"/>
      <c r="M16" s="11"/>
    </row>
    <row r="17" spans="2:21" x14ac:dyDescent="0.2">
      <c r="K17" s="24"/>
      <c r="L17" s="24"/>
      <c r="M17" s="11"/>
      <c r="N17" s="24"/>
      <c r="O17" s="24"/>
      <c r="P17" s="24"/>
      <c r="Q17" s="24"/>
      <c r="R17" s="24"/>
      <c r="S17" s="24"/>
      <c r="T17" s="24"/>
      <c r="U17" s="24"/>
    </row>
    <row r="18" spans="2:21" x14ac:dyDescent="0.2">
      <c r="K18" s="24"/>
      <c r="L18" s="25"/>
      <c r="M18" s="12"/>
      <c r="N18" s="24"/>
      <c r="O18" s="24"/>
      <c r="P18" s="24"/>
      <c r="Q18" s="24"/>
      <c r="R18" s="24"/>
      <c r="S18" s="24"/>
      <c r="T18" s="24"/>
      <c r="U18" s="24"/>
    </row>
    <row r="19" spans="2:21" x14ac:dyDescent="0.2">
      <c r="B19" s="5" t="s">
        <v>11</v>
      </c>
      <c r="C19" s="6"/>
      <c r="D19" s="6"/>
      <c r="E19" s="6"/>
      <c r="K19" s="24"/>
      <c r="L19" s="25"/>
      <c r="M19" s="11"/>
      <c r="N19" s="13"/>
      <c r="O19" s="13"/>
      <c r="P19" s="13"/>
      <c r="Q19" s="13"/>
      <c r="R19" s="13"/>
      <c r="S19" s="13"/>
      <c r="T19" s="13"/>
      <c r="U19" s="13"/>
    </row>
    <row r="20" spans="2:21" x14ac:dyDescent="0.2">
      <c r="B20" t="s">
        <v>12</v>
      </c>
      <c r="C20" s="3"/>
      <c r="D20" s="3"/>
      <c r="E20" s="3">
        <v>13500</v>
      </c>
      <c r="K20" s="24"/>
      <c r="L20" s="25"/>
      <c r="M20" s="12"/>
      <c r="N20" s="24"/>
      <c r="O20" s="24"/>
      <c r="P20" s="24"/>
      <c r="Q20" s="24"/>
      <c r="R20" s="24"/>
      <c r="S20" s="24"/>
      <c r="T20" s="24"/>
      <c r="U20" s="24"/>
    </row>
    <row r="21" spans="2:21" x14ac:dyDescent="0.2">
      <c r="B21" t="s">
        <v>24</v>
      </c>
      <c r="C21" s="3"/>
      <c r="D21" s="3"/>
      <c r="E21" s="3">
        <v>4500</v>
      </c>
      <c r="K21" s="24"/>
      <c r="L21" s="25"/>
      <c r="M21" s="13"/>
      <c r="N21" s="13"/>
      <c r="O21" s="13"/>
      <c r="P21" s="13"/>
      <c r="Q21" s="13"/>
      <c r="R21" s="13"/>
      <c r="S21" s="24"/>
      <c r="T21" s="24"/>
      <c r="U21" s="24"/>
    </row>
    <row r="22" spans="2:21" x14ac:dyDescent="0.2">
      <c r="C22" s="3"/>
      <c r="K22" s="24"/>
      <c r="L22" s="25"/>
      <c r="M22" s="12"/>
      <c r="N22" s="12"/>
      <c r="O22" s="12"/>
      <c r="P22" s="12"/>
      <c r="Q22" s="12"/>
      <c r="R22" s="12"/>
      <c r="S22" s="26"/>
      <c r="T22" s="26"/>
      <c r="U22" s="26"/>
    </row>
    <row r="23" spans="2:21" x14ac:dyDescent="0.2">
      <c r="B23" s="5" t="s">
        <v>26</v>
      </c>
      <c r="C23" s="7"/>
      <c r="D23" s="6"/>
      <c r="E23" s="5" t="s">
        <v>27</v>
      </c>
      <c r="K23" s="24"/>
      <c r="L23" s="25"/>
      <c r="M23" s="13"/>
      <c r="N23" s="13"/>
      <c r="O23" s="13"/>
      <c r="P23" s="13"/>
      <c r="Q23" s="13"/>
      <c r="R23" s="13"/>
      <c r="S23" s="13"/>
      <c r="T23" s="13"/>
      <c r="U23" s="13"/>
    </row>
    <row r="24" spans="2:21" x14ac:dyDescent="0.2">
      <c r="B24" t="s">
        <v>8</v>
      </c>
      <c r="C24" s="3">
        <v>1.33</v>
      </c>
      <c r="E24" s="4">
        <f>C24*H14</f>
        <v>9975</v>
      </c>
      <c r="L24" s="4"/>
      <c r="M24" s="14"/>
      <c r="N24" s="14"/>
      <c r="O24" s="14"/>
      <c r="P24" s="14"/>
      <c r="Q24" s="14"/>
      <c r="R24" s="14"/>
    </row>
    <row r="25" spans="2:21" x14ac:dyDescent="0.2">
      <c r="B25" t="s">
        <v>7</v>
      </c>
      <c r="C25" s="3">
        <v>1.46</v>
      </c>
      <c r="E25" s="4">
        <f>C25*H15</f>
        <v>13140</v>
      </c>
      <c r="H25" s="5" t="s">
        <v>18</v>
      </c>
      <c r="L25" s="4"/>
      <c r="M25" s="14"/>
      <c r="N25" s="14"/>
      <c r="O25" s="14"/>
      <c r="P25" s="14"/>
      <c r="Q25" s="14"/>
      <c r="R25" s="14"/>
    </row>
    <row r="26" spans="2:21" x14ac:dyDescent="0.2">
      <c r="B26" t="s">
        <v>25</v>
      </c>
      <c r="C26" s="3">
        <v>0.42</v>
      </c>
      <c r="E26" s="4">
        <f>C26*C9</f>
        <v>1890</v>
      </c>
      <c r="H26" s="4">
        <f>E38-E31</f>
        <v>-14130</v>
      </c>
      <c r="L26" s="4"/>
      <c r="M26" s="14"/>
      <c r="N26" s="14"/>
      <c r="O26" s="14"/>
      <c r="P26" s="14"/>
      <c r="Q26" s="14"/>
      <c r="R26" s="14"/>
    </row>
    <row r="27" spans="2:21" x14ac:dyDescent="0.2">
      <c r="B27" t="s">
        <v>13</v>
      </c>
      <c r="C27" s="3">
        <v>0.2</v>
      </c>
      <c r="E27" s="4">
        <f>C27*D9</f>
        <v>1200</v>
      </c>
    </row>
    <row r="28" spans="2:21" x14ac:dyDescent="0.2">
      <c r="B28" t="s">
        <v>14</v>
      </c>
      <c r="C28" s="3">
        <v>0.1</v>
      </c>
      <c r="E28" s="4">
        <f>C28*E9</f>
        <v>0</v>
      </c>
    </row>
    <row r="29" spans="2:21" x14ac:dyDescent="0.2">
      <c r="B29" t="s">
        <v>15</v>
      </c>
      <c r="C29" s="3">
        <v>0.25</v>
      </c>
      <c r="E29" s="4">
        <f>C29*F9</f>
        <v>375</v>
      </c>
    </row>
    <row r="31" spans="2:21" ht="16" thickBot="1" x14ac:dyDescent="0.25">
      <c r="B31" s="1"/>
      <c r="D31" s="8" t="s">
        <v>28</v>
      </c>
      <c r="E31" s="9">
        <f>SUM(E20:E21,E24:E29)</f>
        <v>44580</v>
      </c>
    </row>
    <row r="32" spans="2:21" ht="16" thickTop="1" x14ac:dyDescent="0.2"/>
    <row r="33" spans="2:9" x14ac:dyDescent="0.2">
      <c r="B33" s="5" t="s">
        <v>29</v>
      </c>
      <c r="C33" s="6"/>
      <c r="D33" s="6"/>
      <c r="E33" s="5" t="s">
        <v>27</v>
      </c>
      <c r="H33" s="22" t="s">
        <v>30</v>
      </c>
      <c r="I33" s="22"/>
    </row>
    <row r="34" spans="2:9" x14ac:dyDescent="0.2">
      <c r="B34" t="s">
        <v>17</v>
      </c>
      <c r="C34" s="3">
        <v>5.7</v>
      </c>
      <c r="E34" s="4">
        <f>C34*C9</f>
        <v>25650</v>
      </c>
      <c r="H34" t="s">
        <v>17</v>
      </c>
      <c r="I34" s="4">
        <f>C34-(2*C25+C24+C26)</f>
        <v>1.0300000000000002</v>
      </c>
    </row>
    <row r="35" spans="2:9" x14ac:dyDescent="0.2">
      <c r="B35" t="s">
        <v>2</v>
      </c>
      <c r="C35" s="3">
        <v>0.8</v>
      </c>
      <c r="E35" s="4">
        <f>C35*D9</f>
        <v>4800</v>
      </c>
      <c r="H35" t="s">
        <v>2</v>
      </c>
      <c r="I35" s="4">
        <f>C35-(C27+C24)</f>
        <v>-0.73</v>
      </c>
    </row>
    <row r="36" spans="2:9" x14ac:dyDescent="0.2">
      <c r="B36" t="s">
        <v>3</v>
      </c>
      <c r="C36" s="3">
        <v>0.65</v>
      </c>
      <c r="E36" s="4">
        <f>C36*E9</f>
        <v>0</v>
      </c>
      <c r="H36" t="s">
        <v>3</v>
      </c>
      <c r="I36" s="4">
        <f>C36-(C28+C25)</f>
        <v>-0.91</v>
      </c>
    </row>
    <row r="38" spans="2:9" ht="16" thickBot="1" x14ac:dyDescent="0.25">
      <c r="D38" s="8" t="s">
        <v>28</v>
      </c>
      <c r="E38" s="10">
        <f>SUM(E34:E36)</f>
        <v>30450</v>
      </c>
    </row>
    <row r="39" spans="2:9" ht="16" thickTop="1" x14ac:dyDescent="0.2"/>
  </sheetData>
  <mergeCells count="5">
    <mergeCell ref="B7:G7"/>
    <mergeCell ref="B3:G3"/>
    <mergeCell ref="B12:F12"/>
    <mergeCell ref="H12:J12"/>
    <mergeCell ref="H33:I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9B53-280D-8445-B0CC-6BFDD83662AE}">
  <dimension ref="A1:K39"/>
  <sheetViews>
    <sheetView tabSelected="1" workbookViewId="0">
      <selection activeCell="Q31" sqref="Q31"/>
    </sheetView>
  </sheetViews>
  <sheetFormatPr baseColWidth="10" defaultRowHeight="15" x14ac:dyDescent="0.2"/>
  <cols>
    <col min="1" max="1" width="14.6640625" customWidth="1"/>
  </cols>
  <sheetData>
    <row r="1" spans="1:11" x14ac:dyDescent="0.2">
      <c r="A1" s="23" t="s">
        <v>32</v>
      </c>
      <c r="B1" s="23"/>
      <c r="C1" s="23"/>
    </row>
    <row r="2" spans="1:11" x14ac:dyDescent="0.2">
      <c r="C2" s="11" t="s">
        <v>37</v>
      </c>
    </row>
    <row r="3" spans="1:11" ht="16" thickBot="1" x14ac:dyDescent="0.25">
      <c r="A3" t="s">
        <v>34</v>
      </c>
      <c r="B3" s="15"/>
      <c r="C3" s="16">
        <v>1000</v>
      </c>
      <c r="D3" s="17">
        <v>1500</v>
      </c>
      <c r="E3" s="17">
        <v>2000</v>
      </c>
      <c r="F3" s="17">
        <v>2500</v>
      </c>
      <c r="G3" s="17">
        <v>3000</v>
      </c>
      <c r="H3" s="17">
        <v>3500</v>
      </c>
      <c r="I3" s="17">
        <v>4000</v>
      </c>
      <c r="J3" s="17">
        <v>4500</v>
      </c>
      <c r="K3" s="17">
        <v>5000</v>
      </c>
    </row>
    <row r="4" spans="1:11" x14ac:dyDescent="0.2">
      <c r="B4" s="18">
        <v>5.7</v>
      </c>
      <c r="C4" s="11">
        <v>5700</v>
      </c>
      <c r="D4" s="13">
        <v>8550</v>
      </c>
      <c r="E4" s="13">
        <v>11400</v>
      </c>
      <c r="F4" s="13">
        <v>14250</v>
      </c>
      <c r="G4" s="13">
        <v>17100</v>
      </c>
      <c r="H4" s="13">
        <v>19950</v>
      </c>
      <c r="I4" s="14">
        <v>22800</v>
      </c>
      <c r="J4" s="14">
        <v>25650</v>
      </c>
      <c r="K4" s="14">
        <v>28500</v>
      </c>
    </row>
    <row r="6" spans="1:11" x14ac:dyDescent="0.2">
      <c r="C6" t="s">
        <v>36</v>
      </c>
    </row>
    <row r="7" spans="1:11" ht="16" thickBot="1" x14ac:dyDescent="0.25">
      <c r="B7" s="15"/>
      <c r="C7" s="16">
        <v>1000</v>
      </c>
      <c r="D7" s="19">
        <v>1500</v>
      </c>
      <c r="E7" s="19">
        <v>2000</v>
      </c>
      <c r="F7" s="19">
        <v>2500</v>
      </c>
      <c r="G7" s="19">
        <v>3000</v>
      </c>
      <c r="H7" s="19">
        <v>3500</v>
      </c>
      <c r="I7" s="20">
        <v>4000</v>
      </c>
      <c r="J7" s="20">
        <v>4500</v>
      </c>
      <c r="K7" s="20">
        <v>5000</v>
      </c>
    </row>
    <row r="8" spans="1:11" x14ac:dyDescent="0.2">
      <c r="A8" t="s">
        <v>35</v>
      </c>
      <c r="B8" s="18">
        <v>0.42</v>
      </c>
      <c r="C8" s="13">
        <v>420</v>
      </c>
      <c r="D8" s="13">
        <v>630</v>
      </c>
      <c r="E8" s="13">
        <v>840</v>
      </c>
      <c r="F8" s="13">
        <v>1050</v>
      </c>
      <c r="G8" s="13">
        <v>1260</v>
      </c>
      <c r="H8" s="13">
        <v>1470</v>
      </c>
      <c r="I8" s="14">
        <v>1680</v>
      </c>
      <c r="J8" s="14">
        <v>1890</v>
      </c>
      <c r="K8" s="14">
        <v>2100</v>
      </c>
    </row>
    <row r="12" spans="1:11" x14ac:dyDescent="0.2">
      <c r="A12" s="23" t="s">
        <v>31</v>
      </c>
      <c r="B12" s="23"/>
      <c r="C12" s="23"/>
    </row>
    <row r="14" spans="1:11" x14ac:dyDescent="0.2">
      <c r="C14" s="11" t="s">
        <v>37</v>
      </c>
    </row>
    <row r="15" spans="1:11" ht="16" thickBot="1" x14ac:dyDescent="0.25">
      <c r="A15" t="s">
        <v>34</v>
      </c>
      <c r="B15" s="15"/>
      <c r="C15" s="16">
        <v>1000</v>
      </c>
      <c r="D15" s="17">
        <v>2000</v>
      </c>
      <c r="E15" s="17">
        <v>3000</v>
      </c>
      <c r="F15" s="17">
        <v>4000</v>
      </c>
      <c r="G15" s="17">
        <v>5000</v>
      </c>
      <c r="H15" s="17">
        <v>6000</v>
      </c>
      <c r="I15" s="17">
        <v>7000</v>
      </c>
    </row>
    <row r="16" spans="1:11" x14ac:dyDescent="0.2">
      <c r="B16" s="15">
        <f>0.8</f>
        <v>0.8</v>
      </c>
      <c r="C16" s="11">
        <v>800</v>
      </c>
      <c r="D16" s="13">
        <v>1600</v>
      </c>
      <c r="E16" s="13">
        <v>2400</v>
      </c>
      <c r="F16" s="13">
        <v>3200</v>
      </c>
      <c r="G16" s="13">
        <v>4000</v>
      </c>
      <c r="H16" s="13">
        <v>4800</v>
      </c>
      <c r="I16" s="14">
        <v>5600</v>
      </c>
    </row>
    <row r="18" spans="1:11" x14ac:dyDescent="0.2">
      <c r="C18" t="s">
        <v>36</v>
      </c>
    </row>
    <row r="19" spans="1:11" ht="16" thickBot="1" x14ac:dyDescent="0.25">
      <c r="B19" s="15"/>
      <c r="C19" s="16">
        <v>1000</v>
      </c>
      <c r="D19" s="19">
        <v>2000</v>
      </c>
      <c r="E19" s="19">
        <v>3000</v>
      </c>
      <c r="F19" s="19">
        <v>4000</v>
      </c>
      <c r="G19" s="19">
        <v>5000</v>
      </c>
      <c r="H19" s="19">
        <v>6000</v>
      </c>
      <c r="I19" s="20">
        <v>7000</v>
      </c>
    </row>
    <row r="20" spans="1:11" x14ac:dyDescent="0.2">
      <c r="A20" t="s">
        <v>35</v>
      </c>
      <c r="B20" s="15">
        <f>0.2</f>
        <v>0.2</v>
      </c>
      <c r="C20" s="13">
        <v>200</v>
      </c>
      <c r="D20" s="13">
        <v>400</v>
      </c>
      <c r="E20" s="13">
        <v>600</v>
      </c>
      <c r="F20" s="13">
        <v>800</v>
      </c>
      <c r="G20" s="13">
        <v>1000</v>
      </c>
      <c r="H20" s="13">
        <v>1200</v>
      </c>
      <c r="I20" s="14">
        <v>1400</v>
      </c>
    </row>
    <row r="24" spans="1:11" x14ac:dyDescent="0.2">
      <c r="A24" s="23" t="s">
        <v>38</v>
      </c>
      <c r="B24" s="23"/>
      <c r="C24" s="23"/>
    </row>
    <row r="26" spans="1:11" x14ac:dyDescent="0.2">
      <c r="C26" s="11" t="s">
        <v>33</v>
      </c>
    </row>
    <row r="27" spans="1:11" ht="16" thickBot="1" x14ac:dyDescent="0.25">
      <c r="A27" t="s">
        <v>34</v>
      </c>
      <c r="B27" s="15"/>
      <c r="C27" s="16">
        <v>1000</v>
      </c>
      <c r="D27" s="17">
        <v>2000</v>
      </c>
      <c r="E27" s="17">
        <v>3000</v>
      </c>
      <c r="F27" s="17">
        <v>4000</v>
      </c>
      <c r="G27" s="17">
        <v>5000</v>
      </c>
      <c r="H27" s="17">
        <v>6000</v>
      </c>
      <c r="I27" s="17">
        <v>7000</v>
      </c>
      <c r="J27" s="17">
        <v>8000</v>
      </c>
      <c r="K27" s="17">
        <v>9000</v>
      </c>
    </row>
    <row r="28" spans="1:11" x14ac:dyDescent="0.2">
      <c r="B28" s="15">
        <f>0.65</f>
        <v>0.65</v>
      </c>
      <c r="C28" s="11">
        <v>650</v>
      </c>
      <c r="D28" s="13">
        <v>1300</v>
      </c>
      <c r="E28" s="13">
        <v>1950</v>
      </c>
      <c r="F28" s="13">
        <v>2600</v>
      </c>
      <c r="G28" s="13">
        <v>3250</v>
      </c>
      <c r="H28" s="13">
        <v>3900</v>
      </c>
      <c r="I28" s="14">
        <v>4550</v>
      </c>
      <c r="J28" s="14">
        <v>5200</v>
      </c>
      <c r="K28" s="14">
        <v>5850</v>
      </c>
    </row>
    <row r="31" spans="1:11" ht="16" thickBot="1" x14ac:dyDescent="0.25">
      <c r="B31" s="15"/>
      <c r="C31" s="16">
        <v>1000</v>
      </c>
      <c r="D31" s="19">
        <v>2000</v>
      </c>
      <c r="E31" s="19">
        <v>3000</v>
      </c>
      <c r="F31" s="19">
        <v>4000</v>
      </c>
      <c r="G31" s="19">
        <v>5000</v>
      </c>
      <c r="H31" s="19">
        <v>6000</v>
      </c>
      <c r="I31" s="20">
        <v>7000</v>
      </c>
      <c r="J31" s="20">
        <v>8000</v>
      </c>
      <c r="K31" s="20">
        <v>9000</v>
      </c>
    </row>
    <row r="32" spans="1:11" x14ac:dyDescent="0.2">
      <c r="A32" t="s">
        <v>35</v>
      </c>
      <c r="B32" s="15">
        <f>0.1</f>
        <v>0.1</v>
      </c>
      <c r="C32" s="13">
        <v>100</v>
      </c>
      <c r="D32" s="13">
        <v>200</v>
      </c>
      <c r="E32" s="13">
        <v>300</v>
      </c>
      <c r="F32" s="13">
        <v>400</v>
      </c>
      <c r="G32" s="13">
        <v>500</v>
      </c>
      <c r="H32" s="13">
        <v>600</v>
      </c>
      <c r="I32" s="14">
        <v>700</v>
      </c>
      <c r="J32" s="14">
        <v>800</v>
      </c>
      <c r="K32" s="14">
        <v>900</v>
      </c>
    </row>
    <row r="35" spans="1:10" x14ac:dyDescent="0.2">
      <c r="A35" s="23" t="s">
        <v>39</v>
      </c>
      <c r="B35" s="23"/>
      <c r="C35" s="23"/>
    </row>
    <row r="36" spans="1:10" x14ac:dyDescent="0.2">
      <c r="B36" s="4"/>
      <c r="C36" s="12"/>
    </row>
    <row r="37" spans="1:10" x14ac:dyDescent="0.2">
      <c r="C37" s="11" t="s">
        <v>33</v>
      </c>
    </row>
    <row r="38" spans="1:10" ht="16" thickBot="1" x14ac:dyDescent="0.25">
      <c r="A38" t="s">
        <v>34</v>
      </c>
      <c r="B38" s="15"/>
      <c r="C38" s="16">
        <v>1000</v>
      </c>
      <c r="D38" s="17">
        <v>1500</v>
      </c>
      <c r="E38" s="17">
        <v>2000</v>
      </c>
      <c r="F38" s="17">
        <v>2500</v>
      </c>
      <c r="G38" s="17">
        <v>3000</v>
      </c>
      <c r="H38" s="17">
        <v>3500</v>
      </c>
      <c r="I38" s="17">
        <v>4000</v>
      </c>
      <c r="J38" s="17">
        <v>4500</v>
      </c>
    </row>
    <row r="39" spans="1:10" x14ac:dyDescent="0.2">
      <c r="B39" s="15">
        <f>0.25</f>
        <v>0.25</v>
      </c>
      <c r="C39" s="11">
        <v>250</v>
      </c>
      <c r="D39" s="13">
        <v>375</v>
      </c>
      <c r="E39" s="13">
        <v>500</v>
      </c>
      <c r="F39" s="13">
        <v>625</v>
      </c>
      <c r="G39" s="13">
        <v>750</v>
      </c>
      <c r="H39" s="13">
        <v>875</v>
      </c>
      <c r="I39" s="14">
        <v>1000</v>
      </c>
      <c r="J39" s="14">
        <v>1125</v>
      </c>
    </row>
  </sheetData>
  <mergeCells count="4">
    <mergeCell ref="A1:C1"/>
    <mergeCell ref="A12:C12"/>
    <mergeCell ref="A24:C24"/>
    <mergeCell ref="A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P. Johnson</dc:creator>
  <cp:lastModifiedBy>Microsoft Office User</cp:lastModifiedBy>
  <dcterms:created xsi:type="dcterms:W3CDTF">2024-03-06T15:49:58Z</dcterms:created>
  <dcterms:modified xsi:type="dcterms:W3CDTF">2024-03-07T18:19:45Z</dcterms:modified>
</cp:coreProperties>
</file>