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D22347A2-FB90-4810-85D2-BA56FB8F5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용역비 지급명부" sheetId="1" r:id="rId1"/>
  </sheets>
  <calcPr calcId="191029"/>
</workbook>
</file>

<file path=xl/calcChain.xml><?xml version="1.0" encoding="utf-8"?>
<calcChain xmlns="http://schemas.openxmlformats.org/spreadsheetml/2006/main">
  <c r="G16" i="1" l="1"/>
  <c r="H16" i="1"/>
  <c r="I16" i="1"/>
  <c r="J16" i="1"/>
  <c r="K16" i="1"/>
  <c r="L16" i="1"/>
  <c r="M16" i="1"/>
  <c r="P16" i="1"/>
  <c r="Q16" i="1"/>
  <c r="R16" i="1"/>
  <c r="S16" i="1"/>
  <c r="T16" i="1"/>
  <c r="F16" i="1"/>
  <c r="H36" i="1"/>
  <c r="L10" i="1"/>
  <c r="M10" i="1"/>
  <c r="N10" i="1"/>
  <c r="N16" i="1" s="1"/>
  <c r="O10" i="1"/>
  <c r="O16" i="1" s="1"/>
  <c r="K10" i="1"/>
  <c r="I38" i="1"/>
  <c r="U16" i="1"/>
  <c r="V16" i="1"/>
  <c r="W16" i="1"/>
  <c r="I33" i="1"/>
  <c r="I32" i="1"/>
  <c r="K33" i="1"/>
  <c r="K32" i="1"/>
  <c r="L32" i="1" s="1"/>
  <c r="M32" i="1" s="1"/>
  <c r="N32" i="1" s="1"/>
  <c r="F17" i="1" l="1"/>
  <c r="O32" i="1"/>
  <c r="L33" i="1"/>
  <c r="M33" i="1" s="1"/>
  <c r="N33" i="1" l="1"/>
  <c r="N36" i="1" s="1"/>
  <c r="O33" i="1"/>
</calcChain>
</file>

<file path=xl/sharedStrings.xml><?xml version="1.0" encoding="utf-8"?>
<sst xmlns="http://schemas.openxmlformats.org/spreadsheetml/2006/main" count="134" uniqueCount="81">
  <si>
    <t>용역비 지급명부</t>
  </si>
  <si>
    <t>조회 기간:</t>
  </si>
  <si>
    <t>2025년 8월 ~ 2025년 11월 (주간 표시)</t>
  </si>
  <si>
    <t>검색 조건:</t>
  </si>
  <si>
    <t>전체</t>
  </si>
  <si>
    <t>총 지급액:</t>
  </si>
  <si>
    <t>2,820,000원</t>
  </si>
  <si>
    <t/>
  </si>
  <si>
    <t>총 원천징수:</t>
  </si>
  <si>
    <t>93,060원</t>
  </si>
  <si>
    <t>지급 대상:</t>
  </si>
  <si>
    <t>6명</t>
  </si>
  <si>
    <t>순번</t>
  </si>
  <si>
    <t>성명</t>
  </si>
  <si>
    <t>설계자</t>
  </si>
  <si>
    <t>은행</t>
  </si>
  <si>
    <t>계좌번호</t>
  </si>
  <si>
    <t>2025년 8월 1주</t>
  </si>
  <si>
    <t>2025년 8월 2주</t>
  </si>
  <si>
    <t>2025년 8월 3주</t>
  </si>
  <si>
    <t>2025년 8월 4주</t>
  </si>
  <si>
    <t>2025년 8월 5주</t>
  </si>
  <si>
    <t>2025년 9월 1주</t>
  </si>
  <si>
    <t>2025년 9월 2주</t>
  </si>
  <si>
    <t>2025년 9월 3주</t>
  </si>
  <si>
    <t>2025년 9월 4주</t>
  </si>
  <si>
    <t>2025년 10월 1주</t>
  </si>
  <si>
    <t>2025년 10월 2주</t>
  </si>
  <si>
    <t>2025년 10월 3주</t>
  </si>
  <si>
    <t>2025년 10월 4주</t>
  </si>
  <si>
    <t>2025년 10월 5주</t>
  </si>
  <si>
    <t>2025년 11월 1주</t>
  </si>
  <si>
    <t>2025년 11월 2주</t>
  </si>
  <si>
    <t>2025년 11월 3주</t>
  </si>
  <si>
    <t>2025년 11월 4주</t>
  </si>
  <si>
    <t>지급액</t>
  </si>
  <si>
    <t>사장님</t>
  </si>
  <si>
    <t>박기획</t>
  </si>
  <si>
    <t>국민은행</t>
  </si>
  <si>
    <t>123456789012</t>
  </si>
  <si>
    <t>김영수</t>
  </si>
  <si>
    <t>이미영</t>
  </si>
  <si>
    <t>김설계</t>
  </si>
  <si>
    <t>신한은행</t>
  </si>
  <si>
    <t>234567890123</t>
  </si>
  <si>
    <t>박철수</t>
  </si>
  <si>
    <t>이기획</t>
  </si>
  <si>
    <t>하나은행</t>
  </si>
  <si>
    <t>345678901234</t>
  </si>
  <si>
    <t>최영희</t>
  </si>
  <si>
    <t>정설계</t>
  </si>
  <si>
    <t>우리은행</t>
  </si>
  <si>
    <t>456789012345</t>
  </si>
  <si>
    <t>정민수</t>
  </si>
  <si>
    <t>최기획</t>
  </si>
  <si>
    <t>농협은행</t>
  </si>
  <si>
    <t>567890123456</t>
  </si>
  <si>
    <t>합계</t>
  </si>
  <si>
    <t>총합계</t>
  </si>
  <si>
    <t>총매출</t>
    <phoneticPr fontId="3" type="noConversion"/>
  </si>
  <si>
    <t>비율</t>
    <phoneticPr fontId="3" type="noConversion"/>
  </si>
  <si>
    <t>분할금액</t>
    <phoneticPr fontId="3" type="noConversion"/>
  </si>
  <si>
    <t>등급인원</t>
    <phoneticPr fontId="3" type="noConversion"/>
  </si>
  <si>
    <t>상위등급 포함</t>
    <phoneticPr fontId="3" type="noConversion"/>
  </si>
  <si>
    <t>인당 지급액</t>
    <phoneticPr fontId="3" type="noConversion"/>
  </si>
  <si>
    <t>총액</t>
    <phoneticPr fontId="3" type="noConversion"/>
  </si>
  <si>
    <t>인원수</t>
    <phoneticPr fontId="3" type="noConversion"/>
  </si>
  <si>
    <t>등급금액</t>
    <phoneticPr fontId="3" type="noConversion"/>
  </si>
  <si>
    <t>F1</t>
    <phoneticPr fontId="2" type="noConversion"/>
  </si>
  <si>
    <t>F2</t>
    <phoneticPr fontId="2" type="noConversion"/>
  </si>
  <si>
    <t>대상등급</t>
    <phoneticPr fontId="2" type="noConversion"/>
  </si>
  <si>
    <t>대상인원</t>
    <phoneticPr fontId="2" type="noConversion"/>
  </si>
  <si>
    <t>인당 금액</t>
    <phoneticPr fontId="2" type="noConversion"/>
  </si>
  <si>
    <t>매출액</t>
    <phoneticPr fontId="2" type="noConversion"/>
  </si>
  <si>
    <t>7월</t>
    <phoneticPr fontId="2" type="noConversion"/>
  </si>
  <si>
    <t>8월</t>
    <phoneticPr fontId="2" type="noConversion"/>
  </si>
  <si>
    <t>사장님</t>
    <phoneticPr fontId="2" type="noConversion"/>
  </si>
  <si>
    <t>김영수, 이미영</t>
    <phoneticPr fontId="2" type="noConversion"/>
  </si>
  <si>
    <t>이미영(추가1),박철수, 최영희, 장민수</t>
    <phoneticPr fontId="2" type="noConversion"/>
  </si>
  <si>
    <t>사장님(추가1), 김영수(승급)</t>
    <phoneticPr fontId="2" type="noConversion"/>
  </si>
  <si>
    <t>인원분포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</si>
</sst>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10" x14ac:knownFonts="1">
    <font>
      <sz val="11"/>
      <color theme="1"/>
      <name val="맑은 고딕"/>
      <family val="2"/>
      <scheme val="minor"/>
    </font>
    <font>
      <b/>
      <sz val="16"/>
      <color rgb="FF1F478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color rgb="FFE651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E651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5F5F5"/>
      </patternFill>
    </fill>
    <fill>
      <patternFill patternType="solid">
        <fgColor rgb="FFFFF3E0"/>
      </patternFill>
    </fill>
    <fill>
      <patternFill patternType="solid">
        <fgColor rgb="FFE8E8E8"/>
      </patternFill>
    </fill>
    <fill>
      <patternFill patternType="solid">
        <fgColor rgb="FFD0E0F0"/>
      </patternFill>
    </fill>
    <fill>
      <patternFill patternType="solid">
        <fgColor rgb="FFFFFFCC"/>
      </patternFill>
    </fill>
    <fill>
      <patternFill patternType="solid">
        <fgColor rgb="FFF0F0F0"/>
      </patternFill>
    </fill>
    <fill>
      <patternFill patternType="solid">
        <fgColor rgb="FFFFE0B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/>
    <xf numFmtId="0" fontId="4" fillId="0" borderId="0" xfId="0" applyFont="1" applyAlignment="1">
      <alignment horizontal="left" vertical="center"/>
    </xf>
    <xf numFmtId="0" fontId="5" fillId="4" borderId="1" xfId="0" applyFont="1" applyFill="1" applyBorder="1"/>
    <xf numFmtId="0" fontId="6" fillId="0" borderId="0" xfId="0" applyFont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7" fillId="7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3" fontId="8" fillId="9" borderId="6" xfId="0" applyNumberFormat="1" applyFont="1" applyFill="1" applyBorder="1" applyAlignment="1">
      <alignment horizontal="right" vertical="center"/>
    </xf>
    <xf numFmtId="0" fontId="8" fillId="9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3" fontId="7" fillId="8" borderId="14" xfId="0" applyNumberFormat="1" applyFont="1" applyFill="1" applyBorder="1" applyAlignment="1">
      <alignment horizontal="right" vertical="center"/>
    </xf>
    <xf numFmtId="3" fontId="7" fillId="10" borderId="7" xfId="0" applyNumberFormat="1" applyFont="1" applyFill="1" applyBorder="1" applyAlignment="1">
      <alignment horizontal="right" vertical="center"/>
    </xf>
    <xf numFmtId="3" fontId="7" fillId="7" borderId="7" xfId="0" applyNumberFormat="1" applyFont="1" applyFill="1" applyBorder="1" applyAlignment="1">
      <alignment horizontal="right" vertical="center"/>
    </xf>
    <xf numFmtId="3" fontId="7" fillId="10" borderId="18" xfId="0" applyNumberFormat="1" applyFont="1" applyFill="1" applyBorder="1" applyAlignment="1">
      <alignment horizontal="right" vertical="center"/>
    </xf>
    <xf numFmtId="3" fontId="7" fillId="10" borderId="19" xfId="0" applyNumberFormat="1" applyFont="1" applyFill="1" applyBorder="1" applyAlignment="1">
      <alignment horizontal="right" vertical="center"/>
    </xf>
    <xf numFmtId="3" fontId="7" fillId="10" borderId="20" xfId="0" applyNumberFormat="1" applyFont="1" applyFill="1" applyBorder="1" applyAlignment="1">
      <alignment horizontal="right" vertical="center"/>
    </xf>
    <xf numFmtId="3" fontId="7" fillId="7" borderId="20" xfId="0" applyNumberFormat="1" applyFont="1" applyFill="1" applyBorder="1" applyAlignment="1">
      <alignment horizontal="right" vertical="center"/>
    </xf>
    <xf numFmtId="3" fontId="7" fillId="7" borderId="22" xfId="0" applyNumberFormat="1" applyFont="1" applyFill="1" applyBorder="1" applyAlignment="1">
      <alignment horizontal="right" vertical="center"/>
    </xf>
    <xf numFmtId="3" fontId="7" fillId="7" borderId="23" xfId="0" applyNumberFormat="1" applyFont="1" applyFill="1" applyBorder="1" applyAlignment="1">
      <alignment horizontal="right" vertical="center"/>
    </xf>
    <xf numFmtId="3" fontId="7" fillId="10" borderId="24" xfId="0" applyNumberFormat="1" applyFont="1" applyFill="1" applyBorder="1" applyAlignment="1">
      <alignment horizontal="right" vertical="center"/>
    </xf>
    <xf numFmtId="3" fontId="7" fillId="10" borderId="26" xfId="0" applyNumberFormat="1" applyFont="1" applyFill="1" applyBorder="1" applyAlignment="1">
      <alignment horizontal="right" vertical="center"/>
    </xf>
    <xf numFmtId="3" fontId="7" fillId="7" borderId="26" xfId="0" applyNumberFormat="1" applyFont="1" applyFill="1" applyBorder="1" applyAlignment="1">
      <alignment horizontal="right" vertical="center"/>
    </xf>
    <xf numFmtId="3" fontId="7" fillId="7" borderId="27" xfId="0" applyNumberFormat="1" applyFont="1" applyFill="1" applyBorder="1" applyAlignment="1">
      <alignment horizontal="right" vertical="center"/>
    </xf>
    <xf numFmtId="3" fontId="4" fillId="0" borderId="0" xfId="0" applyNumberFormat="1" applyFont="1"/>
    <xf numFmtId="3" fontId="7" fillId="11" borderId="7" xfId="0" applyNumberFormat="1" applyFont="1" applyFill="1" applyBorder="1" applyAlignment="1">
      <alignment horizontal="right" vertical="center"/>
    </xf>
    <xf numFmtId="3" fontId="7" fillId="11" borderId="20" xfId="0" applyNumberFormat="1" applyFont="1" applyFill="1" applyBorder="1" applyAlignment="1">
      <alignment horizontal="right" vertical="center"/>
    </xf>
    <xf numFmtId="3" fontId="7" fillId="11" borderId="4" xfId="0" applyNumberFormat="1" applyFont="1" applyFill="1" applyBorder="1" applyAlignment="1">
      <alignment horizontal="right" vertical="center"/>
    </xf>
    <xf numFmtId="3" fontId="7" fillId="11" borderId="22" xfId="0" applyNumberFormat="1" applyFont="1" applyFill="1" applyBorder="1" applyAlignment="1">
      <alignment horizontal="right" vertical="center"/>
    </xf>
    <xf numFmtId="3" fontId="7" fillId="11" borderId="23" xfId="0" applyNumberFormat="1" applyFont="1" applyFill="1" applyBorder="1" applyAlignment="1">
      <alignment horizontal="right" vertical="center"/>
    </xf>
    <xf numFmtId="3" fontId="7" fillId="12" borderId="28" xfId="0" applyNumberFormat="1" applyFont="1" applyFill="1" applyBorder="1" applyAlignment="1">
      <alignment horizontal="right" vertical="center"/>
    </xf>
    <xf numFmtId="3" fontId="7" fillId="12" borderId="7" xfId="0" applyNumberFormat="1" applyFont="1" applyFill="1" applyBorder="1" applyAlignment="1">
      <alignment horizontal="right" vertical="center"/>
    </xf>
    <xf numFmtId="3" fontId="7" fillId="12" borderId="20" xfId="0" applyNumberFormat="1" applyFont="1" applyFill="1" applyBorder="1" applyAlignment="1">
      <alignment horizontal="right" vertical="center"/>
    </xf>
    <xf numFmtId="3" fontId="0" fillId="0" borderId="0" xfId="0" applyNumberFormat="1"/>
    <xf numFmtId="3" fontId="7" fillId="11" borderId="15" xfId="0" applyNumberFormat="1" applyFont="1" applyFill="1" applyBorder="1" applyAlignment="1">
      <alignment horizontal="right" vertical="center"/>
    </xf>
    <xf numFmtId="3" fontId="7" fillId="11" borderId="16" xfId="0" applyNumberFormat="1" applyFont="1" applyFill="1" applyBorder="1" applyAlignment="1">
      <alignment horizontal="right" vertical="center"/>
    </xf>
    <xf numFmtId="3" fontId="7" fillId="11" borderId="25" xfId="0" applyNumberFormat="1" applyFont="1" applyFill="1" applyBorder="1" applyAlignment="1">
      <alignment horizontal="right" vertical="center"/>
    </xf>
    <xf numFmtId="3" fontId="7" fillId="11" borderId="13" xfId="0" applyNumberFormat="1" applyFont="1" applyFill="1" applyBorder="1" applyAlignment="1">
      <alignment horizontal="right" vertical="center"/>
    </xf>
    <xf numFmtId="3" fontId="7" fillId="12" borderId="17" xfId="0" applyNumberFormat="1" applyFont="1" applyFill="1" applyBorder="1" applyAlignment="1">
      <alignment horizontal="right" vertical="center"/>
    </xf>
    <xf numFmtId="3" fontId="7" fillId="11" borderId="17" xfId="0" applyNumberFormat="1" applyFont="1" applyFill="1" applyBorder="1" applyAlignment="1">
      <alignment horizontal="right" vertical="center"/>
    </xf>
    <xf numFmtId="3" fontId="7" fillId="11" borderId="29" xfId="0" applyNumberFormat="1" applyFont="1" applyFill="1" applyBorder="1" applyAlignment="1">
      <alignment horizontal="right" vertical="center"/>
    </xf>
    <xf numFmtId="3" fontId="7" fillId="12" borderId="11" xfId="0" applyNumberFormat="1" applyFont="1" applyFill="1" applyBorder="1" applyAlignment="1">
      <alignment horizontal="right" vertical="center"/>
    </xf>
    <xf numFmtId="3" fontId="7" fillId="12" borderId="30" xfId="0" applyNumberFormat="1" applyFont="1" applyFill="1" applyBorder="1" applyAlignment="1">
      <alignment horizontal="right" vertical="center"/>
    </xf>
    <xf numFmtId="3" fontId="7" fillId="12" borderId="12" xfId="0" applyNumberFormat="1" applyFont="1" applyFill="1" applyBorder="1" applyAlignment="1">
      <alignment horizontal="right" vertical="center"/>
    </xf>
    <xf numFmtId="3" fontId="7" fillId="11" borderId="12" xfId="0" applyNumberFormat="1" applyFont="1" applyFill="1" applyBorder="1" applyAlignment="1">
      <alignment horizontal="right" vertical="center"/>
    </xf>
    <xf numFmtId="3" fontId="7" fillId="11" borderId="2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76200</xdr:rowOff>
    </xdr:from>
    <xdr:to>
      <xdr:col>1</xdr:col>
      <xdr:colOff>581025</xdr:colOff>
      <xdr:row>28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4680A9-AA7E-4561-93F0-F7C9AF5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0"/>
          <a:ext cx="1266825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47625</xdr:rowOff>
    </xdr:from>
    <xdr:to>
      <xdr:col>5</xdr:col>
      <xdr:colOff>796180</xdr:colOff>
      <xdr:row>41</xdr:row>
      <xdr:rowOff>123825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AF849EB-EF9B-458C-B79F-057A93422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29225"/>
          <a:ext cx="2339230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A4" workbookViewId="0">
      <selection activeCell="Q21" sqref="Q21"/>
    </sheetView>
  </sheetViews>
  <sheetFormatPr defaultRowHeight="16.5" x14ac:dyDescent="0.3"/>
  <cols>
    <col min="1" max="1" width="9" bestFit="1" customWidth="1"/>
    <col min="2" max="2" width="11.25" customWidth="1"/>
    <col min="3" max="3" width="6.375" hidden="1" customWidth="1"/>
    <col min="4" max="4" width="10.625" hidden="1" customWidth="1"/>
    <col min="5" max="5" width="12.25" hidden="1" customWidth="1"/>
    <col min="6" max="14" width="13.125" bestFit="1" customWidth="1"/>
    <col min="15" max="23" width="14.125" bestFit="1" customWidth="1"/>
  </cols>
  <sheetData>
    <row r="1" spans="1:23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ht="13.5" x14ac:dyDescent="0.25"/>
    <row r="3" spans="1:23" s="2" customFormat="1" ht="13.5" x14ac:dyDescent="0.25">
      <c r="A3" s="3" t="s">
        <v>1</v>
      </c>
      <c r="B3" s="4" t="s">
        <v>2</v>
      </c>
    </row>
    <row r="4" spans="1:23" s="2" customFormat="1" ht="13.5" x14ac:dyDescent="0.25">
      <c r="A4" s="3" t="s">
        <v>3</v>
      </c>
      <c r="B4" s="4" t="s">
        <v>4</v>
      </c>
    </row>
    <row r="5" spans="1:23" s="2" customFormat="1" ht="13.5" x14ac:dyDescent="0.25">
      <c r="A5" s="5" t="s">
        <v>5</v>
      </c>
      <c r="B5" s="6" t="s">
        <v>6</v>
      </c>
      <c r="C5" s="2" t="s">
        <v>7</v>
      </c>
      <c r="D5" s="5" t="s">
        <v>8</v>
      </c>
      <c r="E5" s="6" t="s">
        <v>9</v>
      </c>
      <c r="F5" s="2" t="s">
        <v>7</v>
      </c>
    </row>
    <row r="6" spans="1:23" s="2" customFormat="1" ht="13.5" x14ac:dyDescent="0.25">
      <c r="A6" s="3" t="s">
        <v>10</v>
      </c>
      <c r="B6" s="4" t="s">
        <v>11</v>
      </c>
    </row>
    <row r="7" spans="1:23" s="2" customFormat="1" ht="13.5" x14ac:dyDescent="0.25"/>
    <row r="8" spans="1:23" s="2" customFormat="1" ht="24.95" customHeight="1" x14ac:dyDescent="0.2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  <c r="M8" s="8" t="s">
        <v>24</v>
      </c>
      <c r="N8" s="8" t="s">
        <v>25</v>
      </c>
      <c r="O8" s="8" t="s">
        <v>26</v>
      </c>
      <c r="P8" s="8" t="s">
        <v>27</v>
      </c>
      <c r="Q8" s="8" t="s">
        <v>28</v>
      </c>
      <c r="R8" s="8" t="s">
        <v>29</v>
      </c>
      <c r="S8" s="8" t="s">
        <v>30</v>
      </c>
      <c r="T8" s="8" t="s">
        <v>31</v>
      </c>
      <c r="U8" s="8" t="s">
        <v>32</v>
      </c>
      <c r="V8" s="8" t="s">
        <v>33</v>
      </c>
      <c r="W8" s="8" t="s">
        <v>34</v>
      </c>
    </row>
    <row r="9" spans="1:23" s="2" customFormat="1" ht="14.25" thickBot="1" x14ac:dyDescent="0.3">
      <c r="A9" s="7"/>
      <c r="B9" s="7"/>
      <c r="C9" s="7"/>
      <c r="D9" s="7"/>
      <c r="E9" s="7"/>
      <c r="F9" s="9" t="s">
        <v>35</v>
      </c>
      <c r="G9" s="9" t="s">
        <v>35</v>
      </c>
      <c r="H9" s="9" t="s">
        <v>35</v>
      </c>
      <c r="I9" s="9" t="s">
        <v>35</v>
      </c>
      <c r="J9" s="9" t="s">
        <v>35</v>
      </c>
      <c r="K9" s="9" t="s">
        <v>35</v>
      </c>
      <c r="L9" s="9" t="s">
        <v>35</v>
      </c>
      <c r="M9" s="9" t="s">
        <v>35</v>
      </c>
      <c r="N9" s="9" t="s">
        <v>35</v>
      </c>
      <c r="O9" s="9" t="s">
        <v>35</v>
      </c>
      <c r="P9" s="9" t="s">
        <v>35</v>
      </c>
      <c r="Q9" s="9" t="s">
        <v>35</v>
      </c>
      <c r="R9" s="9" t="s">
        <v>35</v>
      </c>
      <c r="S9" s="9" t="s">
        <v>35</v>
      </c>
      <c r="T9" s="10" t="s">
        <v>35</v>
      </c>
      <c r="U9" s="10" t="s">
        <v>35</v>
      </c>
      <c r="V9" s="10" t="s">
        <v>35</v>
      </c>
      <c r="W9" s="10" t="s">
        <v>35</v>
      </c>
    </row>
    <row r="10" spans="1:23" s="14" customFormat="1" ht="13.5" x14ac:dyDescent="0.3">
      <c r="A10" s="11">
        <v>1</v>
      </c>
      <c r="B10" s="11" t="s">
        <v>36</v>
      </c>
      <c r="C10" s="11" t="s">
        <v>37</v>
      </c>
      <c r="D10" s="11" t="s">
        <v>38</v>
      </c>
      <c r="E10" s="12" t="s">
        <v>39</v>
      </c>
      <c r="F10" s="43">
        <v>81000</v>
      </c>
      <c r="G10" s="37">
        <v>81000</v>
      </c>
      <c r="H10" s="37">
        <v>81000</v>
      </c>
      <c r="I10" s="37">
        <v>81000</v>
      </c>
      <c r="J10" s="38">
        <v>81000</v>
      </c>
      <c r="K10" s="64">
        <f>81000+40500</f>
        <v>121500</v>
      </c>
      <c r="L10" s="53">
        <f t="shared" ref="L10:O10" si="0">81000+40500</f>
        <v>121500</v>
      </c>
      <c r="M10" s="53">
        <f t="shared" si="0"/>
        <v>121500</v>
      </c>
      <c r="N10" s="65">
        <f t="shared" si="0"/>
        <v>121500</v>
      </c>
      <c r="O10" s="53">
        <f t="shared" si="0"/>
        <v>121500</v>
      </c>
      <c r="P10" s="57">
        <v>40500</v>
      </c>
      <c r="Q10" s="58">
        <v>40500</v>
      </c>
      <c r="R10" s="58">
        <v>40500</v>
      </c>
      <c r="S10" s="59">
        <v>40500</v>
      </c>
      <c r="T10" s="60">
        <v>40500</v>
      </c>
      <c r="U10" s="13">
        <v>0</v>
      </c>
      <c r="V10" s="13">
        <v>0</v>
      </c>
      <c r="W10" s="13">
        <v>0</v>
      </c>
    </row>
    <row r="11" spans="1:23" s="14" customFormat="1" ht="13.5" x14ac:dyDescent="0.3">
      <c r="A11" s="11">
        <v>2</v>
      </c>
      <c r="B11" s="11" t="s">
        <v>40</v>
      </c>
      <c r="C11" s="11" t="s">
        <v>37</v>
      </c>
      <c r="D11" s="11" t="s">
        <v>38</v>
      </c>
      <c r="E11" s="12" t="s">
        <v>39</v>
      </c>
      <c r="F11" s="44">
        <v>24000</v>
      </c>
      <c r="G11" s="35">
        <v>24000</v>
      </c>
      <c r="H11" s="35">
        <v>24000</v>
      </c>
      <c r="I11" s="35">
        <v>24000</v>
      </c>
      <c r="J11" s="39">
        <v>24000</v>
      </c>
      <c r="K11" s="66">
        <v>64500</v>
      </c>
      <c r="L11" s="54">
        <v>64500</v>
      </c>
      <c r="M11" s="54">
        <v>64500</v>
      </c>
      <c r="N11" s="55">
        <v>64500</v>
      </c>
      <c r="O11" s="61">
        <v>64500</v>
      </c>
      <c r="P11" s="48">
        <v>40500</v>
      </c>
      <c r="Q11" s="48">
        <v>40500</v>
      </c>
      <c r="R11" s="48">
        <v>40500</v>
      </c>
      <c r="S11" s="49">
        <v>40500</v>
      </c>
      <c r="T11" s="50">
        <v>40500</v>
      </c>
      <c r="U11" s="13">
        <v>0</v>
      </c>
      <c r="V11" s="13">
        <v>0</v>
      </c>
      <c r="W11" s="13">
        <v>0</v>
      </c>
    </row>
    <row r="12" spans="1:23" s="14" customFormat="1" ht="13.5" x14ac:dyDescent="0.3">
      <c r="A12" s="11">
        <v>3</v>
      </c>
      <c r="B12" s="11" t="s">
        <v>41</v>
      </c>
      <c r="C12" s="11" t="s">
        <v>42</v>
      </c>
      <c r="D12" s="11" t="s">
        <v>43</v>
      </c>
      <c r="E12" s="12" t="s">
        <v>44</v>
      </c>
      <c r="F12" s="44">
        <v>24000</v>
      </c>
      <c r="G12" s="35">
        <v>24000</v>
      </c>
      <c r="H12" s="35">
        <v>24000</v>
      </c>
      <c r="I12" s="35">
        <v>24000</v>
      </c>
      <c r="J12" s="39">
        <v>24000</v>
      </c>
      <c r="K12" s="66">
        <v>36000</v>
      </c>
      <c r="L12" s="54">
        <v>36000</v>
      </c>
      <c r="M12" s="54">
        <v>36000</v>
      </c>
      <c r="N12" s="55">
        <v>36000</v>
      </c>
      <c r="O12" s="61">
        <v>36000</v>
      </c>
      <c r="P12" s="48">
        <v>12000</v>
      </c>
      <c r="Q12" s="48">
        <v>12000</v>
      </c>
      <c r="R12" s="48">
        <v>12000</v>
      </c>
      <c r="S12" s="49">
        <v>12000</v>
      </c>
      <c r="T12" s="50">
        <v>12000</v>
      </c>
      <c r="U12" s="13"/>
      <c r="V12" s="13">
        <v>0</v>
      </c>
      <c r="W12" s="13">
        <v>0</v>
      </c>
    </row>
    <row r="13" spans="1:23" s="14" customFormat="1" ht="13.5" x14ac:dyDescent="0.3">
      <c r="A13" s="11">
        <v>4</v>
      </c>
      <c r="B13" s="11" t="s">
        <v>45</v>
      </c>
      <c r="C13" s="11" t="s">
        <v>46</v>
      </c>
      <c r="D13" s="11" t="s">
        <v>47</v>
      </c>
      <c r="E13" s="12" t="s">
        <v>48</v>
      </c>
      <c r="F13" s="45">
        <v>0</v>
      </c>
      <c r="G13" s="36">
        <v>0</v>
      </c>
      <c r="H13" s="36">
        <v>0</v>
      </c>
      <c r="I13" s="36">
        <v>0</v>
      </c>
      <c r="J13" s="40">
        <v>0</v>
      </c>
      <c r="K13" s="67">
        <v>12000</v>
      </c>
      <c r="L13" s="48">
        <v>12000</v>
      </c>
      <c r="M13" s="48">
        <v>12000</v>
      </c>
      <c r="N13" s="49">
        <v>12000</v>
      </c>
      <c r="O13" s="62">
        <v>12000</v>
      </c>
      <c r="P13" s="48">
        <v>12000</v>
      </c>
      <c r="Q13" s="48">
        <v>12000</v>
      </c>
      <c r="R13" s="48">
        <v>12000</v>
      </c>
      <c r="S13" s="49">
        <v>12000</v>
      </c>
      <c r="T13" s="50">
        <v>12000</v>
      </c>
      <c r="U13" s="13">
        <v>0</v>
      </c>
      <c r="V13" s="13">
        <v>0</v>
      </c>
      <c r="W13" s="13">
        <v>0</v>
      </c>
    </row>
    <row r="14" spans="1:23" s="14" customFormat="1" ht="13.5" x14ac:dyDescent="0.3">
      <c r="A14" s="11">
        <v>5</v>
      </c>
      <c r="B14" s="11" t="s">
        <v>49</v>
      </c>
      <c r="C14" s="11" t="s">
        <v>50</v>
      </c>
      <c r="D14" s="11" t="s">
        <v>51</v>
      </c>
      <c r="E14" s="12" t="s">
        <v>52</v>
      </c>
      <c r="F14" s="45">
        <v>0</v>
      </c>
      <c r="G14" s="36">
        <v>0</v>
      </c>
      <c r="H14" s="36">
        <v>0</v>
      </c>
      <c r="I14" s="36">
        <v>0</v>
      </c>
      <c r="J14" s="40">
        <v>0</v>
      </c>
      <c r="K14" s="67">
        <v>12000</v>
      </c>
      <c r="L14" s="48">
        <v>12000</v>
      </c>
      <c r="M14" s="48">
        <v>12000</v>
      </c>
      <c r="N14" s="49">
        <v>12000</v>
      </c>
      <c r="O14" s="62">
        <v>12000</v>
      </c>
      <c r="P14" s="48">
        <v>12000</v>
      </c>
      <c r="Q14" s="48">
        <v>12000</v>
      </c>
      <c r="R14" s="48">
        <v>12000</v>
      </c>
      <c r="S14" s="49">
        <v>12000</v>
      </c>
      <c r="T14" s="50">
        <v>12000</v>
      </c>
      <c r="U14" s="13">
        <v>0</v>
      </c>
      <c r="V14" s="13">
        <v>0</v>
      </c>
      <c r="W14" s="13">
        <v>0</v>
      </c>
    </row>
    <row r="15" spans="1:23" s="14" customFormat="1" ht="14.25" thickBot="1" x14ac:dyDescent="0.35">
      <c r="A15" s="11">
        <v>6</v>
      </c>
      <c r="B15" s="11" t="s">
        <v>53</v>
      </c>
      <c r="C15" s="11" t="s">
        <v>54</v>
      </c>
      <c r="D15" s="11" t="s">
        <v>55</v>
      </c>
      <c r="E15" s="12" t="s">
        <v>56</v>
      </c>
      <c r="F15" s="46">
        <v>0</v>
      </c>
      <c r="G15" s="41">
        <v>0</v>
      </c>
      <c r="H15" s="41">
        <v>0</v>
      </c>
      <c r="I15" s="41">
        <v>0</v>
      </c>
      <c r="J15" s="42">
        <v>0</v>
      </c>
      <c r="K15" s="68">
        <v>12000</v>
      </c>
      <c r="L15" s="51">
        <v>12000</v>
      </c>
      <c r="M15" s="51">
        <v>12000</v>
      </c>
      <c r="N15" s="52">
        <v>12000</v>
      </c>
      <c r="O15" s="63">
        <v>12000</v>
      </c>
      <c r="P15" s="51">
        <v>12000</v>
      </c>
      <c r="Q15" s="51">
        <v>12000</v>
      </c>
      <c r="R15" s="51">
        <v>12000</v>
      </c>
      <c r="S15" s="52">
        <v>12000</v>
      </c>
      <c r="T15" s="50">
        <v>12000</v>
      </c>
      <c r="U15" s="13">
        <v>0</v>
      </c>
      <c r="V15" s="13">
        <v>0</v>
      </c>
      <c r="W15" s="13">
        <v>0</v>
      </c>
    </row>
    <row r="16" spans="1:23" s="2" customFormat="1" ht="14.25" thickBot="1" x14ac:dyDescent="0.3">
      <c r="A16" s="15" t="s">
        <v>7</v>
      </c>
      <c r="B16" s="15" t="s">
        <v>7</v>
      </c>
      <c r="C16" s="15" t="s">
        <v>7</v>
      </c>
      <c r="D16" s="15" t="s">
        <v>7</v>
      </c>
      <c r="E16" s="16" t="s">
        <v>57</v>
      </c>
      <c r="F16" s="34">
        <f>SUM(F10:F15)</f>
        <v>129000</v>
      </c>
      <c r="G16" s="34">
        <f t="shared" ref="G16:T16" si="1">SUM(G10:G15)</f>
        <v>129000</v>
      </c>
      <c r="H16" s="34">
        <f t="shared" si="1"/>
        <v>129000</v>
      </c>
      <c r="I16" s="34">
        <f t="shared" si="1"/>
        <v>129000</v>
      </c>
      <c r="J16" s="34">
        <f t="shared" si="1"/>
        <v>129000</v>
      </c>
      <c r="K16" s="34">
        <f t="shared" si="1"/>
        <v>258000</v>
      </c>
      <c r="L16" s="34">
        <f t="shared" si="1"/>
        <v>258000</v>
      </c>
      <c r="M16" s="34">
        <f t="shared" si="1"/>
        <v>258000</v>
      </c>
      <c r="N16" s="34">
        <f t="shared" si="1"/>
        <v>258000</v>
      </c>
      <c r="O16" s="34">
        <f t="shared" si="1"/>
        <v>258000</v>
      </c>
      <c r="P16" s="34">
        <f t="shared" si="1"/>
        <v>129000</v>
      </c>
      <c r="Q16" s="34">
        <f t="shared" si="1"/>
        <v>129000</v>
      </c>
      <c r="R16" s="34">
        <f t="shared" si="1"/>
        <v>129000</v>
      </c>
      <c r="S16" s="34">
        <f t="shared" si="1"/>
        <v>129000</v>
      </c>
      <c r="T16" s="34">
        <f t="shared" si="1"/>
        <v>129000</v>
      </c>
      <c r="U16" s="34">
        <f t="shared" ref="U16:W16" si="2">SUM(U10:U15)</f>
        <v>0</v>
      </c>
      <c r="V16" s="34">
        <f t="shared" si="2"/>
        <v>0</v>
      </c>
      <c r="W16" s="34">
        <f t="shared" si="2"/>
        <v>0</v>
      </c>
    </row>
    <row r="17" spans="1:23" s="2" customFormat="1" ht="13.5" x14ac:dyDescent="0.25">
      <c r="A17" s="17" t="s">
        <v>7</v>
      </c>
      <c r="B17" s="17" t="s">
        <v>7</v>
      </c>
      <c r="C17" s="17" t="s">
        <v>7</v>
      </c>
      <c r="D17" s="17" t="s">
        <v>7</v>
      </c>
      <c r="E17" s="17" t="s">
        <v>58</v>
      </c>
      <c r="F17" s="18">
        <f>SUM(F16:T16)</f>
        <v>2580000</v>
      </c>
      <c r="G17" s="19" t="s">
        <v>7</v>
      </c>
      <c r="H17" s="19" t="s">
        <v>7</v>
      </c>
      <c r="I17" s="19" t="s">
        <v>7</v>
      </c>
      <c r="J17" s="19" t="s">
        <v>7</v>
      </c>
      <c r="K17" s="19" t="s">
        <v>7</v>
      </c>
      <c r="L17" s="19" t="s">
        <v>7</v>
      </c>
      <c r="M17" s="19" t="s">
        <v>7</v>
      </c>
      <c r="N17" s="19" t="s">
        <v>7</v>
      </c>
      <c r="O17" s="19" t="s">
        <v>7</v>
      </c>
      <c r="P17" s="19" t="s">
        <v>7</v>
      </c>
      <c r="Q17" s="19" t="s">
        <v>7</v>
      </c>
      <c r="R17" s="19" t="s">
        <v>7</v>
      </c>
      <c r="S17" s="19" t="s">
        <v>7</v>
      </c>
      <c r="T17" s="17" t="s">
        <v>7</v>
      </c>
      <c r="U17" s="17" t="s">
        <v>7</v>
      </c>
      <c r="V17" s="17" t="s">
        <v>7</v>
      </c>
      <c r="W17" s="17" t="s">
        <v>7</v>
      </c>
    </row>
    <row r="18" spans="1:23" s="2" customFormat="1" ht="13.5" x14ac:dyDescent="0.25"/>
    <row r="19" spans="1:23" s="2" customFormat="1" ht="13.5" x14ac:dyDescent="0.25">
      <c r="F19" s="31"/>
      <c r="G19" s="31" t="s">
        <v>73</v>
      </c>
      <c r="H19" s="31" t="s">
        <v>70</v>
      </c>
      <c r="I19" s="31" t="s">
        <v>71</v>
      </c>
      <c r="J19" s="31" t="s">
        <v>72</v>
      </c>
      <c r="K19" s="32" t="s">
        <v>80</v>
      </c>
      <c r="L19" s="32"/>
    </row>
    <row r="20" spans="1:23" s="2" customFormat="1" ht="13.5" x14ac:dyDescent="0.25">
      <c r="F20" s="27" t="s">
        <v>74</v>
      </c>
      <c r="G20" s="21">
        <v>3000000</v>
      </c>
      <c r="H20" s="25" t="s">
        <v>68</v>
      </c>
      <c r="I20" s="25">
        <v>2</v>
      </c>
      <c r="J20" s="24">
        <v>24000</v>
      </c>
      <c r="K20" s="26" t="s">
        <v>77</v>
      </c>
      <c r="L20" s="26"/>
    </row>
    <row r="21" spans="1:23" s="2" customFormat="1" ht="13.5" x14ac:dyDescent="0.25">
      <c r="F21" s="28"/>
      <c r="G21" s="23"/>
      <c r="H21" s="25" t="s">
        <v>69</v>
      </c>
      <c r="I21" s="25">
        <v>1</v>
      </c>
      <c r="J21" s="24">
        <v>81000</v>
      </c>
      <c r="K21" s="26" t="s">
        <v>76</v>
      </c>
      <c r="L21" s="26"/>
    </row>
    <row r="22" spans="1:23" s="2" customFormat="1" ht="13.5" x14ac:dyDescent="0.25"/>
    <row r="23" spans="1:23" s="2" customFormat="1" ht="13.5" x14ac:dyDescent="0.25">
      <c r="F23" s="31"/>
      <c r="G23" s="31" t="s">
        <v>73</v>
      </c>
      <c r="H23" s="31" t="s">
        <v>70</v>
      </c>
      <c r="I23" s="31" t="s">
        <v>71</v>
      </c>
      <c r="J23" s="31" t="s">
        <v>72</v>
      </c>
      <c r="K23" s="32" t="s">
        <v>80</v>
      </c>
      <c r="L23" s="32"/>
    </row>
    <row r="24" spans="1:23" s="2" customFormat="1" ht="13.5" x14ac:dyDescent="0.25">
      <c r="F24" s="27" t="s">
        <v>75</v>
      </c>
      <c r="G24" s="21">
        <v>3000000</v>
      </c>
      <c r="H24" s="25" t="s">
        <v>68</v>
      </c>
      <c r="I24" s="25">
        <v>4</v>
      </c>
      <c r="J24" s="24">
        <v>12000</v>
      </c>
      <c r="K24" s="33" t="s">
        <v>78</v>
      </c>
      <c r="L24" s="33"/>
    </row>
    <row r="25" spans="1:23" s="2" customFormat="1" ht="13.5" x14ac:dyDescent="0.25">
      <c r="F25" s="28"/>
      <c r="G25" s="23"/>
      <c r="H25" s="25" t="s">
        <v>69</v>
      </c>
      <c r="I25" s="25">
        <v>2</v>
      </c>
      <c r="J25" s="24">
        <v>40500</v>
      </c>
      <c r="K25" s="26" t="s">
        <v>79</v>
      </c>
      <c r="L25" s="26"/>
    </row>
    <row r="26" spans="1:23" s="2" customFormat="1" ht="13.5" x14ac:dyDescent="0.25"/>
    <row r="27" spans="1:23" s="2" customFormat="1" ht="13.5" x14ac:dyDescent="0.25"/>
    <row r="28" spans="1:23" s="2" customFormat="1" ht="13.5" x14ac:dyDescent="0.25"/>
    <row r="29" spans="1:23" s="2" customFormat="1" ht="13.5" x14ac:dyDescent="0.25"/>
    <row r="30" spans="1:23" s="2" customFormat="1" ht="13.5" x14ac:dyDescent="0.25">
      <c r="G30" s="20" t="s">
        <v>59</v>
      </c>
      <c r="H30" s="20" t="s">
        <v>60</v>
      </c>
      <c r="I30" s="20" t="s">
        <v>61</v>
      </c>
      <c r="J30" s="20" t="s">
        <v>62</v>
      </c>
      <c r="K30" s="20" t="s">
        <v>63</v>
      </c>
      <c r="L30" s="20"/>
      <c r="M30" s="20" t="s">
        <v>64</v>
      </c>
      <c r="N30" s="20" t="s">
        <v>65</v>
      </c>
    </row>
    <row r="31" spans="1:23" s="2" customFormat="1" ht="13.5" x14ac:dyDescent="0.25">
      <c r="G31" s="20"/>
      <c r="H31" s="20"/>
      <c r="I31" s="20"/>
      <c r="J31" s="20"/>
      <c r="K31" s="29" t="s">
        <v>66</v>
      </c>
      <c r="L31" s="29" t="s">
        <v>67</v>
      </c>
      <c r="M31" s="20"/>
      <c r="N31" s="20"/>
    </row>
    <row r="32" spans="1:23" s="2" customFormat="1" ht="13.5" x14ac:dyDescent="0.25">
      <c r="G32" s="21">
        <v>3000000</v>
      </c>
      <c r="H32" s="29">
        <v>0.24</v>
      </c>
      <c r="I32" s="30">
        <f>$G$32*H32</f>
        <v>720000</v>
      </c>
      <c r="J32" s="29">
        <v>4</v>
      </c>
      <c r="K32" s="29">
        <f>J32+J33</f>
        <v>6</v>
      </c>
      <c r="L32" s="30">
        <f>I32/K32</f>
        <v>120000</v>
      </c>
      <c r="M32" s="30">
        <f>L32</f>
        <v>120000</v>
      </c>
      <c r="N32" s="30">
        <f>M32*J32</f>
        <v>480000</v>
      </c>
      <c r="O32" s="2">
        <f>M32/10</f>
        <v>12000</v>
      </c>
    </row>
    <row r="33" spans="7:16" s="2" customFormat="1" ht="13.5" x14ac:dyDescent="0.25">
      <c r="G33" s="22"/>
      <c r="H33" s="29">
        <v>0.19</v>
      </c>
      <c r="I33" s="30">
        <f>$G$32*H33</f>
        <v>570000</v>
      </c>
      <c r="J33" s="29">
        <v>2</v>
      </c>
      <c r="K33" s="29">
        <f t="shared" ref="K33" si="3">J33+J34</f>
        <v>2</v>
      </c>
      <c r="L33" s="30">
        <f t="shared" ref="L33" si="4">I33/K33</f>
        <v>285000</v>
      </c>
      <c r="M33" s="30">
        <f>L33+L32</f>
        <v>405000</v>
      </c>
      <c r="N33" s="30">
        <f>M33*K33</f>
        <v>810000</v>
      </c>
      <c r="O33" s="2">
        <f>M33/10</f>
        <v>40500</v>
      </c>
    </row>
    <row r="34" spans="7:16" s="2" customFormat="1" ht="13.5" x14ac:dyDescent="0.25">
      <c r="G34" s="22"/>
      <c r="H34" s="29">
        <v>0.14000000000000001</v>
      </c>
      <c r="I34" s="30"/>
      <c r="J34" s="29"/>
      <c r="K34" s="29"/>
      <c r="L34" s="30"/>
      <c r="M34" s="30"/>
      <c r="N34" s="30"/>
    </row>
    <row r="35" spans="7:16" s="2" customFormat="1" ht="13.5" x14ac:dyDescent="0.25">
      <c r="G35" s="23"/>
      <c r="H35" s="29">
        <v>0.09</v>
      </c>
      <c r="I35" s="30"/>
      <c r="J35" s="29"/>
      <c r="K35" s="29"/>
      <c r="L35" s="30"/>
      <c r="M35" s="30"/>
      <c r="N35" s="30"/>
    </row>
    <row r="36" spans="7:16" s="2" customFormat="1" ht="13.5" x14ac:dyDescent="0.25">
      <c r="H36" s="2">
        <f>G32*(H32+H33)</f>
        <v>1290000</v>
      </c>
      <c r="N36" s="47">
        <f>SUM(N32:N33)</f>
        <v>1290000</v>
      </c>
    </row>
    <row r="38" spans="7:16" x14ac:dyDescent="0.3">
      <c r="H38">
        <v>1290000</v>
      </c>
      <c r="I38">
        <f>H38+H39</f>
        <v>2580000</v>
      </c>
    </row>
    <row r="39" spans="7:16" x14ac:dyDescent="0.3">
      <c r="H39">
        <v>1290000</v>
      </c>
    </row>
    <row r="40" spans="7:16" x14ac:dyDescent="0.3">
      <c r="P40" s="56"/>
    </row>
  </sheetData>
  <mergeCells count="24">
    <mergeCell ref="K24:L24"/>
    <mergeCell ref="K25:L25"/>
    <mergeCell ref="K20:L20"/>
    <mergeCell ref="K21:L21"/>
    <mergeCell ref="K19:L19"/>
    <mergeCell ref="K23:L23"/>
    <mergeCell ref="G32:G35"/>
    <mergeCell ref="G20:G21"/>
    <mergeCell ref="G24:G25"/>
    <mergeCell ref="F20:F21"/>
    <mergeCell ref="F24:F25"/>
    <mergeCell ref="G30:G31"/>
    <mergeCell ref="H30:H31"/>
    <mergeCell ref="I30:I31"/>
    <mergeCell ref="J30:J31"/>
    <mergeCell ref="K30:L30"/>
    <mergeCell ref="M30:M31"/>
    <mergeCell ref="N30:N31"/>
    <mergeCell ref="A8:A9"/>
    <mergeCell ref="B8:B9"/>
    <mergeCell ref="C8:C9"/>
    <mergeCell ref="D8:D9"/>
    <mergeCell ref="E8:E9"/>
    <mergeCell ref="A1:W1"/>
  </mergeCells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용역비 지급명부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2025-10-12T13:29:02Z</dcterms:created>
  <dcterms:modified xsi:type="dcterms:W3CDTF">2025-10-12T22:48:34Z</dcterms:modified>
  <cp:category/>
</cp:coreProperties>
</file>