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BE23C792-20E4-4728-9DA3-3AD2CE4F004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용역비 지급명부" sheetId="1" r:id="rId1"/>
    <sheet name="Sheet1" sheetId="2" r:id="rId2"/>
  </sheets>
  <calcPr calcId="191029"/>
</workbook>
</file>

<file path=xl/calcChain.xml><?xml version="1.0" encoding="utf-8"?>
<calcChain xmlns="http://schemas.openxmlformats.org/spreadsheetml/2006/main">
  <c r="W49" i="1" l="1"/>
  <c r="S49" i="1"/>
  <c r="N49" i="1"/>
  <c r="J49" i="1"/>
  <c r="H66" i="1"/>
  <c r="H67" i="1"/>
  <c r="H68" i="1"/>
  <c r="H60" i="1"/>
  <c r="H61" i="1"/>
  <c r="H62" i="1"/>
  <c r="H65" i="1"/>
  <c r="H59" i="1"/>
  <c r="K59" i="1"/>
  <c r="L59" i="1" s="1"/>
  <c r="L60" i="1" s="1"/>
  <c r="J68" i="1"/>
  <c r="J62" i="1"/>
  <c r="J56" i="1"/>
  <c r="J59" i="1"/>
  <c r="K53" i="1"/>
  <c r="H54" i="1"/>
  <c r="H55" i="1"/>
  <c r="H56" i="1"/>
  <c r="H53" i="1"/>
  <c r="J67" i="1"/>
  <c r="K67" i="1" s="1"/>
  <c r="J66" i="1"/>
  <c r="K66" i="1"/>
  <c r="J65" i="1"/>
  <c r="K65" i="1"/>
  <c r="L65" i="1" s="1"/>
  <c r="J61" i="1"/>
  <c r="K61" i="1" s="1"/>
  <c r="J60" i="1"/>
  <c r="K60" i="1"/>
  <c r="J55" i="1"/>
  <c r="J54" i="1"/>
  <c r="J53" i="1"/>
  <c r="P46" i="1"/>
  <c r="Q46" i="1"/>
  <c r="R46" i="1"/>
  <c r="S46" i="1"/>
  <c r="T46" i="1"/>
  <c r="U46" i="1"/>
  <c r="V46" i="1"/>
  <c r="W46" i="1"/>
  <c r="O46" i="1"/>
  <c r="G48" i="1"/>
  <c r="H48" i="1"/>
  <c r="I48" i="1"/>
  <c r="J48" i="1"/>
  <c r="F48" i="1"/>
  <c r="O42" i="1"/>
  <c r="P42" i="1"/>
  <c r="Q42" i="1"/>
  <c r="R42" i="1"/>
  <c r="S42" i="1"/>
  <c r="T42" i="1"/>
  <c r="U42" i="1"/>
  <c r="V42" i="1"/>
  <c r="W42" i="1"/>
  <c r="O43" i="1"/>
  <c r="P43" i="1"/>
  <c r="Q43" i="1"/>
  <c r="R43" i="1"/>
  <c r="S43" i="1"/>
  <c r="S48" i="1" s="1"/>
  <c r="T43" i="1"/>
  <c r="U43" i="1"/>
  <c r="V43" i="1"/>
  <c r="W43" i="1"/>
  <c r="O44" i="1"/>
  <c r="P44" i="1"/>
  <c r="Q44" i="1"/>
  <c r="R44" i="1"/>
  <c r="S44" i="1"/>
  <c r="T44" i="1"/>
  <c r="U44" i="1"/>
  <c r="V44" i="1"/>
  <c r="W44" i="1"/>
  <c r="O45" i="1"/>
  <c r="P45" i="1"/>
  <c r="Q45" i="1"/>
  <c r="R45" i="1"/>
  <c r="S45" i="1"/>
  <c r="T45" i="1"/>
  <c r="U45" i="1"/>
  <c r="V45" i="1"/>
  <c r="W45" i="1"/>
  <c r="P41" i="1"/>
  <c r="Q41" i="1"/>
  <c r="R41" i="1"/>
  <c r="S41" i="1"/>
  <c r="T41" i="1"/>
  <c r="U41" i="1"/>
  <c r="V41" i="1"/>
  <c r="W41" i="1"/>
  <c r="O41" i="1"/>
  <c r="K42" i="1"/>
  <c r="L42" i="1"/>
  <c r="M42" i="1"/>
  <c r="M48" i="1" s="1"/>
  <c r="N42" i="1"/>
  <c r="N48" i="1" s="1"/>
  <c r="K43" i="1"/>
  <c r="L43" i="1"/>
  <c r="M43" i="1"/>
  <c r="N43" i="1"/>
  <c r="L41" i="1"/>
  <c r="M41" i="1"/>
  <c r="N41" i="1"/>
  <c r="K41" i="1"/>
  <c r="K68" i="1" l="1"/>
  <c r="K62" i="1"/>
  <c r="M65" i="1"/>
  <c r="L66" i="1"/>
  <c r="M59" i="1"/>
  <c r="P48" i="1"/>
  <c r="L48" i="1"/>
  <c r="K48" i="1"/>
  <c r="W48" i="1"/>
  <c r="V48" i="1"/>
  <c r="T48" i="1"/>
  <c r="U48" i="1"/>
  <c r="Q48" i="1"/>
  <c r="K56" i="1"/>
  <c r="R48" i="1"/>
  <c r="K55" i="1"/>
  <c r="L53" i="1"/>
  <c r="M53" i="1" s="1"/>
  <c r="O48" i="1"/>
  <c r="K54" i="1"/>
  <c r="M66" i="1" l="1"/>
  <c r="L67" i="1"/>
  <c r="M60" i="1"/>
  <c r="L61" i="1"/>
  <c r="L54" i="1"/>
  <c r="L55" i="1"/>
  <c r="M54" i="1"/>
  <c r="M67" i="1" l="1"/>
  <c r="L68" i="1"/>
  <c r="M68" i="1" s="1"/>
  <c r="L62" i="1"/>
  <c r="M62" i="1" s="1"/>
  <c r="M61" i="1"/>
  <c r="L56" i="1"/>
  <c r="M56" i="1" s="1"/>
  <c r="M55" i="1"/>
</calcChain>
</file>

<file path=xl/sharedStrings.xml><?xml version="1.0" encoding="utf-8"?>
<sst xmlns="http://schemas.openxmlformats.org/spreadsheetml/2006/main" count="325" uniqueCount="130">
  <si>
    <t>용역비 지급명부</t>
  </si>
  <si>
    <t>조회 기간:</t>
  </si>
  <si>
    <t>2025년 8월 ~ 2025년 11월 (주간 표시)</t>
  </si>
  <si>
    <t>검색 조건:</t>
  </si>
  <si>
    <t>전체</t>
  </si>
  <si>
    <t>총 지급액:</t>
  </si>
  <si>
    <t>2,813,100원</t>
  </si>
  <si>
    <t/>
  </si>
  <si>
    <t>총 원천징수:</t>
  </si>
  <si>
    <t>92,842원</t>
  </si>
  <si>
    <t>총 실지급액:</t>
  </si>
  <si>
    <t>2,720,258원</t>
  </si>
  <si>
    <t>지급 대상:</t>
  </si>
  <si>
    <t>7명</t>
  </si>
  <si>
    <t>순번</t>
  </si>
  <si>
    <t>성명</t>
  </si>
  <si>
    <t>설계자</t>
  </si>
  <si>
    <t>은행</t>
  </si>
  <si>
    <t>계좌번호</t>
  </si>
  <si>
    <t>2025년 8월 1주</t>
  </si>
  <si>
    <t>2025년 8월 2주</t>
  </si>
  <si>
    <t>2025년 8월 3주</t>
  </si>
  <si>
    <t>2025년 8월 4주</t>
  </si>
  <si>
    <t>2025년 8월 5주</t>
  </si>
  <si>
    <t>2025년 9월 1주</t>
  </si>
  <si>
    <t>2025년 9월 2주</t>
  </si>
  <si>
    <t>2025년 9월 3주</t>
  </si>
  <si>
    <t>2025년 9월 4주</t>
  </si>
  <si>
    <t>2025년 10월 1주</t>
  </si>
  <si>
    <t>2025년 10월 2주</t>
  </si>
  <si>
    <t>2025년 10월 3주</t>
  </si>
  <si>
    <t>2025년 10월 4주</t>
  </si>
  <si>
    <t>2025년 10월 5주</t>
  </si>
  <si>
    <t>2025년 11월 1주</t>
  </si>
  <si>
    <t>2025년 11월 2주</t>
  </si>
  <si>
    <t>2025년 11월 3주</t>
  </si>
  <si>
    <t>2025년 11월 4주</t>
  </si>
  <si>
    <t>지급액</t>
  </si>
  <si>
    <t>사장님</t>
  </si>
  <si>
    <t>국민은행</t>
  </si>
  <si>
    <t>123456789012</t>
  </si>
  <si>
    <t>김영수</t>
  </si>
  <si>
    <t>신한은행</t>
  </si>
  <si>
    <t>223456789012</t>
  </si>
  <si>
    <t>이미영</t>
  </si>
  <si>
    <t>우리은행</t>
  </si>
  <si>
    <t>323456789012</t>
  </si>
  <si>
    <t>박철수</t>
  </si>
  <si>
    <t>하나은행</t>
  </si>
  <si>
    <t>423456789012</t>
  </si>
  <si>
    <t>최영희</t>
  </si>
  <si>
    <t>기업은행</t>
  </si>
  <si>
    <t>523456789012</t>
  </si>
  <si>
    <t>정민수</t>
  </si>
  <si>
    <t>농협은행</t>
  </si>
  <si>
    <t>623456789012</t>
  </si>
  <si>
    <t>강민수</t>
  </si>
  <si>
    <t>신협</t>
  </si>
  <si>
    <t>723456789012</t>
  </si>
  <si>
    <t>합계</t>
  </si>
  <si>
    <t>총합계</t>
  </si>
  <si>
    <t>사(3) - 승</t>
    <phoneticPr fontId="1" type="noConversion"/>
  </si>
  <si>
    <t>사(2) - 추1/2</t>
    <phoneticPr fontId="1" type="noConversion"/>
  </si>
  <si>
    <t>김(2) - 승</t>
    <phoneticPr fontId="1" type="noConversion"/>
  </si>
  <si>
    <t>이(1) - 추1/1</t>
    <phoneticPr fontId="1" type="noConversion"/>
  </si>
  <si>
    <t>박(1) - 등</t>
    <phoneticPr fontId="1" type="noConversion"/>
  </si>
  <si>
    <t>최(1) - 등</t>
    <phoneticPr fontId="1" type="noConversion"/>
  </si>
  <si>
    <t>김(1) - 등</t>
    <phoneticPr fontId="1" type="noConversion"/>
  </si>
  <si>
    <t>이(1) - 등</t>
    <phoneticPr fontId="1" type="noConversion"/>
  </si>
  <si>
    <t>사(2) - 등/승</t>
    <phoneticPr fontId="1" type="noConversion"/>
  </si>
  <si>
    <t>김(2)- 추1/2</t>
    <phoneticPr fontId="1" type="noConversion"/>
  </si>
  <si>
    <t>이(2)- 승</t>
    <phoneticPr fontId="1" type="noConversion"/>
  </si>
  <si>
    <t>박(1)- 추1/1</t>
    <phoneticPr fontId="1" type="noConversion"/>
  </si>
  <si>
    <t>최(1)- 추1/1</t>
    <phoneticPr fontId="1" type="noConversion"/>
  </si>
  <si>
    <t>배율</t>
    <phoneticPr fontId="6" type="noConversion"/>
  </si>
  <si>
    <t>배당금액</t>
    <phoneticPr fontId="6" type="noConversion"/>
  </si>
  <si>
    <t>인원</t>
    <phoneticPr fontId="6" type="noConversion"/>
  </si>
  <si>
    <t>분배1</t>
    <phoneticPr fontId="6" type="noConversion"/>
  </si>
  <si>
    <t>1인분배</t>
    <phoneticPr fontId="6" type="noConversion"/>
  </si>
  <si>
    <t>1인1회</t>
    <phoneticPr fontId="6" type="noConversion"/>
  </si>
  <si>
    <t>정(1)- 추1/1</t>
    <phoneticPr fontId="1" type="noConversion"/>
  </si>
  <si>
    <t>강(1)- 등</t>
    <phoneticPr fontId="1" type="noConversion"/>
  </si>
  <si>
    <t>정(1) - 등</t>
    <phoneticPr fontId="1" type="noConversion"/>
  </si>
  <si>
    <t>7월</t>
    <phoneticPr fontId="1" type="noConversion"/>
  </si>
  <si>
    <t>9월</t>
    <phoneticPr fontId="1" type="noConversion"/>
  </si>
  <si>
    <t>8월</t>
    <phoneticPr fontId="1" type="noConversion"/>
  </si>
  <si>
    <t>매출 월</t>
    <phoneticPr fontId="1" type="noConversion"/>
  </si>
  <si>
    <t>매출 총액</t>
    <phoneticPr fontId="6" type="noConversion"/>
  </si>
  <si>
    <t>주별총합</t>
    <phoneticPr fontId="1" type="noConversion"/>
  </si>
  <si>
    <t>월별총합</t>
    <phoneticPr fontId="1" type="noConversion"/>
  </si>
  <si>
    <t>지급대상자</t>
    <phoneticPr fontId="1" type="noConversion"/>
  </si>
  <si>
    <t>등급</t>
  </si>
  <si>
    <r>
      <t xml:space="preserve"> 1</t>
    </r>
    <r>
      <rPr>
        <b/>
        <sz val="11"/>
        <color rgb="FF000000"/>
        <rFont val="맑은 고딕"/>
        <family val="3"/>
        <charset val="129"/>
      </rPr>
      <t>주</t>
    </r>
    <phoneticPr fontId="1" type="noConversion"/>
  </si>
  <si>
    <r>
      <t>2</t>
    </r>
    <r>
      <rPr>
        <b/>
        <sz val="11"/>
        <color rgb="FF000000"/>
        <rFont val="맑은 고딕"/>
        <family val="3"/>
        <charset val="129"/>
      </rPr>
      <t>주</t>
    </r>
    <phoneticPr fontId="1" type="noConversion"/>
  </si>
  <si>
    <r>
      <t>3</t>
    </r>
    <r>
      <rPr>
        <b/>
        <sz val="11"/>
        <color rgb="FF000000"/>
        <rFont val="맑은 고딕"/>
        <family val="3"/>
        <charset val="129"/>
      </rPr>
      <t>주</t>
    </r>
    <phoneticPr fontId="1" type="noConversion"/>
  </si>
  <si>
    <r>
      <t>4</t>
    </r>
    <r>
      <rPr>
        <b/>
        <sz val="11"/>
        <color rgb="FF000000"/>
        <rFont val="맑은 고딕"/>
        <family val="3"/>
        <charset val="129"/>
      </rPr>
      <t>주</t>
    </r>
    <phoneticPr fontId="1" type="noConversion"/>
  </si>
  <si>
    <r>
      <t>5</t>
    </r>
    <r>
      <rPr>
        <b/>
        <sz val="11"/>
        <color rgb="FF000000"/>
        <rFont val="맑은 고딕"/>
        <family val="3"/>
        <charset val="129"/>
      </rPr>
      <t>주</t>
    </r>
    <phoneticPr fontId="1" type="noConversion"/>
  </si>
  <si>
    <t>F1</t>
    <phoneticPr fontId="1" type="noConversion"/>
  </si>
  <si>
    <t>F2</t>
    <phoneticPr fontId="1" type="noConversion"/>
  </si>
  <si>
    <t>F3</t>
  </si>
  <si>
    <t>F4</t>
  </si>
  <si>
    <t>F5</t>
  </si>
  <si>
    <t>F6</t>
  </si>
  <si>
    <t>F7</t>
  </si>
  <si>
    <t>F8</t>
  </si>
  <si>
    <r>
      <t>2025</t>
    </r>
    <r>
      <rPr>
        <b/>
        <sz val="11"/>
        <color rgb="FF000000"/>
        <rFont val="맑은 고딕"/>
        <family val="2"/>
        <charset val="129"/>
      </rPr>
      <t>년</t>
    </r>
    <r>
      <rPr>
        <b/>
        <sz val="11"/>
        <color rgb="FF000000"/>
        <rFont val="Arial"/>
        <family val="2"/>
      </rPr>
      <t xml:space="preserve"> 11</t>
    </r>
    <r>
      <rPr>
        <b/>
        <sz val="11"/>
        <color rgb="FF000000"/>
        <rFont val="맑은 고딕"/>
        <family val="2"/>
        <charset val="129"/>
      </rPr>
      <t>월</t>
    </r>
    <phoneticPr fontId="1" type="noConversion"/>
  </si>
  <si>
    <r>
      <t>2025</t>
    </r>
    <r>
      <rPr>
        <b/>
        <sz val="11"/>
        <color rgb="FF000000"/>
        <rFont val="맑은 고딕"/>
        <family val="2"/>
        <charset val="129"/>
      </rPr>
      <t>년</t>
    </r>
    <r>
      <rPr>
        <b/>
        <sz val="11"/>
        <color rgb="FF000000"/>
        <rFont val="Arial"/>
        <family val="2"/>
      </rPr>
      <t xml:space="preserve"> 8</t>
    </r>
    <r>
      <rPr>
        <b/>
        <sz val="11"/>
        <color rgb="FF000000"/>
        <rFont val="맑은 고딕"/>
        <family val="2"/>
        <charset val="129"/>
      </rPr>
      <t>월</t>
    </r>
    <phoneticPr fontId="1" type="noConversion"/>
  </si>
  <si>
    <r>
      <t>2025</t>
    </r>
    <r>
      <rPr>
        <b/>
        <sz val="11"/>
        <color rgb="FF000000"/>
        <rFont val="맑은 고딕"/>
        <family val="2"/>
        <charset val="129"/>
      </rPr>
      <t>년</t>
    </r>
    <r>
      <rPr>
        <b/>
        <sz val="11"/>
        <color rgb="FF000000"/>
        <rFont val="Arial"/>
        <family val="2"/>
      </rPr>
      <t xml:space="preserve"> 9</t>
    </r>
    <r>
      <rPr>
        <b/>
        <sz val="11"/>
        <color rgb="FF000000"/>
        <rFont val="맑은 고딕"/>
        <family val="2"/>
        <charset val="129"/>
      </rPr>
      <t>월</t>
    </r>
    <phoneticPr fontId="1" type="noConversion"/>
  </si>
  <si>
    <r>
      <t>2025</t>
    </r>
    <r>
      <rPr>
        <b/>
        <sz val="11"/>
        <color rgb="FF000000"/>
        <rFont val="맑은 고딕"/>
        <family val="2"/>
        <charset val="129"/>
      </rPr>
      <t>년</t>
    </r>
    <r>
      <rPr>
        <b/>
        <sz val="11"/>
        <color rgb="FF000000"/>
        <rFont val="Arial"/>
        <family val="2"/>
      </rPr>
      <t xml:space="preserve"> 10</t>
    </r>
    <r>
      <rPr>
        <b/>
        <sz val="11"/>
        <color rgb="FF000000"/>
        <rFont val="맑은 고딕"/>
        <family val="2"/>
        <charset val="129"/>
      </rPr>
      <t>월</t>
    </r>
    <phoneticPr fontId="1" type="noConversion"/>
  </si>
  <si>
    <t>등급별 지급통계 - 주간</t>
    <phoneticPr fontId="1" type="noConversion"/>
  </si>
  <si>
    <t>등급별 지급통계 - 월간</t>
    <phoneticPr fontId="1" type="noConversion"/>
  </si>
  <si>
    <t>등록수</t>
    <phoneticPr fontId="1" type="noConversion"/>
  </si>
  <si>
    <r>
      <t>2025</t>
    </r>
    <r>
      <rPr>
        <b/>
        <sz val="11"/>
        <color rgb="FF000000"/>
        <rFont val="맑은 고딕"/>
        <family val="2"/>
        <charset val="129"/>
      </rPr>
      <t>년</t>
    </r>
    <r>
      <rPr>
        <b/>
        <sz val="11"/>
        <color rgb="FF000000"/>
        <rFont val="Arial"/>
        <family val="2"/>
      </rPr>
      <t xml:space="preserve"> 7</t>
    </r>
    <r>
      <rPr>
        <b/>
        <sz val="11"/>
        <color rgb="FF000000"/>
        <rFont val="맑은 고딕"/>
        <family val="2"/>
        <charset val="129"/>
      </rPr>
      <t>월</t>
    </r>
    <phoneticPr fontId="1" type="noConversion"/>
  </si>
  <si>
    <t>구분</t>
    <phoneticPr fontId="1" type="noConversion"/>
  </si>
  <si>
    <t>4주</t>
  </si>
  <si>
    <t>매출통계</t>
    <phoneticPr fontId="1" type="noConversion"/>
  </si>
  <si>
    <t>매출금</t>
    <phoneticPr fontId="1" type="noConversion"/>
  </si>
  <si>
    <t>등록수 : 7명</t>
    <phoneticPr fontId="1" type="noConversion"/>
  </si>
  <si>
    <t>매출액 : 7000000</t>
    <phoneticPr fontId="1" type="noConversion"/>
  </si>
  <si>
    <t xml:space="preserve"> 1주</t>
  </si>
  <si>
    <t>2주</t>
  </si>
  <si>
    <t>3주</t>
  </si>
  <si>
    <t>5주</t>
  </si>
  <si>
    <t>0(2명)</t>
    <phoneticPr fontId="1" type="noConversion"/>
  </si>
  <si>
    <t>0(4명)</t>
    <phoneticPr fontId="1" type="noConversion"/>
  </si>
  <si>
    <t>0(1명)</t>
  </si>
  <si>
    <t>각 셀의  표시: 금액(인원수)</t>
    <phoneticPr fontId="1" type="noConversion"/>
  </si>
  <si>
    <t>0(3명)</t>
  </si>
  <si>
    <t>0(6명)</t>
  </si>
  <si>
    <t>0(7명)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</si>
</sst>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rgb="FF1F478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</font>
    <font>
      <b/>
      <sz val="10"/>
      <color rgb="FFE651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8"/>
      <name val="맑은 고딕"/>
      <family val="3"/>
      <charset val="129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b/>
      <sz val="11"/>
      <color rgb="FF000000"/>
      <name val="맑은 고딕"/>
      <family val="2"/>
      <charset val="129"/>
    </font>
    <font>
      <b/>
      <sz val="11"/>
      <color rgb="FF000000"/>
      <name val="맑은 고딕"/>
      <family val="3"/>
      <charset val="129"/>
    </font>
    <font>
      <sz val="9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E3F2FD"/>
      </patternFill>
    </fill>
    <fill>
      <patternFill patternType="solid">
        <fgColor rgb="FFF5F5F5"/>
      </patternFill>
    </fill>
    <fill>
      <patternFill patternType="solid">
        <fgColor rgb="FFFFF3E0"/>
      </patternFill>
    </fill>
    <fill>
      <patternFill patternType="solid">
        <fgColor rgb="FFE8E8E8"/>
      </patternFill>
    </fill>
    <fill>
      <patternFill patternType="solid">
        <fgColor rgb="FFD0E0F0"/>
      </patternFill>
    </fill>
    <fill>
      <patternFill patternType="solid">
        <fgColor rgb="FFFFFFCC"/>
      </patternFill>
    </fill>
    <fill>
      <patternFill patternType="solid">
        <fgColor rgb="FFF0F0F0"/>
      </patternFill>
    </fill>
    <fill>
      <patternFill patternType="solid">
        <fgColor rgb="FFFFE0B2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BEAFE"/>
        <bgColor indexed="64"/>
      </patternFill>
    </fill>
    <fill>
      <patternFill patternType="solid">
        <fgColor rgb="FFF3F4F6"/>
        <bgColor indexed="64"/>
      </patternFill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3" fillId="0" borderId="0" xfId="0" applyFont="1"/>
    <xf numFmtId="0" fontId="4" fillId="3" borderId="1" xfId="0" applyFont="1" applyFill="1" applyBorder="1"/>
    <xf numFmtId="0" fontId="3" fillId="0" borderId="0" xfId="0" applyFont="1" applyAlignment="1">
      <alignment horizontal="left" vertical="center"/>
    </xf>
    <xf numFmtId="0" fontId="4" fillId="4" borderId="1" xfId="0" applyFont="1" applyFill="1" applyBorder="1"/>
    <xf numFmtId="0" fontId="5" fillId="0" borderId="0" xfId="0" applyFont="1" applyAlignment="1">
      <alignment horizontal="right" vertical="center"/>
    </xf>
    <xf numFmtId="0" fontId="4" fillId="5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3" fontId="4" fillId="7" borderId="2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3" fontId="4" fillId="8" borderId="2" xfId="0" applyNumberFormat="1" applyFont="1" applyFill="1" applyBorder="1" applyAlignment="1">
      <alignment horizontal="right" vertical="center"/>
    </xf>
    <xf numFmtId="0" fontId="5" fillId="9" borderId="2" xfId="0" applyFont="1" applyFill="1" applyBorder="1" applyAlignment="1">
      <alignment horizontal="center" vertical="center"/>
    </xf>
    <xf numFmtId="3" fontId="5" fillId="9" borderId="2" xfId="0" applyNumberFormat="1" applyFont="1" applyFill="1" applyBorder="1" applyAlignment="1">
      <alignment horizontal="right" vertical="center"/>
    </xf>
    <xf numFmtId="3" fontId="4" fillId="10" borderId="2" xfId="0" applyNumberFormat="1" applyFont="1" applyFill="1" applyBorder="1" applyAlignment="1">
      <alignment horizontal="right" vertical="center"/>
    </xf>
    <xf numFmtId="0" fontId="7" fillId="0" borderId="3" xfId="0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3" fontId="7" fillId="0" borderId="3" xfId="0" applyNumberFormat="1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3" fillId="11" borderId="3" xfId="0" applyFont="1" applyFill="1" applyBorder="1"/>
    <xf numFmtId="0" fontId="7" fillId="11" borderId="3" xfId="0" applyFont="1" applyFill="1" applyBorder="1" applyAlignment="1">
      <alignment vertical="center"/>
    </xf>
    <xf numFmtId="0" fontId="3" fillId="0" borderId="4" xfId="0" applyFont="1" applyBorder="1"/>
    <xf numFmtId="3" fontId="4" fillId="7" borderId="5" xfId="0" applyNumberFormat="1" applyFont="1" applyFill="1" applyBorder="1" applyAlignment="1">
      <alignment horizontal="right" vertical="center"/>
    </xf>
    <xf numFmtId="3" fontId="3" fillId="0" borderId="6" xfId="0" applyNumberFormat="1" applyFont="1" applyBorder="1"/>
    <xf numFmtId="3" fontId="3" fillId="0" borderId="7" xfId="0" applyNumberFormat="1" applyFont="1" applyBorder="1"/>
    <xf numFmtId="0" fontId="3" fillId="0" borderId="8" xfId="0" applyFont="1" applyBorder="1"/>
    <xf numFmtId="3" fontId="3" fillId="0" borderId="0" xfId="0" applyNumberFormat="1" applyFont="1" applyBorder="1"/>
    <xf numFmtId="3" fontId="3" fillId="0" borderId="9" xfId="0" applyNumberFormat="1" applyFont="1" applyBorder="1"/>
    <xf numFmtId="0" fontId="3" fillId="0" borderId="0" xfId="0" applyFont="1" applyBorder="1"/>
    <xf numFmtId="0" fontId="3" fillId="0" borderId="10" xfId="0" applyFont="1" applyBorder="1"/>
    <xf numFmtId="0" fontId="3" fillId="0" borderId="11" xfId="0" applyFont="1" applyBorder="1"/>
    <xf numFmtId="3" fontId="4" fillId="7" borderId="12" xfId="0" applyNumberFormat="1" applyFont="1" applyFill="1" applyBorder="1" applyAlignment="1">
      <alignment horizontal="right" vertical="center"/>
    </xf>
    <xf numFmtId="3" fontId="4" fillId="7" borderId="13" xfId="0" applyNumberFormat="1" applyFont="1" applyFill="1" applyBorder="1" applyAlignment="1">
      <alignment horizontal="right" vertical="center"/>
    </xf>
    <xf numFmtId="0" fontId="3" fillId="0" borderId="14" xfId="0" applyFont="1" applyBorder="1"/>
    <xf numFmtId="0" fontId="3" fillId="0" borderId="15" xfId="0" applyFont="1" applyBorder="1"/>
    <xf numFmtId="3" fontId="4" fillId="7" borderId="17" xfId="0" applyNumberFormat="1" applyFont="1" applyFill="1" applyBorder="1" applyAlignment="1">
      <alignment horizontal="right" vertical="center"/>
    </xf>
    <xf numFmtId="3" fontId="4" fillId="7" borderId="18" xfId="0" applyNumberFormat="1" applyFont="1" applyFill="1" applyBorder="1" applyAlignment="1">
      <alignment horizontal="right" vertical="center"/>
    </xf>
    <xf numFmtId="3" fontId="4" fillId="7" borderId="19" xfId="0" applyNumberFormat="1" applyFont="1" applyFill="1" applyBorder="1" applyAlignment="1">
      <alignment horizontal="right" vertical="center"/>
    </xf>
    <xf numFmtId="3" fontId="4" fillId="7" borderId="20" xfId="0" applyNumberFormat="1" applyFont="1" applyFill="1" applyBorder="1" applyAlignment="1">
      <alignment horizontal="right" vertical="center"/>
    </xf>
    <xf numFmtId="0" fontId="3" fillId="0" borderId="9" xfId="0" applyFont="1" applyBorder="1"/>
    <xf numFmtId="0" fontId="3" fillId="0" borderId="21" xfId="0" applyFont="1" applyBorder="1"/>
    <xf numFmtId="3" fontId="4" fillId="7" borderId="22" xfId="0" applyNumberFormat="1" applyFont="1" applyFill="1" applyBorder="1" applyAlignment="1">
      <alignment horizontal="right" vertical="center"/>
    </xf>
    <xf numFmtId="3" fontId="3" fillId="0" borderId="4" xfId="0" applyNumberFormat="1" applyFont="1" applyBorder="1"/>
    <xf numFmtId="3" fontId="3" fillId="0" borderId="8" xfId="0" applyNumberFormat="1" applyFont="1" applyBorder="1"/>
    <xf numFmtId="3" fontId="4" fillId="7" borderId="23" xfId="0" applyNumberFormat="1" applyFont="1" applyFill="1" applyBorder="1" applyAlignment="1">
      <alignment horizontal="right" vertical="center"/>
    </xf>
    <xf numFmtId="0" fontId="3" fillId="12" borderId="14" xfId="0" applyFont="1" applyFill="1" applyBorder="1"/>
    <xf numFmtId="3" fontId="3" fillId="12" borderId="14" xfId="0" applyNumberFormat="1" applyFont="1" applyFill="1" applyBorder="1"/>
    <xf numFmtId="3" fontId="3" fillId="12" borderId="15" xfId="0" applyNumberFormat="1" applyFont="1" applyFill="1" applyBorder="1"/>
    <xf numFmtId="3" fontId="3" fillId="12" borderId="16" xfId="0" applyNumberFormat="1" applyFont="1" applyFill="1" applyBorder="1"/>
    <xf numFmtId="0" fontId="8" fillId="6" borderId="24" xfId="0" applyFont="1" applyFill="1" applyBorder="1" applyAlignment="1">
      <alignment horizontal="center" vertical="center"/>
    </xf>
    <xf numFmtId="0" fontId="8" fillId="6" borderId="25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27" xfId="0" applyFont="1" applyFill="1" applyBorder="1" applyAlignment="1">
      <alignment horizontal="center" vertical="center"/>
    </xf>
    <xf numFmtId="0" fontId="8" fillId="6" borderId="28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13" borderId="3" xfId="0" applyFont="1" applyFill="1" applyBorder="1" applyAlignment="1">
      <alignment horizontal="center" vertical="center"/>
    </xf>
    <xf numFmtId="0" fontId="9" fillId="13" borderId="3" xfId="0" applyFont="1" applyFill="1" applyBorder="1" applyAlignment="1">
      <alignment horizontal="center" vertical="center"/>
    </xf>
    <xf numFmtId="0" fontId="9" fillId="14" borderId="3" xfId="0" applyFont="1" applyFill="1" applyBorder="1" applyAlignment="1">
      <alignment horizontal="center" vertical="center"/>
    </xf>
    <xf numFmtId="0" fontId="11" fillId="15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3" fontId="16" fillId="8" borderId="2" xfId="0" applyNumberFormat="1" applyFont="1" applyFill="1" applyBorder="1" applyAlignment="1">
      <alignment horizontal="right" vertical="center"/>
    </xf>
    <xf numFmtId="3" fontId="16" fillId="8" borderId="0" xfId="0" applyNumberFormat="1" applyFont="1" applyFill="1" applyBorder="1" applyAlignment="1">
      <alignment horizontal="right" vertical="center"/>
    </xf>
    <xf numFmtId="0" fontId="9" fillId="13" borderId="3" xfId="0" applyFont="1" applyFill="1" applyBorder="1" applyAlignment="1">
      <alignment vertical="center"/>
    </xf>
    <xf numFmtId="0" fontId="14" fillId="15" borderId="3" xfId="0" applyFont="1" applyFill="1" applyBorder="1" applyAlignment="1">
      <alignment horizontal="center" vertical="center"/>
    </xf>
    <xf numFmtId="0" fontId="0" fillId="0" borderId="3" xfId="0" applyBorder="1"/>
    <xf numFmtId="0" fontId="12" fillId="13" borderId="3" xfId="0" applyFont="1" applyFill="1" applyBorder="1" applyAlignment="1">
      <alignment horizontal="center" vertical="center"/>
    </xf>
    <xf numFmtId="3" fontId="16" fillId="8" borderId="3" xfId="0" applyNumberFormat="1" applyFont="1" applyFill="1" applyBorder="1" applyAlignment="1">
      <alignment horizontal="right" vertical="center"/>
    </xf>
    <xf numFmtId="0" fontId="9" fillId="14" borderId="0" xfId="0" applyFont="1" applyFill="1" applyBorder="1" applyAlignment="1">
      <alignment horizontal="center" vertical="center"/>
    </xf>
    <xf numFmtId="3" fontId="16" fillId="8" borderId="0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23</xdr:row>
      <xdr:rowOff>161924</xdr:rowOff>
    </xdr:from>
    <xdr:to>
      <xdr:col>5</xdr:col>
      <xdr:colOff>340533</xdr:colOff>
      <xdr:row>38</xdr:row>
      <xdr:rowOff>114299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4F33EF4-8B86-C26A-CD39-05624C4D8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1" y="4457699"/>
          <a:ext cx="3121832" cy="252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8"/>
  <sheetViews>
    <sheetView topLeftCell="J4" workbookViewId="0">
      <selection activeCell="T17" sqref="T17:W17"/>
    </sheetView>
  </sheetViews>
  <sheetFormatPr defaultRowHeight="13.5" x14ac:dyDescent="0.25"/>
  <cols>
    <col min="1" max="1" width="5.125" style="1" customWidth="1"/>
    <col min="2" max="2" width="6.25" style="1" customWidth="1"/>
    <col min="3" max="3" width="4.75" style="1" customWidth="1"/>
    <col min="4" max="4" width="10.625" style="1" bestFit="1" customWidth="1"/>
    <col min="5" max="5" width="12.25" style="1" bestFit="1" customWidth="1"/>
    <col min="6" max="24" width="10.75" style="1" customWidth="1"/>
    <col min="25" max="16384" width="9" style="1"/>
  </cols>
  <sheetData>
    <row r="1" spans="1:23" ht="30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3" spans="1:23" x14ac:dyDescent="0.25">
      <c r="A3" s="2" t="s">
        <v>1</v>
      </c>
      <c r="B3" s="3" t="s">
        <v>2</v>
      </c>
    </row>
    <row r="4" spans="1:23" x14ac:dyDescent="0.25">
      <c r="A4" s="2" t="s">
        <v>3</v>
      </c>
      <c r="B4" s="3" t="s">
        <v>4</v>
      </c>
    </row>
    <row r="5" spans="1:23" x14ac:dyDescent="0.25">
      <c r="A5" s="4" t="s">
        <v>5</v>
      </c>
      <c r="B5" s="5" t="s">
        <v>6</v>
      </c>
      <c r="C5" s="1" t="s">
        <v>7</v>
      </c>
      <c r="D5" s="4" t="s">
        <v>8</v>
      </c>
      <c r="E5" s="5" t="s">
        <v>9</v>
      </c>
      <c r="F5" s="1" t="s">
        <v>7</v>
      </c>
      <c r="G5" s="4" t="s">
        <v>10</v>
      </c>
      <c r="H5" s="5" t="s">
        <v>11</v>
      </c>
    </row>
    <row r="6" spans="1:23" x14ac:dyDescent="0.25">
      <c r="A6" s="2" t="s">
        <v>12</v>
      </c>
      <c r="B6" s="3" t="s">
        <v>13</v>
      </c>
    </row>
    <row r="8" spans="1:23" ht="24.95" customHeight="1" x14ac:dyDescent="0.25">
      <c r="A8" s="19" t="s">
        <v>14</v>
      </c>
      <c r="B8" s="19" t="s">
        <v>15</v>
      </c>
      <c r="C8" s="19" t="s">
        <v>16</v>
      </c>
      <c r="D8" s="19" t="s">
        <v>17</v>
      </c>
      <c r="E8" s="19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 t="s">
        <v>25</v>
      </c>
      <c r="M8" s="7" t="s">
        <v>26</v>
      </c>
      <c r="N8" s="7" t="s">
        <v>27</v>
      </c>
      <c r="O8" s="7" t="s">
        <v>28</v>
      </c>
      <c r="P8" s="7" t="s">
        <v>29</v>
      </c>
      <c r="Q8" s="7" t="s">
        <v>30</v>
      </c>
      <c r="R8" s="7" t="s">
        <v>31</v>
      </c>
      <c r="S8" s="7" t="s">
        <v>32</v>
      </c>
      <c r="T8" s="7" t="s">
        <v>33</v>
      </c>
      <c r="U8" s="7" t="s">
        <v>34</v>
      </c>
      <c r="V8" s="7" t="s">
        <v>35</v>
      </c>
      <c r="W8" s="7" t="s">
        <v>36</v>
      </c>
    </row>
    <row r="9" spans="1:23" x14ac:dyDescent="0.25">
      <c r="A9" s="19"/>
      <c r="B9" s="19"/>
      <c r="C9" s="19"/>
      <c r="D9" s="19"/>
      <c r="E9" s="19"/>
      <c r="F9" s="6" t="s">
        <v>37</v>
      </c>
      <c r="G9" s="6" t="s">
        <v>37</v>
      </c>
      <c r="H9" s="6" t="s">
        <v>37</v>
      </c>
      <c r="I9" s="6" t="s">
        <v>37</v>
      </c>
      <c r="J9" s="6" t="s">
        <v>37</v>
      </c>
      <c r="K9" s="6" t="s">
        <v>37</v>
      </c>
      <c r="L9" s="6" t="s">
        <v>37</v>
      </c>
      <c r="M9" s="6" t="s">
        <v>37</v>
      </c>
      <c r="N9" s="6" t="s">
        <v>37</v>
      </c>
      <c r="O9" s="6" t="s">
        <v>37</v>
      </c>
      <c r="P9" s="6" t="s">
        <v>37</v>
      </c>
      <c r="Q9" s="6" t="s">
        <v>37</v>
      </c>
      <c r="R9" s="6" t="s">
        <v>37</v>
      </c>
      <c r="S9" s="6" t="s">
        <v>37</v>
      </c>
      <c r="T9" s="6" t="s">
        <v>37</v>
      </c>
      <c r="U9" s="6" t="s">
        <v>37</v>
      </c>
      <c r="V9" s="6" t="s">
        <v>37</v>
      </c>
      <c r="W9" s="6" t="s">
        <v>37</v>
      </c>
    </row>
    <row r="10" spans="1:23" s="10" customFormat="1" x14ac:dyDescent="0.3">
      <c r="A10" s="8">
        <v>1</v>
      </c>
      <c r="B10" s="8" t="s">
        <v>38</v>
      </c>
      <c r="C10" s="8" t="s">
        <v>7</v>
      </c>
      <c r="D10" s="8" t="s">
        <v>39</v>
      </c>
      <c r="E10" s="8" t="s">
        <v>40</v>
      </c>
      <c r="F10" s="9">
        <v>81000</v>
      </c>
      <c r="G10" s="9">
        <v>81000</v>
      </c>
      <c r="H10" s="9">
        <v>81000</v>
      </c>
      <c r="I10" s="9">
        <v>81000</v>
      </c>
      <c r="J10" s="9">
        <v>81000</v>
      </c>
      <c r="K10" s="9">
        <v>121500</v>
      </c>
      <c r="L10" s="9">
        <v>121500</v>
      </c>
      <c r="M10" s="9">
        <v>121500</v>
      </c>
      <c r="N10" s="9">
        <v>121500</v>
      </c>
      <c r="O10" s="9">
        <v>105300</v>
      </c>
      <c r="P10" s="9">
        <v>24300</v>
      </c>
      <c r="Q10" s="9">
        <v>24300</v>
      </c>
      <c r="R10" s="9">
        <v>24300</v>
      </c>
      <c r="S10" s="9">
        <v>24300</v>
      </c>
      <c r="T10" s="9">
        <v>24300</v>
      </c>
      <c r="U10" s="9">
        <v>24300</v>
      </c>
      <c r="V10" s="9">
        <v>24300</v>
      </c>
      <c r="W10" s="9">
        <v>24300</v>
      </c>
    </row>
    <row r="11" spans="1:23" s="10" customFormat="1" x14ac:dyDescent="0.3">
      <c r="A11" s="8">
        <v>2</v>
      </c>
      <c r="B11" s="8" t="s">
        <v>41</v>
      </c>
      <c r="C11" s="8" t="s">
        <v>7</v>
      </c>
      <c r="D11" s="8" t="s">
        <v>42</v>
      </c>
      <c r="E11" s="8" t="s">
        <v>43</v>
      </c>
      <c r="F11" s="9">
        <v>24000</v>
      </c>
      <c r="G11" s="9">
        <v>24000</v>
      </c>
      <c r="H11" s="9">
        <v>24000</v>
      </c>
      <c r="I11" s="9">
        <v>24000</v>
      </c>
      <c r="J11" s="9">
        <v>24000</v>
      </c>
      <c r="K11" s="9">
        <v>64500</v>
      </c>
      <c r="L11" s="9">
        <v>64500</v>
      </c>
      <c r="M11" s="9">
        <v>64500</v>
      </c>
      <c r="N11" s="9">
        <v>64500</v>
      </c>
      <c r="O11" s="9">
        <v>74800</v>
      </c>
      <c r="P11" s="9">
        <v>50800</v>
      </c>
      <c r="Q11" s="9">
        <v>50800</v>
      </c>
      <c r="R11" s="9">
        <v>50800</v>
      </c>
      <c r="S11" s="9">
        <v>50800</v>
      </c>
      <c r="T11" s="9">
        <v>50800</v>
      </c>
      <c r="U11" s="9">
        <v>10300</v>
      </c>
      <c r="V11" s="9">
        <v>10300</v>
      </c>
      <c r="W11" s="9">
        <v>10300</v>
      </c>
    </row>
    <row r="12" spans="1:23" s="10" customFormat="1" x14ac:dyDescent="0.3">
      <c r="A12" s="8">
        <v>3</v>
      </c>
      <c r="B12" s="8" t="s">
        <v>44</v>
      </c>
      <c r="C12" s="8" t="s">
        <v>7</v>
      </c>
      <c r="D12" s="8" t="s">
        <v>45</v>
      </c>
      <c r="E12" s="8" t="s">
        <v>46</v>
      </c>
      <c r="F12" s="9">
        <v>24000</v>
      </c>
      <c r="G12" s="9">
        <v>24000</v>
      </c>
      <c r="H12" s="9">
        <v>24000</v>
      </c>
      <c r="I12" s="9">
        <v>24000</v>
      </c>
      <c r="J12" s="9">
        <v>24000</v>
      </c>
      <c r="K12" s="9">
        <v>36000</v>
      </c>
      <c r="L12" s="9">
        <v>36000</v>
      </c>
      <c r="M12" s="9">
        <v>36000</v>
      </c>
      <c r="N12" s="9">
        <v>36000</v>
      </c>
      <c r="O12" s="9">
        <v>34300</v>
      </c>
      <c r="P12" s="9">
        <v>10300</v>
      </c>
      <c r="Q12" s="9">
        <v>10300</v>
      </c>
      <c r="R12" s="9">
        <v>10300</v>
      </c>
      <c r="S12" s="9">
        <v>10300</v>
      </c>
      <c r="T12" s="9">
        <v>10300</v>
      </c>
      <c r="U12" s="9">
        <v>10300</v>
      </c>
      <c r="V12" s="9">
        <v>10300</v>
      </c>
      <c r="W12" s="9">
        <v>10300</v>
      </c>
    </row>
    <row r="13" spans="1:23" s="10" customFormat="1" x14ac:dyDescent="0.3">
      <c r="A13" s="8">
        <v>4</v>
      </c>
      <c r="B13" s="8" t="s">
        <v>47</v>
      </c>
      <c r="C13" s="8" t="s">
        <v>7</v>
      </c>
      <c r="D13" s="8" t="s">
        <v>48</v>
      </c>
      <c r="E13" s="8" t="s">
        <v>49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12000</v>
      </c>
      <c r="L13" s="9">
        <v>12000</v>
      </c>
      <c r="M13" s="9">
        <v>12000</v>
      </c>
      <c r="N13" s="9">
        <v>12000</v>
      </c>
      <c r="O13" s="9">
        <v>16000</v>
      </c>
      <c r="P13" s="9">
        <v>16000</v>
      </c>
      <c r="Q13" s="9">
        <v>16000</v>
      </c>
      <c r="R13" s="9">
        <v>16000</v>
      </c>
      <c r="S13" s="9">
        <v>16000</v>
      </c>
      <c r="T13" s="9">
        <v>16000</v>
      </c>
      <c r="U13" s="9">
        <v>4000</v>
      </c>
      <c r="V13" s="9">
        <v>4000</v>
      </c>
      <c r="W13" s="9">
        <v>4000</v>
      </c>
    </row>
    <row r="14" spans="1:23" s="10" customFormat="1" x14ac:dyDescent="0.3">
      <c r="A14" s="8">
        <v>5</v>
      </c>
      <c r="B14" s="8" t="s">
        <v>50</v>
      </c>
      <c r="C14" s="8" t="s">
        <v>7</v>
      </c>
      <c r="D14" s="8" t="s">
        <v>51</v>
      </c>
      <c r="E14" s="8" t="s">
        <v>52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12000</v>
      </c>
      <c r="L14" s="9">
        <v>12000</v>
      </c>
      <c r="M14" s="9">
        <v>12000</v>
      </c>
      <c r="N14" s="9">
        <v>12000</v>
      </c>
      <c r="O14" s="9">
        <v>16000</v>
      </c>
      <c r="P14" s="9">
        <v>16000</v>
      </c>
      <c r="Q14" s="9">
        <v>16000</v>
      </c>
      <c r="R14" s="9">
        <v>16000</v>
      </c>
      <c r="S14" s="9">
        <v>16000</v>
      </c>
      <c r="T14" s="9">
        <v>16000</v>
      </c>
      <c r="U14" s="9">
        <v>4000</v>
      </c>
      <c r="V14" s="9">
        <v>4000</v>
      </c>
      <c r="W14" s="9">
        <v>4000</v>
      </c>
    </row>
    <row r="15" spans="1:23" s="10" customFormat="1" x14ac:dyDescent="0.3">
      <c r="A15" s="8">
        <v>6</v>
      </c>
      <c r="B15" s="8" t="s">
        <v>53</v>
      </c>
      <c r="C15" s="8" t="s">
        <v>7</v>
      </c>
      <c r="D15" s="8" t="s">
        <v>54</v>
      </c>
      <c r="E15" s="8" t="s">
        <v>55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12000</v>
      </c>
      <c r="L15" s="9">
        <v>12000</v>
      </c>
      <c r="M15" s="9">
        <v>12000</v>
      </c>
      <c r="N15" s="9">
        <v>12000</v>
      </c>
      <c r="O15" s="9">
        <v>16000</v>
      </c>
      <c r="P15" s="9">
        <v>16000</v>
      </c>
      <c r="Q15" s="9">
        <v>16000</v>
      </c>
      <c r="R15" s="9">
        <v>16000</v>
      </c>
      <c r="S15" s="9">
        <v>16000</v>
      </c>
      <c r="T15" s="9">
        <v>16000</v>
      </c>
      <c r="U15" s="9">
        <v>4000</v>
      </c>
      <c r="V15" s="9">
        <v>4000</v>
      </c>
      <c r="W15" s="9">
        <v>4000</v>
      </c>
    </row>
    <row r="16" spans="1:23" s="10" customFormat="1" x14ac:dyDescent="0.3">
      <c r="A16" s="8">
        <v>7</v>
      </c>
      <c r="B16" s="8" t="s">
        <v>56</v>
      </c>
      <c r="C16" s="8" t="s">
        <v>7</v>
      </c>
      <c r="D16" s="8" t="s">
        <v>57</v>
      </c>
      <c r="E16" s="8" t="s">
        <v>58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4000</v>
      </c>
      <c r="P16" s="9">
        <v>4000</v>
      </c>
      <c r="Q16" s="9">
        <v>4000</v>
      </c>
      <c r="R16" s="9">
        <v>4000</v>
      </c>
      <c r="S16" s="9">
        <v>4000</v>
      </c>
      <c r="T16" s="9">
        <v>4000</v>
      </c>
      <c r="U16" s="9">
        <v>4000</v>
      </c>
      <c r="V16" s="9">
        <v>4000</v>
      </c>
      <c r="W16" s="9">
        <v>4000</v>
      </c>
    </row>
    <row r="17" spans="1:23" x14ac:dyDescent="0.25">
      <c r="A17" s="11" t="s">
        <v>7</v>
      </c>
      <c r="B17" s="11" t="s">
        <v>7</v>
      </c>
      <c r="C17" s="11" t="s">
        <v>7</v>
      </c>
      <c r="D17" s="11" t="s">
        <v>7</v>
      </c>
      <c r="E17" s="11" t="s">
        <v>59</v>
      </c>
      <c r="F17" s="12">
        <v>129000</v>
      </c>
      <c r="G17" s="12">
        <v>129000</v>
      </c>
      <c r="H17" s="12">
        <v>129000</v>
      </c>
      <c r="I17" s="12">
        <v>129000</v>
      </c>
      <c r="J17" s="12">
        <v>129000</v>
      </c>
      <c r="K17" s="12">
        <v>258000</v>
      </c>
      <c r="L17" s="12">
        <v>258000</v>
      </c>
      <c r="M17" s="12">
        <v>258000</v>
      </c>
      <c r="N17" s="12">
        <v>258000</v>
      </c>
      <c r="O17" s="12">
        <v>266400</v>
      </c>
      <c r="P17" s="12">
        <v>137400</v>
      </c>
      <c r="Q17" s="12">
        <v>137400</v>
      </c>
      <c r="R17" s="12">
        <v>137400</v>
      </c>
      <c r="S17" s="12">
        <v>137400</v>
      </c>
      <c r="T17" s="12">
        <v>137400</v>
      </c>
      <c r="U17" s="12">
        <v>60900</v>
      </c>
      <c r="V17" s="12">
        <v>60900</v>
      </c>
      <c r="W17" s="12">
        <v>60900</v>
      </c>
    </row>
    <row r="18" spans="1:23" x14ac:dyDescent="0.25">
      <c r="A18" s="13" t="s">
        <v>7</v>
      </c>
      <c r="B18" s="13" t="s">
        <v>7</v>
      </c>
      <c r="C18" s="13" t="s">
        <v>7</v>
      </c>
      <c r="D18" s="13" t="s">
        <v>7</v>
      </c>
      <c r="E18" s="13" t="s">
        <v>60</v>
      </c>
      <c r="F18" s="14">
        <v>2813100</v>
      </c>
      <c r="G18" s="13" t="s">
        <v>7</v>
      </c>
      <c r="H18" s="13" t="s">
        <v>7</v>
      </c>
      <c r="I18" s="13" t="s">
        <v>7</v>
      </c>
      <c r="J18" s="13" t="s">
        <v>7</v>
      </c>
      <c r="K18" s="13" t="s">
        <v>7</v>
      </c>
      <c r="L18" s="13" t="s">
        <v>7</v>
      </c>
      <c r="M18" s="13" t="s">
        <v>7</v>
      </c>
      <c r="N18" s="13" t="s">
        <v>7</v>
      </c>
      <c r="O18" s="13" t="s">
        <v>7</v>
      </c>
      <c r="P18" s="13" t="s">
        <v>7</v>
      </c>
      <c r="Q18" s="13" t="s">
        <v>7</v>
      </c>
      <c r="R18" s="13" t="s">
        <v>7</v>
      </c>
      <c r="S18" s="13" t="s">
        <v>7</v>
      </c>
      <c r="T18" s="13" t="s">
        <v>7</v>
      </c>
      <c r="U18" s="13" t="s">
        <v>7</v>
      </c>
      <c r="V18" s="13" t="s">
        <v>7</v>
      </c>
      <c r="W18" s="13" t="s">
        <v>7</v>
      </c>
    </row>
    <row r="21" spans="1:23" x14ac:dyDescent="0.25">
      <c r="E21" s="1" t="s">
        <v>69</v>
      </c>
      <c r="F21" s="9">
        <v>81000</v>
      </c>
      <c r="G21" s="9">
        <v>81000</v>
      </c>
      <c r="H21" s="9">
        <v>81000</v>
      </c>
      <c r="I21" s="9">
        <v>81000</v>
      </c>
      <c r="J21" s="9">
        <v>81000</v>
      </c>
      <c r="K21" s="9">
        <v>81000</v>
      </c>
      <c r="L21" s="9">
        <v>81000</v>
      </c>
      <c r="M21" s="9">
        <v>81000</v>
      </c>
      <c r="N21" s="9">
        <v>81000</v>
      </c>
      <c r="O21" s="9">
        <v>81000</v>
      </c>
    </row>
    <row r="22" spans="1:23" x14ac:dyDescent="0.25">
      <c r="E22" s="1" t="s">
        <v>67</v>
      </c>
      <c r="F22" s="9">
        <v>24000</v>
      </c>
      <c r="G22" s="9">
        <v>24000</v>
      </c>
      <c r="H22" s="9">
        <v>24000</v>
      </c>
      <c r="I22" s="9">
        <v>24000</v>
      </c>
      <c r="J22" s="9">
        <v>24000</v>
      </c>
      <c r="K22" s="9">
        <v>24000</v>
      </c>
      <c r="L22" s="9">
        <v>24000</v>
      </c>
      <c r="M22" s="9">
        <v>24000</v>
      </c>
      <c r="N22" s="9">
        <v>24000</v>
      </c>
      <c r="O22" s="9">
        <v>24000</v>
      </c>
    </row>
    <row r="23" spans="1:23" x14ac:dyDescent="0.25">
      <c r="E23" s="1" t="s">
        <v>68</v>
      </c>
      <c r="F23" s="9">
        <v>24000</v>
      </c>
      <c r="G23" s="9">
        <v>24000</v>
      </c>
      <c r="H23" s="9">
        <v>24000</v>
      </c>
      <c r="I23" s="9">
        <v>24000</v>
      </c>
      <c r="J23" s="9">
        <v>24000</v>
      </c>
      <c r="K23" s="9">
        <v>24000</v>
      </c>
      <c r="L23" s="9">
        <v>24000</v>
      </c>
      <c r="M23" s="9">
        <v>24000</v>
      </c>
      <c r="N23" s="9">
        <v>24000</v>
      </c>
      <c r="O23" s="9">
        <v>24000</v>
      </c>
    </row>
    <row r="25" spans="1:23" x14ac:dyDescent="0.25">
      <c r="J25" s="1" t="s">
        <v>62</v>
      </c>
      <c r="K25" s="15">
        <v>40500</v>
      </c>
      <c r="L25" s="15">
        <v>40500</v>
      </c>
      <c r="M25" s="15">
        <v>40500</v>
      </c>
      <c r="N25" s="15">
        <v>40500</v>
      </c>
      <c r="O25" s="15"/>
      <c r="P25" s="15"/>
      <c r="Q25" s="15"/>
      <c r="R25" s="15"/>
      <c r="S25" s="15"/>
      <c r="T25" s="15"/>
    </row>
    <row r="26" spans="1:23" x14ac:dyDescent="0.25">
      <c r="J26" s="1" t="s">
        <v>63</v>
      </c>
      <c r="K26" s="9">
        <v>40500</v>
      </c>
      <c r="L26" s="9">
        <v>40500</v>
      </c>
      <c r="M26" s="9">
        <v>40500</v>
      </c>
      <c r="N26" s="9">
        <v>40500</v>
      </c>
      <c r="O26" s="9">
        <v>40500</v>
      </c>
      <c r="P26" s="9">
        <v>40500</v>
      </c>
      <c r="Q26" s="9">
        <v>40500</v>
      </c>
      <c r="R26" s="9">
        <v>40500</v>
      </c>
      <c r="S26" s="9">
        <v>40500</v>
      </c>
      <c r="T26" s="9">
        <v>40500</v>
      </c>
    </row>
    <row r="27" spans="1:23" x14ac:dyDescent="0.25">
      <c r="J27" s="1" t="s">
        <v>64</v>
      </c>
      <c r="K27" s="15">
        <v>12000</v>
      </c>
      <c r="L27" s="15">
        <v>12000</v>
      </c>
      <c r="M27" s="15">
        <v>12000</v>
      </c>
      <c r="N27" s="15">
        <v>12000</v>
      </c>
      <c r="O27" s="15"/>
      <c r="P27" s="15"/>
      <c r="Q27" s="15"/>
      <c r="R27" s="15"/>
      <c r="S27" s="15"/>
      <c r="T27" s="15"/>
    </row>
    <row r="28" spans="1:23" x14ac:dyDescent="0.25">
      <c r="J28" s="1" t="s">
        <v>65</v>
      </c>
      <c r="K28" s="9">
        <v>12000</v>
      </c>
      <c r="L28" s="9">
        <v>12000</v>
      </c>
      <c r="M28" s="9">
        <v>12000</v>
      </c>
      <c r="N28" s="9">
        <v>12000</v>
      </c>
      <c r="O28" s="9">
        <v>12000</v>
      </c>
      <c r="P28" s="9">
        <v>12000</v>
      </c>
      <c r="Q28" s="9">
        <v>12000</v>
      </c>
      <c r="R28" s="9">
        <v>12000</v>
      </c>
      <c r="S28" s="9">
        <v>12000</v>
      </c>
      <c r="T28" s="9">
        <v>12000</v>
      </c>
    </row>
    <row r="29" spans="1:23" x14ac:dyDescent="0.25">
      <c r="J29" s="1" t="s">
        <v>66</v>
      </c>
      <c r="K29" s="9">
        <v>12000</v>
      </c>
      <c r="L29" s="9">
        <v>12000</v>
      </c>
      <c r="M29" s="9">
        <v>12000</v>
      </c>
      <c r="N29" s="9">
        <v>12000</v>
      </c>
      <c r="O29" s="9">
        <v>12000</v>
      </c>
      <c r="P29" s="9">
        <v>12000</v>
      </c>
      <c r="Q29" s="9">
        <v>12000</v>
      </c>
      <c r="R29" s="9">
        <v>12000</v>
      </c>
      <c r="S29" s="9">
        <v>12000</v>
      </c>
      <c r="T29" s="9">
        <v>12000</v>
      </c>
    </row>
    <row r="30" spans="1:23" x14ac:dyDescent="0.25">
      <c r="J30" s="1" t="s">
        <v>82</v>
      </c>
      <c r="K30" s="9">
        <v>12000</v>
      </c>
      <c r="L30" s="9">
        <v>12000</v>
      </c>
      <c r="M30" s="9">
        <v>12000</v>
      </c>
      <c r="N30" s="9">
        <v>12000</v>
      </c>
      <c r="O30" s="9">
        <v>12000</v>
      </c>
      <c r="P30" s="9">
        <v>12000</v>
      </c>
      <c r="Q30" s="9">
        <v>12000</v>
      </c>
      <c r="R30" s="9">
        <v>12000</v>
      </c>
      <c r="S30" s="9">
        <v>12000</v>
      </c>
      <c r="T30" s="9">
        <v>12000</v>
      </c>
    </row>
    <row r="32" spans="1:23" x14ac:dyDescent="0.25">
      <c r="N32" s="1" t="s">
        <v>61</v>
      </c>
      <c r="O32" s="9">
        <v>24300</v>
      </c>
      <c r="P32" s="9">
        <v>24300</v>
      </c>
      <c r="Q32" s="9">
        <v>24300</v>
      </c>
      <c r="R32" s="9">
        <v>24300</v>
      </c>
      <c r="S32" s="9">
        <v>24300</v>
      </c>
      <c r="T32" s="9">
        <v>24300</v>
      </c>
      <c r="U32" s="9">
        <v>24300</v>
      </c>
      <c r="V32" s="9">
        <v>24300</v>
      </c>
      <c r="W32" s="9">
        <v>24300</v>
      </c>
    </row>
    <row r="33" spans="5:23" x14ac:dyDescent="0.25">
      <c r="N33" s="1" t="s">
        <v>70</v>
      </c>
      <c r="O33" s="15">
        <v>10300</v>
      </c>
      <c r="P33" s="15">
        <v>10300</v>
      </c>
      <c r="Q33" s="15">
        <v>10300</v>
      </c>
      <c r="R33" s="15">
        <v>10300</v>
      </c>
      <c r="S33" s="15">
        <v>10300</v>
      </c>
      <c r="T33" s="15">
        <v>10300</v>
      </c>
      <c r="U33" s="15">
        <v>10300</v>
      </c>
      <c r="V33" s="15">
        <v>10300</v>
      </c>
      <c r="W33" s="15">
        <v>10300</v>
      </c>
    </row>
    <row r="34" spans="5:23" x14ac:dyDescent="0.25">
      <c r="N34" s="1" t="s">
        <v>71</v>
      </c>
      <c r="O34" s="9">
        <v>10300</v>
      </c>
      <c r="P34" s="9">
        <v>10300</v>
      </c>
      <c r="Q34" s="9">
        <v>10300</v>
      </c>
      <c r="R34" s="9">
        <v>10300</v>
      </c>
      <c r="S34" s="9">
        <v>10300</v>
      </c>
      <c r="T34" s="9">
        <v>10300</v>
      </c>
      <c r="U34" s="9">
        <v>10300</v>
      </c>
      <c r="V34" s="9">
        <v>10300</v>
      </c>
      <c r="W34" s="9">
        <v>10300</v>
      </c>
    </row>
    <row r="35" spans="5:23" x14ac:dyDescent="0.25">
      <c r="N35" s="1" t="s">
        <v>72</v>
      </c>
      <c r="O35" s="15">
        <v>4000</v>
      </c>
      <c r="P35" s="15">
        <v>4000</v>
      </c>
      <c r="Q35" s="15">
        <v>4000</v>
      </c>
      <c r="R35" s="15">
        <v>4000</v>
      </c>
      <c r="S35" s="15">
        <v>4000</v>
      </c>
      <c r="T35" s="15">
        <v>4000</v>
      </c>
      <c r="U35" s="15">
        <v>4000</v>
      </c>
      <c r="V35" s="15">
        <v>4000</v>
      </c>
      <c r="W35" s="15">
        <v>4000</v>
      </c>
    </row>
    <row r="36" spans="5:23" x14ac:dyDescent="0.25">
      <c r="N36" s="1" t="s">
        <v>73</v>
      </c>
      <c r="O36" s="15">
        <v>4000</v>
      </c>
      <c r="P36" s="15">
        <v>4000</v>
      </c>
      <c r="Q36" s="15">
        <v>4000</v>
      </c>
      <c r="R36" s="15">
        <v>4000</v>
      </c>
      <c r="S36" s="15">
        <v>4000</v>
      </c>
      <c r="T36" s="15">
        <v>4000</v>
      </c>
      <c r="U36" s="15">
        <v>4000</v>
      </c>
      <c r="V36" s="15">
        <v>4000</v>
      </c>
      <c r="W36" s="15">
        <v>4000</v>
      </c>
    </row>
    <row r="37" spans="5:23" x14ac:dyDescent="0.25">
      <c r="N37" s="1" t="s">
        <v>80</v>
      </c>
      <c r="O37" s="15">
        <v>4000</v>
      </c>
      <c r="P37" s="15">
        <v>4000</v>
      </c>
      <c r="Q37" s="15">
        <v>4000</v>
      </c>
      <c r="R37" s="15">
        <v>4000</v>
      </c>
      <c r="S37" s="15">
        <v>4000</v>
      </c>
      <c r="T37" s="15">
        <v>4000</v>
      </c>
      <c r="U37" s="15">
        <v>4000</v>
      </c>
      <c r="V37" s="15">
        <v>4000</v>
      </c>
      <c r="W37" s="15">
        <v>4000</v>
      </c>
    </row>
    <row r="38" spans="5:23" x14ac:dyDescent="0.25">
      <c r="N38" s="1" t="s">
        <v>81</v>
      </c>
      <c r="O38" s="9">
        <v>4000</v>
      </c>
      <c r="P38" s="9">
        <v>4000</v>
      </c>
      <c r="Q38" s="9">
        <v>4000</v>
      </c>
      <c r="R38" s="9">
        <v>4000</v>
      </c>
      <c r="S38" s="9">
        <v>4000</v>
      </c>
      <c r="T38" s="9">
        <v>4000</v>
      </c>
      <c r="U38" s="9">
        <v>4000</v>
      </c>
      <c r="V38" s="9">
        <v>4000</v>
      </c>
      <c r="W38" s="9">
        <v>4000</v>
      </c>
    </row>
    <row r="39" spans="5:23" ht="14.25" thickBot="1" x14ac:dyDescent="0.3"/>
    <row r="40" spans="5:23" ht="14.25" thickBot="1" x14ac:dyDescent="0.3">
      <c r="E40" s="36" t="s">
        <v>90</v>
      </c>
      <c r="F40" s="52" t="s">
        <v>19</v>
      </c>
      <c r="G40" s="52" t="s">
        <v>20</v>
      </c>
      <c r="H40" s="52" t="s">
        <v>21</v>
      </c>
      <c r="I40" s="52" t="s">
        <v>22</v>
      </c>
      <c r="J40" s="54" t="s">
        <v>23</v>
      </c>
      <c r="K40" s="56" t="s">
        <v>24</v>
      </c>
      <c r="L40" s="52" t="s">
        <v>25</v>
      </c>
      <c r="M40" s="52" t="s">
        <v>26</v>
      </c>
      <c r="N40" s="53" t="s">
        <v>27</v>
      </c>
      <c r="O40" s="55" t="s">
        <v>28</v>
      </c>
      <c r="P40" s="52" t="s">
        <v>29</v>
      </c>
      <c r="Q40" s="52" t="s">
        <v>30</v>
      </c>
      <c r="R40" s="52" t="s">
        <v>31</v>
      </c>
      <c r="S40" s="54" t="s">
        <v>32</v>
      </c>
      <c r="T40" s="56" t="s">
        <v>33</v>
      </c>
      <c r="U40" s="52" t="s">
        <v>34</v>
      </c>
      <c r="V40" s="52" t="s">
        <v>35</v>
      </c>
      <c r="W40" s="53" t="s">
        <v>36</v>
      </c>
    </row>
    <row r="41" spans="5:23" x14ac:dyDescent="0.25">
      <c r="E41" s="24" t="s">
        <v>61</v>
      </c>
      <c r="F41" s="38">
        <v>81000</v>
      </c>
      <c r="G41" s="25">
        <v>81000</v>
      </c>
      <c r="H41" s="25">
        <v>81000</v>
      </c>
      <c r="I41" s="25">
        <v>81000</v>
      </c>
      <c r="J41" s="39">
        <v>81000</v>
      </c>
      <c r="K41" s="45">
        <f>K21+K25</f>
        <v>121500</v>
      </c>
      <c r="L41" s="26">
        <f t="shared" ref="L41:N41" si="0">L21+L25</f>
        <v>121500</v>
      </c>
      <c r="M41" s="26">
        <f t="shared" si="0"/>
        <v>121500</v>
      </c>
      <c r="N41" s="27">
        <f t="shared" si="0"/>
        <v>121500</v>
      </c>
      <c r="O41" s="45">
        <f>O21+O25+O32</f>
        <v>105300</v>
      </c>
      <c r="P41" s="26">
        <f t="shared" ref="P41:W41" si="1">P21+P25+P32</f>
        <v>24300</v>
      </c>
      <c r="Q41" s="26">
        <f t="shared" si="1"/>
        <v>24300</v>
      </c>
      <c r="R41" s="26">
        <f t="shared" si="1"/>
        <v>24300</v>
      </c>
      <c r="S41" s="27">
        <f t="shared" si="1"/>
        <v>24300</v>
      </c>
      <c r="T41" s="26">
        <f t="shared" si="1"/>
        <v>24300</v>
      </c>
      <c r="U41" s="26">
        <f t="shared" si="1"/>
        <v>24300</v>
      </c>
      <c r="V41" s="26">
        <f t="shared" si="1"/>
        <v>24300</v>
      </c>
      <c r="W41" s="27">
        <f t="shared" si="1"/>
        <v>24300</v>
      </c>
    </row>
    <row r="42" spans="5:23" x14ac:dyDescent="0.25">
      <c r="E42" s="28" t="s">
        <v>70</v>
      </c>
      <c r="F42" s="40">
        <v>24000</v>
      </c>
      <c r="G42" s="9">
        <v>24000</v>
      </c>
      <c r="H42" s="9">
        <v>24000</v>
      </c>
      <c r="I42" s="9">
        <v>24000</v>
      </c>
      <c r="J42" s="41">
        <v>24000</v>
      </c>
      <c r="K42" s="46">
        <f t="shared" ref="K42:N42" si="2">K22+K26</f>
        <v>64500</v>
      </c>
      <c r="L42" s="29">
        <f t="shared" si="2"/>
        <v>64500</v>
      </c>
      <c r="M42" s="29">
        <f t="shared" si="2"/>
        <v>64500</v>
      </c>
      <c r="N42" s="30">
        <f t="shared" si="2"/>
        <v>64500</v>
      </c>
      <c r="O42" s="46">
        <f t="shared" ref="O42:W42" si="3">O22+O26+O33</f>
        <v>74800</v>
      </c>
      <c r="P42" s="29">
        <f t="shared" si="3"/>
        <v>50800</v>
      </c>
      <c r="Q42" s="29">
        <f t="shared" si="3"/>
        <v>50800</v>
      </c>
      <c r="R42" s="29">
        <f t="shared" si="3"/>
        <v>50800</v>
      </c>
      <c r="S42" s="30">
        <f t="shared" si="3"/>
        <v>50800</v>
      </c>
      <c r="T42" s="29">
        <f t="shared" si="3"/>
        <v>50800</v>
      </c>
      <c r="U42" s="29">
        <f t="shared" si="3"/>
        <v>10300</v>
      </c>
      <c r="V42" s="29">
        <f t="shared" si="3"/>
        <v>10300</v>
      </c>
      <c r="W42" s="30">
        <f t="shared" si="3"/>
        <v>10300</v>
      </c>
    </row>
    <row r="43" spans="5:23" x14ac:dyDescent="0.25">
      <c r="E43" s="28" t="s">
        <v>71</v>
      </c>
      <c r="F43" s="40">
        <v>24000</v>
      </c>
      <c r="G43" s="9">
        <v>24000</v>
      </c>
      <c r="H43" s="9">
        <v>24000</v>
      </c>
      <c r="I43" s="9">
        <v>24000</v>
      </c>
      <c r="J43" s="41">
        <v>24000</v>
      </c>
      <c r="K43" s="46">
        <f t="shared" ref="K43:N43" si="4">K23+K27</f>
        <v>36000</v>
      </c>
      <c r="L43" s="29">
        <f t="shared" si="4"/>
        <v>36000</v>
      </c>
      <c r="M43" s="29">
        <f t="shared" si="4"/>
        <v>36000</v>
      </c>
      <c r="N43" s="30">
        <f t="shared" si="4"/>
        <v>36000</v>
      </c>
      <c r="O43" s="46">
        <f t="shared" ref="O43:W43" si="5">O23+O27+O34</f>
        <v>34300</v>
      </c>
      <c r="P43" s="29">
        <f t="shared" si="5"/>
        <v>10300</v>
      </c>
      <c r="Q43" s="29">
        <f t="shared" si="5"/>
        <v>10300</v>
      </c>
      <c r="R43" s="29">
        <f t="shared" si="5"/>
        <v>10300</v>
      </c>
      <c r="S43" s="30">
        <f t="shared" si="5"/>
        <v>10300</v>
      </c>
      <c r="T43" s="29">
        <f t="shared" si="5"/>
        <v>10300</v>
      </c>
      <c r="U43" s="29">
        <f t="shared" si="5"/>
        <v>10300</v>
      </c>
      <c r="V43" s="29">
        <f t="shared" si="5"/>
        <v>10300</v>
      </c>
      <c r="W43" s="30">
        <f t="shared" si="5"/>
        <v>10300</v>
      </c>
    </row>
    <row r="44" spans="5:23" x14ac:dyDescent="0.25">
      <c r="E44" s="28" t="s">
        <v>72</v>
      </c>
      <c r="F44" s="28">
        <v>0</v>
      </c>
      <c r="G44" s="31">
        <v>0</v>
      </c>
      <c r="H44" s="31">
        <v>0</v>
      </c>
      <c r="I44" s="31">
        <v>0</v>
      </c>
      <c r="J44" s="42">
        <v>0</v>
      </c>
      <c r="K44" s="40">
        <v>12000</v>
      </c>
      <c r="L44" s="9">
        <v>12000</v>
      </c>
      <c r="M44" s="9">
        <v>12000</v>
      </c>
      <c r="N44" s="41">
        <v>12000</v>
      </c>
      <c r="O44" s="46">
        <f t="shared" ref="O44:W44" si="6">O24+O28+O35</f>
        <v>16000</v>
      </c>
      <c r="P44" s="29">
        <f t="shared" si="6"/>
        <v>16000</v>
      </c>
      <c r="Q44" s="29">
        <f t="shared" si="6"/>
        <v>16000</v>
      </c>
      <c r="R44" s="29">
        <f t="shared" si="6"/>
        <v>16000</v>
      </c>
      <c r="S44" s="30">
        <f t="shared" si="6"/>
        <v>16000</v>
      </c>
      <c r="T44" s="29">
        <f t="shared" si="6"/>
        <v>16000</v>
      </c>
      <c r="U44" s="29">
        <f t="shared" si="6"/>
        <v>4000</v>
      </c>
      <c r="V44" s="29">
        <f t="shared" si="6"/>
        <v>4000</v>
      </c>
      <c r="W44" s="30">
        <f t="shared" si="6"/>
        <v>4000</v>
      </c>
    </row>
    <row r="45" spans="5:23" x14ac:dyDescent="0.25">
      <c r="E45" s="28" t="s">
        <v>73</v>
      </c>
      <c r="F45" s="28">
        <v>0</v>
      </c>
      <c r="G45" s="31">
        <v>0</v>
      </c>
      <c r="H45" s="31">
        <v>0</v>
      </c>
      <c r="I45" s="31">
        <v>0</v>
      </c>
      <c r="J45" s="42">
        <v>0</v>
      </c>
      <c r="K45" s="40">
        <v>12000</v>
      </c>
      <c r="L45" s="9">
        <v>12000</v>
      </c>
      <c r="M45" s="9">
        <v>12000</v>
      </c>
      <c r="N45" s="41">
        <v>12000</v>
      </c>
      <c r="O45" s="46">
        <f t="shared" ref="O45:W45" si="7">O25+O29+O36</f>
        <v>16000</v>
      </c>
      <c r="P45" s="29">
        <f t="shared" si="7"/>
        <v>16000</v>
      </c>
      <c r="Q45" s="29">
        <f t="shared" si="7"/>
        <v>16000</v>
      </c>
      <c r="R45" s="29">
        <f t="shared" si="7"/>
        <v>16000</v>
      </c>
      <c r="S45" s="30">
        <f t="shared" si="7"/>
        <v>16000</v>
      </c>
      <c r="T45" s="29">
        <f t="shared" si="7"/>
        <v>16000</v>
      </c>
      <c r="U45" s="29">
        <f t="shared" si="7"/>
        <v>4000</v>
      </c>
      <c r="V45" s="29">
        <f t="shared" si="7"/>
        <v>4000</v>
      </c>
      <c r="W45" s="30">
        <f t="shared" si="7"/>
        <v>4000</v>
      </c>
    </row>
    <row r="46" spans="5:23" x14ac:dyDescent="0.25">
      <c r="E46" s="28" t="s">
        <v>80</v>
      </c>
      <c r="F46" s="28">
        <v>0</v>
      </c>
      <c r="G46" s="31">
        <v>0</v>
      </c>
      <c r="H46" s="31">
        <v>0</v>
      </c>
      <c r="I46" s="31">
        <v>0</v>
      </c>
      <c r="J46" s="42">
        <v>0</v>
      </c>
      <c r="K46" s="40">
        <v>12000</v>
      </c>
      <c r="L46" s="9">
        <v>12000</v>
      </c>
      <c r="M46" s="9">
        <v>12000</v>
      </c>
      <c r="N46" s="41">
        <v>12000</v>
      </c>
      <c r="O46" s="46">
        <f>O30+O37</f>
        <v>16000</v>
      </c>
      <c r="P46" s="29">
        <f t="shared" ref="P46:W46" si="8">P30+P37</f>
        <v>16000</v>
      </c>
      <c r="Q46" s="29">
        <f t="shared" si="8"/>
        <v>16000</v>
      </c>
      <c r="R46" s="29">
        <f t="shared" si="8"/>
        <v>16000</v>
      </c>
      <c r="S46" s="30">
        <f t="shared" si="8"/>
        <v>16000</v>
      </c>
      <c r="T46" s="29">
        <f t="shared" si="8"/>
        <v>16000</v>
      </c>
      <c r="U46" s="29">
        <f t="shared" si="8"/>
        <v>4000</v>
      </c>
      <c r="V46" s="29">
        <f t="shared" si="8"/>
        <v>4000</v>
      </c>
      <c r="W46" s="30">
        <f t="shared" si="8"/>
        <v>4000</v>
      </c>
    </row>
    <row r="47" spans="5:23" ht="14.25" thickBot="1" x14ac:dyDescent="0.3">
      <c r="E47" s="32" t="s">
        <v>81</v>
      </c>
      <c r="F47" s="32">
        <v>0</v>
      </c>
      <c r="G47" s="33">
        <v>0</v>
      </c>
      <c r="H47" s="33">
        <v>0</v>
      </c>
      <c r="I47" s="33">
        <v>0</v>
      </c>
      <c r="J47" s="43">
        <v>0</v>
      </c>
      <c r="K47" s="32">
        <v>0</v>
      </c>
      <c r="L47" s="33">
        <v>0</v>
      </c>
      <c r="M47" s="33">
        <v>0</v>
      </c>
      <c r="N47" s="43">
        <v>0</v>
      </c>
      <c r="O47" s="47">
        <v>4000</v>
      </c>
      <c r="P47" s="34">
        <v>4000</v>
      </c>
      <c r="Q47" s="34">
        <v>4000</v>
      </c>
      <c r="R47" s="34">
        <v>4000</v>
      </c>
      <c r="S47" s="35">
        <v>4000</v>
      </c>
      <c r="T47" s="44">
        <v>4000</v>
      </c>
      <c r="U47" s="34">
        <v>4000</v>
      </c>
      <c r="V47" s="34">
        <v>4000</v>
      </c>
      <c r="W47" s="35">
        <v>4000</v>
      </c>
    </row>
    <row r="48" spans="5:23" ht="14.25" thickBot="1" x14ac:dyDescent="0.3">
      <c r="E48" s="48" t="s">
        <v>88</v>
      </c>
      <c r="F48" s="49">
        <f>SUM(F41:F47)</f>
        <v>129000</v>
      </c>
      <c r="G48" s="50">
        <f t="shared" ref="G48:W48" si="9">SUM(G41:G47)</f>
        <v>129000</v>
      </c>
      <c r="H48" s="50">
        <f t="shared" si="9"/>
        <v>129000</v>
      </c>
      <c r="I48" s="50">
        <f t="shared" si="9"/>
        <v>129000</v>
      </c>
      <c r="J48" s="51">
        <f t="shared" si="9"/>
        <v>129000</v>
      </c>
      <c r="K48" s="49">
        <f t="shared" si="9"/>
        <v>258000</v>
      </c>
      <c r="L48" s="50">
        <f t="shared" si="9"/>
        <v>258000</v>
      </c>
      <c r="M48" s="50">
        <f t="shared" si="9"/>
        <v>258000</v>
      </c>
      <c r="N48" s="51">
        <f t="shared" si="9"/>
        <v>258000</v>
      </c>
      <c r="O48" s="49">
        <f t="shared" si="9"/>
        <v>266400</v>
      </c>
      <c r="P48" s="50">
        <f t="shared" si="9"/>
        <v>137400</v>
      </c>
      <c r="Q48" s="50">
        <f t="shared" si="9"/>
        <v>137400</v>
      </c>
      <c r="R48" s="50">
        <f t="shared" si="9"/>
        <v>137400</v>
      </c>
      <c r="S48" s="51">
        <f t="shared" si="9"/>
        <v>137400</v>
      </c>
      <c r="T48" s="50">
        <f t="shared" si="9"/>
        <v>137400</v>
      </c>
      <c r="U48" s="50">
        <f t="shared" si="9"/>
        <v>60900</v>
      </c>
      <c r="V48" s="50">
        <f t="shared" si="9"/>
        <v>60900</v>
      </c>
      <c r="W48" s="51">
        <f t="shared" si="9"/>
        <v>60900</v>
      </c>
    </row>
    <row r="49" spans="5:23" ht="14.25" thickBot="1" x14ac:dyDescent="0.3">
      <c r="E49" s="36" t="s">
        <v>89</v>
      </c>
      <c r="F49" s="36"/>
      <c r="G49" s="37"/>
      <c r="H49" s="37"/>
      <c r="I49" s="37"/>
      <c r="J49" s="51">
        <f>SUM(F48:J48)</f>
        <v>645000</v>
      </c>
      <c r="K49" s="36"/>
      <c r="L49" s="37"/>
      <c r="M49" s="37"/>
      <c r="N49" s="51">
        <f>SUM(K48:N48)</f>
        <v>1032000</v>
      </c>
      <c r="O49" s="36"/>
      <c r="P49" s="37"/>
      <c r="Q49" s="37"/>
      <c r="R49" s="37"/>
      <c r="S49" s="51">
        <f>SUM(O48:S48)</f>
        <v>816000</v>
      </c>
      <c r="T49" s="37"/>
      <c r="U49" s="37"/>
      <c r="V49" s="37"/>
      <c r="W49" s="51">
        <f>SUM(T48:W48)</f>
        <v>320100</v>
      </c>
    </row>
    <row r="52" spans="5:23" x14ac:dyDescent="0.25">
      <c r="E52" s="22" t="s">
        <v>86</v>
      </c>
      <c r="F52" s="23" t="s">
        <v>87</v>
      </c>
      <c r="G52" s="23" t="s">
        <v>74</v>
      </c>
      <c r="H52" s="23" t="s">
        <v>75</v>
      </c>
      <c r="I52" s="23" t="s">
        <v>76</v>
      </c>
      <c r="J52" s="23" t="s">
        <v>76</v>
      </c>
      <c r="K52" s="23" t="s">
        <v>77</v>
      </c>
      <c r="L52" s="23" t="s">
        <v>78</v>
      </c>
      <c r="M52" s="23" t="s">
        <v>79</v>
      </c>
    </row>
    <row r="53" spans="5:23" x14ac:dyDescent="0.25">
      <c r="E53" s="21" t="s">
        <v>83</v>
      </c>
      <c r="F53" s="17">
        <v>3000000</v>
      </c>
      <c r="G53" s="16">
        <v>0.24</v>
      </c>
      <c r="H53" s="17">
        <f>$F$53*G53</f>
        <v>720000</v>
      </c>
      <c r="I53" s="16">
        <v>2</v>
      </c>
      <c r="J53" s="16">
        <f>I53+I54</f>
        <v>3</v>
      </c>
      <c r="K53" s="20">
        <f>H53/J53</f>
        <v>240000</v>
      </c>
      <c r="L53" s="20">
        <f>K53</f>
        <v>240000</v>
      </c>
      <c r="M53" s="20">
        <f>L53/10</f>
        <v>24000</v>
      </c>
    </row>
    <row r="54" spans="5:23" x14ac:dyDescent="0.25">
      <c r="E54" s="21"/>
      <c r="F54" s="16"/>
      <c r="G54" s="16">
        <v>0.19</v>
      </c>
      <c r="H54" s="17">
        <f t="shared" ref="H54:H56" si="10">$F$53*G54</f>
        <v>570000</v>
      </c>
      <c r="I54" s="16">
        <v>1</v>
      </c>
      <c r="J54" s="16">
        <f>I54+I55</f>
        <v>1</v>
      </c>
      <c r="K54" s="20">
        <f>H54/J54</f>
        <v>570000</v>
      </c>
      <c r="L54" s="20">
        <f>L53+K54</f>
        <v>810000</v>
      </c>
      <c r="M54" s="20">
        <f>L54/10</f>
        <v>81000</v>
      </c>
    </row>
    <row r="55" spans="5:23" x14ac:dyDescent="0.25">
      <c r="E55" s="21"/>
      <c r="F55" s="16"/>
      <c r="G55" s="16">
        <v>0.14000000000000001</v>
      </c>
      <c r="H55" s="17">
        <f t="shared" si="10"/>
        <v>420000.00000000006</v>
      </c>
      <c r="I55" s="16">
        <v>0</v>
      </c>
      <c r="J55" s="16">
        <f>I55+I56</f>
        <v>0</v>
      </c>
      <c r="K55" s="20" t="e">
        <f>H55/J55</f>
        <v>#DIV/0!</v>
      </c>
      <c r="L55" s="20" t="e">
        <f>L54+K55</f>
        <v>#DIV/0!</v>
      </c>
      <c r="M55" s="20" t="e">
        <f>L55/10</f>
        <v>#DIV/0!</v>
      </c>
    </row>
    <row r="56" spans="5:23" x14ac:dyDescent="0.25">
      <c r="E56" s="21"/>
      <c r="F56" s="16"/>
      <c r="G56" s="16">
        <v>0.09</v>
      </c>
      <c r="H56" s="17">
        <f t="shared" si="10"/>
        <v>270000</v>
      </c>
      <c r="I56" s="16"/>
      <c r="J56" s="16">
        <f>I56+I57</f>
        <v>0</v>
      </c>
      <c r="K56" s="20" t="e">
        <f>H56/J56</f>
        <v>#DIV/0!</v>
      </c>
      <c r="L56" s="20" t="e">
        <f>L55+K56</f>
        <v>#DIV/0!</v>
      </c>
      <c r="M56" s="20" t="e">
        <f>L56/10</f>
        <v>#DIV/0!</v>
      </c>
    </row>
    <row r="58" spans="5:23" x14ac:dyDescent="0.25">
      <c r="E58" s="22" t="s">
        <v>86</v>
      </c>
      <c r="F58" s="23" t="s">
        <v>87</v>
      </c>
      <c r="G58" s="23" t="s">
        <v>74</v>
      </c>
      <c r="H58" s="23" t="s">
        <v>75</v>
      </c>
      <c r="I58" s="23" t="s">
        <v>76</v>
      </c>
      <c r="J58" s="23" t="s">
        <v>76</v>
      </c>
      <c r="K58" s="23" t="s">
        <v>77</v>
      </c>
      <c r="L58" s="23" t="s">
        <v>78</v>
      </c>
      <c r="M58" s="23" t="s">
        <v>79</v>
      </c>
    </row>
    <row r="59" spans="5:23" x14ac:dyDescent="0.25">
      <c r="E59" s="21" t="s">
        <v>85</v>
      </c>
      <c r="F59" s="17">
        <v>3000000</v>
      </c>
      <c r="G59" s="16">
        <v>0.24</v>
      </c>
      <c r="H59" s="17">
        <f>$F$59*G59</f>
        <v>720000</v>
      </c>
      <c r="I59" s="16">
        <v>4</v>
      </c>
      <c r="J59" s="16">
        <f>I59+I60</f>
        <v>6</v>
      </c>
      <c r="K59" s="20">
        <f>H59/J59</f>
        <v>120000</v>
      </c>
      <c r="L59" s="20">
        <f>K59</f>
        <v>120000</v>
      </c>
      <c r="M59" s="20">
        <f>L59/10</f>
        <v>12000</v>
      </c>
    </row>
    <row r="60" spans="5:23" x14ac:dyDescent="0.25">
      <c r="E60" s="21"/>
      <c r="F60" s="16"/>
      <c r="G60" s="16">
        <v>0.19</v>
      </c>
      <c r="H60" s="17">
        <f t="shared" ref="H60:H62" si="11">$F$59*G60</f>
        <v>570000</v>
      </c>
      <c r="I60" s="16">
        <v>2</v>
      </c>
      <c r="J60" s="16">
        <f>I60+I61</f>
        <v>2</v>
      </c>
      <c r="K60" s="20">
        <f>H60/J60</f>
        <v>285000</v>
      </c>
      <c r="L60" s="20">
        <f>L59+K60</f>
        <v>405000</v>
      </c>
      <c r="M60" s="20">
        <f>L60/10</f>
        <v>40500</v>
      </c>
    </row>
    <row r="61" spans="5:23" x14ac:dyDescent="0.25">
      <c r="E61" s="21"/>
      <c r="F61" s="16"/>
      <c r="G61" s="16">
        <v>0.14000000000000001</v>
      </c>
      <c r="H61" s="17">
        <f t="shared" si="11"/>
        <v>420000.00000000006</v>
      </c>
      <c r="I61" s="16">
        <v>0</v>
      </c>
      <c r="J61" s="16">
        <f>I61+I62</f>
        <v>0</v>
      </c>
      <c r="K61" s="20" t="e">
        <f>H61/J61</f>
        <v>#DIV/0!</v>
      </c>
      <c r="L61" s="20" t="e">
        <f>L60+K61</f>
        <v>#DIV/0!</v>
      </c>
      <c r="M61" s="20" t="e">
        <f>L61/10</f>
        <v>#DIV/0!</v>
      </c>
    </row>
    <row r="62" spans="5:23" x14ac:dyDescent="0.25">
      <c r="E62" s="21"/>
      <c r="F62" s="16"/>
      <c r="G62" s="16">
        <v>0.09</v>
      </c>
      <c r="H62" s="17">
        <f t="shared" si="11"/>
        <v>270000</v>
      </c>
      <c r="I62" s="16">
        <v>0</v>
      </c>
      <c r="J62" s="20">
        <f>I62+I63</f>
        <v>0</v>
      </c>
      <c r="K62" s="20" t="e">
        <f>H62/J62</f>
        <v>#DIV/0!</v>
      </c>
      <c r="L62" s="20" t="e">
        <f>L61+K62</f>
        <v>#DIV/0!</v>
      </c>
      <c r="M62" s="20" t="e">
        <f>L62/10</f>
        <v>#DIV/0!</v>
      </c>
    </row>
    <row r="64" spans="5:23" x14ac:dyDescent="0.25">
      <c r="E64" s="22" t="s">
        <v>86</v>
      </c>
      <c r="F64" s="23" t="s">
        <v>87</v>
      </c>
      <c r="G64" s="23" t="s">
        <v>74</v>
      </c>
      <c r="H64" s="23" t="s">
        <v>75</v>
      </c>
      <c r="I64" s="23" t="s">
        <v>76</v>
      </c>
      <c r="J64" s="23" t="s">
        <v>76</v>
      </c>
      <c r="K64" s="23" t="s">
        <v>77</v>
      </c>
      <c r="L64" s="23" t="s">
        <v>78</v>
      </c>
      <c r="M64" s="23" t="s">
        <v>79</v>
      </c>
    </row>
    <row r="65" spans="5:13" x14ac:dyDescent="0.25">
      <c r="E65" s="21" t="s">
        <v>84</v>
      </c>
      <c r="F65" s="17">
        <v>1000000</v>
      </c>
      <c r="G65" s="16">
        <v>0.24</v>
      </c>
      <c r="H65" s="17">
        <f>$F$65*G65</f>
        <v>240000</v>
      </c>
      <c r="I65" s="16">
        <v>4</v>
      </c>
      <c r="J65" s="16">
        <f>I65+I66</f>
        <v>6</v>
      </c>
      <c r="K65" s="20">
        <f>H65/J65</f>
        <v>40000</v>
      </c>
      <c r="L65" s="20">
        <f>K65</f>
        <v>40000</v>
      </c>
      <c r="M65" s="20">
        <f>L65/10</f>
        <v>4000</v>
      </c>
    </row>
    <row r="66" spans="5:13" x14ac:dyDescent="0.25">
      <c r="E66" s="21"/>
      <c r="F66" s="16"/>
      <c r="G66" s="16">
        <v>0.19</v>
      </c>
      <c r="H66" s="17">
        <f t="shared" ref="H66:H68" si="12">$F$65*G66</f>
        <v>190000</v>
      </c>
      <c r="I66" s="16">
        <v>2</v>
      </c>
      <c r="J66" s="16">
        <f>I66+I67</f>
        <v>3</v>
      </c>
      <c r="K66" s="20">
        <f>H66/J66</f>
        <v>63333.333333333336</v>
      </c>
      <c r="L66" s="20">
        <f>L65+K66</f>
        <v>103333.33333333334</v>
      </c>
      <c r="M66" s="20">
        <f>L66/10</f>
        <v>10333.333333333334</v>
      </c>
    </row>
    <row r="67" spans="5:13" x14ac:dyDescent="0.25">
      <c r="E67" s="21"/>
      <c r="F67" s="16"/>
      <c r="G67" s="16">
        <v>0.14000000000000001</v>
      </c>
      <c r="H67" s="17">
        <f t="shared" si="12"/>
        <v>140000</v>
      </c>
      <c r="I67" s="16">
        <v>1</v>
      </c>
      <c r="J67" s="16">
        <f>I67+I68</f>
        <v>1</v>
      </c>
      <c r="K67" s="20">
        <f>H67/J67</f>
        <v>140000</v>
      </c>
      <c r="L67" s="20">
        <f>L66+K67</f>
        <v>243333.33333333334</v>
      </c>
      <c r="M67" s="20">
        <f>L67/10</f>
        <v>24333.333333333336</v>
      </c>
    </row>
    <row r="68" spans="5:13" x14ac:dyDescent="0.25">
      <c r="E68" s="21"/>
      <c r="F68" s="16"/>
      <c r="G68" s="16">
        <v>0.09</v>
      </c>
      <c r="H68" s="17">
        <f t="shared" si="12"/>
        <v>90000</v>
      </c>
      <c r="I68" s="16">
        <v>0</v>
      </c>
      <c r="J68" s="16">
        <f>I68+I69</f>
        <v>0</v>
      </c>
      <c r="K68" s="20" t="e">
        <f>H68/J68</f>
        <v>#DIV/0!</v>
      </c>
      <c r="L68" s="20" t="e">
        <f>L67+K68</f>
        <v>#DIV/0!</v>
      </c>
      <c r="M68" s="20" t="e">
        <f>L68/10</f>
        <v>#DIV/0!</v>
      </c>
    </row>
  </sheetData>
  <mergeCells count="9">
    <mergeCell ref="E53:E56"/>
    <mergeCell ref="E59:E62"/>
    <mergeCell ref="E65:E68"/>
    <mergeCell ref="A1:W1"/>
    <mergeCell ref="A8:A9"/>
    <mergeCell ref="B8:B9"/>
    <mergeCell ref="C8:C9"/>
    <mergeCell ref="D8:D9"/>
    <mergeCell ref="E8:E9"/>
  </mergeCells>
  <phoneticPr fontId="1" type="noConversion"/>
  <pageMargins left="0.7" right="0.7" top="0.75" bottom="0.75" header="0.3" footer="0.3"/>
  <pageSetup orientation="portrait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A0176-16F2-48E7-B8DE-4328F86C8658}">
  <dimension ref="B14:T46"/>
  <sheetViews>
    <sheetView tabSelected="1" topLeftCell="A14" zoomScaleNormal="100" workbookViewId="0">
      <selection activeCell="P36" sqref="P36"/>
    </sheetView>
  </sheetViews>
  <sheetFormatPr defaultRowHeight="16.5" x14ac:dyDescent="0.3"/>
  <cols>
    <col min="2" max="2" width="5.75" bestFit="1" customWidth="1"/>
    <col min="3" max="20" width="10.625" customWidth="1"/>
  </cols>
  <sheetData>
    <row r="14" spans="2:20" x14ac:dyDescent="0.3">
      <c r="B14" t="s">
        <v>115</v>
      </c>
    </row>
    <row r="15" spans="2:20" x14ac:dyDescent="0.3">
      <c r="B15" t="s">
        <v>117</v>
      </c>
      <c r="D15" t="s">
        <v>118</v>
      </c>
    </row>
    <row r="16" spans="2:20" x14ac:dyDescent="0.3">
      <c r="B16" s="69" t="s">
        <v>113</v>
      </c>
      <c r="C16" s="58" t="s">
        <v>112</v>
      </c>
      <c r="D16" s="58"/>
      <c r="E16" s="58"/>
      <c r="F16" s="58"/>
      <c r="G16" s="58" t="s">
        <v>106</v>
      </c>
      <c r="H16" s="58"/>
      <c r="I16" s="58"/>
      <c r="J16" s="58"/>
      <c r="K16" s="58"/>
      <c r="L16" s="58" t="s">
        <v>107</v>
      </c>
      <c r="M16" s="58"/>
      <c r="N16" s="58"/>
      <c r="O16" s="58"/>
      <c r="P16" s="58" t="s">
        <v>108</v>
      </c>
      <c r="Q16" s="58"/>
      <c r="R16" s="58"/>
      <c r="S16" s="58"/>
      <c r="T16" s="58"/>
    </row>
    <row r="17" spans="2:20" x14ac:dyDescent="0.3">
      <c r="B17" s="58"/>
      <c r="C17" s="59" t="s">
        <v>92</v>
      </c>
      <c r="D17" s="59" t="s">
        <v>93</v>
      </c>
      <c r="E17" s="59" t="s">
        <v>94</v>
      </c>
      <c r="F17" s="59" t="s">
        <v>95</v>
      </c>
      <c r="G17" s="59" t="s">
        <v>92</v>
      </c>
      <c r="H17" s="59" t="s">
        <v>93</v>
      </c>
      <c r="I17" s="59" t="s">
        <v>94</v>
      </c>
      <c r="J17" s="59" t="s">
        <v>95</v>
      </c>
      <c r="K17" s="59" t="s">
        <v>95</v>
      </c>
      <c r="L17" s="59" t="s">
        <v>92</v>
      </c>
      <c r="M17" s="59" t="s">
        <v>93</v>
      </c>
      <c r="N17" s="59" t="s">
        <v>94</v>
      </c>
      <c r="O17" s="59" t="s">
        <v>95</v>
      </c>
      <c r="P17" s="59" t="s">
        <v>92</v>
      </c>
      <c r="Q17" s="59" t="s">
        <v>93</v>
      </c>
      <c r="R17" s="59" t="s">
        <v>94</v>
      </c>
      <c r="S17" s="59" t="s">
        <v>95</v>
      </c>
      <c r="T17" s="59" t="s">
        <v>96</v>
      </c>
    </row>
    <row r="18" spans="2:20" x14ac:dyDescent="0.3">
      <c r="B18" s="67" t="s">
        <v>111</v>
      </c>
      <c r="C18" s="70">
        <v>3</v>
      </c>
      <c r="D18" s="70">
        <v>0</v>
      </c>
      <c r="E18" s="70">
        <v>0</v>
      </c>
      <c r="F18" s="70">
        <v>0</v>
      </c>
      <c r="G18" s="70">
        <v>3</v>
      </c>
      <c r="H18" s="70">
        <v>0</v>
      </c>
      <c r="I18" s="70">
        <v>0</v>
      </c>
      <c r="J18" s="70">
        <v>0</v>
      </c>
      <c r="K18" s="70">
        <v>0</v>
      </c>
      <c r="L18" s="70">
        <v>1</v>
      </c>
      <c r="M18" s="70">
        <v>0</v>
      </c>
      <c r="N18" s="70">
        <v>0</v>
      </c>
      <c r="O18" s="70">
        <v>0</v>
      </c>
      <c r="P18" s="70">
        <v>0</v>
      </c>
      <c r="Q18" s="70">
        <v>0</v>
      </c>
      <c r="R18" s="70">
        <v>0</v>
      </c>
      <c r="S18" s="70">
        <v>0</v>
      </c>
      <c r="T18" s="70">
        <v>0</v>
      </c>
    </row>
    <row r="19" spans="2:20" x14ac:dyDescent="0.3">
      <c r="B19" s="68" t="s">
        <v>116</v>
      </c>
      <c r="C19" s="68">
        <v>3000000</v>
      </c>
      <c r="D19" s="68">
        <v>0</v>
      </c>
      <c r="E19" s="68">
        <v>0</v>
      </c>
      <c r="F19" s="68">
        <v>0</v>
      </c>
      <c r="G19" s="68">
        <v>3000000</v>
      </c>
      <c r="H19" s="68">
        <v>0</v>
      </c>
      <c r="I19" s="68">
        <v>0</v>
      </c>
      <c r="J19" s="68">
        <v>0</v>
      </c>
      <c r="K19" s="68">
        <v>0</v>
      </c>
      <c r="L19" s="68">
        <v>1000000</v>
      </c>
      <c r="M19" s="68"/>
      <c r="N19" s="68"/>
      <c r="O19" s="68"/>
      <c r="P19" s="68"/>
      <c r="Q19" s="68"/>
      <c r="R19" s="68"/>
      <c r="S19" s="68"/>
      <c r="T19" s="68"/>
    </row>
    <row r="21" spans="2:20" x14ac:dyDescent="0.3">
      <c r="B21" t="s">
        <v>109</v>
      </c>
    </row>
    <row r="22" spans="2:20" x14ac:dyDescent="0.3">
      <c r="B22" s="57" t="s">
        <v>91</v>
      </c>
      <c r="C22" s="58" t="s">
        <v>106</v>
      </c>
      <c r="D22" s="58"/>
      <c r="E22" s="58"/>
      <c r="F22" s="58"/>
      <c r="G22" s="58"/>
      <c r="H22" s="58" t="s">
        <v>107</v>
      </c>
      <c r="I22" s="58"/>
      <c r="J22" s="58"/>
      <c r="K22" s="58"/>
      <c r="L22" s="58" t="s">
        <v>108</v>
      </c>
      <c r="M22" s="58"/>
      <c r="N22" s="58"/>
      <c r="O22" s="58"/>
      <c r="P22" s="58"/>
      <c r="Q22" s="58" t="s">
        <v>105</v>
      </c>
      <c r="R22" s="58"/>
      <c r="S22" s="58"/>
      <c r="T22" s="58"/>
    </row>
    <row r="23" spans="2:20" x14ac:dyDescent="0.3">
      <c r="B23" s="57"/>
      <c r="C23" s="59" t="s">
        <v>119</v>
      </c>
      <c r="D23" s="59" t="s">
        <v>120</v>
      </c>
      <c r="E23" s="59" t="s">
        <v>121</v>
      </c>
      <c r="F23" s="59" t="s">
        <v>114</v>
      </c>
      <c r="G23" s="59" t="s">
        <v>122</v>
      </c>
      <c r="H23" s="59" t="s">
        <v>119</v>
      </c>
      <c r="I23" s="59" t="s">
        <v>120</v>
      </c>
      <c r="J23" s="59" t="s">
        <v>121</v>
      </c>
      <c r="K23" s="59" t="s">
        <v>114</v>
      </c>
      <c r="L23" s="59" t="s">
        <v>119</v>
      </c>
      <c r="M23" s="59" t="s">
        <v>120</v>
      </c>
      <c r="N23" s="59" t="s">
        <v>121</v>
      </c>
      <c r="O23" s="59" t="s">
        <v>114</v>
      </c>
      <c r="P23" s="59" t="s">
        <v>122</v>
      </c>
      <c r="Q23" s="59" t="s">
        <v>119</v>
      </c>
      <c r="R23" s="59" t="s">
        <v>120</v>
      </c>
      <c r="S23" s="59" t="s">
        <v>121</v>
      </c>
      <c r="T23" s="59" t="s">
        <v>114</v>
      </c>
    </row>
    <row r="24" spans="2:20" x14ac:dyDescent="0.3">
      <c r="B24" s="61" t="s">
        <v>97</v>
      </c>
      <c r="C24" s="63" t="s">
        <v>123</v>
      </c>
      <c r="D24" s="63" t="s">
        <v>123</v>
      </c>
      <c r="E24" s="63" t="s">
        <v>123</v>
      </c>
      <c r="F24" s="63" t="s">
        <v>123</v>
      </c>
      <c r="G24" s="63" t="s">
        <v>123</v>
      </c>
      <c r="H24" s="63" t="s">
        <v>124</v>
      </c>
      <c r="I24" s="63" t="s">
        <v>124</v>
      </c>
      <c r="J24" s="63" t="s">
        <v>124</v>
      </c>
      <c r="K24" s="63" t="s">
        <v>124</v>
      </c>
      <c r="L24" s="63" t="s">
        <v>124</v>
      </c>
      <c r="M24" s="63" t="s">
        <v>124</v>
      </c>
      <c r="N24" s="63" t="s">
        <v>124</v>
      </c>
      <c r="O24" s="63" t="s">
        <v>124</v>
      </c>
      <c r="P24" s="63" t="s">
        <v>124</v>
      </c>
      <c r="Q24" s="63" t="s">
        <v>124</v>
      </c>
      <c r="R24" s="63" t="s">
        <v>124</v>
      </c>
      <c r="S24" s="63" t="s">
        <v>124</v>
      </c>
      <c r="T24" s="63" t="s">
        <v>124</v>
      </c>
    </row>
    <row r="25" spans="2:20" x14ac:dyDescent="0.3">
      <c r="B25" s="61" t="s">
        <v>98</v>
      </c>
      <c r="C25" s="63" t="s">
        <v>125</v>
      </c>
      <c r="D25" s="63" t="s">
        <v>125</v>
      </c>
      <c r="E25" s="63" t="s">
        <v>125</v>
      </c>
      <c r="F25" s="63" t="s">
        <v>125</v>
      </c>
      <c r="G25" s="63" t="s">
        <v>125</v>
      </c>
      <c r="H25" s="63" t="s">
        <v>123</v>
      </c>
      <c r="I25" s="63" t="s">
        <v>123</v>
      </c>
      <c r="J25" s="63" t="s">
        <v>123</v>
      </c>
      <c r="K25" s="63" t="s">
        <v>123</v>
      </c>
      <c r="L25" s="63" t="s">
        <v>123</v>
      </c>
      <c r="M25" s="63" t="s">
        <v>123</v>
      </c>
      <c r="N25" s="63" t="s">
        <v>123</v>
      </c>
      <c r="O25" s="63" t="s">
        <v>123</v>
      </c>
      <c r="P25" s="63" t="s">
        <v>123</v>
      </c>
      <c r="Q25" s="63" t="s">
        <v>123</v>
      </c>
      <c r="R25" s="63" t="s">
        <v>123</v>
      </c>
      <c r="S25" s="63" t="s">
        <v>123</v>
      </c>
      <c r="T25" s="63" t="s">
        <v>123</v>
      </c>
    </row>
    <row r="26" spans="2:20" x14ac:dyDescent="0.3">
      <c r="B26" s="61" t="s">
        <v>99</v>
      </c>
      <c r="C26" s="63">
        <v>0</v>
      </c>
      <c r="D26" s="63">
        <v>0</v>
      </c>
      <c r="E26" s="63">
        <v>0</v>
      </c>
      <c r="F26" s="63">
        <v>0</v>
      </c>
      <c r="G26" s="63">
        <v>0</v>
      </c>
      <c r="H26" s="63">
        <v>0</v>
      </c>
      <c r="I26" s="63">
        <v>0</v>
      </c>
      <c r="J26" s="63">
        <v>0</v>
      </c>
      <c r="K26" s="63">
        <v>0</v>
      </c>
      <c r="L26" s="63" t="s">
        <v>125</v>
      </c>
      <c r="M26" s="63" t="s">
        <v>125</v>
      </c>
      <c r="N26" s="63" t="s">
        <v>125</v>
      </c>
      <c r="O26" s="63" t="s">
        <v>125</v>
      </c>
      <c r="P26" s="63" t="s">
        <v>125</v>
      </c>
      <c r="Q26" s="63" t="s">
        <v>125</v>
      </c>
      <c r="R26" s="63" t="s">
        <v>125</v>
      </c>
      <c r="S26" s="63" t="s">
        <v>125</v>
      </c>
      <c r="T26" s="63" t="s">
        <v>125</v>
      </c>
    </row>
    <row r="27" spans="2:20" x14ac:dyDescent="0.3">
      <c r="B27" s="61" t="s">
        <v>100</v>
      </c>
      <c r="C27" s="63">
        <v>0</v>
      </c>
      <c r="D27" s="63">
        <v>0</v>
      </c>
      <c r="E27" s="63">
        <v>0</v>
      </c>
      <c r="F27" s="63">
        <v>0</v>
      </c>
      <c r="G27" s="63">
        <v>0</v>
      </c>
      <c r="H27" s="63">
        <v>0</v>
      </c>
      <c r="I27" s="63">
        <v>0</v>
      </c>
      <c r="J27" s="63">
        <v>0</v>
      </c>
      <c r="K27" s="63">
        <v>0</v>
      </c>
      <c r="L27" s="63">
        <v>0</v>
      </c>
      <c r="M27" s="63">
        <v>0</v>
      </c>
      <c r="N27" s="63">
        <v>0</v>
      </c>
      <c r="O27" s="63">
        <v>0</v>
      </c>
      <c r="P27" s="63">
        <v>0</v>
      </c>
      <c r="Q27" s="63">
        <v>0</v>
      </c>
      <c r="R27" s="63">
        <v>0</v>
      </c>
      <c r="S27" s="63">
        <v>0</v>
      </c>
      <c r="T27" s="63">
        <v>0</v>
      </c>
    </row>
    <row r="28" spans="2:20" x14ac:dyDescent="0.3">
      <c r="B28" s="61" t="s">
        <v>101</v>
      </c>
      <c r="C28" s="63">
        <v>0</v>
      </c>
      <c r="D28" s="63">
        <v>0</v>
      </c>
      <c r="E28" s="63">
        <v>0</v>
      </c>
      <c r="F28" s="63">
        <v>0</v>
      </c>
      <c r="G28" s="63">
        <v>0</v>
      </c>
      <c r="H28" s="63">
        <v>0</v>
      </c>
      <c r="I28" s="63">
        <v>0</v>
      </c>
      <c r="J28" s="63">
        <v>0</v>
      </c>
      <c r="K28" s="63">
        <v>0</v>
      </c>
      <c r="L28" s="63">
        <v>0</v>
      </c>
      <c r="M28" s="63">
        <v>0</v>
      </c>
      <c r="N28" s="63">
        <v>0</v>
      </c>
      <c r="O28" s="63">
        <v>0</v>
      </c>
      <c r="P28" s="63">
        <v>0</v>
      </c>
      <c r="Q28" s="63">
        <v>0</v>
      </c>
      <c r="R28" s="63">
        <v>0</v>
      </c>
      <c r="S28" s="63">
        <v>0</v>
      </c>
      <c r="T28" s="63">
        <v>0</v>
      </c>
    </row>
    <row r="29" spans="2:20" x14ac:dyDescent="0.3">
      <c r="B29" s="61" t="s">
        <v>102</v>
      </c>
      <c r="C29" s="63">
        <v>0</v>
      </c>
      <c r="D29" s="63">
        <v>0</v>
      </c>
      <c r="E29" s="63">
        <v>0</v>
      </c>
      <c r="F29" s="63">
        <v>0</v>
      </c>
      <c r="G29" s="63">
        <v>0</v>
      </c>
      <c r="H29" s="63">
        <v>0</v>
      </c>
      <c r="I29" s="63">
        <v>0</v>
      </c>
      <c r="J29" s="63">
        <v>0</v>
      </c>
      <c r="K29" s="63">
        <v>0</v>
      </c>
      <c r="L29" s="63">
        <v>0</v>
      </c>
      <c r="M29" s="63">
        <v>0</v>
      </c>
      <c r="N29" s="63">
        <v>0</v>
      </c>
      <c r="O29" s="63">
        <v>0</v>
      </c>
      <c r="P29" s="63">
        <v>0</v>
      </c>
      <c r="Q29" s="63">
        <v>0</v>
      </c>
      <c r="R29" s="63">
        <v>0</v>
      </c>
      <c r="S29" s="63">
        <v>0</v>
      </c>
      <c r="T29" s="63">
        <v>0</v>
      </c>
    </row>
    <row r="30" spans="2:20" x14ac:dyDescent="0.3">
      <c r="B30" s="61" t="s">
        <v>103</v>
      </c>
      <c r="C30" s="63">
        <v>0</v>
      </c>
      <c r="D30" s="63">
        <v>0</v>
      </c>
      <c r="E30" s="63">
        <v>0</v>
      </c>
      <c r="F30" s="63">
        <v>0</v>
      </c>
      <c r="G30" s="63">
        <v>0</v>
      </c>
      <c r="H30" s="63">
        <v>0</v>
      </c>
      <c r="I30" s="63">
        <v>0</v>
      </c>
      <c r="J30" s="63">
        <v>0</v>
      </c>
      <c r="K30" s="63">
        <v>0</v>
      </c>
      <c r="L30" s="63">
        <v>0</v>
      </c>
      <c r="M30" s="63">
        <v>0</v>
      </c>
      <c r="N30" s="63">
        <v>0</v>
      </c>
      <c r="O30" s="63">
        <v>0</v>
      </c>
      <c r="P30" s="63">
        <v>0</v>
      </c>
      <c r="Q30" s="63">
        <v>0</v>
      </c>
      <c r="R30" s="63">
        <v>0</v>
      </c>
      <c r="S30" s="63">
        <v>0</v>
      </c>
      <c r="T30" s="63">
        <v>0</v>
      </c>
    </row>
    <row r="31" spans="2:20" x14ac:dyDescent="0.3">
      <c r="B31" s="61" t="s">
        <v>104</v>
      </c>
      <c r="C31" s="63">
        <v>0</v>
      </c>
      <c r="D31" s="63">
        <v>0</v>
      </c>
      <c r="E31" s="63">
        <v>0</v>
      </c>
      <c r="F31" s="63">
        <v>0</v>
      </c>
      <c r="G31" s="63">
        <v>0</v>
      </c>
      <c r="H31" s="63">
        <v>0</v>
      </c>
      <c r="I31" s="63">
        <v>0</v>
      </c>
      <c r="J31" s="63">
        <v>0</v>
      </c>
      <c r="K31" s="63">
        <v>0</v>
      </c>
      <c r="L31" s="63">
        <v>0</v>
      </c>
      <c r="M31" s="63">
        <v>0</v>
      </c>
      <c r="N31" s="63">
        <v>0</v>
      </c>
      <c r="O31" s="63">
        <v>0</v>
      </c>
      <c r="P31" s="63">
        <v>0</v>
      </c>
      <c r="Q31" s="63">
        <v>0</v>
      </c>
      <c r="R31" s="63">
        <v>0</v>
      </c>
      <c r="S31" s="63">
        <v>0</v>
      </c>
      <c r="T31" s="63">
        <v>0</v>
      </c>
    </row>
    <row r="32" spans="2:20" x14ac:dyDescent="0.3">
      <c r="B32" s="60" t="s">
        <v>59</v>
      </c>
      <c r="C32" s="64" t="s">
        <v>127</v>
      </c>
      <c r="D32" s="64" t="s">
        <v>127</v>
      </c>
      <c r="E32" s="64" t="s">
        <v>127</v>
      </c>
      <c r="F32" s="64" t="s">
        <v>127</v>
      </c>
      <c r="G32" s="64" t="s">
        <v>127</v>
      </c>
      <c r="H32" s="64" t="s">
        <v>128</v>
      </c>
      <c r="I32" s="64" t="s">
        <v>128</v>
      </c>
      <c r="J32" s="64" t="s">
        <v>128</v>
      </c>
      <c r="K32" s="64" t="s">
        <v>128</v>
      </c>
      <c r="L32" s="64" t="s">
        <v>129</v>
      </c>
      <c r="M32" s="64" t="s">
        <v>129</v>
      </c>
      <c r="N32" s="64" t="s">
        <v>129</v>
      </c>
      <c r="O32" s="64" t="s">
        <v>129</v>
      </c>
      <c r="P32" s="64" t="s">
        <v>129</v>
      </c>
      <c r="Q32" s="64" t="s">
        <v>129</v>
      </c>
      <c r="R32" s="64" t="s">
        <v>129</v>
      </c>
      <c r="S32" s="64" t="s">
        <v>129</v>
      </c>
      <c r="T32" s="64" t="s">
        <v>129</v>
      </c>
    </row>
    <row r="33" spans="2:20" x14ac:dyDescent="0.3">
      <c r="B33" s="71"/>
      <c r="C33" s="72" t="s">
        <v>126</v>
      </c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</row>
    <row r="34" spans="2:20" x14ac:dyDescent="0.3">
      <c r="B34" s="71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</row>
    <row r="35" spans="2:20" x14ac:dyDescent="0.3">
      <c r="B35" t="s">
        <v>110</v>
      </c>
    </row>
    <row r="36" spans="2:20" x14ac:dyDescent="0.3">
      <c r="B36" s="62" t="s">
        <v>91</v>
      </c>
      <c r="C36" s="66" t="s">
        <v>106</v>
      </c>
      <c r="D36" s="66" t="s">
        <v>107</v>
      </c>
      <c r="E36" s="66" t="s">
        <v>108</v>
      </c>
      <c r="F36" s="66" t="s">
        <v>105</v>
      </c>
    </row>
    <row r="37" spans="2:20" x14ac:dyDescent="0.3">
      <c r="B37" s="61" t="s">
        <v>97</v>
      </c>
      <c r="C37" s="63">
        <v>0</v>
      </c>
      <c r="D37" s="63">
        <v>0</v>
      </c>
      <c r="E37" s="63">
        <v>0</v>
      </c>
      <c r="F37" s="63">
        <v>0</v>
      </c>
    </row>
    <row r="38" spans="2:20" x14ac:dyDescent="0.3">
      <c r="B38" s="61" t="s">
        <v>98</v>
      </c>
      <c r="C38" s="63">
        <v>0</v>
      </c>
      <c r="D38" s="63">
        <v>0</v>
      </c>
      <c r="E38" s="63">
        <v>0</v>
      </c>
      <c r="F38" s="63">
        <v>0</v>
      </c>
    </row>
    <row r="39" spans="2:20" x14ac:dyDescent="0.3">
      <c r="B39" s="61" t="s">
        <v>99</v>
      </c>
      <c r="C39" s="63">
        <v>0</v>
      </c>
      <c r="D39" s="63">
        <v>0</v>
      </c>
      <c r="E39" s="63">
        <v>0</v>
      </c>
      <c r="F39" s="63">
        <v>0</v>
      </c>
    </row>
    <row r="40" spans="2:20" x14ac:dyDescent="0.3">
      <c r="B40" s="61" t="s">
        <v>100</v>
      </c>
      <c r="C40" s="63">
        <v>0</v>
      </c>
      <c r="D40" s="63">
        <v>0</v>
      </c>
      <c r="E40" s="63">
        <v>0</v>
      </c>
      <c r="F40" s="63">
        <v>0</v>
      </c>
    </row>
    <row r="41" spans="2:20" x14ac:dyDescent="0.3">
      <c r="B41" s="61" t="s">
        <v>101</v>
      </c>
      <c r="C41" s="63">
        <v>0</v>
      </c>
      <c r="D41" s="63">
        <v>0</v>
      </c>
      <c r="E41" s="63">
        <v>0</v>
      </c>
      <c r="F41" s="63">
        <v>0</v>
      </c>
    </row>
    <row r="42" spans="2:20" x14ac:dyDescent="0.3">
      <c r="B42" s="61" t="s">
        <v>102</v>
      </c>
      <c r="C42" s="63">
        <v>0</v>
      </c>
      <c r="D42" s="63">
        <v>0</v>
      </c>
      <c r="E42" s="63">
        <v>0</v>
      </c>
      <c r="F42" s="63">
        <v>0</v>
      </c>
    </row>
    <row r="43" spans="2:20" x14ac:dyDescent="0.3">
      <c r="B43" s="61" t="s">
        <v>103</v>
      </c>
      <c r="C43" s="63">
        <v>0</v>
      </c>
      <c r="D43" s="63">
        <v>0</v>
      </c>
      <c r="E43" s="63">
        <v>0</v>
      </c>
      <c r="F43" s="63">
        <v>0</v>
      </c>
    </row>
    <row r="44" spans="2:20" x14ac:dyDescent="0.3">
      <c r="B44" s="61" t="s">
        <v>104</v>
      </c>
      <c r="C44" s="63">
        <v>0</v>
      </c>
      <c r="D44" s="63">
        <v>0</v>
      </c>
      <c r="E44" s="63">
        <v>0</v>
      </c>
      <c r="F44" s="63">
        <v>0</v>
      </c>
    </row>
    <row r="45" spans="2:20" x14ac:dyDescent="0.3">
      <c r="B45" s="60" t="s">
        <v>59</v>
      </c>
      <c r="C45" s="64">
        <v>0</v>
      </c>
      <c r="D45" s="64">
        <v>0</v>
      </c>
      <c r="E45" s="64">
        <v>0</v>
      </c>
      <c r="F45" s="64">
        <v>0</v>
      </c>
    </row>
    <row r="46" spans="2:20" x14ac:dyDescent="0.3">
      <c r="C46" s="72"/>
    </row>
  </sheetData>
  <mergeCells count="10">
    <mergeCell ref="C16:F16"/>
    <mergeCell ref="G16:K16"/>
    <mergeCell ref="L16:O16"/>
    <mergeCell ref="P16:T16"/>
    <mergeCell ref="Q22:T22"/>
    <mergeCell ref="H22:K22"/>
    <mergeCell ref="B22:B23"/>
    <mergeCell ref="L22:P22"/>
    <mergeCell ref="C22:G22"/>
    <mergeCell ref="B16:B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용역비 지급명부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2025-10-15T03:56:01Z</dcterms:created>
  <dcterms:modified xsi:type="dcterms:W3CDTF">2025-10-16T15:15:39Z</dcterms:modified>
  <cp:category/>
</cp:coreProperties>
</file>