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49B0178E-168C-42C0-93B0-ED199C21BA0A}" xr6:coauthVersionLast="47" xr6:coauthVersionMax="47" xr10:uidLastSave="{00000000-0000-0000-0000-000000000000}"/>
  <bookViews>
    <workbookView xWindow="-75" yWindow="0" windowWidth="25620" windowHeight="15585" activeTab="1" xr2:uid="{00000000-000D-0000-FFFF-FFFF00000000}"/>
  </bookViews>
  <sheets>
    <sheet name="용역비 지급명부" sheetId="1" r:id="rId1"/>
    <sheet name="용역지 지급명부2" sheetId="3" r:id="rId2"/>
  </sheets>
  <calcPr calcId="191029"/>
</workbook>
</file>

<file path=xl/calcChain.xml><?xml version="1.0" encoding="utf-8"?>
<calcChain xmlns="http://schemas.openxmlformats.org/spreadsheetml/2006/main">
  <c r="E67" i="3" l="1"/>
  <c r="E68" i="3"/>
  <c r="E66" i="3"/>
  <c r="E65" i="3"/>
  <c r="G68" i="3"/>
  <c r="H68" i="3" s="1"/>
  <c r="G67" i="3"/>
  <c r="H67" i="3"/>
  <c r="G66" i="3"/>
  <c r="H66" i="3"/>
  <c r="G65" i="3"/>
  <c r="H65" i="3"/>
  <c r="I65" i="3" s="1"/>
  <c r="R59" i="3"/>
  <c r="S59" i="3"/>
  <c r="T59" i="3"/>
  <c r="U59" i="3"/>
  <c r="V59" i="3"/>
  <c r="W59" i="3"/>
  <c r="X59" i="3"/>
  <c r="Y59" i="3"/>
  <c r="Z59" i="3"/>
  <c r="AA59" i="3"/>
  <c r="R57" i="3"/>
  <c r="S57" i="3"/>
  <c r="T57" i="3"/>
  <c r="U57" i="3"/>
  <c r="V57" i="3"/>
  <c r="W57" i="3"/>
  <c r="X57" i="3"/>
  <c r="Y57" i="3"/>
  <c r="Z57" i="3"/>
  <c r="AA57" i="3"/>
  <c r="R58" i="3"/>
  <c r="S58" i="3"/>
  <c r="T58" i="3"/>
  <c r="U58" i="3"/>
  <c r="V58" i="3"/>
  <c r="W58" i="3"/>
  <c r="X58" i="3"/>
  <c r="Y58" i="3"/>
  <c r="Z58" i="3"/>
  <c r="AA58" i="3"/>
  <c r="S56" i="3"/>
  <c r="T56" i="3"/>
  <c r="U56" i="3"/>
  <c r="V56" i="3"/>
  <c r="W56" i="3"/>
  <c r="X56" i="3"/>
  <c r="Y56" i="3"/>
  <c r="Z56" i="3"/>
  <c r="AA56" i="3"/>
  <c r="R56" i="3"/>
  <c r="Y52" i="3"/>
  <c r="R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N52" i="3"/>
  <c r="O52" i="3"/>
  <c r="P52" i="3"/>
  <c r="Q52" i="3"/>
  <c r="S52" i="3"/>
  <c r="T52" i="3"/>
  <c r="U52" i="3"/>
  <c r="V52" i="3"/>
  <c r="W52" i="3"/>
  <c r="X52" i="3"/>
  <c r="Z52" i="3"/>
  <c r="AA52" i="3"/>
  <c r="M52" i="3"/>
  <c r="M48" i="3"/>
  <c r="I49" i="3"/>
  <c r="J49" i="3"/>
  <c r="K49" i="3"/>
  <c r="L49" i="3"/>
  <c r="L60" i="3" s="1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J48" i="3"/>
  <c r="K48" i="3"/>
  <c r="L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I48" i="3"/>
  <c r="J45" i="3"/>
  <c r="E60" i="3"/>
  <c r="F60" i="3"/>
  <c r="G60" i="3"/>
  <c r="H60" i="3"/>
  <c r="I60" i="3"/>
  <c r="J60" i="3"/>
  <c r="K60" i="3"/>
  <c r="D60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E45" i="3"/>
  <c r="F45" i="3"/>
  <c r="G45" i="3"/>
  <c r="H45" i="3"/>
  <c r="I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D45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W49" i="1"/>
  <c r="S49" i="1"/>
  <c r="N49" i="1"/>
  <c r="J49" i="1"/>
  <c r="H66" i="1"/>
  <c r="H67" i="1"/>
  <c r="H68" i="1"/>
  <c r="H60" i="1"/>
  <c r="H61" i="1"/>
  <c r="H62" i="1"/>
  <c r="H65" i="1"/>
  <c r="H59" i="1"/>
  <c r="K59" i="1"/>
  <c r="L59" i="1" s="1"/>
  <c r="L60" i="1" s="1"/>
  <c r="J68" i="1"/>
  <c r="J62" i="1"/>
  <c r="J56" i="1"/>
  <c r="J59" i="1"/>
  <c r="H54" i="1"/>
  <c r="H55" i="1"/>
  <c r="H56" i="1"/>
  <c r="H53" i="1"/>
  <c r="J67" i="1"/>
  <c r="K67" i="1" s="1"/>
  <c r="J66" i="1"/>
  <c r="K66" i="1"/>
  <c r="J65" i="1"/>
  <c r="K65" i="1"/>
  <c r="L65" i="1" s="1"/>
  <c r="J61" i="1"/>
  <c r="K61" i="1" s="1"/>
  <c r="J60" i="1"/>
  <c r="K60" i="1"/>
  <c r="J55" i="1"/>
  <c r="J54" i="1"/>
  <c r="J53" i="1"/>
  <c r="P46" i="1"/>
  <c r="Q46" i="1"/>
  <c r="R46" i="1"/>
  <c r="S46" i="1"/>
  <c r="T46" i="1"/>
  <c r="U46" i="1"/>
  <c r="V46" i="1"/>
  <c r="W46" i="1"/>
  <c r="O46" i="1"/>
  <c r="G48" i="1"/>
  <c r="H48" i="1"/>
  <c r="I48" i="1"/>
  <c r="J48" i="1"/>
  <c r="F48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S48" i="1" s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P41" i="1"/>
  <c r="Q41" i="1"/>
  <c r="R41" i="1"/>
  <c r="S41" i="1"/>
  <c r="T41" i="1"/>
  <c r="U41" i="1"/>
  <c r="V41" i="1"/>
  <c r="W41" i="1"/>
  <c r="O41" i="1"/>
  <c r="K42" i="1"/>
  <c r="L42" i="1"/>
  <c r="M42" i="1"/>
  <c r="M48" i="1" s="1"/>
  <c r="N42" i="1"/>
  <c r="N48" i="1" s="1"/>
  <c r="K43" i="1"/>
  <c r="L43" i="1"/>
  <c r="M43" i="1"/>
  <c r="N43" i="1"/>
  <c r="L41" i="1"/>
  <c r="M41" i="1"/>
  <c r="N41" i="1"/>
  <c r="K41" i="1"/>
  <c r="J65" i="3" l="1"/>
  <c r="I66" i="3"/>
  <c r="AA60" i="3"/>
  <c r="Z60" i="3"/>
  <c r="P60" i="3"/>
  <c r="W60" i="3"/>
  <c r="V60" i="3"/>
  <c r="U60" i="3"/>
  <c r="O60" i="3"/>
  <c r="N60" i="3"/>
  <c r="M60" i="3"/>
  <c r="Y60" i="3"/>
  <c r="X60" i="3"/>
  <c r="S60" i="3"/>
  <c r="R60" i="3"/>
  <c r="Q60" i="3"/>
  <c r="T60" i="3"/>
  <c r="K53" i="1"/>
  <c r="K68" i="1"/>
  <c r="K62" i="1"/>
  <c r="M65" i="1"/>
  <c r="L66" i="1"/>
  <c r="M59" i="1"/>
  <c r="P48" i="1"/>
  <c r="L48" i="1"/>
  <c r="K48" i="1"/>
  <c r="W48" i="1"/>
  <c r="V48" i="1"/>
  <c r="T48" i="1"/>
  <c r="U48" i="1"/>
  <c r="Q48" i="1"/>
  <c r="K56" i="1"/>
  <c r="R48" i="1"/>
  <c r="K55" i="1"/>
  <c r="L53" i="1"/>
  <c r="M53" i="1" s="1"/>
  <c r="O48" i="1"/>
  <c r="K54" i="1"/>
  <c r="I67" i="3" l="1"/>
  <c r="J66" i="3"/>
  <c r="M66" i="1"/>
  <c r="L67" i="1"/>
  <c r="M60" i="1"/>
  <c r="L61" i="1"/>
  <c r="L54" i="1"/>
  <c r="L55" i="1" s="1"/>
  <c r="M54" i="1"/>
  <c r="I68" i="3" l="1"/>
  <c r="J68" i="3" s="1"/>
  <c r="J67" i="3"/>
  <c r="M67" i="1"/>
  <c r="L68" i="1"/>
  <c r="M68" i="1" s="1"/>
  <c r="L62" i="1"/>
  <c r="M62" i="1" s="1"/>
  <c r="M61" i="1"/>
  <c r="L56" i="1"/>
  <c r="M56" i="1" s="1"/>
  <c r="M55" i="1"/>
</calcChain>
</file>

<file path=xl/sharedStrings.xml><?xml version="1.0" encoding="utf-8"?>
<sst xmlns="http://schemas.openxmlformats.org/spreadsheetml/2006/main" count="266" uniqueCount="140">
  <si>
    <t>용역비 지급명부</t>
  </si>
  <si>
    <t>조회 기간:</t>
  </si>
  <si>
    <t>2025년 8월 ~ 2025년 11월 (주간 표시)</t>
  </si>
  <si>
    <t>검색 조건:</t>
  </si>
  <si>
    <t>전체</t>
  </si>
  <si>
    <t>총 지급액:</t>
  </si>
  <si>
    <t>2,813,100원</t>
  </si>
  <si>
    <t/>
  </si>
  <si>
    <t>총 원천징수:</t>
  </si>
  <si>
    <t>92,842원</t>
  </si>
  <si>
    <t>총 실지급액:</t>
  </si>
  <si>
    <t>2,720,258원</t>
  </si>
  <si>
    <t>지급 대상:</t>
  </si>
  <si>
    <t>7명</t>
  </si>
  <si>
    <t>순번</t>
  </si>
  <si>
    <t>성명</t>
  </si>
  <si>
    <t>설계자</t>
  </si>
  <si>
    <t>은행</t>
  </si>
  <si>
    <t>계좌번호</t>
  </si>
  <si>
    <t>2025년 8월 1주</t>
  </si>
  <si>
    <t>2025년 8월 2주</t>
  </si>
  <si>
    <t>2025년 8월 3주</t>
  </si>
  <si>
    <t>2025년 8월 4주</t>
  </si>
  <si>
    <t>2025년 8월 5주</t>
  </si>
  <si>
    <t>2025년 9월 1주</t>
  </si>
  <si>
    <t>2025년 9월 2주</t>
  </si>
  <si>
    <t>2025년 9월 3주</t>
  </si>
  <si>
    <t>2025년 9월 4주</t>
  </si>
  <si>
    <t>2025년 10월 1주</t>
  </si>
  <si>
    <t>2025년 10월 2주</t>
  </si>
  <si>
    <t>2025년 10월 3주</t>
  </si>
  <si>
    <t>2025년 10월 4주</t>
  </si>
  <si>
    <t>2025년 10월 5주</t>
  </si>
  <si>
    <t>2025년 11월 1주</t>
  </si>
  <si>
    <t>2025년 11월 2주</t>
  </si>
  <si>
    <t>2025년 11월 3주</t>
  </si>
  <si>
    <t>2025년 11월 4주</t>
  </si>
  <si>
    <t>지급액</t>
  </si>
  <si>
    <t>사장님</t>
  </si>
  <si>
    <t>국민은행</t>
  </si>
  <si>
    <t>123456789012</t>
  </si>
  <si>
    <t>김영수</t>
  </si>
  <si>
    <t>신한은행</t>
  </si>
  <si>
    <t>223456789012</t>
  </si>
  <si>
    <t>이미영</t>
  </si>
  <si>
    <t>우리은행</t>
  </si>
  <si>
    <t>323456789012</t>
  </si>
  <si>
    <t>박철수</t>
  </si>
  <si>
    <t>하나은행</t>
  </si>
  <si>
    <t>423456789012</t>
  </si>
  <si>
    <t>최영희</t>
  </si>
  <si>
    <t>기업은행</t>
  </si>
  <si>
    <t>523456789012</t>
  </si>
  <si>
    <t>정민수</t>
  </si>
  <si>
    <t>농협은행</t>
  </si>
  <si>
    <t>623456789012</t>
  </si>
  <si>
    <t>강민수</t>
  </si>
  <si>
    <t>신협</t>
  </si>
  <si>
    <t>723456789012</t>
  </si>
  <si>
    <t>합계</t>
  </si>
  <si>
    <t>총합계</t>
  </si>
  <si>
    <t>사(3) - 승</t>
    <phoneticPr fontId="1" type="noConversion"/>
  </si>
  <si>
    <t>사(2) - 추1/2</t>
    <phoneticPr fontId="1" type="noConversion"/>
  </si>
  <si>
    <t>김(2) - 승</t>
    <phoneticPr fontId="1" type="noConversion"/>
  </si>
  <si>
    <t>이(1) - 추1/1</t>
    <phoneticPr fontId="1" type="noConversion"/>
  </si>
  <si>
    <t>박(1) - 등</t>
    <phoneticPr fontId="1" type="noConversion"/>
  </si>
  <si>
    <t>최(1) - 등</t>
    <phoneticPr fontId="1" type="noConversion"/>
  </si>
  <si>
    <t>김(1) - 등</t>
    <phoneticPr fontId="1" type="noConversion"/>
  </si>
  <si>
    <t>이(1) - 등</t>
    <phoneticPr fontId="1" type="noConversion"/>
  </si>
  <si>
    <t>사(2) - 등/승</t>
    <phoneticPr fontId="1" type="noConversion"/>
  </si>
  <si>
    <t>김(2)- 추1/2</t>
    <phoneticPr fontId="1" type="noConversion"/>
  </si>
  <si>
    <t>이(2)- 승</t>
    <phoneticPr fontId="1" type="noConversion"/>
  </si>
  <si>
    <t>박(1)- 추1/1</t>
    <phoneticPr fontId="1" type="noConversion"/>
  </si>
  <si>
    <t>최(1)- 추1/1</t>
    <phoneticPr fontId="1" type="noConversion"/>
  </si>
  <si>
    <t>배율</t>
    <phoneticPr fontId="6" type="noConversion"/>
  </si>
  <si>
    <t>배당금액</t>
    <phoneticPr fontId="6" type="noConversion"/>
  </si>
  <si>
    <t>인원</t>
    <phoneticPr fontId="6" type="noConversion"/>
  </si>
  <si>
    <t>분배1</t>
    <phoneticPr fontId="6" type="noConversion"/>
  </si>
  <si>
    <t>1인분배</t>
    <phoneticPr fontId="6" type="noConversion"/>
  </si>
  <si>
    <t>1인1회</t>
    <phoneticPr fontId="6" type="noConversion"/>
  </si>
  <si>
    <t>정(1)- 추1/1</t>
    <phoneticPr fontId="1" type="noConversion"/>
  </si>
  <si>
    <t>강(1)- 등</t>
    <phoneticPr fontId="1" type="noConversion"/>
  </si>
  <si>
    <t>정(1) - 등</t>
    <phoneticPr fontId="1" type="noConversion"/>
  </si>
  <si>
    <t>7월</t>
    <phoneticPr fontId="1" type="noConversion"/>
  </si>
  <si>
    <t>9월</t>
    <phoneticPr fontId="1" type="noConversion"/>
  </si>
  <si>
    <t>8월</t>
    <phoneticPr fontId="1" type="noConversion"/>
  </si>
  <si>
    <t>매출 월</t>
    <phoneticPr fontId="1" type="noConversion"/>
  </si>
  <si>
    <t>매출 총액</t>
    <phoneticPr fontId="6" type="noConversion"/>
  </si>
  <si>
    <t>주별총합</t>
    <phoneticPr fontId="1" type="noConversion"/>
  </si>
  <si>
    <t>월별총합</t>
    <phoneticPr fontId="1" type="noConversion"/>
  </si>
  <si>
    <t>지급대상자</t>
    <phoneticPr fontId="1" type="noConversion"/>
  </si>
  <si>
    <t xml:space="preserve"> 8월 1주</t>
  </si>
  <si>
    <t xml:space="preserve"> 8월 2주</t>
  </si>
  <si>
    <t xml:space="preserve"> 8월 3주</t>
  </si>
  <si>
    <t xml:space="preserve"> 8월 4주</t>
  </si>
  <si>
    <t xml:space="preserve"> 8월 5주</t>
  </si>
  <si>
    <t xml:space="preserve"> 9월 1주</t>
  </si>
  <si>
    <t xml:space="preserve"> 9월 2주</t>
  </si>
  <si>
    <t xml:space="preserve"> 9월 3주</t>
  </si>
  <si>
    <t xml:space="preserve"> 9월 4주</t>
  </si>
  <si>
    <t xml:space="preserve"> 10월 1주</t>
  </si>
  <si>
    <t xml:space="preserve"> 10월 2주</t>
  </si>
  <si>
    <t xml:space="preserve"> 10월 3주</t>
  </si>
  <si>
    <t xml:space="preserve"> 10월 4주</t>
  </si>
  <si>
    <t xml:space="preserve"> 10월 5주</t>
  </si>
  <si>
    <t xml:space="preserve"> 11월 1주</t>
  </si>
  <si>
    <t xml:space="preserve"> 11월 2주</t>
  </si>
  <si>
    <t xml:space="preserve"> 11월 3주</t>
  </si>
  <si>
    <t xml:space="preserve"> 11월 4주</t>
  </si>
  <si>
    <t>사(2)- 추2(1)</t>
    <phoneticPr fontId="1" type="noConversion"/>
  </si>
  <si>
    <t>한(1) - 등</t>
    <phoneticPr fontId="1" type="noConversion"/>
  </si>
  <si>
    <t>황(1) -등</t>
    <phoneticPr fontId="1" type="noConversion"/>
  </si>
  <si>
    <t>한2(2) -등승</t>
    <phoneticPr fontId="1" type="noConversion"/>
  </si>
  <si>
    <t>사1(2)-추2(2)</t>
    <phoneticPr fontId="1" type="noConversion"/>
  </si>
  <si>
    <t>이(2)-승</t>
    <phoneticPr fontId="1" type="noConversion"/>
  </si>
  <si>
    <t>한(1)-추1(1)</t>
    <phoneticPr fontId="1" type="noConversion"/>
  </si>
  <si>
    <t>김(1) - 추(1)</t>
    <phoneticPr fontId="1" type="noConversion"/>
  </si>
  <si>
    <t>이(1) - 추(1)</t>
    <phoneticPr fontId="1" type="noConversion"/>
  </si>
  <si>
    <t>황(1)-추1(1)</t>
    <phoneticPr fontId="1" type="noConversion"/>
  </si>
  <si>
    <t>황2(1)-추1(1)</t>
    <phoneticPr fontId="1" type="noConversion"/>
  </si>
  <si>
    <t>한2(2)-추2(1)</t>
    <phoneticPr fontId="1" type="noConversion"/>
  </si>
  <si>
    <t>최(1)-등</t>
    <phoneticPr fontId="1" type="noConversion"/>
  </si>
  <si>
    <t>최2(1)-등</t>
    <phoneticPr fontId="1" type="noConversion"/>
  </si>
  <si>
    <t>한지(1)-등</t>
    <phoneticPr fontId="1" type="noConversion"/>
  </si>
  <si>
    <t>이정(1)-등</t>
    <phoneticPr fontId="1" type="noConversion"/>
  </si>
  <si>
    <t>김태(1)-등</t>
    <phoneticPr fontId="1" type="noConversion"/>
  </si>
  <si>
    <t>정우(1)-등</t>
    <phoneticPr fontId="1" type="noConversion"/>
  </si>
  <si>
    <t>정우2(1)-등</t>
    <phoneticPr fontId="1" type="noConversion"/>
  </si>
  <si>
    <t>정우3(1)-등</t>
    <phoneticPr fontId="1" type="noConversion"/>
  </si>
  <si>
    <t>김(1)-종료</t>
    <phoneticPr fontId="1" type="noConversion"/>
  </si>
  <si>
    <t>사1(2)-종료</t>
    <phoneticPr fontId="1" type="noConversion"/>
  </si>
  <si>
    <t>이(2)-추2(1)</t>
    <phoneticPr fontId="1" type="noConversion"/>
  </si>
  <si>
    <t>한(1)-종료</t>
    <phoneticPr fontId="1" type="noConversion"/>
  </si>
  <si>
    <t>한2(2)-추2(2)</t>
    <phoneticPr fontId="1" type="noConversion"/>
  </si>
  <si>
    <t>황2(1)-종료</t>
    <phoneticPr fontId="1" type="noConversion"/>
  </si>
  <si>
    <t>황(1)-종료</t>
    <phoneticPr fontId="1" type="noConversion"/>
  </si>
  <si>
    <t>최(1)-추1(1)</t>
    <phoneticPr fontId="1" type="noConversion"/>
  </si>
  <si>
    <t>최2(1)-추1(1)</t>
    <phoneticPr fontId="1" type="noConversion"/>
  </si>
  <si>
    <t>한지(1)-추1(1)</t>
    <phoneticPr fontId="1" type="noConversion"/>
  </si>
  <si>
    <t>이정(1)-추1(1)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</si>
</sst>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1F478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E651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b/>
      <sz val="8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E3F2FD"/>
      </patternFill>
    </fill>
    <fill>
      <patternFill patternType="solid">
        <fgColor rgb="FFF5F5F5"/>
      </patternFill>
    </fill>
    <fill>
      <patternFill patternType="solid">
        <fgColor rgb="FFFFF3E0"/>
      </patternFill>
    </fill>
    <fill>
      <patternFill patternType="solid">
        <fgColor rgb="FFE8E8E8"/>
      </patternFill>
    </fill>
    <fill>
      <patternFill patternType="solid">
        <fgColor rgb="FFD0E0F0"/>
      </patternFill>
    </fill>
    <fill>
      <patternFill patternType="solid">
        <fgColor rgb="FFFFFFCC"/>
      </patternFill>
    </fill>
    <fill>
      <patternFill patternType="solid">
        <fgColor rgb="FFF0F0F0"/>
      </patternFill>
    </fill>
    <fill>
      <patternFill patternType="solid">
        <fgColor rgb="FFFFE0B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3" fillId="0" borderId="0" xfId="0" applyFont="1" applyAlignment="1">
      <alignment horizontal="left" vertical="center"/>
    </xf>
    <xf numFmtId="0" fontId="4" fillId="4" borderId="1" xfId="0" applyFont="1" applyFill="1" applyBorder="1"/>
    <xf numFmtId="0" fontId="5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3" fontId="4" fillId="8" borderId="2" xfId="0" applyNumberFormat="1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right" vertical="center"/>
    </xf>
    <xf numFmtId="3" fontId="4" fillId="10" borderId="2" xfId="0" applyNumberFormat="1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7" fillId="0" borderId="3" xfId="0" applyNumberFormat="1" applyFont="1" applyBorder="1" applyAlignment="1">
      <alignment vertical="center"/>
    </xf>
    <xf numFmtId="0" fontId="3" fillId="11" borderId="3" xfId="0" applyFont="1" applyFill="1" applyBorder="1"/>
    <xf numFmtId="0" fontId="7" fillId="11" borderId="3" xfId="0" applyFont="1" applyFill="1" applyBorder="1" applyAlignment="1">
      <alignment vertical="center"/>
    </xf>
    <xf numFmtId="0" fontId="3" fillId="0" borderId="4" xfId="0" applyFont="1" applyBorder="1"/>
    <xf numFmtId="3" fontId="4" fillId="7" borderId="5" xfId="0" applyNumberFormat="1" applyFont="1" applyFill="1" applyBorder="1" applyAlignment="1">
      <alignment horizontal="right" vertical="center"/>
    </xf>
    <xf numFmtId="3" fontId="3" fillId="0" borderId="6" xfId="0" applyNumberFormat="1" applyFont="1" applyBorder="1"/>
    <xf numFmtId="3" fontId="3" fillId="0" borderId="7" xfId="0" applyNumberFormat="1" applyFont="1" applyBorder="1"/>
    <xf numFmtId="0" fontId="3" fillId="0" borderId="8" xfId="0" applyFont="1" applyBorder="1"/>
    <xf numFmtId="3" fontId="3" fillId="0" borderId="0" xfId="0" applyNumberFormat="1" applyFont="1"/>
    <xf numFmtId="3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3" fontId="4" fillId="7" borderId="12" xfId="0" applyNumberFormat="1" applyFont="1" applyFill="1" applyBorder="1" applyAlignment="1">
      <alignment horizontal="right" vertical="center"/>
    </xf>
    <xf numFmtId="3" fontId="4" fillId="7" borderId="13" xfId="0" applyNumberFormat="1" applyFont="1" applyFill="1" applyBorder="1" applyAlignment="1">
      <alignment horizontal="right" vertical="center"/>
    </xf>
    <xf numFmtId="0" fontId="3" fillId="0" borderId="14" xfId="0" applyFont="1" applyBorder="1"/>
    <xf numFmtId="0" fontId="3" fillId="0" borderId="15" xfId="0" applyFont="1" applyBorder="1"/>
    <xf numFmtId="3" fontId="4" fillId="7" borderId="17" xfId="0" applyNumberFormat="1" applyFont="1" applyFill="1" applyBorder="1" applyAlignment="1">
      <alignment horizontal="right" vertical="center"/>
    </xf>
    <xf numFmtId="3" fontId="4" fillId="7" borderId="18" xfId="0" applyNumberFormat="1" applyFont="1" applyFill="1" applyBorder="1" applyAlignment="1">
      <alignment horizontal="right" vertical="center"/>
    </xf>
    <xf numFmtId="3" fontId="4" fillId="7" borderId="19" xfId="0" applyNumberFormat="1" applyFont="1" applyFill="1" applyBorder="1" applyAlignment="1">
      <alignment horizontal="right" vertical="center"/>
    </xf>
    <xf numFmtId="3" fontId="4" fillId="7" borderId="20" xfId="0" applyNumberFormat="1" applyFont="1" applyFill="1" applyBorder="1" applyAlignment="1">
      <alignment horizontal="right" vertical="center"/>
    </xf>
    <xf numFmtId="0" fontId="3" fillId="0" borderId="9" xfId="0" applyFont="1" applyBorder="1"/>
    <xf numFmtId="0" fontId="3" fillId="0" borderId="21" xfId="0" applyFont="1" applyBorder="1"/>
    <xf numFmtId="3" fontId="4" fillId="7" borderId="22" xfId="0" applyNumberFormat="1" applyFont="1" applyFill="1" applyBorder="1" applyAlignment="1">
      <alignment horizontal="right" vertical="center"/>
    </xf>
    <xf numFmtId="3" fontId="3" fillId="0" borderId="4" xfId="0" applyNumberFormat="1" applyFont="1" applyBorder="1"/>
    <xf numFmtId="3" fontId="3" fillId="0" borderId="8" xfId="0" applyNumberFormat="1" applyFont="1" applyBorder="1"/>
    <xf numFmtId="3" fontId="4" fillId="7" borderId="23" xfId="0" applyNumberFormat="1" applyFont="1" applyFill="1" applyBorder="1" applyAlignment="1">
      <alignment horizontal="right" vertical="center"/>
    </xf>
    <xf numFmtId="0" fontId="3" fillId="12" borderId="14" xfId="0" applyFont="1" applyFill="1" applyBorder="1"/>
    <xf numFmtId="3" fontId="3" fillId="12" borderId="14" xfId="0" applyNumberFormat="1" applyFont="1" applyFill="1" applyBorder="1"/>
    <xf numFmtId="3" fontId="3" fillId="12" borderId="15" xfId="0" applyNumberFormat="1" applyFont="1" applyFill="1" applyBorder="1"/>
    <xf numFmtId="3" fontId="3" fillId="12" borderId="16" xfId="0" applyNumberFormat="1" applyFont="1" applyFill="1" applyBorder="1"/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3" fontId="4" fillId="13" borderId="2" xfId="0" applyNumberFormat="1" applyFont="1" applyFill="1" applyBorder="1" applyAlignment="1">
      <alignment horizontal="right" vertical="center"/>
    </xf>
    <xf numFmtId="3" fontId="4" fillId="14" borderId="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23</xdr:row>
      <xdr:rowOff>161924</xdr:rowOff>
    </xdr:from>
    <xdr:to>
      <xdr:col>5</xdr:col>
      <xdr:colOff>340533</xdr:colOff>
      <xdr:row>38</xdr:row>
      <xdr:rowOff>114299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F33EF4-8B86-C26A-CD39-05624C4D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4457699"/>
          <a:ext cx="3121832" cy="2524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258536</xdr:colOff>
      <xdr:row>3</xdr:row>
      <xdr:rowOff>122464</xdr:rowOff>
    </xdr:from>
    <xdr:to>
      <xdr:col>30</xdr:col>
      <xdr:colOff>237702</xdr:colOff>
      <xdr:row>24</xdr:row>
      <xdr:rowOff>122465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58CE7C-E963-F572-03D8-083085C60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6857" y="653143"/>
          <a:ext cx="3380952" cy="3714751"/>
        </a:xfrm>
        <a:prstGeom prst="rect">
          <a:avLst/>
        </a:prstGeom>
      </xdr:spPr>
    </xdr:pic>
    <xdr:clientData/>
  </xdr:twoCellAnchor>
  <xdr:twoCellAnchor editAs="oneCell">
    <xdr:from>
      <xdr:col>27</xdr:col>
      <xdr:colOff>408215</xdr:colOff>
      <xdr:row>25</xdr:row>
      <xdr:rowOff>122465</xdr:rowOff>
    </xdr:from>
    <xdr:to>
      <xdr:col>33</xdr:col>
      <xdr:colOff>630834</xdr:colOff>
      <xdr:row>59</xdr:row>
      <xdr:rowOff>174774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E24E4EB-857C-3A9E-27F9-C15F384B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51" y="4544786"/>
          <a:ext cx="4304762" cy="60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163286</xdr:colOff>
      <xdr:row>13</xdr:row>
      <xdr:rowOff>122465</xdr:rowOff>
    </xdr:from>
    <xdr:to>
      <xdr:col>9</xdr:col>
      <xdr:colOff>666750</xdr:colOff>
      <xdr:row>35</xdr:row>
      <xdr:rowOff>65905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818638-9C3E-2624-1724-77A8ECBC4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3607" y="2422072"/>
          <a:ext cx="3442607" cy="3835083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5</xdr:row>
      <xdr:rowOff>136072</xdr:rowOff>
    </xdr:from>
    <xdr:to>
      <xdr:col>4</xdr:col>
      <xdr:colOff>494964</xdr:colOff>
      <xdr:row>18</xdr:row>
      <xdr:rowOff>169798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7A6EBA2-FEBD-A1E1-3386-4195177D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786" y="1020536"/>
          <a:ext cx="2685714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opLeftCell="D31" workbookViewId="0">
      <selection activeCell="F52" sqref="F52:M56"/>
    </sheetView>
  </sheetViews>
  <sheetFormatPr defaultRowHeight="13.5" x14ac:dyDescent="0.25"/>
  <cols>
    <col min="1" max="1" width="5.125" style="1" customWidth="1"/>
    <col min="2" max="2" width="6.25" style="1" customWidth="1"/>
    <col min="3" max="3" width="4.75" style="1" customWidth="1"/>
    <col min="4" max="4" width="10.625" style="1" bestFit="1" customWidth="1"/>
    <col min="5" max="5" width="12.25" style="1" bestFit="1" customWidth="1"/>
    <col min="6" max="24" width="10.75" style="1" customWidth="1"/>
    <col min="25" max="16384" width="9" style="1"/>
  </cols>
  <sheetData>
    <row r="1" spans="1:23" ht="30" customHeight="1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3" spans="1:23" x14ac:dyDescent="0.25">
      <c r="A3" s="2" t="s">
        <v>1</v>
      </c>
      <c r="B3" s="3" t="s">
        <v>2</v>
      </c>
    </row>
    <row r="4" spans="1:23" x14ac:dyDescent="0.25">
      <c r="A4" s="2" t="s">
        <v>3</v>
      </c>
      <c r="B4" s="3" t="s">
        <v>4</v>
      </c>
    </row>
    <row r="5" spans="1:23" x14ac:dyDescent="0.25">
      <c r="A5" s="4" t="s">
        <v>5</v>
      </c>
      <c r="B5" s="5" t="s">
        <v>6</v>
      </c>
      <c r="C5" s="1" t="s">
        <v>7</v>
      </c>
      <c r="D5" s="4" t="s">
        <v>8</v>
      </c>
      <c r="E5" s="5" t="s">
        <v>9</v>
      </c>
      <c r="F5" s="1" t="s">
        <v>7</v>
      </c>
      <c r="G5" s="4" t="s">
        <v>10</v>
      </c>
      <c r="H5" s="5" t="s">
        <v>11</v>
      </c>
    </row>
    <row r="6" spans="1:23" x14ac:dyDescent="0.25">
      <c r="A6" s="2" t="s">
        <v>12</v>
      </c>
      <c r="B6" s="3" t="s">
        <v>13</v>
      </c>
    </row>
    <row r="8" spans="1:23" ht="24.95" customHeight="1" x14ac:dyDescent="0.25">
      <c r="A8" s="55" t="s">
        <v>14</v>
      </c>
      <c r="B8" s="55" t="s">
        <v>15</v>
      </c>
      <c r="C8" s="55" t="s">
        <v>16</v>
      </c>
      <c r="D8" s="55" t="s">
        <v>17</v>
      </c>
      <c r="E8" s="55" t="s">
        <v>18</v>
      </c>
      <c r="F8" s="7" t="s">
        <v>19</v>
      </c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  <c r="L8" s="7" t="s">
        <v>25</v>
      </c>
      <c r="M8" s="7" t="s">
        <v>26</v>
      </c>
      <c r="N8" s="7" t="s">
        <v>27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32</v>
      </c>
      <c r="T8" s="7" t="s">
        <v>33</v>
      </c>
      <c r="U8" s="7" t="s">
        <v>34</v>
      </c>
      <c r="V8" s="7" t="s">
        <v>35</v>
      </c>
      <c r="W8" s="7" t="s">
        <v>36</v>
      </c>
    </row>
    <row r="9" spans="1:23" x14ac:dyDescent="0.25">
      <c r="A9" s="55"/>
      <c r="B9" s="55"/>
      <c r="C9" s="55"/>
      <c r="D9" s="55"/>
      <c r="E9" s="55"/>
      <c r="F9" s="6" t="s">
        <v>37</v>
      </c>
      <c r="G9" s="6" t="s">
        <v>37</v>
      </c>
      <c r="H9" s="6" t="s">
        <v>37</v>
      </c>
      <c r="I9" s="6" t="s">
        <v>37</v>
      </c>
      <c r="J9" s="6" t="s">
        <v>37</v>
      </c>
      <c r="K9" s="6" t="s">
        <v>37</v>
      </c>
      <c r="L9" s="6" t="s">
        <v>37</v>
      </c>
      <c r="M9" s="6" t="s">
        <v>37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</row>
    <row r="10" spans="1:23" s="10" customFormat="1" x14ac:dyDescent="0.3">
      <c r="A10" s="8">
        <v>1</v>
      </c>
      <c r="B10" s="8" t="s">
        <v>38</v>
      </c>
      <c r="C10" s="8" t="s">
        <v>7</v>
      </c>
      <c r="D10" s="8" t="s">
        <v>39</v>
      </c>
      <c r="E10" s="8" t="s">
        <v>40</v>
      </c>
      <c r="F10" s="9">
        <v>81000</v>
      </c>
      <c r="G10" s="9">
        <v>81000</v>
      </c>
      <c r="H10" s="9">
        <v>81000</v>
      </c>
      <c r="I10" s="9">
        <v>81000</v>
      </c>
      <c r="J10" s="9">
        <v>81000</v>
      </c>
      <c r="K10" s="9">
        <v>121500</v>
      </c>
      <c r="L10" s="9">
        <v>121500</v>
      </c>
      <c r="M10" s="9">
        <v>121500</v>
      </c>
      <c r="N10" s="9">
        <v>121500</v>
      </c>
      <c r="O10" s="9">
        <v>105300</v>
      </c>
      <c r="P10" s="9">
        <v>24300</v>
      </c>
      <c r="Q10" s="9">
        <v>24300</v>
      </c>
      <c r="R10" s="9">
        <v>24300</v>
      </c>
      <c r="S10" s="9">
        <v>24300</v>
      </c>
      <c r="T10" s="9">
        <v>24300</v>
      </c>
      <c r="U10" s="9">
        <v>24300</v>
      </c>
      <c r="V10" s="9">
        <v>24300</v>
      </c>
      <c r="W10" s="9">
        <v>24300</v>
      </c>
    </row>
    <row r="11" spans="1:23" s="10" customFormat="1" x14ac:dyDescent="0.3">
      <c r="A11" s="8">
        <v>2</v>
      </c>
      <c r="B11" s="8" t="s">
        <v>41</v>
      </c>
      <c r="C11" s="8" t="s">
        <v>7</v>
      </c>
      <c r="D11" s="8" t="s">
        <v>42</v>
      </c>
      <c r="E11" s="8" t="s">
        <v>43</v>
      </c>
      <c r="F11" s="9">
        <v>24000</v>
      </c>
      <c r="G11" s="9">
        <v>24000</v>
      </c>
      <c r="H11" s="9">
        <v>24000</v>
      </c>
      <c r="I11" s="9">
        <v>24000</v>
      </c>
      <c r="J11" s="9">
        <v>24000</v>
      </c>
      <c r="K11" s="9">
        <v>64500</v>
      </c>
      <c r="L11" s="9">
        <v>64500</v>
      </c>
      <c r="M11" s="9">
        <v>64500</v>
      </c>
      <c r="N11" s="9">
        <v>64500</v>
      </c>
      <c r="O11" s="9">
        <v>74800</v>
      </c>
      <c r="P11" s="9">
        <v>50800</v>
      </c>
      <c r="Q11" s="9">
        <v>50800</v>
      </c>
      <c r="R11" s="9">
        <v>50800</v>
      </c>
      <c r="S11" s="9">
        <v>50800</v>
      </c>
      <c r="T11" s="9">
        <v>50800</v>
      </c>
      <c r="U11" s="9">
        <v>10300</v>
      </c>
      <c r="V11" s="9">
        <v>10300</v>
      </c>
      <c r="W11" s="9">
        <v>10300</v>
      </c>
    </row>
    <row r="12" spans="1:23" s="10" customFormat="1" x14ac:dyDescent="0.3">
      <c r="A12" s="8">
        <v>3</v>
      </c>
      <c r="B12" s="8" t="s">
        <v>44</v>
      </c>
      <c r="C12" s="8" t="s">
        <v>7</v>
      </c>
      <c r="D12" s="8" t="s">
        <v>45</v>
      </c>
      <c r="E12" s="8" t="s">
        <v>46</v>
      </c>
      <c r="F12" s="9">
        <v>24000</v>
      </c>
      <c r="G12" s="9">
        <v>24000</v>
      </c>
      <c r="H12" s="9">
        <v>24000</v>
      </c>
      <c r="I12" s="9">
        <v>24000</v>
      </c>
      <c r="J12" s="9">
        <v>24000</v>
      </c>
      <c r="K12" s="9">
        <v>36000</v>
      </c>
      <c r="L12" s="9">
        <v>36000</v>
      </c>
      <c r="M12" s="9">
        <v>36000</v>
      </c>
      <c r="N12" s="9">
        <v>36000</v>
      </c>
      <c r="O12" s="9">
        <v>34300</v>
      </c>
      <c r="P12" s="9">
        <v>10300</v>
      </c>
      <c r="Q12" s="9">
        <v>10300</v>
      </c>
      <c r="R12" s="9">
        <v>10300</v>
      </c>
      <c r="S12" s="9">
        <v>10300</v>
      </c>
      <c r="T12" s="9">
        <v>10300</v>
      </c>
      <c r="U12" s="9">
        <v>10300</v>
      </c>
      <c r="V12" s="9">
        <v>10300</v>
      </c>
      <c r="W12" s="9">
        <v>10300</v>
      </c>
    </row>
    <row r="13" spans="1:23" s="10" customFormat="1" x14ac:dyDescent="0.3">
      <c r="A13" s="8">
        <v>4</v>
      </c>
      <c r="B13" s="8" t="s">
        <v>47</v>
      </c>
      <c r="C13" s="8" t="s">
        <v>7</v>
      </c>
      <c r="D13" s="8" t="s">
        <v>48</v>
      </c>
      <c r="E13" s="8" t="s">
        <v>49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12000</v>
      </c>
      <c r="L13" s="9">
        <v>12000</v>
      </c>
      <c r="M13" s="9">
        <v>12000</v>
      </c>
      <c r="N13" s="9">
        <v>12000</v>
      </c>
      <c r="O13" s="9">
        <v>16000</v>
      </c>
      <c r="P13" s="9">
        <v>16000</v>
      </c>
      <c r="Q13" s="9">
        <v>16000</v>
      </c>
      <c r="R13" s="9">
        <v>16000</v>
      </c>
      <c r="S13" s="9">
        <v>16000</v>
      </c>
      <c r="T13" s="9">
        <v>16000</v>
      </c>
      <c r="U13" s="9">
        <v>4000</v>
      </c>
      <c r="V13" s="9">
        <v>4000</v>
      </c>
      <c r="W13" s="9">
        <v>4000</v>
      </c>
    </row>
    <row r="14" spans="1:23" s="10" customFormat="1" x14ac:dyDescent="0.3">
      <c r="A14" s="8">
        <v>5</v>
      </c>
      <c r="B14" s="8" t="s">
        <v>50</v>
      </c>
      <c r="C14" s="8" t="s">
        <v>7</v>
      </c>
      <c r="D14" s="8" t="s">
        <v>51</v>
      </c>
      <c r="E14" s="8" t="s">
        <v>52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12000</v>
      </c>
      <c r="L14" s="9">
        <v>12000</v>
      </c>
      <c r="M14" s="9">
        <v>12000</v>
      </c>
      <c r="N14" s="9">
        <v>12000</v>
      </c>
      <c r="O14" s="9">
        <v>16000</v>
      </c>
      <c r="P14" s="9">
        <v>16000</v>
      </c>
      <c r="Q14" s="9">
        <v>16000</v>
      </c>
      <c r="R14" s="9">
        <v>16000</v>
      </c>
      <c r="S14" s="9">
        <v>16000</v>
      </c>
      <c r="T14" s="9">
        <v>16000</v>
      </c>
      <c r="U14" s="9">
        <v>4000</v>
      </c>
      <c r="V14" s="9">
        <v>4000</v>
      </c>
      <c r="W14" s="9">
        <v>4000</v>
      </c>
    </row>
    <row r="15" spans="1:23" s="10" customFormat="1" x14ac:dyDescent="0.3">
      <c r="A15" s="8">
        <v>6</v>
      </c>
      <c r="B15" s="8" t="s">
        <v>53</v>
      </c>
      <c r="C15" s="8" t="s">
        <v>7</v>
      </c>
      <c r="D15" s="8" t="s">
        <v>54</v>
      </c>
      <c r="E15" s="8" t="s">
        <v>55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12000</v>
      </c>
      <c r="L15" s="9">
        <v>12000</v>
      </c>
      <c r="M15" s="9">
        <v>12000</v>
      </c>
      <c r="N15" s="9">
        <v>12000</v>
      </c>
      <c r="O15" s="9">
        <v>16000</v>
      </c>
      <c r="P15" s="9">
        <v>16000</v>
      </c>
      <c r="Q15" s="9">
        <v>16000</v>
      </c>
      <c r="R15" s="9">
        <v>16000</v>
      </c>
      <c r="S15" s="9">
        <v>16000</v>
      </c>
      <c r="T15" s="9">
        <v>16000</v>
      </c>
      <c r="U15" s="9">
        <v>4000</v>
      </c>
      <c r="V15" s="9">
        <v>4000</v>
      </c>
      <c r="W15" s="9">
        <v>4000</v>
      </c>
    </row>
    <row r="16" spans="1:23" s="10" customFormat="1" x14ac:dyDescent="0.3">
      <c r="A16" s="8">
        <v>7</v>
      </c>
      <c r="B16" s="8" t="s">
        <v>56</v>
      </c>
      <c r="C16" s="8" t="s">
        <v>7</v>
      </c>
      <c r="D16" s="8" t="s">
        <v>57</v>
      </c>
      <c r="E16" s="8" t="s">
        <v>58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4000</v>
      </c>
      <c r="P16" s="9">
        <v>4000</v>
      </c>
      <c r="Q16" s="9">
        <v>4000</v>
      </c>
      <c r="R16" s="9">
        <v>4000</v>
      </c>
      <c r="S16" s="9">
        <v>4000</v>
      </c>
      <c r="T16" s="9">
        <v>4000</v>
      </c>
      <c r="U16" s="9">
        <v>4000</v>
      </c>
      <c r="V16" s="9">
        <v>4000</v>
      </c>
      <c r="W16" s="9">
        <v>4000</v>
      </c>
    </row>
    <row r="17" spans="1:23" x14ac:dyDescent="0.25">
      <c r="A17" s="11" t="s">
        <v>7</v>
      </c>
      <c r="B17" s="11" t="s">
        <v>7</v>
      </c>
      <c r="C17" s="11" t="s">
        <v>7</v>
      </c>
      <c r="D17" s="11" t="s">
        <v>7</v>
      </c>
      <c r="E17" s="11" t="s">
        <v>59</v>
      </c>
      <c r="F17" s="12">
        <v>129000</v>
      </c>
      <c r="G17" s="12">
        <v>129000</v>
      </c>
      <c r="H17" s="12">
        <v>129000</v>
      </c>
      <c r="I17" s="12">
        <v>129000</v>
      </c>
      <c r="J17" s="12">
        <v>129000</v>
      </c>
      <c r="K17" s="12">
        <v>258000</v>
      </c>
      <c r="L17" s="12">
        <v>258000</v>
      </c>
      <c r="M17" s="12">
        <v>258000</v>
      </c>
      <c r="N17" s="12">
        <v>258000</v>
      </c>
      <c r="O17" s="12">
        <v>266400</v>
      </c>
      <c r="P17" s="12">
        <v>137400</v>
      </c>
      <c r="Q17" s="12">
        <v>137400</v>
      </c>
      <c r="R17" s="12">
        <v>137400</v>
      </c>
      <c r="S17" s="12">
        <v>137400</v>
      </c>
      <c r="T17" s="12">
        <v>137400</v>
      </c>
      <c r="U17" s="12">
        <v>60900</v>
      </c>
      <c r="V17" s="12">
        <v>60900</v>
      </c>
      <c r="W17" s="12">
        <v>60900</v>
      </c>
    </row>
    <row r="18" spans="1:23" x14ac:dyDescent="0.25">
      <c r="A18" s="13" t="s">
        <v>7</v>
      </c>
      <c r="B18" s="13" t="s">
        <v>7</v>
      </c>
      <c r="C18" s="13" t="s">
        <v>7</v>
      </c>
      <c r="D18" s="13" t="s">
        <v>7</v>
      </c>
      <c r="E18" s="13" t="s">
        <v>60</v>
      </c>
      <c r="F18" s="14">
        <v>2813100</v>
      </c>
      <c r="G18" s="13" t="s">
        <v>7</v>
      </c>
      <c r="H18" s="13" t="s">
        <v>7</v>
      </c>
      <c r="I18" s="13" t="s">
        <v>7</v>
      </c>
      <c r="J18" s="13" t="s">
        <v>7</v>
      </c>
      <c r="K18" s="13" t="s">
        <v>7</v>
      </c>
      <c r="L18" s="13" t="s">
        <v>7</v>
      </c>
      <c r="M18" s="13" t="s">
        <v>7</v>
      </c>
      <c r="N18" s="13" t="s">
        <v>7</v>
      </c>
      <c r="O18" s="13" t="s">
        <v>7</v>
      </c>
      <c r="P18" s="13" t="s">
        <v>7</v>
      </c>
      <c r="Q18" s="13" t="s">
        <v>7</v>
      </c>
      <c r="R18" s="13" t="s">
        <v>7</v>
      </c>
      <c r="S18" s="13" t="s">
        <v>7</v>
      </c>
      <c r="T18" s="13" t="s">
        <v>7</v>
      </c>
      <c r="U18" s="13" t="s">
        <v>7</v>
      </c>
      <c r="V18" s="13" t="s">
        <v>7</v>
      </c>
      <c r="W18" s="13" t="s">
        <v>7</v>
      </c>
    </row>
    <row r="21" spans="1:23" x14ac:dyDescent="0.25">
      <c r="E21" s="1" t="s">
        <v>69</v>
      </c>
      <c r="F21" s="9">
        <v>81000</v>
      </c>
      <c r="G21" s="9">
        <v>81000</v>
      </c>
      <c r="H21" s="9">
        <v>81000</v>
      </c>
      <c r="I21" s="9">
        <v>81000</v>
      </c>
      <c r="J21" s="9">
        <v>81000</v>
      </c>
      <c r="K21" s="9">
        <v>81000</v>
      </c>
      <c r="L21" s="9">
        <v>81000</v>
      </c>
      <c r="M21" s="9">
        <v>81000</v>
      </c>
      <c r="N21" s="9">
        <v>81000</v>
      </c>
      <c r="O21" s="9">
        <v>81000</v>
      </c>
    </row>
    <row r="22" spans="1:23" x14ac:dyDescent="0.25">
      <c r="E22" s="1" t="s">
        <v>67</v>
      </c>
      <c r="F22" s="9">
        <v>24000</v>
      </c>
      <c r="G22" s="9">
        <v>24000</v>
      </c>
      <c r="H22" s="9">
        <v>24000</v>
      </c>
      <c r="I22" s="9">
        <v>24000</v>
      </c>
      <c r="J22" s="9">
        <v>24000</v>
      </c>
      <c r="K22" s="9">
        <v>24000</v>
      </c>
      <c r="L22" s="9">
        <v>24000</v>
      </c>
      <c r="M22" s="9">
        <v>24000</v>
      </c>
      <c r="N22" s="9">
        <v>24000</v>
      </c>
      <c r="O22" s="9">
        <v>24000</v>
      </c>
    </row>
    <row r="23" spans="1:23" x14ac:dyDescent="0.25">
      <c r="E23" s="1" t="s">
        <v>68</v>
      </c>
      <c r="F23" s="9">
        <v>24000</v>
      </c>
      <c r="G23" s="9">
        <v>24000</v>
      </c>
      <c r="H23" s="9">
        <v>24000</v>
      </c>
      <c r="I23" s="9">
        <v>24000</v>
      </c>
      <c r="J23" s="9">
        <v>24000</v>
      </c>
      <c r="K23" s="9">
        <v>24000</v>
      </c>
      <c r="L23" s="9">
        <v>24000</v>
      </c>
      <c r="M23" s="9">
        <v>24000</v>
      </c>
      <c r="N23" s="9">
        <v>24000</v>
      </c>
      <c r="O23" s="9">
        <v>24000</v>
      </c>
    </row>
    <row r="25" spans="1:23" x14ac:dyDescent="0.25">
      <c r="J25" s="1" t="s">
        <v>62</v>
      </c>
      <c r="K25" s="15">
        <v>40500</v>
      </c>
      <c r="L25" s="15">
        <v>40500</v>
      </c>
      <c r="M25" s="15">
        <v>40500</v>
      </c>
      <c r="N25" s="15">
        <v>40500</v>
      </c>
      <c r="O25" s="15"/>
      <c r="P25" s="15"/>
      <c r="Q25" s="15"/>
      <c r="R25" s="15"/>
      <c r="S25" s="15"/>
      <c r="T25" s="15"/>
    </row>
    <row r="26" spans="1:23" x14ac:dyDescent="0.25">
      <c r="J26" s="1" t="s">
        <v>63</v>
      </c>
      <c r="K26" s="9">
        <v>40500</v>
      </c>
      <c r="L26" s="9">
        <v>40500</v>
      </c>
      <c r="M26" s="9">
        <v>40500</v>
      </c>
      <c r="N26" s="9">
        <v>40500</v>
      </c>
      <c r="O26" s="9">
        <v>40500</v>
      </c>
      <c r="P26" s="9">
        <v>40500</v>
      </c>
      <c r="Q26" s="9">
        <v>40500</v>
      </c>
      <c r="R26" s="9">
        <v>40500</v>
      </c>
      <c r="S26" s="9">
        <v>40500</v>
      </c>
      <c r="T26" s="9">
        <v>40500</v>
      </c>
    </row>
    <row r="27" spans="1:23" x14ac:dyDescent="0.25">
      <c r="J27" s="1" t="s">
        <v>64</v>
      </c>
      <c r="K27" s="15">
        <v>12000</v>
      </c>
      <c r="L27" s="15">
        <v>12000</v>
      </c>
      <c r="M27" s="15">
        <v>12000</v>
      </c>
      <c r="N27" s="15">
        <v>12000</v>
      </c>
      <c r="O27" s="15"/>
      <c r="P27" s="15"/>
      <c r="Q27" s="15"/>
      <c r="R27" s="15"/>
      <c r="S27" s="15"/>
      <c r="T27" s="15"/>
    </row>
    <row r="28" spans="1:23" x14ac:dyDescent="0.25">
      <c r="J28" s="1" t="s">
        <v>65</v>
      </c>
      <c r="K28" s="9">
        <v>12000</v>
      </c>
      <c r="L28" s="9">
        <v>12000</v>
      </c>
      <c r="M28" s="9">
        <v>12000</v>
      </c>
      <c r="N28" s="9">
        <v>12000</v>
      </c>
      <c r="O28" s="9">
        <v>12000</v>
      </c>
      <c r="P28" s="9">
        <v>12000</v>
      </c>
      <c r="Q28" s="9">
        <v>12000</v>
      </c>
      <c r="R28" s="9">
        <v>12000</v>
      </c>
      <c r="S28" s="9">
        <v>12000</v>
      </c>
      <c r="T28" s="9">
        <v>12000</v>
      </c>
    </row>
    <row r="29" spans="1:23" x14ac:dyDescent="0.25">
      <c r="J29" s="1" t="s">
        <v>66</v>
      </c>
      <c r="K29" s="9">
        <v>12000</v>
      </c>
      <c r="L29" s="9">
        <v>12000</v>
      </c>
      <c r="M29" s="9">
        <v>12000</v>
      </c>
      <c r="N29" s="9">
        <v>12000</v>
      </c>
      <c r="O29" s="9">
        <v>12000</v>
      </c>
      <c r="P29" s="9">
        <v>12000</v>
      </c>
      <c r="Q29" s="9">
        <v>12000</v>
      </c>
      <c r="R29" s="9">
        <v>12000</v>
      </c>
      <c r="S29" s="9">
        <v>12000</v>
      </c>
      <c r="T29" s="9">
        <v>12000</v>
      </c>
    </row>
    <row r="30" spans="1:23" x14ac:dyDescent="0.25">
      <c r="J30" s="1" t="s">
        <v>82</v>
      </c>
      <c r="K30" s="9">
        <v>12000</v>
      </c>
      <c r="L30" s="9">
        <v>12000</v>
      </c>
      <c r="M30" s="9">
        <v>12000</v>
      </c>
      <c r="N30" s="9">
        <v>12000</v>
      </c>
      <c r="O30" s="9">
        <v>12000</v>
      </c>
      <c r="P30" s="9">
        <v>12000</v>
      </c>
      <c r="Q30" s="9">
        <v>12000</v>
      </c>
      <c r="R30" s="9">
        <v>12000</v>
      </c>
      <c r="S30" s="9">
        <v>12000</v>
      </c>
      <c r="T30" s="9">
        <v>12000</v>
      </c>
    </row>
    <row r="32" spans="1:23" x14ac:dyDescent="0.25">
      <c r="N32" s="1" t="s">
        <v>61</v>
      </c>
      <c r="O32" s="9">
        <v>24300</v>
      </c>
      <c r="P32" s="9">
        <v>24300</v>
      </c>
      <c r="Q32" s="9">
        <v>24300</v>
      </c>
      <c r="R32" s="9">
        <v>24300</v>
      </c>
      <c r="S32" s="9">
        <v>24300</v>
      </c>
      <c r="T32" s="9">
        <v>24300</v>
      </c>
      <c r="U32" s="9">
        <v>24300</v>
      </c>
      <c r="V32" s="9">
        <v>24300</v>
      </c>
      <c r="W32" s="9">
        <v>24300</v>
      </c>
    </row>
    <row r="33" spans="5:23" x14ac:dyDescent="0.25">
      <c r="N33" s="1" t="s">
        <v>70</v>
      </c>
      <c r="O33" s="15">
        <v>10300</v>
      </c>
      <c r="P33" s="15">
        <v>10300</v>
      </c>
      <c r="Q33" s="15">
        <v>10300</v>
      </c>
      <c r="R33" s="15">
        <v>10300</v>
      </c>
      <c r="S33" s="15">
        <v>10300</v>
      </c>
      <c r="T33" s="15">
        <v>10300</v>
      </c>
      <c r="U33" s="15">
        <v>10300</v>
      </c>
      <c r="V33" s="15">
        <v>10300</v>
      </c>
      <c r="W33" s="15">
        <v>10300</v>
      </c>
    </row>
    <row r="34" spans="5:23" x14ac:dyDescent="0.25">
      <c r="N34" s="1" t="s">
        <v>71</v>
      </c>
      <c r="O34" s="9">
        <v>10300</v>
      </c>
      <c r="P34" s="9">
        <v>10300</v>
      </c>
      <c r="Q34" s="9">
        <v>10300</v>
      </c>
      <c r="R34" s="9">
        <v>10300</v>
      </c>
      <c r="S34" s="9">
        <v>10300</v>
      </c>
      <c r="T34" s="9">
        <v>10300</v>
      </c>
      <c r="U34" s="9">
        <v>10300</v>
      </c>
      <c r="V34" s="9">
        <v>10300</v>
      </c>
      <c r="W34" s="9">
        <v>10300</v>
      </c>
    </row>
    <row r="35" spans="5:23" x14ac:dyDescent="0.25">
      <c r="N35" s="1" t="s">
        <v>72</v>
      </c>
      <c r="O35" s="15">
        <v>4000</v>
      </c>
      <c r="P35" s="15">
        <v>4000</v>
      </c>
      <c r="Q35" s="15">
        <v>4000</v>
      </c>
      <c r="R35" s="15">
        <v>4000</v>
      </c>
      <c r="S35" s="15">
        <v>4000</v>
      </c>
      <c r="T35" s="15">
        <v>4000</v>
      </c>
      <c r="U35" s="15">
        <v>4000</v>
      </c>
      <c r="V35" s="15">
        <v>4000</v>
      </c>
      <c r="W35" s="15">
        <v>4000</v>
      </c>
    </row>
    <row r="36" spans="5:23" x14ac:dyDescent="0.25">
      <c r="N36" s="1" t="s">
        <v>73</v>
      </c>
      <c r="O36" s="15">
        <v>4000</v>
      </c>
      <c r="P36" s="15">
        <v>4000</v>
      </c>
      <c r="Q36" s="15">
        <v>4000</v>
      </c>
      <c r="R36" s="15">
        <v>4000</v>
      </c>
      <c r="S36" s="15">
        <v>4000</v>
      </c>
      <c r="T36" s="15">
        <v>4000</v>
      </c>
      <c r="U36" s="15">
        <v>4000</v>
      </c>
      <c r="V36" s="15">
        <v>4000</v>
      </c>
      <c r="W36" s="15">
        <v>4000</v>
      </c>
    </row>
    <row r="37" spans="5:23" x14ac:dyDescent="0.25">
      <c r="N37" s="1" t="s">
        <v>80</v>
      </c>
      <c r="O37" s="15">
        <v>4000</v>
      </c>
      <c r="P37" s="15">
        <v>4000</v>
      </c>
      <c r="Q37" s="15">
        <v>4000</v>
      </c>
      <c r="R37" s="15">
        <v>4000</v>
      </c>
      <c r="S37" s="15">
        <v>4000</v>
      </c>
      <c r="T37" s="15">
        <v>4000</v>
      </c>
      <c r="U37" s="15">
        <v>4000</v>
      </c>
      <c r="V37" s="15">
        <v>4000</v>
      </c>
      <c r="W37" s="15">
        <v>4000</v>
      </c>
    </row>
    <row r="38" spans="5:23" x14ac:dyDescent="0.25">
      <c r="N38" s="1" t="s">
        <v>81</v>
      </c>
      <c r="O38" s="9">
        <v>4000</v>
      </c>
      <c r="P38" s="9">
        <v>4000</v>
      </c>
      <c r="Q38" s="9">
        <v>4000</v>
      </c>
      <c r="R38" s="9">
        <v>4000</v>
      </c>
      <c r="S38" s="9">
        <v>4000</v>
      </c>
      <c r="T38" s="9">
        <v>4000</v>
      </c>
      <c r="U38" s="9">
        <v>4000</v>
      </c>
      <c r="V38" s="9">
        <v>4000</v>
      </c>
      <c r="W38" s="9">
        <v>4000</v>
      </c>
    </row>
    <row r="39" spans="5:23" ht="14.25" thickBot="1" x14ac:dyDescent="0.3"/>
    <row r="40" spans="5:23" ht="14.25" thickBot="1" x14ac:dyDescent="0.3">
      <c r="E40" s="32" t="s">
        <v>90</v>
      </c>
      <c r="F40" s="48" t="s">
        <v>19</v>
      </c>
      <c r="G40" s="48" t="s">
        <v>20</v>
      </c>
      <c r="H40" s="48" t="s">
        <v>21</v>
      </c>
      <c r="I40" s="48" t="s">
        <v>22</v>
      </c>
      <c r="J40" s="50" t="s">
        <v>23</v>
      </c>
      <c r="K40" s="52" t="s">
        <v>24</v>
      </c>
      <c r="L40" s="48" t="s">
        <v>25</v>
      </c>
      <c r="M40" s="48" t="s">
        <v>26</v>
      </c>
      <c r="N40" s="49" t="s">
        <v>27</v>
      </c>
      <c r="O40" s="51" t="s">
        <v>28</v>
      </c>
      <c r="P40" s="48" t="s">
        <v>29</v>
      </c>
      <c r="Q40" s="48" t="s">
        <v>30</v>
      </c>
      <c r="R40" s="48" t="s">
        <v>31</v>
      </c>
      <c r="S40" s="50" t="s">
        <v>32</v>
      </c>
      <c r="T40" s="52" t="s">
        <v>33</v>
      </c>
      <c r="U40" s="48" t="s">
        <v>34</v>
      </c>
      <c r="V40" s="48" t="s">
        <v>35</v>
      </c>
      <c r="W40" s="49" t="s">
        <v>36</v>
      </c>
    </row>
    <row r="41" spans="5:23" x14ac:dyDescent="0.25">
      <c r="E41" s="21" t="s">
        <v>61</v>
      </c>
      <c r="F41" s="34">
        <v>81000</v>
      </c>
      <c r="G41" s="22">
        <v>81000</v>
      </c>
      <c r="H41" s="22">
        <v>81000</v>
      </c>
      <c r="I41" s="22">
        <v>81000</v>
      </c>
      <c r="J41" s="35">
        <v>81000</v>
      </c>
      <c r="K41" s="41">
        <f>K21+K25</f>
        <v>121500</v>
      </c>
      <c r="L41" s="23">
        <f t="shared" ref="L41:N41" si="0">L21+L25</f>
        <v>121500</v>
      </c>
      <c r="M41" s="23">
        <f t="shared" si="0"/>
        <v>121500</v>
      </c>
      <c r="N41" s="24">
        <f t="shared" si="0"/>
        <v>121500</v>
      </c>
      <c r="O41" s="41">
        <f>O21+O25+O32</f>
        <v>105300</v>
      </c>
      <c r="P41" s="23">
        <f t="shared" ref="P41:W41" si="1">P21+P25+P32</f>
        <v>24300</v>
      </c>
      <c r="Q41" s="23">
        <f t="shared" si="1"/>
        <v>24300</v>
      </c>
      <c r="R41" s="23">
        <f t="shared" si="1"/>
        <v>24300</v>
      </c>
      <c r="S41" s="24">
        <f t="shared" si="1"/>
        <v>24300</v>
      </c>
      <c r="T41" s="23">
        <f t="shared" si="1"/>
        <v>24300</v>
      </c>
      <c r="U41" s="23">
        <f t="shared" si="1"/>
        <v>24300</v>
      </c>
      <c r="V41" s="23">
        <f t="shared" si="1"/>
        <v>24300</v>
      </c>
      <c r="W41" s="24">
        <f t="shared" si="1"/>
        <v>24300</v>
      </c>
    </row>
    <row r="42" spans="5:23" x14ac:dyDescent="0.25">
      <c r="E42" s="25" t="s">
        <v>70</v>
      </c>
      <c r="F42" s="36">
        <v>24000</v>
      </c>
      <c r="G42" s="9">
        <v>24000</v>
      </c>
      <c r="H42" s="9">
        <v>24000</v>
      </c>
      <c r="I42" s="9">
        <v>24000</v>
      </c>
      <c r="J42" s="37">
        <v>24000</v>
      </c>
      <c r="K42" s="42">
        <f t="shared" ref="K42:N42" si="2">K22+K26</f>
        <v>64500</v>
      </c>
      <c r="L42" s="26">
        <f t="shared" si="2"/>
        <v>64500</v>
      </c>
      <c r="M42" s="26">
        <f t="shared" si="2"/>
        <v>64500</v>
      </c>
      <c r="N42" s="27">
        <f t="shared" si="2"/>
        <v>64500</v>
      </c>
      <c r="O42" s="42">
        <f t="shared" ref="O42:W42" si="3">O22+O26+O33</f>
        <v>74800</v>
      </c>
      <c r="P42" s="26">
        <f t="shared" si="3"/>
        <v>50800</v>
      </c>
      <c r="Q42" s="26">
        <f t="shared" si="3"/>
        <v>50800</v>
      </c>
      <c r="R42" s="26">
        <f t="shared" si="3"/>
        <v>50800</v>
      </c>
      <c r="S42" s="27">
        <f t="shared" si="3"/>
        <v>50800</v>
      </c>
      <c r="T42" s="26">
        <f t="shared" si="3"/>
        <v>50800</v>
      </c>
      <c r="U42" s="26">
        <f t="shared" si="3"/>
        <v>10300</v>
      </c>
      <c r="V42" s="26">
        <f t="shared" si="3"/>
        <v>10300</v>
      </c>
      <c r="W42" s="27">
        <f t="shared" si="3"/>
        <v>10300</v>
      </c>
    </row>
    <row r="43" spans="5:23" x14ac:dyDescent="0.25">
      <c r="E43" s="25" t="s">
        <v>71</v>
      </c>
      <c r="F43" s="36">
        <v>24000</v>
      </c>
      <c r="G43" s="9">
        <v>24000</v>
      </c>
      <c r="H43" s="9">
        <v>24000</v>
      </c>
      <c r="I43" s="9">
        <v>24000</v>
      </c>
      <c r="J43" s="37">
        <v>24000</v>
      </c>
      <c r="K43" s="42">
        <f t="shared" ref="K43:N43" si="4">K23+K27</f>
        <v>36000</v>
      </c>
      <c r="L43" s="26">
        <f t="shared" si="4"/>
        <v>36000</v>
      </c>
      <c r="M43" s="26">
        <f t="shared" si="4"/>
        <v>36000</v>
      </c>
      <c r="N43" s="27">
        <f t="shared" si="4"/>
        <v>36000</v>
      </c>
      <c r="O43" s="42">
        <f t="shared" ref="O43:W43" si="5">O23+O27+O34</f>
        <v>34300</v>
      </c>
      <c r="P43" s="26">
        <f t="shared" si="5"/>
        <v>10300</v>
      </c>
      <c r="Q43" s="26">
        <f t="shared" si="5"/>
        <v>10300</v>
      </c>
      <c r="R43" s="26">
        <f t="shared" si="5"/>
        <v>10300</v>
      </c>
      <c r="S43" s="27">
        <f t="shared" si="5"/>
        <v>10300</v>
      </c>
      <c r="T43" s="26">
        <f t="shared" si="5"/>
        <v>10300</v>
      </c>
      <c r="U43" s="26">
        <f t="shared" si="5"/>
        <v>10300</v>
      </c>
      <c r="V43" s="26">
        <f t="shared" si="5"/>
        <v>10300</v>
      </c>
      <c r="W43" s="27">
        <f t="shared" si="5"/>
        <v>10300</v>
      </c>
    </row>
    <row r="44" spans="5:23" x14ac:dyDescent="0.25">
      <c r="E44" s="25" t="s">
        <v>72</v>
      </c>
      <c r="F44" s="25">
        <v>0</v>
      </c>
      <c r="G44" s="1">
        <v>0</v>
      </c>
      <c r="H44" s="1">
        <v>0</v>
      </c>
      <c r="I44" s="1">
        <v>0</v>
      </c>
      <c r="J44" s="38">
        <v>0</v>
      </c>
      <c r="K44" s="36">
        <v>12000</v>
      </c>
      <c r="L44" s="9">
        <v>12000</v>
      </c>
      <c r="M44" s="9">
        <v>12000</v>
      </c>
      <c r="N44" s="37">
        <v>12000</v>
      </c>
      <c r="O44" s="42">
        <f t="shared" ref="O44:W44" si="6">O24+O28+O35</f>
        <v>16000</v>
      </c>
      <c r="P44" s="26">
        <f t="shared" si="6"/>
        <v>16000</v>
      </c>
      <c r="Q44" s="26">
        <f t="shared" si="6"/>
        <v>16000</v>
      </c>
      <c r="R44" s="26">
        <f t="shared" si="6"/>
        <v>16000</v>
      </c>
      <c r="S44" s="27">
        <f t="shared" si="6"/>
        <v>16000</v>
      </c>
      <c r="T44" s="26">
        <f t="shared" si="6"/>
        <v>16000</v>
      </c>
      <c r="U44" s="26">
        <f t="shared" si="6"/>
        <v>4000</v>
      </c>
      <c r="V44" s="26">
        <f t="shared" si="6"/>
        <v>4000</v>
      </c>
      <c r="W44" s="27">
        <f t="shared" si="6"/>
        <v>4000</v>
      </c>
    </row>
    <row r="45" spans="5:23" x14ac:dyDescent="0.25">
      <c r="E45" s="25" t="s">
        <v>73</v>
      </c>
      <c r="F45" s="25">
        <v>0</v>
      </c>
      <c r="G45" s="1">
        <v>0</v>
      </c>
      <c r="H45" s="1">
        <v>0</v>
      </c>
      <c r="I45" s="1">
        <v>0</v>
      </c>
      <c r="J45" s="38">
        <v>0</v>
      </c>
      <c r="K45" s="36">
        <v>12000</v>
      </c>
      <c r="L45" s="9">
        <v>12000</v>
      </c>
      <c r="M45" s="9">
        <v>12000</v>
      </c>
      <c r="N45" s="37">
        <v>12000</v>
      </c>
      <c r="O45" s="42">
        <f t="shared" ref="O45:W45" si="7">O25+O29+O36</f>
        <v>16000</v>
      </c>
      <c r="P45" s="26">
        <f t="shared" si="7"/>
        <v>16000</v>
      </c>
      <c r="Q45" s="26">
        <f t="shared" si="7"/>
        <v>16000</v>
      </c>
      <c r="R45" s="26">
        <f t="shared" si="7"/>
        <v>16000</v>
      </c>
      <c r="S45" s="27">
        <f t="shared" si="7"/>
        <v>16000</v>
      </c>
      <c r="T45" s="26">
        <f t="shared" si="7"/>
        <v>16000</v>
      </c>
      <c r="U45" s="26">
        <f t="shared" si="7"/>
        <v>4000</v>
      </c>
      <c r="V45" s="26">
        <f t="shared" si="7"/>
        <v>4000</v>
      </c>
      <c r="W45" s="27">
        <f t="shared" si="7"/>
        <v>4000</v>
      </c>
    </row>
    <row r="46" spans="5:23" x14ac:dyDescent="0.25">
      <c r="E46" s="25" t="s">
        <v>80</v>
      </c>
      <c r="F46" s="25">
        <v>0</v>
      </c>
      <c r="G46" s="1">
        <v>0</v>
      </c>
      <c r="H46" s="1">
        <v>0</v>
      </c>
      <c r="I46" s="1">
        <v>0</v>
      </c>
      <c r="J46" s="38">
        <v>0</v>
      </c>
      <c r="K46" s="36">
        <v>12000</v>
      </c>
      <c r="L46" s="9">
        <v>12000</v>
      </c>
      <c r="M46" s="9">
        <v>12000</v>
      </c>
      <c r="N46" s="37">
        <v>12000</v>
      </c>
      <c r="O46" s="42">
        <f>O30+O37</f>
        <v>16000</v>
      </c>
      <c r="P46" s="26">
        <f t="shared" ref="P46:W46" si="8">P30+P37</f>
        <v>16000</v>
      </c>
      <c r="Q46" s="26">
        <f t="shared" si="8"/>
        <v>16000</v>
      </c>
      <c r="R46" s="26">
        <f t="shared" si="8"/>
        <v>16000</v>
      </c>
      <c r="S46" s="27">
        <f t="shared" si="8"/>
        <v>16000</v>
      </c>
      <c r="T46" s="26">
        <f t="shared" si="8"/>
        <v>16000</v>
      </c>
      <c r="U46" s="26">
        <f t="shared" si="8"/>
        <v>4000</v>
      </c>
      <c r="V46" s="26">
        <f t="shared" si="8"/>
        <v>4000</v>
      </c>
      <c r="W46" s="27">
        <f t="shared" si="8"/>
        <v>4000</v>
      </c>
    </row>
    <row r="47" spans="5:23" ht="14.25" thickBot="1" x14ac:dyDescent="0.3">
      <c r="E47" s="28" t="s">
        <v>81</v>
      </c>
      <c r="F47" s="28">
        <v>0</v>
      </c>
      <c r="G47" s="29">
        <v>0</v>
      </c>
      <c r="H47" s="29">
        <v>0</v>
      </c>
      <c r="I47" s="29">
        <v>0</v>
      </c>
      <c r="J47" s="39">
        <v>0</v>
      </c>
      <c r="K47" s="28">
        <v>0</v>
      </c>
      <c r="L47" s="29">
        <v>0</v>
      </c>
      <c r="M47" s="29">
        <v>0</v>
      </c>
      <c r="N47" s="39">
        <v>0</v>
      </c>
      <c r="O47" s="43">
        <v>4000</v>
      </c>
      <c r="P47" s="30">
        <v>4000</v>
      </c>
      <c r="Q47" s="30">
        <v>4000</v>
      </c>
      <c r="R47" s="30">
        <v>4000</v>
      </c>
      <c r="S47" s="31">
        <v>4000</v>
      </c>
      <c r="T47" s="40">
        <v>4000</v>
      </c>
      <c r="U47" s="30">
        <v>4000</v>
      </c>
      <c r="V47" s="30">
        <v>4000</v>
      </c>
      <c r="W47" s="31">
        <v>4000</v>
      </c>
    </row>
    <row r="48" spans="5:23" ht="14.25" thickBot="1" x14ac:dyDescent="0.3">
      <c r="E48" s="44" t="s">
        <v>88</v>
      </c>
      <c r="F48" s="45">
        <f>SUM(F41:F47)</f>
        <v>129000</v>
      </c>
      <c r="G48" s="46">
        <f t="shared" ref="G48:W48" si="9">SUM(G41:G47)</f>
        <v>129000</v>
      </c>
      <c r="H48" s="46">
        <f t="shared" si="9"/>
        <v>129000</v>
      </c>
      <c r="I48" s="46">
        <f t="shared" si="9"/>
        <v>129000</v>
      </c>
      <c r="J48" s="47">
        <f t="shared" si="9"/>
        <v>129000</v>
      </c>
      <c r="K48" s="45">
        <f t="shared" si="9"/>
        <v>258000</v>
      </c>
      <c r="L48" s="46">
        <f t="shared" si="9"/>
        <v>258000</v>
      </c>
      <c r="M48" s="46">
        <f t="shared" si="9"/>
        <v>258000</v>
      </c>
      <c r="N48" s="47">
        <f t="shared" si="9"/>
        <v>258000</v>
      </c>
      <c r="O48" s="45">
        <f t="shared" si="9"/>
        <v>266400</v>
      </c>
      <c r="P48" s="46">
        <f t="shared" si="9"/>
        <v>137400</v>
      </c>
      <c r="Q48" s="46">
        <f t="shared" si="9"/>
        <v>137400</v>
      </c>
      <c r="R48" s="46">
        <f t="shared" si="9"/>
        <v>137400</v>
      </c>
      <c r="S48" s="47">
        <f t="shared" si="9"/>
        <v>137400</v>
      </c>
      <c r="T48" s="46">
        <f t="shared" si="9"/>
        <v>137400</v>
      </c>
      <c r="U48" s="46">
        <f t="shared" si="9"/>
        <v>60900</v>
      </c>
      <c r="V48" s="46">
        <f t="shared" si="9"/>
        <v>60900</v>
      </c>
      <c r="W48" s="47">
        <f t="shared" si="9"/>
        <v>60900</v>
      </c>
    </row>
    <row r="49" spans="5:23" ht="14.25" thickBot="1" x14ac:dyDescent="0.3">
      <c r="E49" s="32" t="s">
        <v>89</v>
      </c>
      <c r="F49" s="32"/>
      <c r="G49" s="33"/>
      <c r="H49" s="33"/>
      <c r="I49" s="33"/>
      <c r="J49" s="47">
        <f>SUM(F48:J48)</f>
        <v>645000</v>
      </c>
      <c r="K49" s="32"/>
      <c r="L49" s="33"/>
      <c r="M49" s="33"/>
      <c r="N49" s="47">
        <f>SUM(K48:N48)</f>
        <v>1032000</v>
      </c>
      <c r="O49" s="32"/>
      <c r="P49" s="33"/>
      <c r="Q49" s="33"/>
      <c r="R49" s="33"/>
      <c r="S49" s="47">
        <f>SUM(O48:S48)</f>
        <v>816000</v>
      </c>
      <c r="T49" s="33"/>
      <c r="U49" s="33"/>
      <c r="V49" s="33"/>
      <c r="W49" s="47">
        <f>SUM(T48:W48)</f>
        <v>320100</v>
      </c>
    </row>
    <row r="52" spans="5:23" x14ac:dyDescent="0.25">
      <c r="E52" s="19" t="s">
        <v>86</v>
      </c>
      <c r="F52" s="20" t="s">
        <v>87</v>
      </c>
      <c r="G52" s="20" t="s">
        <v>74</v>
      </c>
      <c r="H52" s="20" t="s">
        <v>75</v>
      </c>
      <c r="I52" s="20" t="s">
        <v>76</v>
      </c>
      <c r="J52" s="20" t="s">
        <v>76</v>
      </c>
      <c r="K52" s="20" t="s">
        <v>77</v>
      </c>
      <c r="L52" s="20" t="s">
        <v>78</v>
      </c>
      <c r="M52" s="20" t="s">
        <v>79</v>
      </c>
    </row>
    <row r="53" spans="5:23" x14ac:dyDescent="0.25">
      <c r="E53" s="53" t="s">
        <v>83</v>
      </c>
      <c r="F53" s="17">
        <v>4000000</v>
      </c>
      <c r="G53" s="16">
        <v>0.24</v>
      </c>
      <c r="H53" s="17">
        <f>$F$53*G53</f>
        <v>960000</v>
      </c>
      <c r="I53" s="16">
        <v>8</v>
      </c>
      <c r="J53" s="16">
        <f>I53+I54</f>
        <v>10</v>
      </c>
      <c r="K53" s="18">
        <f>H53/J53</f>
        <v>96000</v>
      </c>
      <c r="L53" s="18">
        <f>K53</f>
        <v>96000</v>
      </c>
      <c r="M53" s="18">
        <f>L53/10</f>
        <v>9600</v>
      </c>
    </row>
    <row r="54" spans="5:23" x14ac:dyDescent="0.25">
      <c r="E54" s="53"/>
      <c r="F54" s="16"/>
      <c r="G54" s="16">
        <v>0.19</v>
      </c>
      <c r="H54" s="17">
        <f t="shared" ref="H54:H56" si="10">$F$53*G54</f>
        <v>760000</v>
      </c>
      <c r="I54" s="16">
        <v>2</v>
      </c>
      <c r="J54" s="16">
        <f>I54+I55</f>
        <v>2</v>
      </c>
      <c r="K54" s="18">
        <f>H54/J54</f>
        <v>380000</v>
      </c>
      <c r="L54" s="18">
        <f>L53+K54</f>
        <v>476000</v>
      </c>
      <c r="M54" s="18">
        <f>L54/10</f>
        <v>47600</v>
      </c>
    </row>
    <row r="55" spans="5:23" x14ac:dyDescent="0.25">
      <c r="E55" s="53"/>
      <c r="F55" s="16"/>
      <c r="G55" s="16">
        <v>0.14000000000000001</v>
      </c>
      <c r="H55" s="17">
        <f t="shared" si="10"/>
        <v>560000</v>
      </c>
      <c r="I55" s="16">
        <v>0</v>
      </c>
      <c r="J55" s="16">
        <f>I55+I56</f>
        <v>0</v>
      </c>
      <c r="K55" s="18" t="e">
        <f>H55/J55</f>
        <v>#DIV/0!</v>
      </c>
      <c r="L55" s="18" t="e">
        <f>L54+K55</f>
        <v>#DIV/0!</v>
      </c>
      <c r="M55" s="18" t="e">
        <f>L55/10</f>
        <v>#DIV/0!</v>
      </c>
    </row>
    <row r="56" spans="5:23" x14ac:dyDescent="0.25">
      <c r="E56" s="53"/>
      <c r="F56" s="16"/>
      <c r="G56" s="16">
        <v>0.09</v>
      </c>
      <c r="H56" s="17">
        <f t="shared" si="10"/>
        <v>360000</v>
      </c>
      <c r="I56" s="16"/>
      <c r="J56" s="16">
        <f>I56+I57</f>
        <v>0</v>
      </c>
      <c r="K56" s="18" t="e">
        <f>H56/J56</f>
        <v>#DIV/0!</v>
      </c>
      <c r="L56" s="18" t="e">
        <f>L55+K56</f>
        <v>#DIV/0!</v>
      </c>
      <c r="M56" s="18" t="e">
        <f>L56/10</f>
        <v>#DIV/0!</v>
      </c>
    </row>
    <row r="58" spans="5:23" x14ac:dyDescent="0.25">
      <c r="E58" s="19" t="s">
        <v>86</v>
      </c>
      <c r="F58" s="20" t="s">
        <v>87</v>
      </c>
      <c r="G58" s="20" t="s">
        <v>74</v>
      </c>
      <c r="H58" s="20" t="s">
        <v>75</v>
      </c>
      <c r="I58" s="20" t="s">
        <v>76</v>
      </c>
      <c r="J58" s="20" t="s">
        <v>76</v>
      </c>
      <c r="K58" s="20" t="s">
        <v>77</v>
      </c>
      <c r="L58" s="20" t="s">
        <v>78</v>
      </c>
      <c r="M58" s="20" t="s">
        <v>79</v>
      </c>
    </row>
    <row r="59" spans="5:23" x14ac:dyDescent="0.25">
      <c r="E59" s="53" t="s">
        <v>85</v>
      </c>
      <c r="F59" s="17">
        <v>3000000</v>
      </c>
      <c r="G59" s="16">
        <v>0.24</v>
      </c>
      <c r="H59" s="17">
        <f>$F$59*G59</f>
        <v>720000</v>
      </c>
      <c r="I59" s="16">
        <v>4</v>
      </c>
      <c r="J59" s="16">
        <f>I59+I60</f>
        <v>6</v>
      </c>
      <c r="K59" s="18">
        <f>H59/J59</f>
        <v>120000</v>
      </c>
      <c r="L59" s="18">
        <f>K59</f>
        <v>120000</v>
      </c>
      <c r="M59" s="18">
        <f>L59/10</f>
        <v>12000</v>
      </c>
    </row>
    <row r="60" spans="5:23" x14ac:dyDescent="0.25">
      <c r="E60" s="53"/>
      <c r="F60" s="16"/>
      <c r="G60" s="16">
        <v>0.19</v>
      </c>
      <c r="H60" s="17">
        <f t="shared" ref="H60:H62" si="11">$F$59*G60</f>
        <v>570000</v>
      </c>
      <c r="I60" s="16">
        <v>2</v>
      </c>
      <c r="J60" s="16">
        <f>I60+I61</f>
        <v>2</v>
      </c>
      <c r="K60" s="18">
        <f>H60/J60</f>
        <v>285000</v>
      </c>
      <c r="L60" s="18">
        <f>L59+K60</f>
        <v>405000</v>
      </c>
      <c r="M60" s="18">
        <f>L60/10</f>
        <v>40500</v>
      </c>
    </row>
    <row r="61" spans="5:23" x14ac:dyDescent="0.25">
      <c r="E61" s="53"/>
      <c r="F61" s="16"/>
      <c r="G61" s="16">
        <v>0.14000000000000001</v>
      </c>
      <c r="H61" s="17">
        <f t="shared" si="11"/>
        <v>420000.00000000006</v>
      </c>
      <c r="I61" s="16">
        <v>0</v>
      </c>
      <c r="J61" s="16">
        <f>I61+I62</f>
        <v>0</v>
      </c>
      <c r="K61" s="18" t="e">
        <f>H61/J61</f>
        <v>#DIV/0!</v>
      </c>
      <c r="L61" s="18" t="e">
        <f>L60+K61</f>
        <v>#DIV/0!</v>
      </c>
      <c r="M61" s="18" t="e">
        <f>L61/10</f>
        <v>#DIV/0!</v>
      </c>
    </row>
    <row r="62" spans="5:23" x14ac:dyDescent="0.25">
      <c r="E62" s="53"/>
      <c r="F62" s="16"/>
      <c r="G62" s="16">
        <v>0.09</v>
      </c>
      <c r="H62" s="17">
        <f t="shared" si="11"/>
        <v>270000</v>
      </c>
      <c r="I62" s="16">
        <v>0</v>
      </c>
      <c r="J62" s="18">
        <f>I62+I63</f>
        <v>0</v>
      </c>
      <c r="K62" s="18" t="e">
        <f>H62/J62</f>
        <v>#DIV/0!</v>
      </c>
      <c r="L62" s="18" t="e">
        <f>L61+K62</f>
        <v>#DIV/0!</v>
      </c>
      <c r="M62" s="18" t="e">
        <f>L62/10</f>
        <v>#DIV/0!</v>
      </c>
    </row>
    <row r="64" spans="5:23" x14ac:dyDescent="0.25">
      <c r="E64" s="19" t="s">
        <v>86</v>
      </c>
      <c r="F64" s="20" t="s">
        <v>87</v>
      </c>
      <c r="G64" s="20" t="s">
        <v>74</v>
      </c>
      <c r="H64" s="20" t="s">
        <v>75</v>
      </c>
      <c r="I64" s="20" t="s">
        <v>76</v>
      </c>
      <c r="J64" s="20" t="s">
        <v>76</v>
      </c>
      <c r="K64" s="20" t="s">
        <v>77</v>
      </c>
      <c r="L64" s="20" t="s">
        <v>78</v>
      </c>
      <c r="M64" s="20" t="s">
        <v>79</v>
      </c>
    </row>
    <row r="65" spans="5:13" x14ac:dyDescent="0.25">
      <c r="E65" s="53" t="s">
        <v>84</v>
      </c>
      <c r="F65" s="17">
        <v>1000000</v>
      </c>
      <c r="G65" s="16">
        <v>0.24</v>
      </c>
      <c r="H65" s="17">
        <f>$F$65*G65</f>
        <v>240000</v>
      </c>
      <c r="I65" s="16">
        <v>4</v>
      </c>
      <c r="J65" s="16">
        <f>I65+I66</f>
        <v>6</v>
      </c>
      <c r="K65" s="18">
        <f>H65/J65</f>
        <v>40000</v>
      </c>
      <c r="L65" s="18">
        <f>K65</f>
        <v>40000</v>
      </c>
      <c r="M65" s="18">
        <f>L65/10</f>
        <v>4000</v>
      </c>
    </row>
    <row r="66" spans="5:13" x14ac:dyDescent="0.25">
      <c r="E66" s="53"/>
      <c r="F66" s="16"/>
      <c r="G66" s="16">
        <v>0.19</v>
      </c>
      <c r="H66" s="17">
        <f t="shared" ref="H66:H68" si="12">$F$65*G66</f>
        <v>190000</v>
      </c>
      <c r="I66" s="16">
        <v>2</v>
      </c>
      <c r="J66" s="16">
        <f>I66+I67</f>
        <v>3</v>
      </c>
      <c r="K66" s="18">
        <f>H66/J66</f>
        <v>63333.333333333336</v>
      </c>
      <c r="L66" s="18">
        <f>L65+K66</f>
        <v>103333.33333333334</v>
      </c>
      <c r="M66" s="18">
        <f>L66/10</f>
        <v>10333.333333333334</v>
      </c>
    </row>
    <row r="67" spans="5:13" x14ac:dyDescent="0.25">
      <c r="E67" s="53"/>
      <c r="F67" s="16"/>
      <c r="G67" s="16">
        <v>0.14000000000000001</v>
      </c>
      <c r="H67" s="17">
        <f t="shared" si="12"/>
        <v>140000</v>
      </c>
      <c r="I67" s="16">
        <v>1</v>
      </c>
      <c r="J67" s="16">
        <f>I67+I68</f>
        <v>1</v>
      </c>
      <c r="K67" s="18">
        <f>H67/J67</f>
        <v>140000</v>
      </c>
      <c r="L67" s="18">
        <f>L66+K67</f>
        <v>243333.33333333334</v>
      </c>
      <c r="M67" s="18">
        <f>L67/10</f>
        <v>24333.333333333336</v>
      </c>
    </row>
    <row r="68" spans="5:13" x14ac:dyDescent="0.25">
      <c r="E68" s="53"/>
      <c r="F68" s="16"/>
      <c r="G68" s="16">
        <v>0.09</v>
      </c>
      <c r="H68" s="17">
        <f t="shared" si="12"/>
        <v>90000</v>
      </c>
      <c r="I68" s="16">
        <v>0</v>
      </c>
      <c r="J68" s="16">
        <f>I68+I69</f>
        <v>0</v>
      </c>
      <c r="K68" s="18" t="e">
        <f>H68/J68</f>
        <v>#DIV/0!</v>
      </c>
      <c r="L68" s="18" t="e">
        <f>L67+K68</f>
        <v>#DIV/0!</v>
      </c>
      <c r="M68" s="18" t="e">
        <f>L68/10</f>
        <v>#DIV/0!</v>
      </c>
    </row>
  </sheetData>
  <mergeCells count="9">
    <mergeCell ref="E53:E56"/>
    <mergeCell ref="E59:E62"/>
    <mergeCell ref="E65:E68"/>
    <mergeCell ref="A1:W1"/>
    <mergeCell ref="A8:A9"/>
    <mergeCell ref="B8:B9"/>
    <mergeCell ref="C8:C9"/>
    <mergeCell ref="D8:D9"/>
    <mergeCell ref="E8:E9"/>
  </mergeCells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2B0E-004C-460C-9B85-715FBF6C88F3}">
  <dimension ref="C2:AA68"/>
  <sheetViews>
    <sheetView tabSelected="1" topLeftCell="B1" zoomScale="70" zoomScaleNormal="70" workbookViewId="0">
      <selection activeCell="X22" sqref="X22"/>
    </sheetView>
  </sheetViews>
  <sheetFormatPr defaultRowHeight="13.5" x14ac:dyDescent="0.25"/>
  <cols>
    <col min="1" max="2" width="9" style="1"/>
    <col min="3" max="3" width="10.875" style="1" bestFit="1" customWidth="1"/>
    <col min="4" max="21" width="9.625" style="1" customWidth="1"/>
    <col min="22" max="16384" width="9" style="1"/>
  </cols>
  <sheetData>
    <row r="2" spans="3:25" x14ac:dyDescent="0.25"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  <c r="S2" s="7" t="s">
        <v>106</v>
      </c>
      <c r="T2" s="7" t="s">
        <v>107</v>
      </c>
      <c r="U2" s="7" t="s">
        <v>108</v>
      </c>
      <c r="V2" s="7" t="s">
        <v>100</v>
      </c>
      <c r="W2" s="7" t="s">
        <v>101</v>
      </c>
      <c r="X2" s="7" t="s">
        <v>102</v>
      </c>
      <c r="Y2" s="7" t="s">
        <v>103</v>
      </c>
    </row>
    <row r="3" spans="3:25" x14ac:dyDescent="0.25">
      <c r="C3" s="1" t="s">
        <v>69</v>
      </c>
      <c r="D3" s="56">
        <v>81000</v>
      </c>
      <c r="E3" s="56">
        <v>81000</v>
      </c>
      <c r="F3" s="56">
        <v>81000</v>
      </c>
      <c r="G3" s="56">
        <v>81000</v>
      </c>
      <c r="H3" s="56">
        <v>81000</v>
      </c>
      <c r="I3" s="56">
        <v>81000</v>
      </c>
      <c r="J3" s="56">
        <v>81000</v>
      </c>
      <c r="K3" s="56">
        <v>81000</v>
      </c>
      <c r="L3" s="56">
        <v>81000</v>
      </c>
      <c r="M3" s="56">
        <v>81000</v>
      </c>
    </row>
    <row r="4" spans="3:25" x14ac:dyDescent="0.25">
      <c r="C4" s="1" t="s">
        <v>67</v>
      </c>
      <c r="D4" s="56">
        <v>24000</v>
      </c>
      <c r="E4" s="56">
        <v>24000</v>
      </c>
      <c r="F4" s="56">
        <v>24000</v>
      </c>
      <c r="G4" s="56">
        <v>24000</v>
      </c>
      <c r="H4" s="56">
        <v>24000</v>
      </c>
      <c r="I4" s="56">
        <v>24000</v>
      </c>
      <c r="J4" s="56">
        <v>24000</v>
      </c>
      <c r="K4" s="56">
        <v>24000</v>
      </c>
      <c r="L4" s="56">
        <v>24000</v>
      </c>
      <c r="M4" s="56">
        <v>24000</v>
      </c>
    </row>
    <row r="5" spans="3:25" x14ac:dyDescent="0.25">
      <c r="C5" s="1" t="s">
        <v>68</v>
      </c>
      <c r="D5" s="56">
        <v>24000</v>
      </c>
      <c r="E5" s="56">
        <v>24000</v>
      </c>
      <c r="F5" s="56">
        <v>24000</v>
      </c>
      <c r="G5" s="56">
        <v>24000</v>
      </c>
      <c r="H5" s="56">
        <v>24000</v>
      </c>
      <c r="I5" s="56">
        <v>24000</v>
      </c>
      <c r="J5" s="56">
        <v>24000</v>
      </c>
      <c r="K5" s="56">
        <v>24000</v>
      </c>
      <c r="L5" s="56">
        <v>24000</v>
      </c>
      <c r="M5" s="56">
        <v>24000</v>
      </c>
    </row>
    <row r="7" spans="3:25" x14ac:dyDescent="0.25">
      <c r="H7" s="1" t="s">
        <v>109</v>
      </c>
      <c r="I7" s="56">
        <v>51700</v>
      </c>
      <c r="J7" s="56">
        <v>51700</v>
      </c>
      <c r="K7" s="56">
        <v>51700</v>
      </c>
      <c r="L7" s="56">
        <v>51700</v>
      </c>
      <c r="M7" s="56">
        <v>51700</v>
      </c>
      <c r="N7" s="56">
        <v>51700</v>
      </c>
      <c r="O7" s="56">
        <v>51700</v>
      </c>
      <c r="P7" s="56">
        <v>51700</v>
      </c>
      <c r="Q7" s="56">
        <v>51700</v>
      </c>
      <c r="R7" s="56">
        <v>51700</v>
      </c>
    </row>
    <row r="8" spans="3:25" x14ac:dyDescent="0.25">
      <c r="H8" s="1" t="s">
        <v>116</v>
      </c>
      <c r="I8" s="56">
        <v>13700</v>
      </c>
      <c r="J8" s="56">
        <v>13700</v>
      </c>
      <c r="K8" s="56">
        <v>13700</v>
      </c>
      <c r="L8" s="56">
        <v>13700</v>
      </c>
      <c r="M8" s="56">
        <v>13700</v>
      </c>
      <c r="N8" s="56">
        <v>13700</v>
      </c>
      <c r="O8" s="56">
        <v>13700</v>
      </c>
      <c r="P8" s="56">
        <v>13700</v>
      </c>
      <c r="Q8" s="56">
        <v>13700</v>
      </c>
      <c r="R8" s="56">
        <v>13700</v>
      </c>
    </row>
    <row r="9" spans="3:25" x14ac:dyDescent="0.25">
      <c r="H9" s="1" t="s">
        <v>117</v>
      </c>
      <c r="I9" s="56">
        <v>13700</v>
      </c>
      <c r="J9" s="56">
        <v>13700</v>
      </c>
      <c r="K9" s="56">
        <v>13700</v>
      </c>
      <c r="L9" s="56">
        <v>13700</v>
      </c>
      <c r="M9" s="57"/>
      <c r="N9" s="57"/>
      <c r="O9" s="57"/>
      <c r="P9" s="57"/>
      <c r="Q9" s="57"/>
      <c r="R9" s="57"/>
    </row>
    <row r="10" spans="3:25" x14ac:dyDescent="0.25">
      <c r="H10" s="1" t="s">
        <v>110</v>
      </c>
      <c r="I10" s="56">
        <v>13700</v>
      </c>
      <c r="J10" s="56">
        <v>13700</v>
      </c>
      <c r="K10" s="56">
        <v>13700</v>
      </c>
      <c r="L10" s="56">
        <v>13700</v>
      </c>
      <c r="M10" s="56">
        <v>13700</v>
      </c>
      <c r="N10" s="56">
        <v>13700</v>
      </c>
      <c r="O10" s="56">
        <v>13700</v>
      </c>
      <c r="P10" s="56">
        <v>13700</v>
      </c>
      <c r="Q10" s="56">
        <v>13700</v>
      </c>
      <c r="R10" s="56">
        <v>13700</v>
      </c>
    </row>
    <row r="11" spans="3:25" x14ac:dyDescent="0.25">
      <c r="H11" s="1" t="s">
        <v>112</v>
      </c>
      <c r="I11" s="56">
        <v>51700</v>
      </c>
      <c r="J11" s="56">
        <v>51700</v>
      </c>
      <c r="K11" s="56">
        <v>51700</v>
      </c>
      <c r="L11" s="56">
        <v>51700</v>
      </c>
      <c r="M11" s="56">
        <v>51700</v>
      </c>
      <c r="N11" s="56">
        <v>51700</v>
      </c>
      <c r="O11" s="56">
        <v>51700</v>
      </c>
      <c r="P11" s="56">
        <v>51700</v>
      </c>
      <c r="Q11" s="56">
        <v>51700</v>
      </c>
      <c r="R11" s="56">
        <v>51700</v>
      </c>
    </row>
    <row r="12" spans="3:25" x14ac:dyDescent="0.25">
      <c r="H12" s="1" t="s">
        <v>111</v>
      </c>
      <c r="I12" s="56">
        <v>13700</v>
      </c>
      <c r="J12" s="56">
        <v>13700</v>
      </c>
      <c r="K12" s="56">
        <v>13700</v>
      </c>
      <c r="L12" s="56">
        <v>13700</v>
      </c>
      <c r="M12" s="56">
        <v>13700</v>
      </c>
      <c r="N12" s="56">
        <v>13700</v>
      </c>
      <c r="O12" s="56">
        <v>13700</v>
      </c>
      <c r="P12" s="56">
        <v>13700</v>
      </c>
      <c r="Q12" s="56">
        <v>13700</v>
      </c>
      <c r="R12" s="56">
        <v>13700</v>
      </c>
    </row>
    <row r="13" spans="3:25" x14ac:dyDescent="0.25">
      <c r="H13" s="1" t="s">
        <v>111</v>
      </c>
      <c r="I13" s="56">
        <v>13700</v>
      </c>
      <c r="J13" s="56">
        <v>13700</v>
      </c>
      <c r="K13" s="56">
        <v>13700</v>
      </c>
      <c r="L13" s="56">
        <v>13700</v>
      </c>
      <c r="M13" s="56">
        <v>13700</v>
      </c>
      <c r="N13" s="56">
        <v>13700</v>
      </c>
      <c r="O13" s="56">
        <v>13700</v>
      </c>
      <c r="P13" s="56">
        <v>13700</v>
      </c>
      <c r="Q13" s="56">
        <v>13700</v>
      </c>
      <c r="R13" s="56">
        <v>13700</v>
      </c>
    </row>
    <row r="15" spans="3:25" x14ac:dyDescent="0.25">
      <c r="L15" s="1" t="s">
        <v>113</v>
      </c>
      <c r="M15" s="56">
        <v>34900</v>
      </c>
      <c r="N15" s="56">
        <v>34900</v>
      </c>
      <c r="O15" s="56">
        <v>34900</v>
      </c>
      <c r="P15" s="56">
        <v>34900</v>
      </c>
      <c r="Q15" s="56">
        <v>34900</v>
      </c>
      <c r="R15" s="56">
        <v>34900</v>
      </c>
      <c r="S15" s="56">
        <v>34900</v>
      </c>
      <c r="T15" s="56">
        <v>34900</v>
      </c>
      <c r="U15" s="56">
        <v>34900</v>
      </c>
      <c r="V15" s="56">
        <v>34900</v>
      </c>
    </row>
    <row r="16" spans="3:25" x14ac:dyDescent="0.25">
      <c r="L16" s="1" t="s">
        <v>129</v>
      </c>
      <c r="M16" s="57"/>
      <c r="N16" s="57"/>
      <c r="O16" s="57"/>
      <c r="P16" s="57"/>
      <c r="Q16" s="57"/>
      <c r="R16" s="57"/>
      <c r="S16" s="57"/>
      <c r="T16" s="57"/>
      <c r="U16" s="57"/>
      <c r="V16" s="57"/>
    </row>
    <row r="17" spans="4:27" x14ac:dyDescent="0.25">
      <c r="L17" s="1" t="s">
        <v>114</v>
      </c>
      <c r="M17" s="56">
        <v>34900</v>
      </c>
      <c r="N17" s="56">
        <v>34900</v>
      </c>
      <c r="O17" s="56">
        <v>34900</v>
      </c>
      <c r="P17" s="56">
        <v>34900</v>
      </c>
      <c r="Q17" s="56">
        <v>34900</v>
      </c>
      <c r="R17" s="56">
        <v>34900</v>
      </c>
      <c r="S17" s="56">
        <v>34900</v>
      </c>
      <c r="T17" s="56">
        <v>34900</v>
      </c>
      <c r="U17" s="56">
        <v>34900</v>
      </c>
      <c r="V17" s="56">
        <v>34900</v>
      </c>
    </row>
    <row r="18" spans="4:27" x14ac:dyDescent="0.25">
      <c r="L18" s="1" t="s">
        <v>115</v>
      </c>
      <c r="M18" s="56">
        <v>9600</v>
      </c>
      <c r="N18" s="56">
        <v>9600</v>
      </c>
      <c r="O18" s="56">
        <v>9600</v>
      </c>
      <c r="P18" s="56">
        <v>9600</v>
      </c>
      <c r="Q18" s="56">
        <v>9600</v>
      </c>
      <c r="R18" s="56">
        <v>9600</v>
      </c>
      <c r="S18" s="56">
        <v>9600</v>
      </c>
      <c r="T18" s="56">
        <v>9600</v>
      </c>
      <c r="U18" s="56">
        <v>9600</v>
      </c>
      <c r="V18" s="56">
        <v>9600</v>
      </c>
    </row>
    <row r="19" spans="4:27" x14ac:dyDescent="0.25">
      <c r="L19" s="1" t="s">
        <v>120</v>
      </c>
      <c r="M19" s="56">
        <v>34900</v>
      </c>
      <c r="N19" s="56">
        <v>34900</v>
      </c>
      <c r="O19" s="56">
        <v>34900</v>
      </c>
      <c r="P19" s="56">
        <v>34900</v>
      </c>
      <c r="Q19" s="56">
        <v>34900</v>
      </c>
      <c r="R19" s="56">
        <v>34900</v>
      </c>
      <c r="S19" s="56">
        <v>34900</v>
      </c>
      <c r="T19" s="56">
        <v>34900</v>
      </c>
      <c r="U19" s="56">
        <v>34900</v>
      </c>
      <c r="V19" s="56">
        <v>34900</v>
      </c>
    </row>
    <row r="20" spans="4:27" x14ac:dyDescent="0.25">
      <c r="L20" s="1" t="s">
        <v>118</v>
      </c>
      <c r="M20" s="56">
        <v>9600</v>
      </c>
      <c r="N20" s="56">
        <v>9600</v>
      </c>
      <c r="O20" s="56">
        <v>9600</v>
      </c>
      <c r="P20" s="56">
        <v>9600</v>
      </c>
      <c r="Q20" s="56">
        <v>9600</v>
      </c>
      <c r="R20" s="56">
        <v>9600</v>
      </c>
      <c r="S20" s="56">
        <v>9600</v>
      </c>
      <c r="T20" s="56">
        <v>9600</v>
      </c>
      <c r="U20" s="56">
        <v>9600</v>
      </c>
      <c r="V20" s="56">
        <v>9600</v>
      </c>
    </row>
    <row r="21" spans="4:27" x14ac:dyDescent="0.25">
      <c r="L21" s="1" t="s">
        <v>119</v>
      </c>
      <c r="M21" s="56">
        <v>9600</v>
      </c>
      <c r="N21" s="56">
        <v>9600</v>
      </c>
      <c r="O21" s="56">
        <v>9600</v>
      </c>
      <c r="P21" s="56">
        <v>9600</v>
      </c>
      <c r="Q21" s="56">
        <v>9600</v>
      </c>
      <c r="R21" s="56">
        <v>9600</v>
      </c>
      <c r="S21" s="56">
        <v>9600</v>
      </c>
      <c r="T21" s="56">
        <v>9600</v>
      </c>
      <c r="U21" s="56">
        <v>9600</v>
      </c>
      <c r="V21" s="56">
        <v>9600</v>
      </c>
    </row>
    <row r="22" spans="4:27" x14ac:dyDescent="0.25">
      <c r="L22" s="1" t="s">
        <v>121</v>
      </c>
      <c r="M22" s="56">
        <v>9600</v>
      </c>
      <c r="N22" s="56">
        <v>9600</v>
      </c>
      <c r="O22" s="56">
        <v>9600</v>
      </c>
      <c r="P22" s="56">
        <v>9600</v>
      </c>
      <c r="Q22" s="56">
        <v>9600</v>
      </c>
      <c r="R22" s="56">
        <v>9600</v>
      </c>
      <c r="S22" s="56">
        <v>9600</v>
      </c>
      <c r="T22" s="56">
        <v>9600</v>
      </c>
      <c r="U22" s="56">
        <v>9600</v>
      </c>
      <c r="V22" s="56">
        <v>9600</v>
      </c>
    </row>
    <row r="23" spans="4:27" x14ac:dyDescent="0.25">
      <c r="L23" s="1" t="s">
        <v>122</v>
      </c>
      <c r="M23" s="56">
        <v>9600</v>
      </c>
      <c r="N23" s="56">
        <v>9600</v>
      </c>
      <c r="O23" s="56">
        <v>9600</v>
      </c>
      <c r="P23" s="56">
        <v>9600</v>
      </c>
      <c r="Q23" s="56">
        <v>9600</v>
      </c>
      <c r="R23" s="56">
        <v>9600</v>
      </c>
      <c r="S23" s="56">
        <v>9600</v>
      </c>
      <c r="T23" s="56">
        <v>9600</v>
      </c>
      <c r="U23" s="56">
        <v>9600</v>
      </c>
      <c r="V23" s="56">
        <v>9600</v>
      </c>
    </row>
    <row r="24" spans="4:27" x14ac:dyDescent="0.25">
      <c r="L24" s="1" t="s">
        <v>123</v>
      </c>
      <c r="M24" s="56">
        <v>9600</v>
      </c>
      <c r="N24" s="56">
        <v>9600</v>
      </c>
      <c r="O24" s="56">
        <v>9600</v>
      </c>
      <c r="P24" s="56">
        <v>9600</v>
      </c>
      <c r="Q24" s="56">
        <v>9600</v>
      </c>
      <c r="R24" s="56">
        <v>9600</v>
      </c>
      <c r="S24" s="56">
        <v>9600</v>
      </c>
      <c r="T24" s="56">
        <v>9600</v>
      </c>
      <c r="U24" s="56">
        <v>9600</v>
      </c>
      <c r="V24" s="56">
        <v>9600</v>
      </c>
    </row>
    <row r="25" spans="4:27" x14ac:dyDescent="0.25">
      <c r="L25" s="1" t="s">
        <v>124</v>
      </c>
      <c r="M25" s="56">
        <v>9600</v>
      </c>
      <c r="N25" s="56">
        <v>9600</v>
      </c>
      <c r="O25" s="56">
        <v>9600</v>
      </c>
      <c r="P25" s="56">
        <v>9600</v>
      </c>
      <c r="Q25" s="56">
        <v>9600</v>
      </c>
      <c r="R25" s="56">
        <v>9600</v>
      </c>
      <c r="S25" s="56">
        <v>9600</v>
      </c>
      <c r="T25" s="56">
        <v>9600</v>
      </c>
      <c r="U25" s="56">
        <v>9600</v>
      </c>
      <c r="V25" s="56">
        <v>9600</v>
      </c>
    </row>
    <row r="26" spans="4:27" x14ac:dyDescent="0.25"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4:27" x14ac:dyDescent="0.25">
      <c r="Q27" s="1" t="s">
        <v>130</v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4:27" x14ac:dyDescent="0.25">
      <c r="Q28" s="1" t="s">
        <v>129</v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4:27" x14ac:dyDescent="0.25">
      <c r="Q29" s="1" t="s">
        <v>131</v>
      </c>
      <c r="R29" s="56">
        <v>47600</v>
      </c>
      <c r="S29" s="56">
        <v>47600</v>
      </c>
      <c r="T29" s="56">
        <v>47600</v>
      </c>
      <c r="U29" s="56">
        <v>47600</v>
      </c>
      <c r="V29" s="56">
        <v>47600</v>
      </c>
      <c r="W29" s="56">
        <v>47600</v>
      </c>
      <c r="X29" s="56">
        <v>47600</v>
      </c>
      <c r="Y29" s="56">
        <v>47600</v>
      </c>
      <c r="Z29" s="56">
        <v>47600</v>
      </c>
      <c r="AA29" s="56">
        <v>47600</v>
      </c>
    </row>
    <row r="30" spans="4:27" x14ac:dyDescent="0.25">
      <c r="Q30" s="1" t="s">
        <v>132</v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4:27" x14ac:dyDescent="0.25">
      <c r="Q31" s="1" t="s">
        <v>133</v>
      </c>
      <c r="R31" s="56">
        <v>47600</v>
      </c>
      <c r="S31" s="56">
        <v>47600</v>
      </c>
      <c r="T31" s="56">
        <v>47600</v>
      </c>
      <c r="U31" s="56">
        <v>47600</v>
      </c>
      <c r="V31" s="56">
        <v>47600</v>
      </c>
      <c r="W31" s="56">
        <v>47600</v>
      </c>
      <c r="X31" s="56">
        <v>47600</v>
      </c>
      <c r="Y31" s="56">
        <v>47600</v>
      </c>
      <c r="Z31" s="56">
        <v>47600</v>
      </c>
      <c r="AA31" s="56">
        <v>47600</v>
      </c>
    </row>
    <row r="32" spans="4:27" x14ac:dyDescent="0.25">
      <c r="Q32" s="1" t="s">
        <v>135</v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3:27" x14ac:dyDescent="0.25">
      <c r="Q33" s="1" t="s">
        <v>134</v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3:27" x14ac:dyDescent="0.25">
      <c r="Q34" s="1" t="s">
        <v>136</v>
      </c>
      <c r="R34" s="56">
        <v>9600</v>
      </c>
      <c r="S34" s="56">
        <v>9600</v>
      </c>
      <c r="T34" s="56">
        <v>9600</v>
      </c>
      <c r="U34" s="56">
        <v>9600</v>
      </c>
      <c r="V34" s="56">
        <v>9600</v>
      </c>
      <c r="W34" s="56">
        <v>9600</v>
      </c>
      <c r="X34" s="56">
        <v>9600</v>
      </c>
      <c r="Y34" s="56">
        <v>9600</v>
      </c>
      <c r="Z34" s="56">
        <v>9600</v>
      </c>
      <c r="AA34" s="56">
        <v>9600</v>
      </c>
    </row>
    <row r="35" spans="3:27" x14ac:dyDescent="0.25">
      <c r="Q35" s="1" t="s">
        <v>137</v>
      </c>
      <c r="R35" s="56">
        <v>9600</v>
      </c>
      <c r="S35" s="56">
        <v>9600</v>
      </c>
      <c r="T35" s="56">
        <v>9600</v>
      </c>
      <c r="U35" s="56">
        <v>9600</v>
      </c>
      <c r="V35" s="56">
        <v>9600</v>
      </c>
      <c r="W35" s="56">
        <v>9600</v>
      </c>
      <c r="X35" s="56">
        <v>9600</v>
      </c>
      <c r="Y35" s="56">
        <v>9600</v>
      </c>
      <c r="Z35" s="56">
        <v>9600</v>
      </c>
      <c r="AA35" s="56">
        <v>9600</v>
      </c>
    </row>
    <row r="36" spans="3:27" x14ac:dyDescent="0.25">
      <c r="Q36" s="1" t="s">
        <v>138</v>
      </c>
      <c r="R36" s="56">
        <v>9600</v>
      </c>
      <c r="S36" s="56">
        <v>9600</v>
      </c>
      <c r="T36" s="56">
        <v>9600</v>
      </c>
      <c r="U36" s="56">
        <v>9600</v>
      </c>
      <c r="V36" s="56">
        <v>9600</v>
      </c>
      <c r="W36" s="56">
        <v>9600</v>
      </c>
      <c r="X36" s="56">
        <v>9600</v>
      </c>
      <c r="Y36" s="56">
        <v>9600</v>
      </c>
      <c r="Z36" s="56">
        <v>9600</v>
      </c>
      <c r="AA36" s="56">
        <v>9600</v>
      </c>
    </row>
    <row r="37" spans="3:27" x14ac:dyDescent="0.25">
      <c r="Q37" s="1" t="s">
        <v>139</v>
      </c>
      <c r="R37" s="56">
        <v>9600</v>
      </c>
      <c r="S37" s="56">
        <v>9600</v>
      </c>
      <c r="T37" s="56">
        <v>9600</v>
      </c>
      <c r="U37" s="56">
        <v>9600</v>
      </c>
      <c r="V37" s="56">
        <v>9600</v>
      </c>
      <c r="W37" s="56">
        <v>9600</v>
      </c>
      <c r="X37" s="56">
        <v>9600</v>
      </c>
      <c r="Y37" s="56">
        <v>9600</v>
      </c>
      <c r="Z37" s="56">
        <v>9600</v>
      </c>
      <c r="AA37" s="56">
        <v>9600</v>
      </c>
    </row>
    <row r="38" spans="3:27" x14ac:dyDescent="0.25">
      <c r="Q38" s="1" t="s">
        <v>125</v>
      </c>
      <c r="R38" s="56">
        <v>9600</v>
      </c>
      <c r="S38" s="56">
        <v>9600</v>
      </c>
      <c r="T38" s="56">
        <v>9600</v>
      </c>
      <c r="U38" s="56">
        <v>9600</v>
      </c>
      <c r="V38" s="56">
        <v>9600</v>
      </c>
      <c r="W38" s="56">
        <v>9600</v>
      </c>
      <c r="X38" s="56">
        <v>9600</v>
      </c>
      <c r="Y38" s="56">
        <v>9600</v>
      </c>
      <c r="Z38" s="56">
        <v>9600</v>
      </c>
      <c r="AA38" s="56">
        <v>9600</v>
      </c>
    </row>
    <row r="39" spans="3:27" x14ac:dyDescent="0.25">
      <c r="Q39" s="1" t="s">
        <v>126</v>
      </c>
      <c r="R39" s="56">
        <v>9600</v>
      </c>
      <c r="S39" s="56">
        <v>9600</v>
      </c>
      <c r="T39" s="56">
        <v>9600</v>
      </c>
      <c r="U39" s="56">
        <v>9600</v>
      </c>
      <c r="V39" s="56">
        <v>9600</v>
      </c>
      <c r="W39" s="56">
        <v>9600</v>
      </c>
      <c r="X39" s="56">
        <v>9600</v>
      </c>
      <c r="Y39" s="56">
        <v>9600</v>
      </c>
      <c r="Z39" s="56">
        <v>9600</v>
      </c>
      <c r="AA39" s="56">
        <v>9600</v>
      </c>
    </row>
    <row r="40" spans="3:27" x14ac:dyDescent="0.25">
      <c r="Q40" s="1" t="s">
        <v>127</v>
      </c>
      <c r="R40" s="56">
        <v>9600</v>
      </c>
      <c r="S40" s="56">
        <v>9600</v>
      </c>
      <c r="T40" s="56">
        <v>9600</v>
      </c>
      <c r="U40" s="56">
        <v>9600</v>
      </c>
      <c r="V40" s="56">
        <v>9600</v>
      </c>
      <c r="W40" s="56">
        <v>9600</v>
      </c>
      <c r="X40" s="56">
        <v>9600</v>
      </c>
      <c r="Y40" s="56">
        <v>9600</v>
      </c>
      <c r="Z40" s="56">
        <v>9600</v>
      </c>
      <c r="AA40" s="56">
        <v>9600</v>
      </c>
    </row>
    <row r="41" spans="3:27" x14ac:dyDescent="0.25">
      <c r="Q41" s="1" t="s">
        <v>128</v>
      </c>
      <c r="R41" s="56">
        <v>9600</v>
      </c>
      <c r="S41" s="56">
        <v>9600</v>
      </c>
      <c r="T41" s="56">
        <v>9600</v>
      </c>
      <c r="U41" s="56">
        <v>9600</v>
      </c>
      <c r="V41" s="56">
        <v>9600</v>
      </c>
      <c r="W41" s="56">
        <v>9600</v>
      </c>
      <c r="X41" s="56">
        <v>9600</v>
      </c>
      <c r="Y41" s="56">
        <v>9600</v>
      </c>
      <c r="Z41" s="56">
        <v>9600</v>
      </c>
      <c r="AA41" s="56">
        <v>9600</v>
      </c>
    </row>
    <row r="42" spans="3:27" x14ac:dyDescent="0.25">
      <c r="D42" s="1">
        <f t="shared" ref="C42:Z42" si="0">SUM(D3:D41)</f>
        <v>129000</v>
      </c>
      <c r="E42" s="1">
        <f t="shared" si="0"/>
        <v>129000</v>
      </c>
      <c r="F42" s="1">
        <f t="shared" si="0"/>
        <v>129000</v>
      </c>
      <c r="G42" s="1">
        <f t="shared" si="0"/>
        <v>129000</v>
      </c>
      <c r="H42" s="1">
        <f t="shared" si="0"/>
        <v>129000</v>
      </c>
      <c r="I42" s="1">
        <f t="shared" si="0"/>
        <v>300900</v>
      </c>
      <c r="J42" s="1">
        <f t="shared" si="0"/>
        <v>300900</v>
      </c>
      <c r="K42" s="1">
        <f t="shared" si="0"/>
        <v>300900</v>
      </c>
      <c r="L42" s="1">
        <f t="shared" si="0"/>
        <v>300900</v>
      </c>
      <c r="M42" s="1">
        <f t="shared" si="0"/>
        <v>459100</v>
      </c>
      <c r="N42" s="1">
        <f t="shared" si="0"/>
        <v>330100</v>
      </c>
      <c r="O42" s="1">
        <f t="shared" si="0"/>
        <v>330100</v>
      </c>
      <c r="P42" s="1">
        <f t="shared" si="0"/>
        <v>330100</v>
      </c>
      <c r="Q42" s="1">
        <f t="shared" si="0"/>
        <v>330100</v>
      </c>
      <c r="R42" s="1">
        <f t="shared" si="0"/>
        <v>502100</v>
      </c>
      <c r="S42" s="1">
        <f t="shared" si="0"/>
        <v>343900</v>
      </c>
      <c r="T42" s="1">
        <f t="shared" si="0"/>
        <v>343900</v>
      </c>
      <c r="U42" s="1">
        <f t="shared" si="0"/>
        <v>343900</v>
      </c>
      <c r="V42" s="1">
        <f t="shared" si="0"/>
        <v>343900</v>
      </c>
      <c r="W42" s="1">
        <f t="shared" si="0"/>
        <v>172000</v>
      </c>
      <c r="X42" s="1">
        <f t="shared" si="0"/>
        <v>172000</v>
      </c>
      <c r="Y42" s="1">
        <f t="shared" si="0"/>
        <v>172000</v>
      </c>
      <c r="Z42" s="1">
        <f t="shared" si="0"/>
        <v>172000</v>
      </c>
      <c r="AA42" s="1">
        <f>SUM(AA3:AA41)</f>
        <v>172000</v>
      </c>
    </row>
    <row r="45" spans="3:27" x14ac:dyDescent="0.25">
      <c r="C45" s="1" t="s">
        <v>130</v>
      </c>
      <c r="D45" s="26">
        <f>SUM(D3,D7,D15,D27)</f>
        <v>81000</v>
      </c>
      <c r="E45" s="26">
        <f t="shared" ref="E45:AA45" si="1">SUM(E3,E7,E15,E27)</f>
        <v>81000</v>
      </c>
      <c r="F45" s="26">
        <f t="shared" si="1"/>
        <v>81000</v>
      </c>
      <c r="G45" s="26">
        <f t="shared" si="1"/>
        <v>81000</v>
      </c>
      <c r="H45" s="26">
        <f t="shared" si="1"/>
        <v>81000</v>
      </c>
      <c r="I45" s="26">
        <f t="shared" si="1"/>
        <v>132700</v>
      </c>
      <c r="J45" s="26">
        <f>SUM(J3,J7,J15,J27)</f>
        <v>132700</v>
      </c>
      <c r="K45" s="26">
        <f t="shared" si="1"/>
        <v>132700</v>
      </c>
      <c r="L45" s="26">
        <f t="shared" si="1"/>
        <v>132700</v>
      </c>
      <c r="M45" s="26">
        <f t="shared" si="1"/>
        <v>167600</v>
      </c>
      <c r="N45" s="26">
        <f t="shared" si="1"/>
        <v>86600</v>
      </c>
      <c r="O45" s="26">
        <f t="shared" si="1"/>
        <v>86600</v>
      </c>
      <c r="P45" s="26">
        <f t="shared" si="1"/>
        <v>86600</v>
      </c>
      <c r="Q45" s="26">
        <f t="shared" si="1"/>
        <v>86600</v>
      </c>
      <c r="R45" s="26">
        <f t="shared" si="1"/>
        <v>86600</v>
      </c>
      <c r="S45" s="26">
        <f t="shared" si="1"/>
        <v>34900</v>
      </c>
      <c r="T45" s="26">
        <f t="shared" si="1"/>
        <v>34900</v>
      </c>
      <c r="U45" s="26">
        <f t="shared" si="1"/>
        <v>34900</v>
      </c>
      <c r="V45" s="26">
        <f t="shared" si="1"/>
        <v>34900</v>
      </c>
      <c r="W45" s="26">
        <f t="shared" si="1"/>
        <v>0</v>
      </c>
      <c r="X45" s="26">
        <f t="shared" si="1"/>
        <v>0</v>
      </c>
      <c r="Y45" s="26">
        <f t="shared" si="1"/>
        <v>0</v>
      </c>
      <c r="Z45" s="26">
        <f t="shared" si="1"/>
        <v>0</v>
      </c>
      <c r="AA45" s="26">
        <f t="shared" si="1"/>
        <v>0</v>
      </c>
    </row>
    <row r="46" spans="3:27" x14ac:dyDescent="0.25">
      <c r="C46" s="1" t="s">
        <v>129</v>
      </c>
      <c r="D46" s="26">
        <f t="shared" ref="D46:AA46" si="2">SUM(D4,D8,D16,D28)</f>
        <v>24000</v>
      </c>
      <c r="E46" s="26">
        <f t="shared" si="2"/>
        <v>24000</v>
      </c>
      <c r="F46" s="26">
        <f t="shared" si="2"/>
        <v>24000</v>
      </c>
      <c r="G46" s="26">
        <f t="shared" si="2"/>
        <v>24000</v>
      </c>
      <c r="H46" s="26">
        <f t="shared" si="2"/>
        <v>24000</v>
      </c>
      <c r="I46" s="26">
        <f t="shared" si="2"/>
        <v>37700</v>
      </c>
      <c r="J46" s="26">
        <f t="shared" si="2"/>
        <v>37700</v>
      </c>
      <c r="K46" s="26">
        <f t="shared" si="2"/>
        <v>37700</v>
      </c>
      <c r="L46" s="26">
        <f t="shared" si="2"/>
        <v>37700</v>
      </c>
      <c r="M46" s="26">
        <f t="shared" si="2"/>
        <v>37700</v>
      </c>
      <c r="N46" s="26">
        <f t="shared" si="2"/>
        <v>13700</v>
      </c>
      <c r="O46" s="26">
        <f t="shared" si="2"/>
        <v>13700</v>
      </c>
      <c r="P46" s="26">
        <f t="shared" si="2"/>
        <v>13700</v>
      </c>
      <c r="Q46" s="26">
        <f t="shared" si="2"/>
        <v>13700</v>
      </c>
      <c r="R46" s="26">
        <f t="shared" si="2"/>
        <v>13700</v>
      </c>
      <c r="S46" s="26">
        <f t="shared" si="2"/>
        <v>0</v>
      </c>
      <c r="T46" s="26">
        <f t="shared" si="2"/>
        <v>0</v>
      </c>
      <c r="U46" s="26">
        <f t="shared" si="2"/>
        <v>0</v>
      </c>
      <c r="V46" s="26">
        <f t="shared" si="2"/>
        <v>0</v>
      </c>
      <c r="W46" s="26">
        <f t="shared" si="2"/>
        <v>0</v>
      </c>
      <c r="X46" s="26">
        <f t="shared" si="2"/>
        <v>0</v>
      </c>
      <c r="Y46" s="26">
        <f t="shared" si="2"/>
        <v>0</v>
      </c>
      <c r="Z46" s="26">
        <f t="shared" si="2"/>
        <v>0</v>
      </c>
      <c r="AA46" s="26">
        <f t="shared" si="2"/>
        <v>0</v>
      </c>
    </row>
    <row r="47" spans="3:27" x14ac:dyDescent="0.25">
      <c r="C47" s="1" t="s">
        <v>131</v>
      </c>
      <c r="D47" s="26">
        <f t="shared" ref="D47:AA47" si="3">SUM(D5,D9,D17,D29)</f>
        <v>24000</v>
      </c>
      <c r="E47" s="26">
        <f t="shared" si="3"/>
        <v>24000</v>
      </c>
      <c r="F47" s="26">
        <f t="shared" si="3"/>
        <v>24000</v>
      </c>
      <c r="G47" s="26">
        <f t="shared" si="3"/>
        <v>24000</v>
      </c>
      <c r="H47" s="26">
        <f t="shared" si="3"/>
        <v>24000</v>
      </c>
      <c r="I47" s="26">
        <f t="shared" si="3"/>
        <v>37700</v>
      </c>
      <c r="J47" s="26">
        <f t="shared" si="3"/>
        <v>37700</v>
      </c>
      <c r="K47" s="26">
        <f t="shared" si="3"/>
        <v>37700</v>
      </c>
      <c r="L47" s="26">
        <f t="shared" si="3"/>
        <v>37700</v>
      </c>
      <c r="M47" s="26">
        <f t="shared" si="3"/>
        <v>58900</v>
      </c>
      <c r="N47" s="26">
        <f t="shared" si="3"/>
        <v>34900</v>
      </c>
      <c r="O47" s="26">
        <f t="shared" si="3"/>
        <v>34900</v>
      </c>
      <c r="P47" s="26">
        <f t="shared" si="3"/>
        <v>34900</v>
      </c>
      <c r="Q47" s="26">
        <f t="shared" si="3"/>
        <v>34900</v>
      </c>
      <c r="R47" s="26">
        <f t="shared" si="3"/>
        <v>82500</v>
      </c>
      <c r="S47" s="26">
        <f t="shared" si="3"/>
        <v>82500</v>
      </c>
      <c r="T47" s="26">
        <f t="shared" si="3"/>
        <v>82500</v>
      </c>
      <c r="U47" s="26">
        <f t="shared" si="3"/>
        <v>82500</v>
      </c>
      <c r="V47" s="26">
        <f t="shared" si="3"/>
        <v>82500</v>
      </c>
      <c r="W47" s="26">
        <f t="shared" si="3"/>
        <v>47600</v>
      </c>
      <c r="X47" s="26">
        <f t="shared" si="3"/>
        <v>47600</v>
      </c>
      <c r="Y47" s="26">
        <f t="shared" si="3"/>
        <v>47600</v>
      </c>
      <c r="Z47" s="26">
        <f t="shared" si="3"/>
        <v>47600</v>
      </c>
      <c r="AA47" s="26">
        <f t="shared" si="3"/>
        <v>47600</v>
      </c>
    </row>
    <row r="48" spans="3:27" x14ac:dyDescent="0.25">
      <c r="C48" s="1" t="s">
        <v>132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f>SUM(I10,I18,I30)</f>
        <v>13700</v>
      </c>
      <c r="J48" s="26">
        <f t="shared" ref="J48:AA48" si="4">SUM(J10,J18,J30)</f>
        <v>13700</v>
      </c>
      <c r="K48" s="26">
        <f t="shared" si="4"/>
        <v>13700</v>
      </c>
      <c r="L48" s="26">
        <f t="shared" si="4"/>
        <v>13700</v>
      </c>
      <c r="M48" s="26">
        <f>SUM(M10,M18,M30)</f>
        <v>23300</v>
      </c>
      <c r="N48" s="26">
        <f t="shared" si="4"/>
        <v>23300</v>
      </c>
      <c r="O48" s="26">
        <f t="shared" si="4"/>
        <v>23300</v>
      </c>
      <c r="P48" s="26">
        <f t="shared" si="4"/>
        <v>23300</v>
      </c>
      <c r="Q48" s="26">
        <f t="shared" si="4"/>
        <v>23300</v>
      </c>
      <c r="R48" s="26">
        <f t="shared" si="4"/>
        <v>23300</v>
      </c>
      <c r="S48" s="26">
        <f t="shared" si="4"/>
        <v>9600</v>
      </c>
      <c r="T48" s="26">
        <f t="shared" si="4"/>
        <v>9600</v>
      </c>
      <c r="U48" s="26">
        <f t="shared" si="4"/>
        <v>9600</v>
      </c>
      <c r="V48" s="26">
        <f t="shared" si="4"/>
        <v>9600</v>
      </c>
      <c r="W48" s="26">
        <f t="shared" si="4"/>
        <v>0</v>
      </c>
      <c r="X48" s="26">
        <f t="shared" si="4"/>
        <v>0</v>
      </c>
      <c r="Y48" s="26">
        <f t="shared" si="4"/>
        <v>0</v>
      </c>
      <c r="Z48" s="26">
        <f t="shared" si="4"/>
        <v>0</v>
      </c>
      <c r="AA48" s="26">
        <f t="shared" si="4"/>
        <v>0</v>
      </c>
    </row>
    <row r="49" spans="3:27" x14ac:dyDescent="0.25">
      <c r="C49" s="1" t="s">
        <v>133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f t="shared" ref="I49:AA49" si="5">SUM(I11,I19,I31)</f>
        <v>51700</v>
      </c>
      <c r="J49" s="26">
        <f t="shared" si="5"/>
        <v>51700</v>
      </c>
      <c r="K49" s="26">
        <f t="shared" si="5"/>
        <v>51700</v>
      </c>
      <c r="L49" s="26">
        <f t="shared" si="5"/>
        <v>51700</v>
      </c>
      <c r="M49" s="26">
        <f t="shared" si="5"/>
        <v>86600</v>
      </c>
      <c r="N49" s="26">
        <f t="shared" si="5"/>
        <v>86600</v>
      </c>
      <c r="O49" s="26">
        <f t="shared" si="5"/>
        <v>86600</v>
      </c>
      <c r="P49" s="26">
        <f t="shared" si="5"/>
        <v>86600</v>
      </c>
      <c r="Q49" s="26">
        <f t="shared" si="5"/>
        <v>86600</v>
      </c>
      <c r="R49" s="26">
        <f t="shared" si="5"/>
        <v>134200</v>
      </c>
      <c r="S49" s="26">
        <f t="shared" si="5"/>
        <v>82500</v>
      </c>
      <c r="T49" s="26">
        <f t="shared" si="5"/>
        <v>82500</v>
      </c>
      <c r="U49" s="26">
        <f t="shared" si="5"/>
        <v>82500</v>
      </c>
      <c r="V49" s="26">
        <f t="shared" si="5"/>
        <v>82500</v>
      </c>
      <c r="W49" s="26">
        <f t="shared" si="5"/>
        <v>47600</v>
      </c>
      <c r="X49" s="26">
        <f t="shared" si="5"/>
        <v>47600</v>
      </c>
      <c r="Y49" s="26">
        <f t="shared" si="5"/>
        <v>47600</v>
      </c>
      <c r="Z49" s="26">
        <f t="shared" si="5"/>
        <v>47600</v>
      </c>
      <c r="AA49" s="26">
        <f t="shared" si="5"/>
        <v>47600</v>
      </c>
    </row>
    <row r="50" spans="3:27" x14ac:dyDescent="0.25">
      <c r="C50" s="1" t="s">
        <v>135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f t="shared" ref="I50:AA50" si="6">SUM(I12,I20,I32)</f>
        <v>13700</v>
      </c>
      <c r="J50" s="26">
        <f t="shared" si="6"/>
        <v>13700</v>
      </c>
      <c r="K50" s="26">
        <f t="shared" si="6"/>
        <v>13700</v>
      </c>
      <c r="L50" s="26">
        <f t="shared" si="6"/>
        <v>13700</v>
      </c>
      <c r="M50" s="26">
        <f t="shared" si="6"/>
        <v>23300</v>
      </c>
      <c r="N50" s="26">
        <f t="shared" si="6"/>
        <v>23300</v>
      </c>
      <c r="O50" s="26">
        <f t="shared" si="6"/>
        <v>23300</v>
      </c>
      <c r="P50" s="26">
        <f t="shared" si="6"/>
        <v>23300</v>
      </c>
      <c r="Q50" s="26">
        <f t="shared" si="6"/>
        <v>23300</v>
      </c>
      <c r="R50" s="26">
        <f t="shared" si="6"/>
        <v>23300</v>
      </c>
      <c r="S50" s="26">
        <f t="shared" si="6"/>
        <v>9600</v>
      </c>
      <c r="T50" s="26">
        <f t="shared" si="6"/>
        <v>9600</v>
      </c>
      <c r="U50" s="26">
        <f t="shared" si="6"/>
        <v>9600</v>
      </c>
      <c r="V50" s="26">
        <f t="shared" si="6"/>
        <v>9600</v>
      </c>
      <c r="W50" s="26">
        <f t="shared" si="6"/>
        <v>0</v>
      </c>
      <c r="X50" s="26">
        <f t="shared" si="6"/>
        <v>0</v>
      </c>
      <c r="Y50" s="26">
        <f t="shared" si="6"/>
        <v>0</v>
      </c>
      <c r="Z50" s="26">
        <f t="shared" si="6"/>
        <v>0</v>
      </c>
      <c r="AA50" s="26">
        <f t="shared" si="6"/>
        <v>0</v>
      </c>
    </row>
    <row r="51" spans="3:27" x14ac:dyDescent="0.25">
      <c r="C51" s="1" t="s">
        <v>134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f t="shared" ref="I51:AA51" si="7">SUM(I13,I21,I33)</f>
        <v>13700</v>
      </c>
      <c r="J51" s="26">
        <f t="shared" si="7"/>
        <v>13700</v>
      </c>
      <c r="K51" s="26">
        <f t="shared" si="7"/>
        <v>13700</v>
      </c>
      <c r="L51" s="26">
        <f t="shared" si="7"/>
        <v>13700</v>
      </c>
      <c r="M51" s="26">
        <f t="shared" si="7"/>
        <v>23300</v>
      </c>
      <c r="N51" s="26">
        <f t="shared" si="7"/>
        <v>23300</v>
      </c>
      <c r="O51" s="26">
        <f t="shared" si="7"/>
        <v>23300</v>
      </c>
      <c r="P51" s="26">
        <f t="shared" si="7"/>
        <v>23300</v>
      </c>
      <c r="Q51" s="26">
        <f t="shared" si="7"/>
        <v>23300</v>
      </c>
      <c r="R51" s="26">
        <f t="shared" si="7"/>
        <v>23300</v>
      </c>
      <c r="S51" s="26">
        <f t="shared" si="7"/>
        <v>9600</v>
      </c>
      <c r="T51" s="26">
        <f t="shared" si="7"/>
        <v>9600</v>
      </c>
      <c r="U51" s="26">
        <f t="shared" si="7"/>
        <v>9600</v>
      </c>
      <c r="V51" s="26">
        <f t="shared" si="7"/>
        <v>9600</v>
      </c>
      <c r="W51" s="26">
        <f t="shared" si="7"/>
        <v>0</v>
      </c>
      <c r="X51" s="26">
        <f t="shared" si="7"/>
        <v>0</v>
      </c>
      <c r="Y51" s="26">
        <f t="shared" si="7"/>
        <v>0</v>
      </c>
      <c r="Z51" s="26">
        <f t="shared" si="7"/>
        <v>0</v>
      </c>
      <c r="AA51" s="26">
        <f t="shared" si="7"/>
        <v>0</v>
      </c>
    </row>
    <row r="52" spans="3:27" x14ac:dyDescent="0.25">
      <c r="C52" s="1" t="s">
        <v>136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f>SUM(M22,M34)</f>
        <v>9600</v>
      </c>
      <c r="N52" s="26">
        <f t="shared" ref="N52:AA52" si="8">SUM(N22,N34)</f>
        <v>9600</v>
      </c>
      <c r="O52" s="26">
        <f t="shared" si="8"/>
        <v>9600</v>
      </c>
      <c r="P52" s="26">
        <f t="shared" si="8"/>
        <v>9600</v>
      </c>
      <c r="Q52" s="26">
        <f t="shared" si="8"/>
        <v>9600</v>
      </c>
      <c r="R52" s="26">
        <f>SUM(R22,R34)</f>
        <v>19200</v>
      </c>
      <c r="S52" s="26">
        <f t="shared" si="8"/>
        <v>19200</v>
      </c>
      <c r="T52" s="26">
        <f t="shared" si="8"/>
        <v>19200</v>
      </c>
      <c r="U52" s="26">
        <f t="shared" si="8"/>
        <v>19200</v>
      </c>
      <c r="V52" s="26">
        <f t="shared" si="8"/>
        <v>19200</v>
      </c>
      <c r="W52" s="26">
        <f t="shared" si="8"/>
        <v>9600</v>
      </c>
      <c r="X52" s="26">
        <f t="shared" si="8"/>
        <v>9600</v>
      </c>
      <c r="Y52" s="26">
        <f>SUM(Y22,Y34)</f>
        <v>9600</v>
      </c>
      <c r="Z52" s="26">
        <f t="shared" si="8"/>
        <v>9600</v>
      </c>
      <c r="AA52" s="26">
        <f t="shared" si="8"/>
        <v>9600</v>
      </c>
    </row>
    <row r="53" spans="3:27" x14ac:dyDescent="0.25">
      <c r="C53" s="1" t="s">
        <v>137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f t="shared" ref="M53:AA53" si="9">SUM(M23,M35)</f>
        <v>9600</v>
      </c>
      <c r="N53" s="26">
        <f t="shared" si="9"/>
        <v>9600</v>
      </c>
      <c r="O53" s="26">
        <f t="shared" si="9"/>
        <v>9600</v>
      </c>
      <c r="P53" s="26">
        <f t="shared" si="9"/>
        <v>9600</v>
      </c>
      <c r="Q53" s="26">
        <f t="shared" si="9"/>
        <v>9600</v>
      </c>
      <c r="R53" s="26">
        <f t="shared" si="9"/>
        <v>19200</v>
      </c>
      <c r="S53" s="26">
        <f t="shared" si="9"/>
        <v>19200</v>
      </c>
      <c r="T53" s="26">
        <f t="shared" si="9"/>
        <v>19200</v>
      </c>
      <c r="U53" s="26">
        <f t="shared" si="9"/>
        <v>19200</v>
      </c>
      <c r="V53" s="26">
        <f t="shared" si="9"/>
        <v>19200</v>
      </c>
      <c r="W53" s="26">
        <f t="shared" si="9"/>
        <v>9600</v>
      </c>
      <c r="X53" s="26">
        <f t="shared" si="9"/>
        <v>9600</v>
      </c>
      <c r="Y53" s="26">
        <f t="shared" si="9"/>
        <v>9600</v>
      </c>
      <c r="Z53" s="26">
        <f t="shared" si="9"/>
        <v>9600</v>
      </c>
      <c r="AA53" s="26">
        <f t="shared" si="9"/>
        <v>9600</v>
      </c>
    </row>
    <row r="54" spans="3:27" x14ac:dyDescent="0.25">
      <c r="C54" s="1" t="s">
        <v>138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f t="shared" ref="M54:AA54" si="10">SUM(M24,M36)</f>
        <v>9600</v>
      </c>
      <c r="N54" s="26">
        <f t="shared" si="10"/>
        <v>9600</v>
      </c>
      <c r="O54" s="26">
        <f t="shared" si="10"/>
        <v>9600</v>
      </c>
      <c r="P54" s="26">
        <f t="shared" si="10"/>
        <v>9600</v>
      </c>
      <c r="Q54" s="26">
        <f t="shared" si="10"/>
        <v>9600</v>
      </c>
      <c r="R54" s="26">
        <f t="shared" si="10"/>
        <v>19200</v>
      </c>
      <c r="S54" s="26">
        <f t="shared" si="10"/>
        <v>19200</v>
      </c>
      <c r="T54" s="26">
        <f t="shared" si="10"/>
        <v>19200</v>
      </c>
      <c r="U54" s="26">
        <f t="shared" si="10"/>
        <v>19200</v>
      </c>
      <c r="V54" s="26">
        <f t="shared" si="10"/>
        <v>19200</v>
      </c>
      <c r="W54" s="26">
        <f t="shared" si="10"/>
        <v>9600</v>
      </c>
      <c r="X54" s="26">
        <f t="shared" si="10"/>
        <v>9600</v>
      </c>
      <c r="Y54" s="26">
        <f t="shared" si="10"/>
        <v>9600</v>
      </c>
      <c r="Z54" s="26">
        <f t="shared" si="10"/>
        <v>9600</v>
      </c>
      <c r="AA54" s="26">
        <f t="shared" si="10"/>
        <v>9600</v>
      </c>
    </row>
    <row r="55" spans="3:27" x14ac:dyDescent="0.25">
      <c r="C55" s="1" t="s">
        <v>139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f t="shared" ref="M55:AA55" si="11">SUM(M25,M37)</f>
        <v>9600</v>
      </c>
      <c r="N55" s="26">
        <f t="shared" si="11"/>
        <v>9600</v>
      </c>
      <c r="O55" s="26">
        <f t="shared" si="11"/>
        <v>9600</v>
      </c>
      <c r="P55" s="26">
        <f t="shared" si="11"/>
        <v>9600</v>
      </c>
      <c r="Q55" s="26">
        <f t="shared" si="11"/>
        <v>9600</v>
      </c>
      <c r="R55" s="26">
        <f t="shared" si="11"/>
        <v>19200</v>
      </c>
      <c r="S55" s="26">
        <f t="shared" si="11"/>
        <v>19200</v>
      </c>
      <c r="T55" s="26">
        <f t="shared" si="11"/>
        <v>19200</v>
      </c>
      <c r="U55" s="26">
        <f t="shared" si="11"/>
        <v>19200</v>
      </c>
      <c r="V55" s="26">
        <f t="shared" si="11"/>
        <v>19200</v>
      </c>
      <c r="W55" s="26">
        <f t="shared" si="11"/>
        <v>9600</v>
      </c>
      <c r="X55" s="26">
        <f t="shared" si="11"/>
        <v>9600</v>
      </c>
      <c r="Y55" s="26">
        <f t="shared" si="11"/>
        <v>9600</v>
      </c>
      <c r="Z55" s="26">
        <f t="shared" si="11"/>
        <v>9600</v>
      </c>
      <c r="AA55" s="26">
        <f t="shared" si="11"/>
        <v>9600</v>
      </c>
    </row>
    <row r="56" spans="3:27" x14ac:dyDescent="0.25">
      <c r="C56" s="1" t="s">
        <v>125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f>SUM(R38)</f>
        <v>9600</v>
      </c>
      <c r="S56" s="26">
        <f t="shared" ref="S56:AA56" si="12">SUM(S38)</f>
        <v>9600</v>
      </c>
      <c r="T56" s="26">
        <f t="shared" si="12"/>
        <v>9600</v>
      </c>
      <c r="U56" s="26">
        <f t="shared" si="12"/>
        <v>9600</v>
      </c>
      <c r="V56" s="26">
        <f t="shared" si="12"/>
        <v>9600</v>
      </c>
      <c r="W56" s="26">
        <f t="shared" si="12"/>
        <v>9600</v>
      </c>
      <c r="X56" s="26">
        <f t="shared" si="12"/>
        <v>9600</v>
      </c>
      <c r="Y56" s="26">
        <f t="shared" si="12"/>
        <v>9600</v>
      </c>
      <c r="Z56" s="26">
        <f t="shared" si="12"/>
        <v>9600</v>
      </c>
      <c r="AA56" s="26">
        <f t="shared" si="12"/>
        <v>9600</v>
      </c>
    </row>
    <row r="57" spans="3:27" x14ac:dyDescent="0.25">
      <c r="C57" s="1" t="s">
        <v>126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f t="shared" ref="R57:AA57" si="13">SUM(R39)</f>
        <v>9600</v>
      </c>
      <c r="S57" s="26">
        <f t="shared" si="13"/>
        <v>9600</v>
      </c>
      <c r="T57" s="26">
        <f t="shared" si="13"/>
        <v>9600</v>
      </c>
      <c r="U57" s="26">
        <f t="shared" si="13"/>
        <v>9600</v>
      </c>
      <c r="V57" s="26">
        <f t="shared" si="13"/>
        <v>9600</v>
      </c>
      <c r="W57" s="26">
        <f t="shared" si="13"/>
        <v>9600</v>
      </c>
      <c r="X57" s="26">
        <f t="shared" si="13"/>
        <v>9600</v>
      </c>
      <c r="Y57" s="26">
        <f t="shared" si="13"/>
        <v>9600</v>
      </c>
      <c r="Z57" s="26">
        <f t="shared" si="13"/>
        <v>9600</v>
      </c>
      <c r="AA57" s="26">
        <f t="shared" si="13"/>
        <v>9600</v>
      </c>
    </row>
    <row r="58" spans="3:27" x14ac:dyDescent="0.25">
      <c r="C58" s="1" t="s">
        <v>127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f t="shared" ref="R58:AA59" si="14">SUM(R40)</f>
        <v>9600</v>
      </c>
      <c r="S58" s="26">
        <f t="shared" si="14"/>
        <v>9600</v>
      </c>
      <c r="T58" s="26">
        <f t="shared" si="14"/>
        <v>9600</v>
      </c>
      <c r="U58" s="26">
        <f t="shared" si="14"/>
        <v>9600</v>
      </c>
      <c r="V58" s="26">
        <f t="shared" si="14"/>
        <v>9600</v>
      </c>
      <c r="W58" s="26">
        <f t="shared" si="14"/>
        <v>9600</v>
      </c>
      <c r="X58" s="26">
        <f t="shared" si="14"/>
        <v>9600</v>
      </c>
      <c r="Y58" s="26">
        <f t="shared" si="14"/>
        <v>9600</v>
      </c>
      <c r="Z58" s="26">
        <f t="shared" si="14"/>
        <v>9600</v>
      </c>
      <c r="AA58" s="26">
        <f t="shared" si="14"/>
        <v>9600</v>
      </c>
    </row>
    <row r="59" spans="3:27" x14ac:dyDescent="0.25">
      <c r="C59" s="1" t="s">
        <v>128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f t="shared" si="14"/>
        <v>9600</v>
      </c>
      <c r="S59" s="26">
        <f t="shared" si="14"/>
        <v>9600</v>
      </c>
      <c r="T59" s="26">
        <f t="shared" si="14"/>
        <v>9600</v>
      </c>
      <c r="U59" s="26">
        <f t="shared" si="14"/>
        <v>9600</v>
      </c>
      <c r="V59" s="26">
        <f t="shared" si="14"/>
        <v>9600</v>
      </c>
      <c r="W59" s="26">
        <f t="shared" si="14"/>
        <v>9600</v>
      </c>
      <c r="X59" s="26">
        <f t="shared" si="14"/>
        <v>9600</v>
      </c>
      <c r="Y59" s="26">
        <f t="shared" si="14"/>
        <v>9600</v>
      </c>
      <c r="Z59" s="26">
        <f t="shared" si="14"/>
        <v>9600</v>
      </c>
      <c r="AA59" s="26">
        <f t="shared" si="14"/>
        <v>9600</v>
      </c>
    </row>
    <row r="60" spans="3:27" x14ac:dyDescent="0.25">
      <c r="D60" s="26">
        <f>SUM(D45:D59)</f>
        <v>129000</v>
      </c>
      <c r="E60" s="26">
        <f t="shared" ref="E60:AA60" si="15">SUM(E45:E59)</f>
        <v>129000</v>
      </c>
      <c r="F60" s="26">
        <f t="shared" si="15"/>
        <v>129000</v>
      </c>
      <c r="G60" s="26">
        <f t="shared" si="15"/>
        <v>129000</v>
      </c>
      <c r="H60" s="26">
        <f t="shared" si="15"/>
        <v>129000</v>
      </c>
      <c r="I60" s="26">
        <f t="shared" si="15"/>
        <v>300900</v>
      </c>
      <c r="J60" s="26">
        <f t="shared" si="15"/>
        <v>300900</v>
      </c>
      <c r="K60" s="26">
        <f t="shared" si="15"/>
        <v>300900</v>
      </c>
      <c r="L60" s="26">
        <f t="shared" si="15"/>
        <v>300900</v>
      </c>
      <c r="M60" s="26">
        <f t="shared" si="15"/>
        <v>459100</v>
      </c>
      <c r="N60" s="26">
        <f t="shared" si="15"/>
        <v>330100</v>
      </c>
      <c r="O60" s="26">
        <f t="shared" si="15"/>
        <v>330100</v>
      </c>
      <c r="P60" s="26">
        <f t="shared" si="15"/>
        <v>330100</v>
      </c>
      <c r="Q60" s="26">
        <f t="shared" si="15"/>
        <v>330100</v>
      </c>
      <c r="R60" s="26">
        <f t="shared" si="15"/>
        <v>502100</v>
      </c>
      <c r="S60" s="26">
        <f t="shared" si="15"/>
        <v>343900</v>
      </c>
      <c r="T60" s="26">
        <f t="shared" si="15"/>
        <v>343900</v>
      </c>
      <c r="U60" s="26">
        <f t="shared" si="15"/>
        <v>343900</v>
      </c>
      <c r="V60" s="26">
        <f t="shared" si="15"/>
        <v>343900</v>
      </c>
      <c r="W60" s="26">
        <f t="shared" si="15"/>
        <v>172000</v>
      </c>
      <c r="X60" s="26">
        <f t="shared" si="15"/>
        <v>172000</v>
      </c>
      <c r="Y60" s="26">
        <f t="shared" si="15"/>
        <v>172000</v>
      </c>
      <c r="Z60" s="26">
        <f t="shared" si="15"/>
        <v>172000</v>
      </c>
      <c r="AA60" s="26">
        <f t="shared" si="15"/>
        <v>172000</v>
      </c>
    </row>
    <row r="64" spans="3:27" x14ac:dyDescent="0.25">
      <c r="C64" s="20" t="s">
        <v>87</v>
      </c>
      <c r="D64" s="20" t="s">
        <v>74</v>
      </c>
      <c r="E64" s="20" t="s">
        <v>75</v>
      </c>
      <c r="F64" s="20" t="s">
        <v>76</v>
      </c>
      <c r="G64" s="20" t="s">
        <v>76</v>
      </c>
      <c r="H64" s="20" t="s">
        <v>77</v>
      </c>
      <c r="I64" s="20" t="s">
        <v>78</v>
      </c>
      <c r="J64" s="20" t="s">
        <v>79</v>
      </c>
    </row>
    <row r="65" spans="3:10" x14ac:dyDescent="0.25">
      <c r="C65" s="17">
        <v>4000000</v>
      </c>
      <c r="D65" s="16">
        <v>0.24</v>
      </c>
      <c r="E65" s="17">
        <f>$C$65*D65</f>
        <v>960000</v>
      </c>
      <c r="F65" s="16">
        <v>8</v>
      </c>
      <c r="G65" s="16">
        <f>F65+F66</f>
        <v>10</v>
      </c>
      <c r="H65" s="18">
        <f>E65/G65</f>
        <v>96000</v>
      </c>
      <c r="I65" s="18">
        <f>H65</f>
        <v>96000</v>
      </c>
      <c r="J65" s="18">
        <f>I65/10</f>
        <v>9600</v>
      </c>
    </row>
    <row r="66" spans="3:10" x14ac:dyDescent="0.25">
      <c r="C66" s="16"/>
      <c r="D66" s="16">
        <v>0.19</v>
      </c>
      <c r="E66" s="17">
        <f>$C$65*D66</f>
        <v>760000</v>
      </c>
      <c r="F66" s="16">
        <v>2</v>
      </c>
      <c r="G66" s="16">
        <f>F66+F67</f>
        <v>2</v>
      </c>
      <c r="H66" s="18">
        <f>E66/G66</f>
        <v>380000</v>
      </c>
      <c r="I66" s="18">
        <f>I65+H66</f>
        <v>476000</v>
      </c>
      <c r="J66" s="18">
        <f>I66/10</f>
        <v>47600</v>
      </c>
    </row>
    <row r="67" spans="3:10" x14ac:dyDescent="0.25">
      <c r="C67" s="16"/>
      <c r="D67" s="16">
        <v>0.14000000000000001</v>
      </c>
      <c r="E67" s="17">
        <f t="shared" ref="E67:E68" si="16">$C$65*D67</f>
        <v>560000</v>
      </c>
      <c r="F67" s="16">
        <v>0</v>
      </c>
      <c r="G67" s="16">
        <f>F67+F68</f>
        <v>0</v>
      </c>
      <c r="H67" s="18" t="e">
        <f>E67/G67</f>
        <v>#DIV/0!</v>
      </c>
      <c r="I67" s="18" t="e">
        <f>I66+H67</f>
        <v>#DIV/0!</v>
      </c>
      <c r="J67" s="18" t="e">
        <f>I67/10</f>
        <v>#DIV/0!</v>
      </c>
    </row>
    <row r="68" spans="3:10" x14ac:dyDescent="0.25">
      <c r="C68" s="16"/>
      <c r="D68" s="16">
        <v>0.09</v>
      </c>
      <c r="E68" s="17">
        <f t="shared" si="16"/>
        <v>360000</v>
      </c>
      <c r="F68" s="16">
        <v>0</v>
      </c>
      <c r="G68" s="16">
        <f>F68+F69</f>
        <v>0</v>
      </c>
      <c r="H68" s="18" t="e">
        <f>E68/G68</f>
        <v>#DIV/0!</v>
      </c>
      <c r="I68" s="18" t="e">
        <f>I67+H68</f>
        <v>#DIV/0!</v>
      </c>
      <c r="J68" s="18" t="e">
        <f>I68/10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용역비 지급명부</vt:lpstr>
      <vt:lpstr>용역지 지급명부2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2025-10-15T03:56:01Z</dcterms:created>
  <dcterms:modified xsi:type="dcterms:W3CDTF">2025-10-24T14:01:48Z</dcterms:modified>
  <cp:category/>
</cp:coreProperties>
</file>