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kurov\Documents\"/>
    </mc:Choice>
  </mc:AlternateContent>
  <xr:revisionPtr revIDLastSave="0" documentId="13_ncr:1_{CFE9DEDA-B06D-4494-9937-2233EECC003C}" xr6:coauthVersionLast="45" xr6:coauthVersionMax="45" xr10:uidLastSave="{00000000-0000-0000-0000-000000000000}"/>
  <bookViews>
    <workbookView xWindow="90" yWindow="6330" windowWidth="24675" windowHeight="9855" xr2:uid="{88E85388-BDE9-4706-881A-F8A928CDF8B4}"/>
  </bookViews>
  <sheets>
    <sheet name="Лист1" sheetId="1" r:id="rId1"/>
    <sheet name="Параметры" sheetId="3" r:id="rId2"/>
    <sheet name="ТНПА" sheetId="2" r:id="rId3"/>
  </sheets>
  <definedNames>
    <definedName name="_xlnm._FilterDatabase" localSheetId="0" hidden="1">Лист1!$AF$7:$BL$10</definedName>
    <definedName name="Параметры">Параметры!$B$2:$B$39</definedName>
    <definedName name="ТНПА">ТНПА!$A$1:$A$14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" i="1" l="1"/>
  <c r="AF35" i="1"/>
  <c r="AF34" i="1"/>
  <c r="AF23" i="1"/>
  <c r="AF16" i="1"/>
  <c r="AF28" i="1"/>
  <c r="AF27" i="1"/>
  <c r="AF26" i="1"/>
  <c r="AF20" i="1"/>
  <c r="AF19" i="1"/>
  <c r="C12" i="3" l="1"/>
  <c r="AF12" i="1"/>
  <c r="AF13" i="1"/>
  <c r="AF11" i="1"/>
  <c r="C11" i="3"/>
  <c r="C10" i="3"/>
  <c r="C9" i="3"/>
  <c r="C8" i="3"/>
  <c r="C7" i="3"/>
  <c r="C3" i="3"/>
  <c r="C4" i="3"/>
  <c r="C5" i="3"/>
  <c r="C6" i="3"/>
  <c r="C2" i="3"/>
  <c r="FP7" i="1" l="1"/>
  <c r="FL7" i="1"/>
  <c r="FF7" i="1"/>
  <c r="FE7" i="1"/>
  <c r="ES7" i="1"/>
  <c r="EP7" i="1"/>
  <c r="EM7" i="1"/>
  <c r="EJ7" i="1"/>
  <c r="EH7" i="1"/>
  <c r="EA7" i="1"/>
  <c r="DU7" i="1"/>
  <c r="DR7" i="1"/>
  <c r="DX7" i="1" s="1"/>
  <c r="DY7" i="1" s="1"/>
  <c r="DO7" i="1"/>
  <c r="DM7" i="1"/>
  <c r="EX1" i="1"/>
  <c r="DS7" i="1" l="1"/>
</calcChain>
</file>

<file path=xl/sharedStrings.xml><?xml version="1.0" encoding="utf-8"?>
<sst xmlns="http://schemas.openxmlformats.org/spreadsheetml/2006/main" count="323" uniqueCount="120">
  <si>
    <t/>
  </si>
  <si>
    <t>×</t>
  </si>
  <si>
    <t>ок</t>
  </si>
  <si>
    <t>а</t>
  </si>
  <si>
    <r>
      <t>Число жил и сечение, мм</t>
    </r>
    <r>
      <rPr>
        <vertAlign val="superscript"/>
        <sz val="10"/>
        <rFont val="Times New Roman"/>
        <family val="1"/>
        <charset val="204"/>
      </rPr>
      <t>2</t>
    </r>
  </si>
  <si>
    <t>Число и диаметр проволок в жиле, мм</t>
  </si>
  <si>
    <t>Данные жилы</t>
  </si>
  <si>
    <t>Изоляция</t>
  </si>
  <si>
    <t>Диаметр корделя, мм</t>
  </si>
  <si>
    <t>Диаметр по скрутке изоли- рованных жил, мм</t>
  </si>
  <si>
    <t>Нить п/э</t>
  </si>
  <si>
    <t>Лента ПЭТ</t>
  </si>
  <si>
    <t xml:space="preserve">Обмотка сердечника полотном иглопробивным термоскрепленым </t>
  </si>
  <si>
    <t>Обмотка лентой ПВХ</t>
  </si>
  <si>
    <t>Обмотка лентой ПЭ</t>
  </si>
  <si>
    <t>Внутренняя оболочка</t>
  </si>
  <si>
    <t>ЛЭС</t>
  </si>
  <si>
    <t>Броня из стальных оцинкованных лент</t>
  </si>
  <si>
    <t>Экран из медных лент</t>
  </si>
  <si>
    <t>Расход материалов (без учёта отходов), кг/км</t>
  </si>
  <si>
    <t xml:space="preserve">Расчётная масса кабеля </t>
  </si>
  <si>
    <r>
      <t>Фактическое выходное сечение, мм</t>
    </r>
    <r>
      <rPr>
        <sz val="11"/>
        <rFont val="Arial"/>
        <family val="2"/>
        <charset val="204"/>
      </rPr>
      <t>²</t>
    </r>
  </si>
  <si>
    <t>Высота секторной жилы/Диаметр круглой жилы, мм</t>
  </si>
  <si>
    <t>Ширина сектора, мм</t>
  </si>
  <si>
    <t>r</t>
  </si>
  <si>
    <t>Прорисованное сечение, мм</t>
  </si>
  <si>
    <t>Периметр, мм</t>
  </si>
  <si>
    <t>радиальная толщина, мм</t>
  </si>
  <si>
    <t>наружные размеры, мм</t>
  </si>
  <si>
    <t>кол., шт.</t>
  </si>
  <si>
    <t>номинальный наружный размер, мм</t>
  </si>
  <si>
    <r>
      <t>толщина×</t>
    </r>
    <r>
      <rPr>
        <sz val="11"/>
        <rFont val="Times New Roman"/>
        <family val="1"/>
      </rPr>
      <t>ширина, мм</t>
    </r>
  </si>
  <si>
    <t>Величина перекрытия, %</t>
  </si>
  <si>
    <t>кол. лент, шт</t>
  </si>
  <si>
    <r>
      <t>толщина ×</t>
    </r>
    <r>
      <rPr>
        <sz val="10"/>
        <rFont val="Times New Roman"/>
        <family val="1"/>
      </rPr>
      <t xml:space="preserve"> ширина, мм</t>
    </r>
  </si>
  <si>
    <t>перекрытие, %</t>
  </si>
  <si>
    <t>наружный размер, мм</t>
  </si>
  <si>
    <t>Радиальная толщина, мм</t>
  </si>
  <si>
    <t>Наружный размер, мм</t>
  </si>
  <si>
    <t>толщина, мм.</t>
  </si>
  <si>
    <t>ширина, мм.</t>
  </si>
  <si>
    <t>величина перекрытия, %</t>
  </si>
  <si>
    <t>диаметр по ленте, мм.</t>
  </si>
  <si>
    <t>толщина×ширина, мм</t>
  </si>
  <si>
    <t>величина зазора, %</t>
  </si>
  <si>
    <t>ном. наружный размер, мм</t>
  </si>
  <si>
    <r>
      <t xml:space="preserve">толщина × </t>
    </r>
    <r>
      <rPr>
        <sz val="10"/>
        <rFont val="Times New Roman"/>
        <family val="1"/>
      </rPr>
      <t>ширина, мм</t>
    </r>
  </si>
  <si>
    <t>Ном. наружный размер, мм.</t>
  </si>
  <si>
    <t>Алюминий</t>
  </si>
  <si>
    <t>Медь</t>
  </si>
  <si>
    <t>Кабельный пластикат И40-13А</t>
  </si>
  <si>
    <t>Кабельный пластикат ПВХ (втор. перераб.)</t>
  </si>
  <si>
    <t>Нить п/э техническая многокруточная структуры 111 текс х2х3</t>
  </si>
  <si>
    <t>Полотно иглопробивное термоскрепленое</t>
  </si>
  <si>
    <t>Лента ПВХ</t>
  </si>
  <si>
    <t>Лента ПЭ</t>
  </si>
  <si>
    <t>Кабельный пластикат НГП 30-32</t>
  </si>
  <si>
    <t>Стеклолента ЛЭС</t>
  </si>
  <si>
    <t>Лента оцинкованная</t>
  </si>
  <si>
    <t>Медная лента</t>
  </si>
  <si>
    <t>Кабельный пластикат ОМ-40</t>
  </si>
  <si>
    <t>мин.</t>
  </si>
  <si>
    <t>ном.</t>
  </si>
  <si>
    <t>ВВГ</t>
  </si>
  <si>
    <t>_ПВХ плавтикат оболочка</t>
  </si>
  <si>
    <t>Кабель ВВГ 1*1,5-35 (ож) - 0,66 ГОСТ 16442-82</t>
  </si>
  <si>
    <t>заготовка опрессованная В 1,5-35ок - 0,66 ГОСТ 16442-82</t>
  </si>
  <si>
    <t>Кабель ВВГ 1*1,5 (ож) - 0,66 ГОСТ 16442-82</t>
  </si>
  <si>
    <t>Кабель ВВГ 1*2,5 (ож) - 0,66 ГОСТ 16442-82</t>
  </si>
  <si>
    <t>Кабель ВВГ 1*4 (ож) - 0,66 ГОСТ 16442-82</t>
  </si>
  <si>
    <t>Кабель ВВГ 1*6 (ож) - 0,66 ГОСТ 16442-82</t>
  </si>
  <si>
    <t>Кабель ВВГ 1*10 (ож) - 0,66 ГОСТ 16442-82</t>
  </si>
  <si>
    <t>Кабель ВВГ 1*16 (ож) - 0,66 ГОСТ 16442-82</t>
  </si>
  <si>
    <t>Кабель ВВГ 1*25 (ож) - 0,66 ГОСТ 16442-82</t>
  </si>
  <si>
    <t>Кабель ВВГ 1*35 (ож) - 0,66 ГОСТ 16442-82</t>
  </si>
  <si>
    <t>Кабель АВВГ 1*2,5 (ож) - 0,66 ГОСТ 16442-82</t>
  </si>
  <si>
    <t>Кабель АВВГ 1*4 (ож) - 0,66 ГОСТ 16442-82</t>
  </si>
  <si>
    <t>Кабель АВВГ 1*6 (ож) - 0,66 ГОСТ 16442-82</t>
  </si>
  <si>
    <t>Кабель АВВГ 1*10 (ож) - 0,66 ГОСТ 16442-82</t>
  </si>
  <si>
    <t>Кабель АВВГ 1*16 (ож) - 0,66 ГОСТ 16442-82</t>
  </si>
  <si>
    <t>Кабель АВВГ 1*25 (ож) - 0,66 ГОСТ 16442-82</t>
  </si>
  <si>
    <t>Кабель АВВГ 1*35 (ож) - 0,66 ГОСТ 16442-82</t>
  </si>
  <si>
    <t>Кабель АВВГ 1*50 (ож) - 0,66 ГОСТ 16442-82</t>
  </si>
  <si>
    <t>_ПВХ плавтикат изоляция</t>
  </si>
  <si>
    <t>проволока М 1,5-35</t>
  </si>
  <si>
    <t>_катанка медная</t>
  </si>
  <si>
    <t>id формулы</t>
  </si>
  <si>
    <t>+</t>
  </si>
  <si>
    <t>Генератор ПФ</t>
  </si>
  <si>
    <t>Параметры</t>
  </si>
  <si>
    <t>ТНПА</t>
  </si>
  <si>
    <t>ГОСТ 16442-82</t>
  </si>
  <si>
    <t>id</t>
  </si>
  <si>
    <t>Наименование</t>
  </si>
  <si>
    <t>Ном.</t>
  </si>
  <si>
    <t>Мин.</t>
  </si>
  <si>
    <t>Макс.</t>
  </si>
  <si>
    <t>Текст.</t>
  </si>
  <si>
    <t>Ед.изм.</t>
  </si>
  <si>
    <t>fx</t>
  </si>
  <si>
    <t>ТУ 1234567-2020</t>
  </si>
  <si>
    <t>Техническое соглашение №13</t>
  </si>
  <si>
    <t>Сырьё создаваемые  вручную константы</t>
  </si>
  <si>
    <t>ПФ константы создаваемые вручную, т.е. их создавать заново не нужно</t>
  </si>
  <si>
    <t>Номинальное сечение жилы</t>
  </si>
  <si>
    <t>Номинальное напряжение</t>
  </si>
  <si>
    <t>Количество жил</t>
  </si>
  <si>
    <t>Тип жилы</t>
  </si>
  <si>
    <t>Конструкция жилы</t>
  </si>
  <si>
    <t>Тип сырья</t>
  </si>
  <si>
    <t>Плотность</t>
  </si>
  <si>
    <t>Внутренний диаметр</t>
  </si>
  <si>
    <t>Наружный диаметр</t>
  </si>
  <si>
    <t>Радиальная толщина оболочки</t>
  </si>
  <si>
    <t>Радиальная толщина изоляции</t>
  </si>
  <si>
    <t>ххх</t>
  </si>
  <si>
    <t>мм.</t>
  </si>
  <si>
    <t>да</t>
  </si>
  <si>
    <t>из ТНПА</t>
  </si>
  <si>
    <t>ПВХ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</si>
</sst>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Arial"/>
      <family val="2"/>
      <charset val="204"/>
    </font>
    <font>
      <sz val="9"/>
      <name val="Times New Roman"/>
      <family val="1"/>
      <charset val="204"/>
    </font>
    <font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4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2" fontId="1" fillId="0" borderId="3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right" vertical="top"/>
    </xf>
    <xf numFmtId="2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/>
    <xf numFmtId="2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2" fontId="1" fillId="0" borderId="3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top"/>
    </xf>
    <xf numFmtId="2" fontId="1" fillId="0" borderId="5" xfId="0" applyNumberFormat="1" applyFont="1" applyBorder="1" applyAlignment="1">
      <alignment horizontal="right" vertical="top"/>
    </xf>
    <xf numFmtId="1" fontId="1" fillId="0" borderId="3" xfId="0" applyNumberFormat="1" applyFont="1" applyBorder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top"/>
    </xf>
    <xf numFmtId="2" fontId="1" fillId="0" borderId="9" xfId="0" applyNumberFormat="1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2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2" borderId="0" xfId="0" applyFont="1" applyFill="1" applyBorder="1" applyAlignment="1"/>
    <xf numFmtId="0" fontId="1" fillId="3" borderId="0" xfId="0" applyFont="1" applyFill="1" applyBorder="1" applyAlignment="1">
      <alignment vertical="top"/>
    </xf>
    <xf numFmtId="1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7" xfId="0" quotePrefix="1" applyFont="1" applyBorder="1" applyAlignment="1">
      <alignment horizontal="center" vertical="top"/>
    </xf>
    <xf numFmtId="0" fontId="1" fillId="0" borderId="8" xfId="0" quotePrefix="1" applyFont="1" applyBorder="1" applyAlignment="1">
      <alignment horizontal="center" vertical="top"/>
    </xf>
    <xf numFmtId="0" fontId="1" fillId="0" borderId="8" xfId="0" quotePrefix="1" applyFont="1" applyBorder="1" applyAlignment="1">
      <alignment horizontal="center" vertical="top"/>
    </xf>
    <xf numFmtId="0" fontId="1" fillId="0" borderId="8" xfId="0" quotePrefix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0" fontId="1" fillId="0" borderId="7" xfId="0" quotePrefix="1" applyFont="1" applyBorder="1" applyAlignment="1">
      <alignment horizontal="center" vertical="top"/>
    </xf>
    <xf numFmtId="0" fontId="1" fillId="4" borderId="7" xfId="0" quotePrefix="1" applyFont="1" applyFill="1" applyBorder="1" applyAlignment="1">
      <alignment horizontal="center" vertical="top"/>
    </xf>
    <xf numFmtId="0" fontId="0" fillId="0" borderId="0" xfId="0" applyAlignment="1"/>
    <xf numFmtId="0" fontId="2" fillId="0" borderId="12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quotePrefix="1" applyFont="1" applyBorder="1" applyAlignment="1">
      <alignment horizontal="center" vertical="top"/>
    </xf>
    <xf numFmtId="0" fontId="1" fillId="0" borderId="4" xfId="0" quotePrefix="1" applyFont="1" applyBorder="1" applyAlignment="1">
      <alignment horizontal="center" vertical="top"/>
    </xf>
    <xf numFmtId="0" fontId="1" fillId="0" borderId="4" xfId="0" quotePrefix="1" applyFont="1" applyBorder="1" applyAlignment="1">
      <alignment horizontal="center" vertical="top"/>
    </xf>
    <xf numFmtId="0" fontId="1" fillId="0" borderId="4" xfId="0" quotePrefix="1" applyFont="1" applyBorder="1" applyAlignment="1">
      <alignment horizontal="left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13" xfId="0" quotePrefix="1" applyFont="1" applyBorder="1" applyAlignment="1">
      <alignment horizontal="center" vertical="top"/>
    </xf>
    <xf numFmtId="0" fontId="1" fillId="4" borderId="13" xfId="0" quotePrefix="1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1" fillId="0" borderId="6" xfId="0" quotePrefix="1" applyFont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1" fillId="0" borderId="10" xfId="0" quotePrefix="1" applyFont="1" applyBorder="1" applyAlignment="1">
      <alignment horizontal="center" vertical="top"/>
    </xf>
    <xf numFmtId="0" fontId="1" fillId="4" borderId="10" xfId="0" applyFont="1" applyFill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13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14" xfId="0" applyFont="1" applyBorder="1" applyAlignment="1">
      <alignment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3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2" fontId="1" fillId="0" borderId="13" xfId="0" applyNumberFormat="1" applyFont="1" applyBorder="1" applyAlignment="1">
      <alignment vertical="center"/>
    </xf>
    <xf numFmtId="0" fontId="1" fillId="0" borderId="0" xfId="0" quotePrefix="1" applyFont="1" applyAlignment="1">
      <alignment vertical="top"/>
    </xf>
    <xf numFmtId="0" fontId="1" fillId="0" borderId="14" xfId="0" quotePrefix="1" applyFont="1" applyBorder="1" applyAlignment="1">
      <alignment vertical="top"/>
    </xf>
    <xf numFmtId="0" fontId="1" fillId="0" borderId="23" xfId="0" quotePrefix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4" borderId="23" xfId="0" applyFont="1" applyFill="1" applyBorder="1" applyAlignment="1">
      <alignment horizontal="center" vertical="top"/>
    </xf>
    <xf numFmtId="0" fontId="8" fillId="0" borderId="23" xfId="0" applyFont="1" applyBorder="1" applyAlignment="1">
      <alignment horizontal="right"/>
    </xf>
    <xf numFmtId="0" fontId="8" fillId="0" borderId="24" xfId="0" applyFont="1" applyBorder="1" applyAlignment="1">
      <alignment horizontal="right"/>
    </xf>
    <xf numFmtId="0" fontId="5" fillId="0" borderId="23" xfId="0" quotePrefix="1" applyFont="1" applyBorder="1" applyAlignment="1">
      <alignment vertical="top"/>
    </xf>
    <xf numFmtId="0" fontId="0" fillId="0" borderId="0" xfId="0" applyBorder="1" applyAlignment="1"/>
    <xf numFmtId="0" fontId="2" fillId="2" borderId="0" xfId="0" applyFont="1" applyFill="1" applyBorder="1" applyAlignment="1">
      <alignment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vertical="top"/>
    </xf>
    <xf numFmtId="0" fontId="8" fillId="0" borderId="14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5" fillId="0" borderId="0" xfId="0" quotePrefix="1" applyFont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16" fontId="2" fillId="0" borderId="0" xfId="0" applyNumberFormat="1" applyFont="1" applyBorder="1" applyAlignment="1">
      <alignment vertical="top"/>
    </xf>
    <xf numFmtId="0" fontId="0" fillId="4" borderId="0" xfId="0" applyFill="1" applyAlignment="1"/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Обычный" xfId="0" builtinId="0"/>
  </cellStyles>
  <dxfs count="36"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  <fill>
        <patternFill>
          <fgColor auto="1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7</xdr:row>
      <xdr:rowOff>66675</xdr:rowOff>
    </xdr:from>
    <xdr:to>
      <xdr:col>31</xdr:col>
      <xdr:colOff>9525</xdr:colOff>
      <xdr:row>7</xdr:row>
      <xdr:rowOff>123825</xdr:rowOff>
    </xdr:to>
    <xdr:cxnSp macro="">
      <xdr:nvCxnSpPr>
        <xdr:cNvPr id="28" name="Прямая со стрелкой 27">
          <a:extLst>
            <a:ext uri="{FF2B5EF4-FFF2-40B4-BE49-F238E27FC236}">
              <a16:creationId xmlns:a16="http://schemas.microsoft.com/office/drawing/2014/main" id="{70C76AE9-D06B-4E51-BB78-837943E35A1E}"/>
            </a:ext>
          </a:extLst>
        </xdr:cNvPr>
        <xdr:cNvCxnSpPr/>
      </xdr:nvCxnSpPr>
      <xdr:spPr>
        <a:xfrm>
          <a:off x="3190875" y="1400175"/>
          <a:ext cx="3019425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8</xdr:row>
      <xdr:rowOff>104775</xdr:rowOff>
    </xdr:from>
    <xdr:to>
      <xdr:col>30</xdr:col>
      <xdr:colOff>171450</xdr:colOff>
      <xdr:row>15</xdr:row>
      <xdr:rowOff>66675</xdr:rowOff>
    </xdr:to>
    <xdr:cxnSp macro="">
      <xdr:nvCxnSpPr>
        <xdr:cNvPr id="29" name="Прямая со стрелкой 28">
          <a:extLst>
            <a:ext uri="{FF2B5EF4-FFF2-40B4-BE49-F238E27FC236}">
              <a16:creationId xmlns:a16="http://schemas.microsoft.com/office/drawing/2014/main" id="{E8AE64F5-5ABD-4813-9B9B-868DD676BCC3}"/>
            </a:ext>
          </a:extLst>
        </xdr:cNvPr>
        <xdr:cNvCxnSpPr/>
      </xdr:nvCxnSpPr>
      <xdr:spPr>
        <a:xfrm>
          <a:off x="1905000" y="1628775"/>
          <a:ext cx="42672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9</xdr:row>
      <xdr:rowOff>104775</xdr:rowOff>
    </xdr:from>
    <xdr:to>
      <xdr:col>30</xdr:col>
      <xdr:colOff>180975</xdr:colOff>
      <xdr:row>22</xdr:row>
      <xdr:rowOff>38100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AE2592D1-16D5-41C1-AD85-C121709B05ED}"/>
            </a:ext>
          </a:extLst>
        </xdr:cNvPr>
        <xdr:cNvCxnSpPr/>
      </xdr:nvCxnSpPr>
      <xdr:spPr>
        <a:xfrm>
          <a:off x="3810000" y="1819275"/>
          <a:ext cx="2371725" cy="2409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10</xdr:row>
      <xdr:rowOff>133350</xdr:rowOff>
    </xdr:from>
    <xdr:to>
      <xdr:col>30</xdr:col>
      <xdr:colOff>190500</xdr:colOff>
      <xdr:row>30</xdr:row>
      <xdr:rowOff>57150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373F0E7D-FA86-4F34-9CF7-E9B3279F5FC3}"/>
            </a:ext>
          </a:extLst>
        </xdr:cNvPr>
        <xdr:cNvCxnSpPr/>
      </xdr:nvCxnSpPr>
      <xdr:spPr>
        <a:xfrm>
          <a:off x="2028825" y="2038350"/>
          <a:ext cx="4162425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B9A5-2D90-49FE-AD77-AFD425E5E253}">
  <dimension ref="A1:FQ55"/>
  <sheetViews>
    <sheetView tabSelected="1" workbookViewId="0">
      <selection activeCell="X20" sqref="X20"/>
    </sheetView>
  </sheetViews>
  <sheetFormatPr defaultRowHeight="15" x14ac:dyDescent="0.25"/>
  <cols>
    <col min="1" max="31" width="3" style="139" customWidth="1"/>
    <col min="32" max="32" width="2.7109375" style="139" customWidth="1"/>
    <col min="33" max="83" width="3" style="139" customWidth="1"/>
    <col min="84" max="84" width="11.140625" style="81" bestFit="1" customWidth="1"/>
    <col min="85" max="85" width="1.85546875" style="81" bestFit="1" customWidth="1"/>
    <col min="86" max="86" width="2" style="81" bestFit="1" customWidth="1"/>
    <col min="87" max="87" width="3.5703125" style="81" bestFit="1" customWidth="1"/>
    <col min="88" max="88" width="2.85546875" style="81" bestFit="1" customWidth="1"/>
    <col min="89" max="89" width="1.85546875" style="81" bestFit="1" customWidth="1"/>
    <col min="90" max="90" width="2" style="81" bestFit="1" customWidth="1"/>
    <col min="91" max="91" width="4.42578125" style="81" bestFit="1" customWidth="1"/>
    <col min="92" max="92" width="4.85546875" style="81" bestFit="1" customWidth="1"/>
    <col min="93" max="93" width="4.42578125" style="81" bestFit="1" customWidth="1"/>
    <col min="94" max="97" width="9.140625" style="81"/>
    <col min="98" max="98" width="4.42578125" style="81" bestFit="1" customWidth="1"/>
    <col min="99" max="100" width="4" style="81" bestFit="1" customWidth="1"/>
    <col min="101" max="102" width="9.140625" style="81"/>
    <col min="103" max="103" width="4.85546875" style="81" bestFit="1" customWidth="1"/>
    <col min="104" max="105" width="9.140625" style="81"/>
    <col min="106" max="106" width="3.140625" style="81" bestFit="1" customWidth="1"/>
    <col min="107" max="107" width="4" style="81" bestFit="1" customWidth="1"/>
    <col min="108" max="108" width="1.85546875" style="81" bestFit="1" customWidth="1"/>
    <col min="109" max="109" width="4.85546875" style="81" bestFit="1" customWidth="1"/>
    <col min="110" max="110" width="1.85546875" style="81" bestFit="1" customWidth="1"/>
    <col min="111" max="111" width="4" style="81" bestFit="1" customWidth="1"/>
    <col min="112" max="112" width="9.140625" style="81"/>
    <col min="113" max="114" width="1.85546875" style="81" bestFit="1" customWidth="1"/>
    <col min="115" max="115" width="4.85546875" style="81" bestFit="1" customWidth="1"/>
    <col min="116" max="120" width="1.85546875" style="81" bestFit="1" customWidth="1"/>
    <col min="121" max="121" width="4.85546875" style="81" bestFit="1" customWidth="1"/>
    <col min="122" max="126" width="1.85546875" style="81" bestFit="1" customWidth="1"/>
    <col min="127" max="127" width="4.85546875" style="81" bestFit="1" customWidth="1"/>
    <col min="128" max="132" width="1.85546875" style="81" bestFit="1" customWidth="1"/>
    <col min="133" max="133" width="4.85546875" style="81" bestFit="1" customWidth="1"/>
    <col min="134" max="135" width="3.140625" style="81" bestFit="1" customWidth="1"/>
    <col min="136" max="136" width="4" style="81" bestFit="1" customWidth="1"/>
    <col min="137" max="137" width="1.85546875" style="81" bestFit="1" customWidth="1"/>
    <col min="138" max="138" width="3.140625" style="81" bestFit="1" customWidth="1"/>
    <col min="139" max="140" width="1.85546875" style="81" bestFit="1" customWidth="1"/>
    <col min="141" max="141" width="4.85546875" style="81" bestFit="1" customWidth="1"/>
    <col min="142" max="142" width="1.85546875" style="81" bestFit="1" customWidth="1"/>
    <col min="143" max="143" width="4" style="81" bestFit="1" customWidth="1"/>
    <col min="144" max="146" width="1.85546875" style="81" bestFit="1" customWidth="1"/>
    <col min="147" max="147" width="4.85546875" style="81" bestFit="1" customWidth="1"/>
    <col min="148" max="148" width="1.85546875" style="81" bestFit="1" customWidth="1"/>
    <col min="149" max="149" width="3.140625" style="81" bestFit="1" customWidth="1"/>
    <col min="150" max="150" width="9.140625" style="81"/>
    <col min="151" max="152" width="1.85546875" style="81" bestFit="1" customWidth="1"/>
    <col min="153" max="153" width="4.85546875" style="81" bestFit="1" customWidth="1"/>
    <col min="154" max="155" width="3.140625" style="81" bestFit="1" customWidth="1"/>
    <col min="156" max="156" width="4" style="81" bestFit="1" customWidth="1"/>
    <col min="157" max="157" width="4" style="81" customWidth="1"/>
    <col min="158" max="158" width="4" style="158" customWidth="1"/>
    <col min="159" max="160" width="5.7109375" style="81" bestFit="1" customWidth="1"/>
    <col min="161" max="161" width="4.85546875" style="81" bestFit="1" customWidth="1"/>
    <col min="162" max="163" width="4" style="81" bestFit="1" customWidth="1"/>
    <col min="164" max="164" width="4.85546875" style="81" bestFit="1" customWidth="1"/>
    <col min="165" max="165" width="5.7109375" style="81" bestFit="1" customWidth="1"/>
    <col min="166" max="16384" width="9.140625" style="81"/>
  </cols>
  <sheetData>
    <row r="1" spans="1:173" x14ac:dyDescent="0.25">
      <c r="A1" s="55"/>
      <c r="B1" s="55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9"/>
      <c r="CG1" s="42" t="s">
        <v>4</v>
      </c>
      <c r="CH1" s="43"/>
      <c r="CI1" s="43"/>
      <c r="CJ1" s="44"/>
      <c r="CK1" s="42" t="s">
        <v>5</v>
      </c>
      <c r="CL1" s="43"/>
      <c r="CM1" s="44"/>
      <c r="CN1" s="70" t="s">
        <v>6</v>
      </c>
      <c r="CO1" s="70"/>
      <c r="CP1" s="70"/>
      <c r="CQ1" s="70"/>
      <c r="CR1" s="70"/>
      <c r="CS1" s="70"/>
      <c r="CT1" s="71" t="s">
        <v>7</v>
      </c>
      <c r="CU1" s="72"/>
      <c r="CV1" s="72"/>
      <c r="CW1" s="72"/>
      <c r="CX1" s="72"/>
      <c r="CY1" s="72"/>
      <c r="CZ1" s="73"/>
      <c r="DA1" s="74"/>
      <c r="DB1" s="41" t="s">
        <v>8</v>
      </c>
      <c r="DC1" s="75" t="s">
        <v>9</v>
      </c>
      <c r="DD1" s="76" t="s">
        <v>10</v>
      </c>
      <c r="DE1" s="69"/>
      <c r="DF1" s="76" t="s">
        <v>11</v>
      </c>
      <c r="DG1" s="77"/>
      <c r="DH1" s="77"/>
      <c r="DI1" s="77"/>
      <c r="DJ1" s="77"/>
      <c r="DK1" s="69"/>
      <c r="DL1" s="42" t="s">
        <v>12</v>
      </c>
      <c r="DM1" s="43"/>
      <c r="DN1" s="43"/>
      <c r="DO1" s="43"/>
      <c r="DP1" s="43"/>
      <c r="DQ1" s="44"/>
      <c r="DR1" s="42" t="s">
        <v>13</v>
      </c>
      <c r="DS1" s="43"/>
      <c r="DT1" s="43"/>
      <c r="DU1" s="43"/>
      <c r="DV1" s="43"/>
      <c r="DW1" s="44"/>
      <c r="DX1" s="42" t="s">
        <v>14</v>
      </c>
      <c r="DY1" s="43"/>
      <c r="DZ1" s="43"/>
      <c r="EA1" s="43"/>
      <c r="EB1" s="43"/>
      <c r="EC1" s="44"/>
      <c r="ED1" s="76" t="s">
        <v>15</v>
      </c>
      <c r="EE1" s="77"/>
      <c r="EF1" s="69"/>
      <c r="EG1" s="75" t="s">
        <v>16</v>
      </c>
      <c r="EH1" s="75"/>
      <c r="EI1" s="75"/>
      <c r="EJ1" s="75"/>
      <c r="EK1" s="75"/>
      <c r="EL1" s="75" t="s">
        <v>17</v>
      </c>
      <c r="EM1" s="78"/>
      <c r="EN1" s="78"/>
      <c r="EO1" s="78"/>
      <c r="EP1" s="78"/>
      <c r="EQ1" s="78"/>
      <c r="ER1" s="42" t="s">
        <v>18</v>
      </c>
      <c r="ES1" s="43"/>
      <c r="ET1" s="43"/>
      <c r="EU1" s="43"/>
      <c r="EV1" s="43"/>
      <c r="EW1" s="44"/>
      <c r="EX1" s="78" t="str">
        <f>IF(EL7&gt;0,"Защитный шланг","Наружная оболочка")</f>
        <v>Наружная оболочка</v>
      </c>
      <c r="EY1" s="78"/>
      <c r="EZ1" s="78"/>
      <c r="FA1" s="79"/>
      <c r="FB1" s="80"/>
      <c r="FC1" s="42" t="s">
        <v>19</v>
      </c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4"/>
      <c r="FQ1" s="41" t="s">
        <v>20</v>
      </c>
    </row>
    <row r="2" spans="1:173" x14ac:dyDescent="0.25">
      <c r="A2" s="55"/>
      <c r="B2" s="55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82"/>
      <c r="CG2" s="83"/>
      <c r="CH2" s="84"/>
      <c r="CI2" s="84"/>
      <c r="CJ2" s="85"/>
      <c r="CK2" s="83"/>
      <c r="CL2" s="84"/>
      <c r="CM2" s="85"/>
      <c r="CN2" s="70" t="s">
        <v>21</v>
      </c>
      <c r="CO2" s="70" t="s">
        <v>22</v>
      </c>
      <c r="CP2" s="70" t="s">
        <v>23</v>
      </c>
      <c r="CQ2" s="70" t="s">
        <v>24</v>
      </c>
      <c r="CR2" s="70" t="s">
        <v>25</v>
      </c>
      <c r="CS2" s="70" t="s">
        <v>26</v>
      </c>
      <c r="CT2" s="86"/>
      <c r="CU2" s="87"/>
      <c r="CV2" s="87"/>
      <c r="CW2" s="87"/>
      <c r="CX2" s="87"/>
      <c r="CY2" s="87"/>
      <c r="CZ2" s="88"/>
      <c r="DA2" s="89"/>
      <c r="DB2" s="45"/>
      <c r="DC2" s="78"/>
      <c r="DD2" s="90"/>
      <c r="DE2" s="91"/>
      <c r="DF2" s="92"/>
      <c r="DG2" s="93"/>
      <c r="DH2" s="93"/>
      <c r="DI2" s="93"/>
      <c r="DJ2" s="93"/>
      <c r="DK2" s="82"/>
      <c r="DL2" s="46"/>
      <c r="DM2" s="47"/>
      <c r="DN2" s="47"/>
      <c r="DO2" s="47"/>
      <c r="DP2" s="47"/>
      <c r="DQ2" s="48"/>
      <c r="DR2" s="46"/>
      <c r="DS2" s="47"/>
      <c r="DT2" s="47"/>
      <c r="DU2" s="47"/>
      <c r="DV2" s="47"/>
      <c r="DW2" s="48"/>
      <c r="DX2" s="46"/>
      <c r="DY2" s="47"/>
      <c r="DZ2" s="47"/>
      <c r="EA2" s="47"/>
      <c r="EB2" s="47"/>
      <c r="EC2" s="48"/>
      <c r="ED2" s="92"/>
      <c r="EE2" s="93"/>
      <c r="EF2" s="82"/>
      <c r="EG2" s="75"/>
      <c r="EH2" s="75"/>
      <c r="EI2" s="75"/>
      <c r="EJ2" s="75"/>
      <c r="EK2" s="75"/>
      <c r="EL2" s="78"/>
      <c r="EM2" s="78"/>
      <c r="EN2" s="78"/>
      <c r="EO2" s="78"/>
      <c r="EP2" s="78"/>
      <c r="EQ2" s="78"/>
      <c r="ER2" s="46"/>
      <c r="ES2" s="47"/>
      <c r="ET2" s="47"/>
      <c r="EU2" s="47"/>
      <c r="EV2" s="47"/>
      <c r="EW2" s="48"/>
      <c r="EX2" s="78"/>
      <c r="EY2" s="78"/>
      <c r="EZ2" s="78"/>
      <c r="FA2" s="94"/>
      <c r="FB2" s="95"/>
      <c r="FC2" s="46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8"/>
      <c r="FQ2" s="45"/>
    </row>
    <row r="3" spans="1:173" x14ac:dyDescent="0.25">
      <c r="A3" s="55"/>
      <c r="B3" s="55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82"/>
      <c r="CG3" s="83"/>
      <c r="CH3" s="84"/>
      <c r="CI3" s="84"/>
      <c r="CJ3" s="85"/>
      <c r="CK3" s="83"/>
      <c r="CL3" s="84"/>
      <c r="CM3" s="85"/>
      <c r="CN3" s="70"/>
      <c r="CO3" s="70"/>
      <c r="CP3" s="70"/>
      <c r="CQ3" s="70"/>
      <c r="CR3" s="70"/>
      <c r="CS3" s="70"/>
      <c r="CT3" s="96" t="s">
        <v>27</v>
      </c>
      <c r="CU3" s="97"/>
      <c r="CV3" s="98" t="s">
        <v>28</v>
      </c>
      <c r="CW3" s="98"/>
      <c r="CX3" s="98"/>
      <c r="CY3" s="98"/>
      <c r="CZ3" s="98"/>
      <c r="DA3" s="98"/>
      <c r="DB3" s="45"/>
      <c r="DC3" s="78"/>
      <c r="DD3" s="99" t="s">
        <v>29</v>
      </c>
      <c r="DE3" s="99" t="s">
        <v>30</v>
      </c>
      <c r="DF3" s="99" t="s">
        <v>29</v>
      </c>
      <c r="DG3" s="76" t="s">
        <v>31</v>
      </c>
      <c r="DH3" s="77"/>
      <c r="DI3" s="69"/>
      <c r="DJ3" s="41" t="s">
        <v>32</v>
      </c>
      <c r="DK3" s="99" t="s">
        <v>30</v>
      </c>
      <c r="DL3" s="41" t="s">
        <v>33</v>
      </c>
      <c r="DM3" s="42" t="s">
        <v>34</v>
      </c>
      <c r="DN3" s="43"/>
      <c r="DO3" s="44"/>
      <c r="DP3" s="41" t="s">
        <v>35</v>
      </c>
      <c r="DQ3" s="75" t="s">
        <v>36</v>
      </c>
      <c r="DR3" s="41" t="s">
        <v>33</v>
      </c>
      <c r="DS3" s="42" t="s">
        <v>34</v>
      </c>
      <c r="DT3" s="43"/>
      <c r="DU3" s="44"/>
      <c r="DV3" s="41" t="s">
        <v>35</v>
      </c>
      <c r="DW3" s="75" t="s">
        <v>36</v>
      </c>
      <c r="DX3" s="41" t="s">
        <v>33</v>
      </c>
      <c r="DY3" s="42" t="s">
        <v>34</v>
      </c>
      <c r="DZ3" s="43"/>
      <c r="EA3" s="44"/>
      <c r="EB3" s="41" t="s">
        <v>35</v>
      </c>
      <c r="EC3" s="75" t="s">
        <v>36</v>
      </c>
      <c r="ED3" s="100" t="s">
        <v>37</v>
      </c>
      <c r="EE3" s="101"/>
      <c r="EF3" s="100" t="s">
        <v>38</v>
      </c>
      <c r="EG3" s="41" t="s">
        <v>29</v>
      </c>
      <c r="EH3" s="41" t="s">
        <v>39</v>
      </c>
      <c r="EI3" s="41" t="s">
        <v>40</v>
      </c>
      <c r="EJ3" s="41" t="s">
        <v>41</v>
      </c>
      <c r="EK3" s="41" t="s">
        <v>42</v>
      </c>
      <c r="EL3" s="41" t="s">
        <v>29</v>
      </c>
      <c r="EM3" s="42" t="s">
        <v>43</v>
      </c>
      <c r="EN3" s="43"/>
      <c r="EO3" s="44"/>
      <c r="EP3" s="102" t="s">
        <v>44</v>
      </c>
      <c r="EQ3" s="75" t="s">
        <v>45</v>
      </c>
      <c r="ER3" s="41" t="s">
        <v>33</v>
      </c>
      <c r="ES3" s="42" t="s">
        <v>46</v>
      </c>
      <c r="ET3" s="43"/>
      <c r="EU3" s="44"/>
      <c r="EV3" s="41" t="s">
        <v>35</v>
      </c>
      <c r="EW3" s="75" t="s">
        <v>45</v>
      </c>
      <c r="EX3" s="96" t="s">
        <v>27</v>
      </c>
      <c r="EY3" s="97"/>
      <c r="EZ3" s="75" t="s">
        <v>47</v>
      </c>
      <c r="FA3" s="51"/>
      <c r="FB3" s="103"/>
      <c r="FC3" s="41" t="s">
        <v>48</v>
      </c>
      <c r="FD3" s="41" t="s">
        <v>49</v>
      </c>
      <c r="FE3" s="41" t="s">
        <v>50</v>
      </c>
      <c r="FF3" s="41" t="s">
        <v>51</v>
      </c>
      <c r="FG3" s="104" t="s">
        <v>52</v>
      </c>
      <c r="FH3" s="41" t="s">
        <v>11</v>
      </c>
      <c r="FI3" s="41" t="s">
        <v>53</v>
      </c>
      <c r="FJ3" s="41" t="s">
        <v>54</v>
      </c>
      <c r="FK3" s="41" t="s">
        <v>55</v>
      </c>
      <c r="FL3" s="41" t="s">
        <v>56</v>
      </c>
      <c r="FM3" s="41" t="s">
        <v>57</v>
      </c>
      <c r="FN3" s="41" t="s">
        <v>58</v>
      </c>
      <c r="FO3" s="105" t="s">
        <v>59</v>
      </c>
      <c r="FP3" s="41" t="s">
        <v>60</v>
      </c>
      <c r="FQ3" s="45"/>
    </row>
    <row r="4" spans="1:173" x14ac:dyDescent="0.25">
      <c r="A4" s="55"/>
      <c r="B4" s="55"/>
      <c r="C4" s="68"/>
      <c r="D4" s="66" t="s">
        <v>103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82"/>
      <c r="CG4" s="83"/>
      <c r="CH4" s="84"/>
      <c r="CI4" s="84"/>
      <c r="CJ4" s="85"/>
      <c r="CK4" s="83"/>
      <c r="CL4" s="84"/>
      <c r="CM4" s="85"/>
      <c r="CN4" s="70"/>
      <c r="CO4" s="70"/>
      <c r="CP4" s="70"/>
      <c r="CQ4" s="70"/>
      <c r="CR4" s="70"/>
      <c r="CS4" s="70"/>
      <c r="CT4" s="106"/>
      <c r="CU4" s="107"/>
      <c r="CV4" s="98"/>
      <c r="CW4" s="98"/>
      <c r="CX4" s="98"/>
      <c r="CY4" s="98"/>
      <c r="CZ4" s="98"/>
      <c r="DA4" s="98"/>
      <c r="DB4" s="45"/>
      <c r="DC4" s="78"/>
      <c r="DD4" s="108"/>
      <c r="DE4" s="108"/>
      <c r="DF4" s="108"/>
      <c r="DG4" s="92"/>
      <c r="DH4" s="93"/>
      <c r="DI4" s="82"/>
      <c r="DJ4" s="45"/>
      <c r="DK4" s="108"/>
      <c r="DL4" s="45"/>
      <c r="DM4" s="83"/>
      <c r="DN4" s="84"/>
      <c r="DO4" s="85"/>
      <c r="DP4" s="45"/>
      <c r="DQ4" s="75"/>
      <c r="DR4" s="45"/>
      <c r="DS4" s="83"/>
      <c r="DT4" s="84"/>
      <c r="DU4" s="85"/>
      <c r="DV4" s="45"/>
      <c r="DW4" s="75"/>
      <c r="DX4" s="45"/>
      <c r="DY4" s="83"/>
      <c r="DZ4" s="84"/>
      <c r="EA4" s="85"/>
      <c r="EB4" s="45"/>
      <c r="EC4" s="75"/>
      <c r="ED4" s="109"/>
      <c r="EE4" s="110"/>
      <c r="EF4" s="109"/>
      <c r="EG4" s="45"/>
      <c r="EH4" s="45"/>
      <c r="EI4" s="45"/>
      <c r="EJ4" s="45"/>
      <c r="EK4" s="45"/>
      <c r="EL4" s="45"/>
      <c r="EM4" s="83"/>
      <c r="EN4" s="84"/>
      <c r="EO4" s="85"/>
      <c r="EP4" s="111"/>
      <c r="EQ4" s="75"/>
      <c r="ER4" s="45"/>
      <c r="ES4" s="83"/>
      <c r="ET4" s="84"/>
      <c r="EU4" s="85"/>
      <c r="EV4" s="45"/>
      <c r="EW4" s="75"/>
      <c r="EX4" s="106"/>
      <c r="EY4" s="107"/>
      <c r="EZ4" s="75"/>
      <c r="FA4" s="52"/>
      <c r="FB4" s="112"/>
      <c r="FC4" s="45"/>
      <c r="FD4" s="45"/>
      <c r="FE4" s="45"/>
      <c r="FF4" s="45"/>
      <c r="FG4" s="113"/>
      <c r="FH4" s="45"/>
      <c r="FI4" s="45"/>
      <c r="FJ4" s="45"/>
      <c r="FK4" s="45"/>
      <c r="FL4" s="45"/>
      <c r="FM4" s="111"/>
      <c r="FN4" s="45"/>
      <c r="FO4" s="114"/>
      <c r="FP4" s="45"/>
      <c r="FQ4" s="45"/>
    </row>
    <row r="5" spans="1:173" x14ac:dyDescent="0.25">
      <c r="A5" s="55"/>
      <c r="B5" s="55"/>
      <c r="C5" s="68"/>
      <c r="D5" s="66" t="s">
        <v>102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82"/>
      <c r="CG5" s="83"/>
      <c r="CH5" s="84"/>
      <c r="CI5" s="84"/>
      <c r="CJ5" s="85"/>
      <c r="CK5" s="83"/>
      <c r="CL5" s="84"/>
      <c r="CM5" s="85"/>
      <c r="CN5" s="70"/>
      <c r="CO5" s="70"/>
      <c r="CP5" s="70"/>
      <c r="CQ5" s="70"/>
      <c r="CR5" s="70"/>
      <c r="CS5" s="70"/>
      <c r="CT5" s="115"/>
      <c r="CU5" s="116"/>
      <c r="CV5" s="98"/>
      <c r="CW5" s="98"/>
      <c r="CX5" s="98"/>
      <c r="CY5" s="98"/>
      <c r="CZ5" s="98"/>
      <c r="DA5" s="98"/>
      <c r="DB5" s="45"/>
      <c r="DC5" s="78"/>
      <c r="DD5" s="108"/>
      <c r="DE5" s="108"/>
      <c r="DF5" s="108"/>
      <c r="DG5" s="92"/>
      <c r="DH5" s="93"/>
      <c r="DI5" s="82"/>
      <c r="DJ5" s="45"/>
      <c r="DK5" s="108"/>
      <c r="DL5" s="45"/>
      <c r="DM5" s="83"/>
      <c r="DN5" s="84"/>
      <c r="DO5" s="85"/>
      <c r="DP5" s="45"/>
      <c r="DQ5" s="75"/>
      <c r="DR5" s="45"/>
      <c r="DS5" s="83"/>
      <c r="DT5" s="84"/>
      <c r="DU5" s="85"/>
      <c r="DV5" s="45"/>
      <c r="DW5" s="75"/>
      <c r="DX5" s="45"/>
      <c r="DY5" s="83"/>
      <c r="DZ5" s="84"/>
      <c r="EA5" s="85"/>
      <c r="EB5" s="45"/>
      <c r="EC5" s="75"/>
      <c r="ED5" s="99" t="s">
        <v>61</v>
      </c>
      <c r="EE5" s="99" t="s">
        <v>62</v>
      </c>
      <c r="EF5" s="99" t="s">
        <v>62</v>
      </c>
      <c r="EG5" s="45"/>
      <c r="EH5" s="45"/>
      <c r="EI5" s="45"/>
      <c r="EJ5" s="45"/>
      <c r="EK5" s="45"/>
      <c r="EL5" s="45"/>
      <c r="EM5" s="83"/>
      <c r="EN5" s="84"/>
      <c r="EO5" s="85"/>
      <c r="EP5" s="111"/>
      <c r="EQ5" s="75"/>
      <c r="ER5" s="45"/>
      <c r="ES5" s="83"/>
      <c r="ET5" s="84"/>
      <c r="EU5" s="85"/>
      <c r="EV5" s="45"/>
      <c r="EW5" s="75"/>
      <c r="EX5" s="115"/>
      <c r="EY5" s="116"/>
      <c r="EZ5" s="75"/>
      <c r="FA5" s="52"/>
      <c r="FB5" s="112"/>
      <c r="FC5" s="45"/>
      <c r="FD5" s="45"/>
      <c r="FE5" s="45"/>
      <c r="FF5" s="45"/>
      <c r="FG5" s="113"/>
      <c r="FH5" s="45"/>
      <c r="FI5" s="45"/>
      <c r="FJ5" s="45"/>
      <c r="FK5" s="45"/>
      <c r="FL5" s="45"/>
      <c r="FM5" s="111"/>
      <c r="FN5" s="45"/>
      <c r="FO5" s="114"/>
      <c r="FP5" s="45"/>
      <c r="FQ5" s="45"/>
    </row>
    <row r="6" spans="1:173" x14ac:dyDescent="0.25">
      <c r="A6" s="55"/>
      <c r="B6" s="55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82"/>
      <c r="CG6" s="83"/>
      <c r="CH6" s="84"/>
      <c r="CI6" s="84"/>
      <c r="CJ6" s="85"/>
      <c r="CK6" s="83"/>
      <c r="CL6" s="84"/>
      <c r="CM6" s="85"/>
      <c r="CN6" s="70"/>
      <c r="CO6" s="70"/>
      <c r="CP6" s="70"/>
      <c r="CQ6" s="70"/>
      <c r="CR6" s="70"/>
      <c r="CS6" s="70"/>
      <c r="CT6" s="117" t="s">
        <v>61</v>
      </c>
      <c r="CU6" s="118" t="s">
        <v>62</v>
      </c>
      <c r="CV6" s="75" t="s">
        <v>61</v>
      </c>
      <c r="CW6" s="75"/>
      <c r="CX6" s="75"/>
      <c r="CY6" s="75" t="s">
        <v>62</v>
      </c>
      <c r="CZ6" s="75"/>
      <c r="DA6" s="75"/>
      <c r="DB6" s="45"/>
      <c r="DC6" s="78"/>
      <c r="DD6" s="108"/>
      <c r="DE6" s="108"/>
      <c r="DF6" s="108"/>
      <c r="DG6" s="92"/>
      <c r="DH6" s="93"/>
      <c r="DI6" s="82"/>
      <c r="DJ6" s="45"/>
      <c r="DK6" s="108"/>
      <c r="DL6" s="45"/>
      <c r="DM6" s="83"/>
      <c r="DN6" s="84"/>
      <c r="DO6" s="85"/>
      <c r="DP6" s="45"/>
      <c r="DQ6" s="75"/>
      <c r="DR6" s="45"/>
      <c r="DS6" s="83"/>
      <c r="DT6" s="84"/>
      <c r="DU6" s="85"/>
      <c r="DV6" s="45"/>
      <c r="DW6" s="75"/>
      <c r="DX6" s="45"/>
      <c r="DY6" s="83"/>
      <c r="DZ6" s="84"/>
      <c r="EA6" s="85"/>
      <c r="EB6" s="45"/>
      <c r="EC6" s="75"/>
      <c r="ED6" s="108"/>
      <c r="EE6" s="108"/>
      <c r="EF6" s="108"/>
      <c r="EG6" s="45"/>
      <c r="EH6" s="45"/>
      <c r="EI6" s="45"/>
      <c r="EJ6" s="45"/>
      <c r="EK6" s="45"/>
      <c r="EL6" s="45"/>
      <c r="EM6" s="83"/>
      <c r="EN6" s="84"/>
      <c r="EO6" s="85"/>
      <c r="EP6" s="111"/>
      <c r="EQ6" s="75"/>
      <c r="ER6" s="45"/>
      <c r="ES6" s="83"/>
      <c r="ET6" s="84"/>
      <c r="EU6" s="85"/>
      <c r="EV6" s="45"/>
      <c r="EW6" s="75"/>
      <c r="EX6" s="117" t="s">
        <v>61</v>
      </c>
      <c r="EY6" s="118" t="s">
        <v>62</v>
      </c>
      <c r="EZ6" s="75"/>
      <c r="FA6" s="52"/>
      <c r="FB6" s="112"/>
      <c r="FC6" s="45"/>
      <c r="FD6" s="45"/>
      <c r="FE6" s="45"/>
      <c r="FF6" s="45"/>
      <c r="FG6" s="113"/>
      <c r="FH6" s="45"/>
      <c r="FI6" s="45"/>
      <c r="FJ6" s="45"/>
      <c r="FK6" s="45"/>
      <c r="FL6" s="45"/>
      <c r="FM6" s="111"/>
      <c r="FN6" s="45"/>
      <c r="FO6" s="114"/>
      <c r="FP6" s="45"/>
      <c r="FQ6" s="45"/>
    </row>
    <row r="7" spans="1:173" x14ac:dyDescent="0.25">
      <c r="A7" s="63" t="s">
        <v>87</v>
      </c>
      <c r="B7" s="56" t="s">
        <v>63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81"/>
      <c r="AC7" s="62"/>
      <c r="AD7" s="62"/>
      <c r="AE7" s="62"/>
      <c r="AF7" s="161" t="s">
        <v>89</v>
      </c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3"/>
      <c r="BM7" s="62"/>
      <c r="BN7" s="62"/>
      <c r="BO7" s="62"/>
      <c r="BP7" s="62" t="s">
        <v>88</v>
      </c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53"/>
      <c r="CG7" s="119"/>
      <c r="CH7" s="50"/>
      <c r="CI7" s="120"/>
      <c r="CJ7" s="121"/>
      <c r="CK7" s="122"/>
      <c r="CL7" s="50"/>
      <c r="CM7" s="123"/>
      <c r="CN7" s="70"/>
      <c r="CO7" s="70"/>
      <c r="CP7" s="70"/>
      <c r="CQ7" s="70"/>
      <c r="CR7" s="70"/>
      <c r="CS7" s="70"/>
      <c r="CT7" s="124"/>
      <c r="CU7" s="47"/>
      <c r="CV7" s="75"/>
      <c r="CW7" s="75"/>
      <c r="CX7" s="75"/>
      <c r="CY7" s="75"/>
      <c r="CZ7" s="75"/>
      <c r="DA7" s="75"/>
      <c r="DB7" s="124"/>
      <c r="DC7" s="78"/>
      <c r="DD7" s="125">
        <v>0</v>
      </c>
      <c r="DE7" s="126"/>
      <c r="DF7" s="125">
        <v>2</v>
      </c>
      <c r="DG7" s="127"/>
      <c r="DH7" s="128"/>
      <c r="DI7" s="129"/>
      <c r="DJ7" s="124"/>
      <c r="DK7" s="126"/>
      <c r="DL7" s="125">
        <v>0</v>
      </c>
      <c r="DM7" s="122">
        <f>IF(DL7=0,0,0.5)</f>
        <v>0</v>
      </c>
      <c r="DN7" s="50"/>
      <c r="DO7" s="123">
        <f>IF(DL7=0,0,60)</f>
        <v>0</v>
      </c>
      <c r="DP7" s="49"/>
      <c r="DQ7" s="75"/>
      <c r="DR7" s="49">
        <f>DL7</f>
        <v>0</v>
      </c>
      <c r="DS7" s="122">
        <f>IF(DR7=0,0,0.5)</f>
        <v>0</v>
      </c>
      <c r="DT7" s="50"/>
      <c r="DU7" s="123">
        <f>IF(DL7=0,0,60)</f>
        <v>0</v>
      </c>
      <c r="DV7" s="49"/>
      <c r="DW7" s="75"/>
      <c r="DX7" s="49">
        <f>DR7</f>
        <v>0</v>
      </c>
      <c r="DY7" s="122">
        <f>IF(DX7=0,0,0.5)</f>
        <v>0</v>
      </c>
      <c r="DZ7" s="50"/>
      <c r="EA7" s="123">
        <f>IF(DL7=0,0,60)</f>
        <v>0</v>
      </c>
      <c r="EB7" s="49"/>
      <c r="EC7" s="75"/>
      <c r="ED7" s="126"/>
      <c r="EE7" s="126"/>
      <c r="EF7" s="126"/>
      <c r="EG7" s="49">
        <v>0</v>
      </c>
      <c r="EH7" s="49">
        <f>IF(EG7&gt;0,0.2,0)</f>
        <v>0</v>
      </c>
      <c r="EI7" s="45"/>
      <c r="EJ7" s="49">
        <f>IF(EG7&gt;0,30,0)</f>
        <v>0</v>
      </c>
      <c r="EK7" s="45"/>
      <c r="EL7" s="125">
        <v>0</v>
      </c>
      <c r="EM7" s="130">
        <f>IF(EL7=0,0,0.25)</f>
        <v>0</v>
      </c>
      <c r="EN7" s="131"/>
      <c r="EO7" s="132"/>
      <c r="EP7" s="133">
        <f>IF(EL7=0,0,35)</f>
        <v>0</v>
      </c>
      <c r="EQ7" s="75"/>
      <c r="ER7" s="125">
        <v>0</v>
      </c>
      <c r="ES7" s="119">
        <f>IF(ER7&gt;0,0.1,0)</f>
        <v>0</v>
      </c>
      <c r="ET7" s="50"/>
      <c r="EU7" s="121"/>
      <c r="EV7" s="125">
        <v>35</v>
      </c>
      <c r="EW7" s="75"/>
      <c r="EX7" s="124"/>
      <c r="EY7" s="47"/>
      <c r="EZ7" s="75"/>
      <c r="FA7" s="134"/>
      <c r="FB7" s="135"/>
      <c r="FC7" s="136">
        <v>2.7</v>
      </c>
      <c r="FD7" s="136">
        <v>8.89</v>
      </c>
      <c r="FE7" s="136" t="e">
        <f>IF(FE3="Кабельный пластикат И40-13А",#REF!,IF(FE3="Изоляция LE4423/LE4472",#REF!,IF(FE3="Кабельный пластикат Лоусгран ППИ 30-35",FS1,"ошибка")))</f>
        <v>#REF!</v>
      </c>
      <c r="FF7" s="136" t="e">
        <f>IF(FF3="Кабельный пластикат ПВХ (втор. перераб.)",#REF!,IF(FF3="Кабельный пластикат ПВХ нг-LS (втор. перераб.)",#REF!,IF(FF3="Кабельный пластикат НГП (втор. перераб.)",FU1,IF(FF3="Композиция безгалогенная марки Винтес 3020",FU2,IF(FF3="Кабельный пластикат ПВХ ХЛ(втор. перераб.)",FU3,"ошибка")))))</f>
        <v>#REF!</v>
      </c>
      <c r="FG7" s="137">
        <v>0.69</v>
      </c>
      <c r="FH7" s="136">
        <v>1.4</v>
      </c>
      <c r="FI7" s="136">
        <v>0.32</v>
      </c>
      <c r="FJ7" s="136">
        <v>1.4870000000000001</v>
      </c>
      <c r="FK7" s="136">
        <v>0.89</v>
      </c>
      <c r="FL7" s="136" t="e">
        <f>IF(FL3="Кабельный пластикат ОМ-40",#REF!,IF(FL3="Кабельный пластикат НГП 30-32",#REF!,IF(FL3="Резиноподобный наполнитель WK 75/25",FW1,IF(FL3="Кабельный полиэтилен 102-10 КУ ВС",FW2,IF(FL3="Кабельный пластикат ППО 30-35",FW3,IF(FL3="Кабельный пластикат ППВ 28",FW4,IF(FL3="Кабельный пластикат НГП 40-32 (-50C)",FW5,IF(FL3="Кабельный пластикат Лоусгран 3110 АЭС",FW6,"ошибка"))))))))</f>
        <v>#REF!</v>
      </c>
      <c r="FM7" s="136">
        <v>1.1499999999999999</v>
      </c>
      <c r="FN7" s="136">
        <v>7.8</v>
      </c>
      <c r="FO7" s="138">
        <v>8.89</v>
      </c>
      <c r="FP7" s="136" t="e">
        <f>IF(FP3="Кабельный пластикат ОМ-40",#REF!,IF(FP3="Кабельный пластикат НГП 30-32",#REF!,IF(FP3="Кабельный полиэтилен 102-10 КУ ВС",FY1,IF(FP3="Кабельный пластикат ППО 30-35",FY2,IF(FP3="Кабельный пластикат НГП 40-32 (-50C)",FY3,IF(FP3="Полиэтилен BORSTAR HE6062",FY4,IF(FP3="Кабельный пластикат Лоусгран 2110 АЭС",FY5,"ошибка")))))))</f>
        <v>#REF!</v>
      </c>
      <c r="FQ7" s="124"/>
    </row>
    <row r="8" spans="1:173" x14ac:dyDescent="0.25">
      <c r="B8" s="63" t="s">
        <v>87</v>
      </c>
      <c r="C8" s="61" t="s">
        <v>65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164" t="s">
        <v>65</v>
      </c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  <c r="BK8" s="166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53"/>
      <c r="CG8" s="50"/>
      <c r="CH8" s="50"/>
      <c r="CI8" s="120"/>
      <c r="CJ8" s="121"/>
      <c r="CK8" s="38"/>
      <c r="CL8" s="50"/>
      <c r="CM8" s="123"/>
      <c r="CN8" s="54"/>
      <c r="CO8" s="54"/>
      <c r="CP8" s="54"/>
      <c r="CQ8" s="54"/>
      <c r="CR8" s="54"/>
      <c r="CS8" s="54"/>
      <c r="CT8" s="141"/>
      <c r="CU8" s="141"/>
      <c r="CV8" s="142"/>
      <c r="CW8" s="143"/>
      <c r="CX8" s="22"/>
      <c r="CY8" s="142"/>
      <c r="CZ8" s="143"/>
      <c r="DA8" s="22"/>
      <c r="DB8" s="134"/>
      <c r="DC8" s="88"/>
      <c r="DD8" s="125"/>
      <c r="DE8" s="144"/>
      <c r="DF8" s="125"/>
      <c r="DG8" s="145"/>
      <c r="DH8" s="146"/>
      <c r="DI8" s="147"/>
      <c r="DJ8" s="134"/>
      <c r="DK8" s="144"/>
      <c r="DL8" s="148"/>
      <c r="DM8" s="149"/>
      <c r="DN8" s="56"/>
      <c r="DO8" s="150"/>
      <c r="DP8" s="121"/>
      <c r="DQ8" s="22"/>
      <c r="DR8" s="151"/>
      <c r="DS8" s="149"/>
      <c r="DT8" s="56"/>
      <c r="DU8" s="150"/>
      <c r="DV8" s="121"/>
      <c r="DW8" s="22"/>
      <c r="DX8" s="151"/>
      <c r="DY8" s="149"/>
      <c r="DZ8" s="56"/>
      <c r="EA8" s="150"/>
      <c r="EB8" s="121"/>
      <c r="EC8" s="22"/>
      <c r="ED8" s="144"/>
      <c r="EE8" s="144"/>
      <c r="EF8" s="144"/>
      <c r="EG8" s="49"/>
      <c r="EH8" s="49"/>
      <c r="EI8" s="52"/>
      <c r="EJ8" s="49"/>
      <c r="EK8" s="52"/>
      <c r="EL8" s="125"/>
      <c r="EM8" s="130"/>
      <c r="EN8" s="131"/>
      <c r="EO8" s="132"/>
      <c r="EP8" s="133"/>
      <c r="EQ8" s="14"/>
      <c r="ER8" s="125"/>
      <c r="ES8" s="119"/>
      <c r="ET8" s="50"/>
      <c r="EU8" s="121"/>
      <c r="EV8" s="125"/>
      <c r="EW8" s="14"/>
      <c r="EX8" s="134"/>
      <c r="EY8" s="141"/>
      <c r="EZ8" s="14"/>
      <c r="FA8" s="134"/>
      <c r="FB8" s="135"/>
      <c r="FC8" s="136"/>
      <c r="FD8" s="136"/>
      <c r="FE8" s="136"/>
      <c r="FF8" s="136"/>
      <c r="FG8" s="152"/>
      <c r="FH8" s="136"/>
      <c r="FI8" s="136"/>
      <c r="FJ8" s="153"/>
      <c r="FK8" s="153"/>
      <c r="FL8" s="153"/>
      <c r="FM8" s="153"/>
      <c r="FN8" s="153"/>
      <c r="FO8" s="154"/>
      <c r="FP8" s="153"/>
      <c r="FQ8" s="60"/>
    </row>
    <row r="9" spans="1:173" x14ac:dyDescent="0.25">
      <c r="B9" s="56"/>
      <c r="C9" s="64" t="s">
        <v>64</v>
      </c>
      <c r="D9" s="156"/>
      <c r="E9" s="156"/>
      <c r="F9" s="156"/>
      <c r="G9" s="156"/>
      <c r="H9" s="156"/>
      <c r="I9" s="156"/>
      <c r="J9" s="156"/>
      <c r="K9" s="62"/>
      <c r="L9" s="62" t="s">
        <v>86</v>
      </c>
      <c r="M9" s="62"/>
      <c r="N9" s="62"/>
      <c r="O9" s="62"/>
      <c r="P9" s="62"/>
      <c r="Q9" s="62"/>
      <c r="R9" s="62"/>
      <c r="S9" s="62"/>
      <c r="T9" s="62"/>
      <c r="U9" s="62"/>
      <c r="V9" s="62"/>
      <c r="X9" s="62"/>
      <c r="Y9" s="62"/>
      <c r="Z9" s="62"/>
      <c r="AA9" s="62"/>
      <c r="AB9" s="62"/>
      <c r="AC9" s="62"/>
      <c r="AD9" s="62"/>
      <c r="AE9" s="62"/>
      <c r="AF9" s="159" t="s">
        <v>90</v>
      </c>
      <c r="AG9" s="159"/>
      <c r="AH9" s="159"/>
      <c r="AI9" s="160" t="s">
        <v>91</v>
      </c>
      <c r="AJ9" s="160"/>
      <c r="AK9" s="160"/>
      <c r="AL9" s="160"/>
      <c r="AM9" s="160"/>
      <c r="AN9" s="160"/>
      <c r="AO9" s="161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162"/>
      <c r="BK9" s="163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G9" s="50"/>
      <c r="CH9" s="50"/>
      <c r="CI9" s="120"/>
      <c r="CJ9" s="121"/>
      <c r="CK9" s="38"/>
      <c r="CL9" s="50"/>
      <c r="CM9" s="123"/>
      <c r="CN9" s="54"/>
      <c r="CO9" s="54"/>
      <c r="CP9" s="54"/>
      <c r="CQ9" s="54"/>
      <c r="CR9" s="54"/>
      <c r="CS9" s="54"/>
      <c r="CT9" s="141"/>
      <c r="CU9" s="141"/>
      <c r="CV9" s="142"/>
      <c r="CW9" s="143"/>
      <c r="CX9" s="22"/>
      <c r="CY9" s="142"/>
      <c r="CZ9" s="143"/>
      <c r="DA9" s="22"/>
      <c r="DB9" s="134"/>
      <c r="DC9" s="88"/>
      <c r="DD9" s="125"/>
      <c r="DE9" s="144"/>
      <c r="DF9" s="125"/>
      <c r="DG9" s="145"/>
      <c r="DH9" s="146"/>
      <c r="DI9" s="147"/>
      <c r="DJ9" s="134"/>
      <c r="DK9" s="144"/>
      <c r="DL9" s="148"/>
      <c r="DM9" s="149"/>
      <c r="DN9" s="56"/>
      <c r="DO9" s="150"/>
      <c r="DP9" s="121"/>
      <c r="DQ9" s="22"/>
      <c r="DR9" s="151"/>
      <c r="DS9" s="149"/>
      <c r="DT9" s="56"/>
      <c r="DU9" s="150"/>
      <c r="DV9" s="121"/>
      <c r="DW9" s="22"/>
      <c r="DX9" s="151"/>
      <c r="DY9" s="149"/>
      <c r="DZ9" s="56"/>
      <c r="EA9" s="150"/>
      <c r="EB9" s="121"/>
      <c r="EC9" s="22"/>
      <c r="ED9" s="144"/>
      <c r="EE9" s="144"/>
      <c r="EF9" s="144"/>
      <c r="EG9" s="49"/>
      <c r="EH9" s="49"/>
      <c r="EI9" s="52"/>
      <c r="EJ9" s="49"/>
      <c r="EK9" s="52"/>
      <c r="EL9" s="125"/>
      <c r="EM9" s="130"/>
      <c r="EN9" s="131"/>
      <c r="EO9" s="132"/>
      <c r="EP9" s="133"/>
      <c r="EQ9" s="14"/>
      <c r="ER9" s="125"/>
      <c r="ES9" s="119"/>
      <c r="ET9" s="50"/>
      <c r="EU9" s="121"/>
      <c r="EV9" s="125"/>
      <c r="EW9" s="14"/>
      <c r="EX9" s="134"/>
      <c r="EY9" s="141"/>
      <c r="EZ9" s="14"/>
      <c r="FA9" s="134"/>
      <c r="FB9" s="135"/>
      <c r="FC9" s="136"/>
      <c r="FD9" s="136"/>
      <c r="FE9" s="136"/>
      <c r="FF9" s="136"/>
      <c r="FG9" s="152"/>
      <c r="FH9" s="136"/>
      <c r="FI9" s="136"/>
      <c r="FJ9" s="153"/>
      <c r="FK9" s="153"/>
      <c r="FL9" s="153"/>
      <c r="FM9" s="153"/>
      <c r="FN9" s="153"/>
      <c r="FO9" s="154"/>
      <c r="FP9" s="153"/>
      <c r="FQ9" s="60"/>
    </row>
    <row r="10" spans="1:173" x14ac:dyDescent="0.25">
      <c r="B10" s="56"/>
      <c r="C10" s="63" t="s">
        <v>87</v>
      </c>
      <c r="D10" s="58" t="s">
        <v>66</v>
      </c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62"/>
      <c r="W10" s="62" t="s">
        <v>86</v>
      </c>
      <c r="X10" s="62"/>
      <c r="Y10" s="62"/>
      <c r="Z10" s="62"/>
      <c r="AA10" s="62"/>
      <c r="AB10" s="62"/>
      <c r="AC10" s="62"/>
      <c r="AD10" s="62"/>
      <c r="AE10" s="62"/>
      <c r="AF10" s="159" t="s">
        <v>92</v>
      </c>
      <c r="AG10" s="70" t="s">
        <v>93</v>
      </c>
      <c r="AH10" s="70"/>
      <c r="AI10" s="70"/>
      <c r="AJ10" s="70"/>
      <c r="AK10" s="70"/>
      <c r="AL10" s="70"/>
      <c r="AM10" s="70"/>
      <c r="AN10" s="70"/>
      <c r="AO10" s="159" t="s">
        <v>99</v>
      </c>
      <c r="AP10" s="161" t="s">
        <v>94</v>
      </c>
      <c r="AQ10" s="162"/>
      <c r="AR10" s="163"/>
      <c r="AS10" s="159" t="s">
        <v>99</v>
      </c>
      <c r="AT10" s="161" t="s">
        <v>95</v>
      </c>
      <c r="AU10" s="162"/>
      <c r="AV10" s="163"/>
      <c r="AW10" s="159" t="s">
        <v>99</v>
      </c>
      <c r="AX10" s="161" t="s">
        <v>96</v>
      </c>
      <c r="AY10" s="162"/>
      <c r="AZ10" s="163"/>
      <c r="BA10" s="70" t="s">
        <v>97</v>
      </c>
      <c r="BB10" s="70"/>
      <c r="BC10" s="70"/>
      <c r="BD10" s="70"/>
      <c r="BE10" s="70"/>
      <c r="BF10" s="70"/>
      <c r="BG10" s="70"/>
      <c r="BH10" s="70"/>
      <c r="BI10" s="70" t="s">
        <v>98</v>
      </c>
      <c r="BJ10" s="70"/>
      <c r="BK10" s="70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G10" s="50"/>
      <c r="CH10" s="50"/>
      <c r="CI10" s="120"/>
      <c r="CJ10" s="121"/>
      <c r="CK10" s="38"/>
      <c r="CL10" s="50"/>
      <c r="CM10" s="123"/>
      <c r="CN10" s="54"/>
      <c r="CO10" s="54"/>
      <c r="CP10" s="54"/>
      <c r="CQ10" s="54"/>
      <c r="CR10" s="54"/>
      <c r="CS10" s="54"/>
      <c r="CT10" s="141"/>
      <c r="CU10" s="141"/>
      <c r="CV10" s="142"/>
      <c r="CW10" s="143"/>
      <c r="CX10" s="22"/>
      <c r="CY10" s="142"/>
      <c r="CZ10" s="143"/>
      <c r="DA10" s="22"/>
      <c r="DB10" s="134"/>
      <c r="DC10" s="88"/>
      <c r="DD10" s="125"/>
      <c r="DE10" s="144"/>
      <c r="DF10" s="125"/>
      <c r="DG10" s="145"/>
      <c r="DH10" s="146"/>
      <c r="DI10" s="147"/>
      <c r="DJ10" s="134"/>
      <c r="DK10" s="144"/>
      <c r="DL10" s="148"/>
      <c r="DM10" s="149"/>
      <c r="DN10" s="56"/>
      <c r="DO10" s="150"/>
      <c r="DP10" s="121"/>
      <c r="DQ10" s="22"/>
      <c r="DR10" s="151"/>
      <c r="DS10" s="149"/>
      <c r="DT10" s="56"/>
      <c r="DU10" s="150"/>
      <c r="DV10" s="121"/>
      <c r="DW10" s="22"/>
      <c r="DX10" s="151"/>
      <c r="DY10" s="149"/>
      <c r="DZ10" s="56"/>
      <c r="EA10" s="150"/>
      <c r="EB10" s="121"/>
      <c r="EC10" s="22"/>
      <c r="ED10" s="144"/>
      <c r="EE10" s="144"/>
      <c r="EF10" s="144"/>
      <c r="EG10" s="49"/>
      <c r="EH10" s="49"/>
      <c r="EI10" s="52"/>
      <c r="EJ10" s="49"/>
      <c r="EK10" s="52"/>
      <c r="EL10" s="125"/>
      <c r="EM10" s="130"/>
      <c r="EN10" s="131"/>
      <c r="EO10" s="132"/>
      <c r="EP10" s="133"/>
      <c r="EQ10" s="14"/>
      <c r="ER10" s="125"/>
      <c r="ES10" s="119"/>
      <c r="ET10" s="50"/>
      <c r="EU10" s="121"/>
      <c r="EV10" s="125"/>
      <c r="EW10" s="14"/>
      <c r="EX10" s="134"/>
      <c r="EY10" s="141"/>
      <c r="EZ10" s="14"/>
      <c r="FA10" s="134"/>
      <c r="FB10" s="135"/>
      <c r="FC10" s="136"/>
      <c r="FD10" s="136"/>
      <c r="FE10" s="136"/>
      <c r="FF10" s="136"/>
      <c r="FG10" s="152"/>
      <c r="FH10" s="136"/>
      <c r="FI10" s="136"/>
      <c r="FJ10" s="153"/>
      <c r="FK10" s="153"/>
      <c r="FL10" s="153"/>
      <c r="FM10" s="153"/>
      <c r="FN10" s="153"/>
      <c r="FO10" s="154"/>
      <c r="FP10" s="153"/>
      <c r="FQ10" s="60"/>
    </row>
    <row r="11" spans="1:173" x14ac:dyDescent="0.25">
      <c r="B11" s="56"/>
      <c r="D11" s="64" t="s">
        <v>83</v>
      </c>
      <c r="E11" s="156"/>
      <c r="F11" s="156"/>
      <c r="G11" s="156"/>
      <c r="H11" s="156"/>
      <c r="I11" s="156"/>
      <c r="J11" s="156"/>
      <c r="K11" s="62"/>
      <c r="L11" s="62" t="s">
        <v>86</v>
      </c>
      <c r="N11" s="62"/>
      <c r="O11" s="62"/>
      <c r="P11" s="62"/>
      <c r="Q11" s="62"/>
      <c r="R11" s="62"/>
      <c r="S11" s="62"/>
      <c r="T11" s="62"/>
      <c r="U11" s="62"/>
      <c r="V11" s="62"/>
      <c r="X11" s="62"/>
      <c r="Y11" s="62"/>
      <c r="Z11" s="62"/>
      <c r="AA11" s="62"/>
      <c r="AB11" s="62"/>
      <c r="AC11" s="62"/>
      <c r="AD11" s="62"/>
      <c r="AE11" s="62"/>
      <c r="AF11" s="159">
        <f>VLOOKUP(AG11,Параметры!$B$2:$C$24,2,0)</f>
        <v>8</v>
      </c>
      <c r="AG11" s="160" t="s">
        <v>111</v>
      </c>
      <c r="AH11" s="160"/>
      <c r="AI11" s="160"/>
      <c r="AJ11" s="160"/>
      <c r="AK11" s="160"/>
      <c r="AL11" s="160"/>
      <c r="AM11" s="160"/>
      <c r="AN11" s="160"/>
      <c r="AO11" s="159" t="s">
        <v>117</v>
      </c>
      <c r="AP11" s="161" t="s">
        <v>115</v>
      </c>
      <c r="AQ11" s="162"/>
      <c r="AR11" s="163"/>
      <c r="AS11" s="159"/>
      <c r="AT11" s="161"/>
      <c r="AU11" s="162"/>
      <c r="AV11" s="163"/>
      <c r="AW11" s="159"/>
      <c r="AX11" s="161"/>
      <c r="AY11" s="162"/>
      <c r="AZ11" s="163"/>
      <c r="BA11" s="70"/>
      <c r="BB11" s="70"/>
      <c r="BC11" s="70"/>
      <c r="BD11" s="70"/>
      <c r="BE11" s="70"/>
      <c r="BF11" s="70"/>
      <c r="BG11" s="70"/>
      <c r="BH11" s="70"/>
      <c r="BI11" s="70" t="s">
        <v>116</v>
      </c>
      <c r="BJ11" s="70"/>
      <c r="BK11" s="70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G11" s="50"/>
      <c r="CH11" s="50"/>
      <c r="CI11" s="120"/>
      <c r="CJ11" s="121"/>
      <c r="CK11" s="38"/>
      <c r="CL11" s="50"/>
      <c r="CM11" s="123"/>
      <c r="CN11" s="54"/>
      <c r="CO11" s="54"/>
      <c r="CP11" s="54"/>
      <c r="CQ11" s="54"/>
      <c r="CR11" s="54"/>
      <c r="CS11" s="54"/>
      <c r="CT11" s="141"/>
      <c r="CU11" s="141"/>
      <c r="CV11" s="142"/>
      <c r="CW11" s="143"/>
      <c r="CX11" s="22"/>
      <c r="CY11" s="142"/>
      <c r="CZ11" s="143"/>
      <c r="DA11" s="22"/>
      <c r="DB11" s="134"/>
      <c r="DC11" s="88"/>
      <c r="DD11" s="125"/>
      <c r="DE11" s="144"/>
      <c r="DF11" s="125"/>
      <c r="DG11" s="145"/>
      <c r="DH11" s="146"/>
      <c r="DI11" s="147"/>
      <c r="DJ11" s="134"/>
      <c r="DK11" s="144"/>
      <c r="DL11" s="148"/>
      <c r="DM11" s="149"/>
      <c r="DN11" s="56"/>
      <c r="DO11" s="150"/>
      <c r="DP11" s="121"/>
      <c r="DQ11" s="22"/>
      <c r="DR11" s="151"/>
      <c r="DS11" s="149"/>
      <c r="DT11" s="56"/>
      <c r="DU11" s="150"/>
      <c r="DV11" s="121"/>
      <c r="DW11" s="22"/>
      <c r="DX11" s="151"/>
      <c r="DY11" s="149"/>
      <c r="DZ11" s="56"/>
      <c r="EA11" s="150"/>
      <c r="EB11" s="121"/>
      <c r="EC11" s="22"/>
      <c r="ED11" s="144"/>
      <c r="EE11" s="144"/>
      <c r="EF11" s="144"/>
      <c r="EG11" s="49"/>
      <c r="EH11" s="49"/>
      <c r="EI11" s="52"/>
      <c r="EJ11" s="49"/>
      <c r="EK11" s="52"/>
      <c r="EL11" s="125"/>
      <c r="EM11" s="130"/>
      <c r="EN11" s="131"/>
      <c r="EO11" s="132"/>
      <c r="EP11" s="133"/>
      <c r="EQ11" s="14"/>
      <c r="ER11" s="125"/>
      <c r="ES11" s="119"/>
      <c r="ET11" s="50"/>
      <c r="EU11" s="121"/>
      <c r="EV11" s="125"/>
      <c r="EW11" s="14"/>
      <c r="EX11" s="134"/>
      <c r="EY11" s="141"/>
      <c r="EZ11" s="14"/>
      <c r="FA11" s="134"/>
      <c r="FB11" s="135"/>
      <c r="FC11" s="136"/>
      <c r="FD11" s="136"/>
      <c r="FE11" s="136"/>
      <c r="FF11" s="136"/>
      <c r="FG11" s="152"/>
      <c r="FH11" s="136"/>
      <c r="FI11" s="136"/>
      <c r="FJ11" s="153"/>
      <c r="FK11" s="153"/>
      <c r="FL11" s="153"/>
      <c r="FM11" s="153"/>
      <c r="FN11" s="153"/>
      <c r="FO11" s="154"/>
      <c r="FP11" s="153"/>
      <c r="FQ11" s="60"/>
    </row>
    <row r="12" spans="1:173" x14ac:dyDescent="0.25">
      <c r="B12" s="56"/>
      <c r="D12" s="63" t="s">
        <v>87</v>
      </c>
      <c r="E12" s="64" t="s">
        <v>84</v>
      </c>
      <c r="F12" s="156"/>
      <c r="G12" s="156"/>
      <c r="H12" s="156"/>
      <c r="I12" s="156"/>
      <c r="J12" s="156"/>
      <c r="K12" s="156"/>
      <c r="L12" s="62"/>
      <c r="M12" s="62" t="s">
        <v>86</v>
      </c>
      <c r="N12" s="62"/>
      <c r="O12" s="62"/>
      <c r="P12" s="62"/>
      <c r="Q12" s="62"/>
      <c r="R12" s="62"/>
      <c r="S12" s="62"/>
      <c r="T12" s="62"/>
      <c r="U12" s="62"/>
      <c r="V12" s="62"/>
      <c r="X12" s="62"/>
      <c r="Y12" s="62"/>
      <c r="Z12" s="62"/>
      <c r="AA12" s="62"/>
      <c r="AB12" s="62"/>
      <c r="AC12" s="62"/>
      <c r="AD12" s="62"/>
      <c r="AE12" s="62"/>
      <c r="AF12" s="159">
        <f>VLOOKUP(AG12,Параметры!$B$2:$C$24,2,0)</f>
        <v>9</v>
      </c>
      <c r="AG12" s="160" t="s">
        <v>112</v>
      </c>
      <c r="AH12" s="160"/>
      <c r="AI12" s="160"/>
      <c r="AJ12" s="160"/>
      <c r="AK12" s="160"/>
      <c r="AL12" s="160"/>
      <c r="AM12" s="160"/>
      <c r="AN12" s="160"/>
      <c r="AO12" s="159" t="s">
        <v>117</v>
      </c>
      <c r="AP12" s="161" t="s">
        <v>115</v>
      </c>
      <c r="AQ12" s="162"/>
      <c r="AR12" s="163"/>
      <c r="AS12" s="159"/>
      <c r="AT12" s="161"/>
      <c r="AU12" s="162"/>
      <c r="AV12" s="163"/>
      <c r="AW12" s="159"/>
      <c r="AX12" s="161"/>
      <c r="AY12" s="162"/>
      <c r="AZ12" s="163"/>
      <c r="BA12" s="70"/>
      <c r="BB12" s="70"/>
      <c r="BC12" s="70"/>
      <c r="BD12" s="70"/>
      <c r="BE12" s="70"/>
      <c r="BF12" s="70"/>
      <c r="BG12" s="70"/>
      <c r="BH12" s="70"/>
      <c r="BI12" s="70" t="s">
        <v>116</v>
      </c>
      <c r="BJ12" s="70"/>
      <c r="BK12" s="70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G12" s="50"/>
      <c r="CH12" s="50"/>
      <c r="CI12" s="120"/>
      <c r="CJ12" s="121"/>
      <c r="CK12" s="38"/>
      <c r="CL12" s="50"/>
      <c r="CM12" s="123"/>
      <c r="CN12" s="54"/>
      <c r="CO12" s="54"/>
      <c r="CP12" s="54"/>
      <c r="CQ12" s="54"/>
      <c r="CR12" s="54"/>
      <c r="CS12" s="54"/>
      <c r="CT12" s="141"/>
      <c r="CU12" s="141"/>
      <c r="CV12" s="142"/>
      <c r="CW12" s="143"/>
      <c r="CX12" s="22"/>
      <c r="CY12" s="142"/>
      <c r="CZ12" s="143"/>
      <c r="DA12" s="22"/>
      <c r="DB12" s="134"/>
      <c r="DC12" s="88"/>
      <c r="DD12" s="125"/>
      <c r="DE12" s="144"/>
      <c r="DF12" s="125"/>
      <c r="DG12" s="145"/>
      <c r="DH12" s="146"/>
      <c r="DI12" s="147"/>
      <c r="DJ12" s="134"/>
      <c r="DK12" s="144"/>
      <c r="DL12" s="148"/>
      <c r="DM12" s="149"/>
      <c r="DN12" s="56"/>
      <c r="DO12" s="150"/>
      <c r="DP12" s="121"/>
      <c r="DQ12" s="22"/>
      <c r="DR12" s="151"/>
      <c r="DS12" s="149"/>
      <c r="DT12" s="56"/>
      <c r="DU12" s="150"/>
      <c r="DV12" s="121"/>
      <c r="DW12" s="22"/>
      <c r="DX12" s="151"/>
      <c r="DY12" s="149"/>
      <c r="DZ12" s="56"/>
      <c r="EA12" s="150"/>
      <c r="EB12" s="121"/>
      <c r="EC12" s="22"/>
      <c r="ED12" s="144"/>
      <c r="EE12" s="144"/>
      <c r="EF12" s="144"/>
      <c r="EG12" s="49"/>
      <c r="EH12" s="49"/>
      <c r="EI12" s="52"/>
      <c r="EJ12" s="49"/>
      <c r="EK12" s="52"/>
      <c r="EL12" s="125"/>
      <c r="EM12" s="130"/>
      <c r="EN12" s="131"/>
      <c r="EO12" s="132"/>
      <c r="EP12" s="133"/>
      <c r="EQ12" s="14"/>
      <c r="ER12" s="125"/>
      <c r="ES12" s="119"/>
      <c r="ET12" s="50"/>
      <c r="EU12" s="121"/>
      <c r="EV12" s="125"/>
      <c r="EW12" s="14"/>
      <c r="EX12" s="134"/>
      <c r="EY12" s="141"/>
      <c r="EZ12" s="14"/>
      <c r="FA12" s="134"/>
      <c r="FB12" s="135"/>
      <c r="FC12" s="136"/>
      <c r="FD12" s="136"/>
      <c r="FE12" s="136"/>
      <c r="FF12" s="136"/>
      <c r="FG12" s="152"/>
      <c r="FH12" s="136"/>
      <c r="FI12" s="136"/>
      <c r="FJ12" s="153"/>
      <c r="FK12" s="153"/>
      <c r="FL12" s="153"/>
      <c r="FM12" s="153"/>
      <c r="FN12" s="153"/>
      <c r="FO12" s="154"/>
      <c r="FP12" s="153"/>
      <c r="FQ12" s="60"/>
    </row>
    <row r="13" spans="1:173" x14ac:dyDescent="0.25">
      <c r="B13" s="56"/>
      <c r="E13" s="64" t="s">
        <v>85</v>
      </c>
      <c r="F13" s="156"/>
      <c r="G13" s="156"/>
      <c r="H13" s="156"/>
      <c r="I13" s="156"/>
      <c r="J13" s="62"/>
      <c r="K13" s="62" t="s">
        <v>86</v>
      </c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X13" s="62"/>
      <c r="Y13" s="62"/>
      <c r="Z13" s="62"/>
      <c r="AA13" s="62"/>
      <c r="AB13" s="62"/>
      <c r="AC13" s="62"/>
      <c r="AD13" s="62"/>
      <c r="AE13" s="62"/>
      <c r="AF13" s="159">
        <f>VLOOKUP(AG13,Параметры!$B$2:$C$24,2,0)</f>
        <v>10</v>
      </c>
      <c r="AG13" s="160" t="s">
        <v>113</v>
      </c>
      <c r="AH13" s="160"/>
      <c r="AI13" s="160"/>
      <c r="AJ13" s="160"/>
      <c r="AK13" s="160"/>
      <c r="AL13" s="160"/>
      <c r="AM13" s="160"/>
      <c r="AN13" s="160"/>
      <c r="AO13" s="159"/>
      <c r="AP13" s="161" t="s">
        <v>118</v>
      </c>
      <c r="AQ13" s="162"/>
      <c r="AR13" s="163"/>
      <c r="AS13" s="159"/>
      <c r="AT13" s="161" t="s">
        <v>118</v>
      </c>
      <c r="AU13" s="162"/>
      <c r="AV13" s="163"/>
      <c r="AW13" s="159"/>
      <c r="AX13" s="161"/>
      <c r="AY13" s="162"/>
      <c r="AZ13" s="163"/>
      <c r="BA13" s="70"/>
      <c r="BB13" s="70"/>
      <c r="BC13" s="70"/>
      <c r="BD13" s="70"/>
      <c r="BE13" s="70"/>
      <c r="BF13" s="70"/>
      <c r="BG13" s="70"/>
      <c r="BH13" s="70"/>
      <c r="BI13" s="70" t="s">
        <v>116</v>
      </c>
      <c r="BJ13" s="70"/>
      <c r="BK13" s="70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G13" s="50"/>
      <c r="CH13" s="50"/>
      <c r="CI13" s="120"/>
      <c r="CJ13" s="121"/>
      <c r="CK13" s="38"/>
      <c r="CL13" s="50"/>
      <c r="CM13" s="123"/>
      <c r="CN13" s="54"/>
      <c r="CO13" s="54"/>
      <c r="CP13" s="54"/>
      <c r="CQ13" s="54"/>
      <c r="CR13" s="54"/>
      <c r="CS13" s="54"/>
      <c r="CT13" s="141"/>
      <c r="CU13" s="141"/>
      <c r="CV13" s="142"/>
      <c r="CW13" s="143"/>
      <c r="CX13" s="22"/>
      <c r="CY13" s="142"/>
      <c r="CZ13" s="143"/>
      <c r="DA13" s="22"/>
      <c r="DB13" s="134"/>
      <c r="DC13" s="88"/>
      <c r="DD13" s="125"/>
      <c r="DE13" s="144"/>
      <c r="DF13" s="125"/>
      <c r="DG13" s="145"/>
      <c r="DH13" s="146"/>
      <c r="DI13" s="147"/>
      <c r="DJ13" s="134"/>
      <c r="DK13" s="144"/>
      <c r="DL13" s="148"/>
      <c r="DM13" s="149"/>
      <c r="DN13" s="56"/>
      <c r="DO13" s="150"/>
      <c r="DP13" s="121"/>
      <c r="DQ13" s="22"/>
      <c r="DR13" s="151"/>
      <c r="DS13" s="149"/>
      <c r="DT13" s="56"/>
      <c r="DU13" s="150"/>
      <c r="DV13" s="121"/>
      <c r="DW13" s="22"/>
      <c r="DX13" s="151"/>
      <c r="DY13" s="149"/>
      <c r="DZ13" s="56"/>
      <c r="EA13" s="150"/>
      <c r="EB13" s="121"/>
      <c r="EC13" s="22"/>
      <c r="ED13" s="144"/>
      <c r="EE13" s="144"/>
      <c r="EF13" s="144"/>
      <c r="EG13" s="49"/>
      <c r="EH13" s="49"/>
      <c r="EI13" s="52"/>
      <c r="EJ13" s="49"/>
      <c r="EK13" s="52"/>
      <c r="EL13" s="125"/>
      <c r="EM13" s="130"/>
      <c r="EN13" s="131"/>
      <c r="EO13" s="132"/>
      <c r="EP13" s="133"/>
      <c r="EQ13" s="14"/>
      <c r="ER13" s="125"/>
      <c r="ES13" s="119"/>
      <c r="ET13" s="50"/>
      <c r="EU13" s="121"/>
      <c r="EV13" s="125"/>
      <c r="EW13" s="14"/>
      <c r="EX13" s="134"/>
      <c r="EY13" s="141"/>
      <c r="EZ13" s="14"/>
      <c r="FA13" s="134"/>
      <c r="FB13" s="135"/>
      <c r="FC13" s="136"/>
      <c r="FD13" s="136"/>
      <c r="FE13" s="136"/>
      <c r="FF13" s="136"/>
      <c r="FG13" s="152"/>
      <c r="FH13" s="136"/>
      <c r="FI13" s="136"/>
      <c r="FJ13" s="153"/>
      <c r="FK13" s="153"/>
      <c r="FL13" s="153"/>
      <c r="FM13" s="153"/>
      <c r="FN13" s="153"/>
      <c r="FO13" s="154"/>
      <c r="FP13" s="153"/>
      <c r="FQ13" s="60"/>
    </row>
    <row r="14" spans="1:173" x14ac:dyDescent="0.25">
      <c r="A14" s="56"/>
      <c r="B14" s="56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53"/>
      <c r="CG14" s="50"/>
      <c r="CH14" s="50"/>
      <c r="CI14" s="120"/>
      <c r="CJ14" s="121"/>
      <c r="CK14" s="38"/>
      <c r="CL14" s="50"/>
      <c r="CM14" s="123"/>
      <c r="CN14" s="54"/>
      <c r="CO14" s="54"/>
      <c r="CP14" s="54"/>
      <c r="CQ14" s="54"/>
      <c r="CR14" s="54"/>
      <c r="CS14" s="54"/>
      <c r="CT14" s="141"/>
      <c r="CU14" s="141"/>
      <c r="CV14" s="142"/>
      <c r="CW14" s="143"/>
      <c r="CX14" s="22"/>
      <c r="CY14" s="142"/>
      <c r="CZ14" s="143"/>
      <c r="DA14" s="22"/>
      <c r="DB14" s="134"/>
      <c r="DC14" s="88"/>
      <c r="DD14" s="125"/>
      <c r="DE14" s="144"/>
      <c r="DF14" s="125"/>
      <c r="DG14" s="145"/>
      <c r="DH14" s="146"/>
      <c r="DI14" s="147"/>
      <c r="DJ14" s="134"/>
      <c r="DK14" s="144"/>
      <c r="DL14" s="148"/>
      <c r="DM14" s="149"/>
      <c r="DN14" s="56"/>
      <c r="DO14" s="150"/>
      <c r="DP14" s="121"/>
      <c r="DQ14" s="22"/>
      <c r="DR14" s="151"/>
      <c r="DS14" s="149"/>
      <c r="DT14" s="56"/>
      <c r="DU14" s="150"/>
      <c r="DV14" s="121"/>
      <c r="DW14" s="22"/>
      <c r="DX14" s="151"/>
      <c r="DY14" s="149"/>
      <c r="DZ14" s="56"/>
      <c r="EA14" s="150"/>
      <c r="EB14" s="121"/>
      <c r="EC14" s="22"/>
      <c r="ED14" s="144"/>
      <c r="EE14" s="144"/>
      <c r="EF14" s="144"/>
      <c r="EG14" s="49"/>
      <c r="EH14" s="49"/>
      <c r="EI14" s="52"/>
      <c r="EJ14" s="49"/>
      <c r="EK14" s="52"/>
      <c r="EL14" s="125"/>
      <c r="EM14" s="130"/>
      <c r="EN14" s="131"/>
      <c r="EO14" s="132"/>
      <c r="EP14" s="133"/>
      <c r="EQ14" s="14"/>
      <c r="ER14" s="125"/>
      <c r="ES14" s="119"/>
      <c r="ET14" s="50"/>
      <c r="EU14" s="121"/>
      <c r="EV14" s="125"/>
      <c r="EW14" s="14"/>
      <c r="EX14" s="134"/>
      <c r="EY14" s="141"/>
      <c r="EZ14" s="14"/>
      <c r="FA14" s="134"/>
      <c r="FB14" s="135"/>
      <c r="FC14" s="136"/>
      <c r="FD14" s="136"/>
      <c r="FE14" s="136"/>
      <c r="FF14" s="136"/>
      <c r="FG14" s="152"/>
      <c r="FH14" s="136"/>
      <c r="FI14" s="136"/>
      <c r="FJ14" s="153"/>
      <c r="FK14" s="153"/>
      <c r="FL14" s="153"/>
      <c r="FM14" s="153"/>
      <c r="FN14" s="153"/>
      <c r="FO14" s="154"/>
      <c r="FP14" s="153"/>
      <c r="FQ14" s="60"/>
    </row>
    <row r="15" spans="1:173" x14ac:dyDescent="0.25">
      <c r="A15" s="56"/>
      <c r="B15" s="5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161" t="s">
        <v>89</v>
      </c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3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53"/>
      <c r="CG15" s="50"/>
      <c r="CH15" s="50"/>
      <c r="CI15" s="120"/>
      <c r="CJ15" s="121"/>
      <c r="CK15" s="38"/>
      <c r="CL15" s="50"/>
      <c r="CM15" s="123"/>
      <c r="CN15" s="54"/>
      <c r="CO15" s="54"/>
      <c r="CP15" s="54"/>
      <c r="CQ15" s="54"/>
      <c r="CR15" s="54"/>
      <c r="CS15" s="54"/>
      <c r="CT15" s="141"/>
      <c r="CU15" s="141"/>
      <c r="CV15" s="142"/>
      <c r="CW15" s="143"/>
      <c r="CX15" s="22"/>
      <c r="CY15" s="142"/>
      <c r="CZ15" s="143"/>
      <c r="DA15" s="22"/>
      <c r="DB15" s="134"/>
      <c r="DC15" s="88"/>
      <c r="DD15" s="125"/>
      <c r="DE15" s="144"/>
      <c r="DF15" s="125"/>
      <c r="DG15" s="145"/>
      <c r="DH15" s="146"/>
      <c r="DI15" s="147"/>
      <c r="DJ15" s="134"/>
      <c r="DK15" s="144"/>
      <c r="DL15" s="148"/>
      <c r="DM15" s="149"/>
      <c r="DN15" s="56"/>
      <c r="DO15" s="150"/>
      <c r="DP15" s="121"/>
      <c r="DQ15" s="22"/>
      <c r="DR15" s="151"/>
      <c r="DS15" s="149"/>
      <c r="DT15" s="56"/>
      <c r="DU15" s="150"/>
      <c r="DV15" s="121"/>
      <c r="DW15" s="22"/>
      <c r="DX15" s="151"/>
      <c r="DY15" s="149"/>
      <c r="DZ15" s="56"/>
      <c r="EA15" s="150"/>
      <c r="EB15" s="121"/>
      <c r="EC15" s="22"/>
      <c r="ED15" s="144"/>
      <c r="EE15" s="144"/>
      <c r="EF15" s="144"/>
      <c r="EG15" s="49"/>
      <c r="EH15" s="49"/>
      <c r="EI15" s="52"/>
      <c r="EJ15" s="49"/>
      <c r="EK15" s="52"/>
      <c r="EL15" s="125"/>
      <c r="EM15" s="130"/>
      <c r="EN15" s="131"/>
      <c r="EO15" s="132"/>
      <c r="EP15" s="133"/>
      <c r="EQ15" s="14"/>
      <c r="ER15" s="125"/>
      <c r="ES15" s="119"/>
      <c r="ET15" s="50"/>
      <c r="EU15" s="121"/>
      <c r="EV15" s="125"/>
      <c r="EW15" s="14"/>
      <c r="EX15" s="134"/>
      <c r="EY15" s="141"/>
      <c r="EZ15" s="14"/>
      <c r="FA15" s="134"/>
      <c r="FB15" s="135"/>
      <c r="FC15" s="136"/>
      <c r="FD15" s="136"/>
      <c r="FE15" s="136"/>
      <c r="FF15" s="136"/>
      <c r="FG15" s="152"/>
      <c r="FH15" s="136"/>
      <c r="FI15" s="136"/>
      <c r="FJ15" s="153"/>
      <c r="FK15" s="153"/>
      <c r="FL15" s="153"/>
      <c r="FM15" s="153"/>
      <c r="FN15" s="153"/>
      <c r="FO15" s="154"/>
      <c r="FP15" s="153"/>
      <c r="FQ15" s="60"/>
    </row>
    <row r="16" spans="1:173" x14ac:dyDescent="0.25">
      <c r="A16" s="56"/>
      <c r="B16" s="56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164" t="str">
        <f>C9</f>
        <v>_ПВХ плавтикат оболочка</v>
      </c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  <c r="BG16" s="165"/>
      <c r="BH16" s="165"/>
      <c r="BI16" s="165"/>
      <c r="BJ16" s="165"/>
      <c r="BK16" s="166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53" t="s">
        <v>86</v>
      </c>
      <c r="CG16" s="50"/>
      <c r="CH16" s="50"/>
      <c r="CI16" s="120"/>
      <c r="CJ16" s="121"/>
      <c r="CK16" s="38"/>
      <c r="CL16" s="50"/>
      <c r="CM16" s="123"/>
      <c r="CN16" s="54"/>
      <c r="CO16" s="54"/>
      <c r="CP16" s="54"/>
      <c r="CQ16" s="54"/>
      <c r="CR16" s="54"/>
      <c r="CS16" s="54"/>
      <c r="CT16" s="141"/>
      <c r="CU16" s="141"/>
      <c r="CV16" s="142"/>
      <c r="CW16" s="143"/>
      <c r="CX16" s="22"/>
      <c r="CY16" s="142"/>
      <c r="CZ16" s="143"/>
      <c r="DA16" s="22"/>
      <c r="DB16" s="134"/>
      <c r="DC16" s="88"/>
      <c r="DD16" s="125"/>
      <c r="DE16" s="144"/>
      <c r="DF16" s="125"/>
      <c r="DG16" s="145"/>
      <c r="DH16" s="146"/>
      <c r="DI16" s="147"/>
      <c r="DJ16" s="134"/>
      <c r="DK16" s="144"/>
      <c r="DL16" s="148"/>
      <c r="DM16" s="149"/>
      <c r="DN16" s="56"/>
      <c r="DO16" s="150"/>
      <c r="DP16" s="121"/>
      <c r="DQ16" s="22"/>
      <c r="DR16" s="151"/>
      <c r="DS16" s="149"/>
      <c r="DT16" s="56"/>
      <c r="DU16" s="150"/>
      <c r="DV16" s="121"/>
      <c r="DW16" s="22"/>
      <c r="DX16" s="151"/>
      <c r="DY16" s="149"/>
      <c r="DZ16" s="56"/>
      <c r="EA16" s="150"/>
      <c r="EB16" s="121"/>
      <c r="EC16" s="22"/>
      <c r="ED16" s="144"/>
      <c r="EE16" s="144"/>
      <c r="EF16" s="144"/>
      <c r="EG16" s="49"/>
      <c r="EH16" s="49"/>
      <c r="EI16" s="52"/>
      <c r="EJ16" s="49"/>
      <c r="EK16" s="52"/>
      <c r="EL16" s="125"/>
      <c r="EM16" s="130"/>
      <c r="EN16" s="131"/>
      <c r="EO16" s="132"/>
      <c r="EP16" s="133"/>
      <c r="EQ16" s="14"/>
      <c r="ER16" s="125"/>
      <c r="ES16" s="119"/>
      <c r="ET16" s="50"/>
      <c r="EU16" s="121"/>
      <c r="EV16" s="125"/>
      <c r="EW16" s="14"/>
      <c r="EX16" s="134"/>
      <c r="EY16" s="141"/>
      <c r="EZ16" s="14"/>
      <c r="FA16" s="134"/>
      <c r="FB16" s="135"/>
      <c r="FC16" s="136"/>
      <c r="FD16" s="136"/>
      <c r="FE16" s="136"/>
      <c r="FF16" s="136"/>
      <c r="FG16" s="152"/>
      <c r="FH16" s="136"/>
      <c r="FI16" s="136"/>
      <c r="FJ16" s="153"/>
      <c r="FK16" s="153"/>
      <c r="FL16" s="153"/>
      <c r="FM16" s="153"/>
      <c r="FN16" s="153"/>
      <c r="FO16" s="154"/>
      <c r="FP16" s="153"/>
      <c r="FQ16" s="60"/>
    </row>
    <row r="17" spans="1:173" x14ac:dyDescent="0.25">
      <c r="A17" s="56"/>
      <c r="B17" s="58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159" t="s">
        <v>90</v>
      </c>
      <c r="AG17" s="159"/>
      <c r="AH17" s="159"/>
      <c r="AI17" s="160" t="s">
        <v>91</v>
      </c>
      <c r="AJ17" s="160"/>
      <c r="AK17" s="160"/>
      <c r="AL17" s="160"/>
      <c r="AM17" s="160"/>
      <c r="AN17" s="160"/>
      <c r="AO17" s="161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3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53" t="s">
        <v>86</v>
      </c>
      <c r="CG17" s="50"/>
      <c r="CH17" s="50"/>
      <c r="CI17" s="120"/>
      <c r="CJ17" s="121"/>
      <c r="CK17" s="38"/>
      <c r="CL17" s="50"/>
      <c r="CM17" s="123"/>
      <c r="CN17" s="54"/>
      <c r="CO17" s="54"/>
      <c r="CP17" s="54"/>
      <c r="CQ17" s="54"/>
      <c r="CR17" s="54"/>
      <c r="CS17" s="54"/>
      <c r="CT17" s="141"/>
      <c r="CU17" s="141"/>
      <c r="CV17" s="142"/>
      <c r="CW17" s="143"/>
      <c r="CX17" s="22"/>
      <c r="CY17" s="142"/>
      <c r="CZ17" s="143"/>
      <c r="DA17" s="22"/>
      <c r="DB17" s="134"/>
      <c r="DC17" s="88"/>
      <c r="DD17" s="125"/>
      <c r="DE17" s="144"/>
      <c r="DF17" s="125"/>
      <c r="DG17" s="145"/>
      <c r="DH17" s="146"/>
      <c r="DI17" s="147"/>
      <c r="DJ17" s="134"/>
      <c r="DK17" s="144"/>
      <c r="DL17" s="148"/>
      <c r="DM17" s="149"/>
      <c r="DN17" s="56"/>
      <c r="DO17" s="150"/>
      <c r="DP17" s="121"/>
      <c r="DQ17" s="22"/>
      <c r="DR17" s="151"/>
      <c r="DS17" s="149"/>
      <c r="DT17" s="56"/>
      <c r="DU17" s="150"/>
      <c r="DV17" s="121"/>
      <c r="DW17" s="22"/>
      <c r="DX17" s="151"/>
      <c r="DY17" s="149"/>
      <c r="DZ17" s="56"/>
      <c r="EA17" s="150"/>
      <c r="EB17" s="121"/>
      <c r="EC17" s="22"/>
      <c r="ED17" s="144"/>
      <c r="EE17" s="144"/>
      <c r="EF17" s="144"/>
      <c r="EG17" s="49"/>
      <c r="EH17" s="49"/>
      <c r="EI17" s="52"/>
      <c r="EJ17" s="49"/>
      <c r="EK17" s="52"/>
      <c r="EL17" s="125"/>
      <c r="EM17" s="130"/>
      <c r="EN17" s="131"/>
      <c r="EO17" s="132"/>
      <c r="EP17" s="133"/>
      <c r="EQ17" s="14"/>
      <c r="ER17" s="125"/>
      <c r="ES17" s="119"/>
      <c r="ET17" s="50"/>
      <c r="EU17" s="121"/>
      <c r="EV17" s="125"/>
      <c r="EW17" s="14"/>
      <c r="EX17" s="134"/>
      <c r="EY17" s="141"/>
      <c r="EZ17" s="14"/>
      <c r="FA17" s="134"/>
      <c r="FB17" s="135"/>
      <c r="FC17" s="136"/>
      <c r="FD17" s="136"/>
      <c r="FE17" s="136"/>
      <c r="FF17" s="136"/>
      <c r="FG17" s="152"/>
      <c r="FH17" s="136"/>
      <c r="FI17" s="136"/>
      <c r="FJ17" s="153"/>
      <c r="FK17" s="153"/>
      <c r="FL17" s="153"/>
      <c r="FM17" s="153"/>
      <c r="FN17" s="153"/>
      <c r="FO17" s="154"/>
      <c r="FP17" s="153"/>
      <c r="FQ17" s="60"/>
    </row>
    <row r="18" spans="1:173" x14ac:dyDescent="0.25">
      <c r="A18" s="56"/>
      <c r="B18" s="56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159" t="s">
        <v>92</v>
      </c>
      <c r="AG18" s="70" t="s">
        <v>93</v>
      </c>
      <c r="AH18" s="70"/>
      <c r="AI18" s="70"/>
      <c r="AJ18" s="70"/>
      <c r="AK18" s="70"/>
      <c r="AL18" s="70"/>
      <c r="AM18" s="70"/>
      <c r="AN18" s="70"/>
      <c r="AO18" s="159" t="s">
        <v>99</v>
      </c>
      <c r="AP18" s="161" t="s">
        <v>94</v>
      </c>
      <c r="AQ18" s="162"/>
      <c r="AR18" s="163"/>
      <c r="AS18" s="159" t="s">
        <v>99</v>
      </c>
      <c r="AT18" s="161" t="s">
        <v>95</v>
      </c>
      <c r="AU18" s="162"/>
      <c r="AV18" s="163"/>
      <c r="AW18" s="159" t="s">
        <v>99</v>
      </c>
      <c r="AX18" s="161" t="s">
        <v>96</v>
      </c>
      <c r="AY18" s="162"/>
      <c r="AZ18" s="163"/>
      <c r="BA18" s="70" t="s">
        <v>97</v>
      </c>
      <c r="BB18" s="70"/>
      <c r="BC18" s="70"/>
      <c r="BD18" s="70"/>
      <c r="BE18" s="70"/>
      <c r="BF18" s="70"/>
      <c r="BG18" s="70"/>
      <c r="BH18" s="70"/>
      <c r="BI18" s="70" t="s">
        <v>98</v>
      </c>
      <c r="BJ18" s="70"/>
      <c r="BK18" s="70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53" t="s">
        <v>86</v>
      </c>
      <c r="CG18" s="50"/>
      <c r="CH18" s="50"/>
      <c r="CI18" s="120"/>
      <c r="CJ18" s="121"/>
      <c r="CK18" s="38"/>
      <c r="CL18" s="50"/>
      <c r="CM18" s="123"/>
      <c r="CN18" s="54"/>
      <c r="CO18" s="54"/>
      <c r="CP18" s="54"/>
      <c r="CQ18" s="54"/>
      <c r="CR18" s="54"/>
      <c r="CS18" s="54"/>
      <c r="CT18" s="141"/>
      <c r="CU18" s="141"/>
      <c r="CV18" s="142"/>
      <c r="CW18" s="143"/>
      <c r="CX18" s="22"/>
      <c r="CY18" s="142"/>
      <c r="CZ18" s="143"/>
      <c r="DA18" s="22"/>
      <c r="DB18" s="134"/>
      <c r="DC18" s="88"/>
      <c r="DD18" s="125"/>
      <c r="DE18" s="144"/>
      <c r="DF18" s="125"/>
      <c r="DG18" s="145"/>
      <c r="DH18" s="146"/>
      <c r="DI18" s="147"/>
      <c r="DJ18" s="134"/>
      <c r="DK18" s="144"/>
      <c r="DL18" s="148"/>
      <c r="DM18" s="149"/>
      <c r="DN18" s="56"/>
      <c r="DO18" s="150"/>
      <c r="DP18" s="121"/>
      <c r="DQ18" s="22"/>
      <c r="DR18" s="151"/>
      <c r="DS18" s="149"/>
      <c r="DT18" s="56"/>
      <c r="DU18" s="150"/>
      <c r="DV18" s="121"/>
      <c r="DW18" s="22"/>
      <c r="DX18" s="151"/>
      <c r="DY18" s="149"/>
      <c r="DZ18" s="56"/>
      <c r="EA18" s="150"/>
      <c r="EB18" s="121"/>
      <c r="EC18" s="22"/>
      <c r="ED18" s="144"/>
      <c r="EE18" s="144"/>
      <c r="EF18" s="144"/>
      <c r="EG18" s="49"/>
      <c r="EH18" s="49"/>
      <c r="EI18" s="52"/>
      <c r="EJ18" s="49"/>
      <c r="EK18" s="52"/>
      <c r="EL18" s="125"/>
      <c r="EM18" s="130"/>
      <c r="EN18" s="131"/>
      <c r="EO18" s="132"/>
      <c r="EP18" s="133"/>
      <c r="EQ18" s="14"/>
      <c r="ER18" s="125"/>
      <c r="ES18" s="119"/>
      <c r="ET18" s="50"/>
      <c r="EU18" s="121"/>
      <c r="EV18" s="125"/>
      <c r="EW18" s="14"/>
      <c r="EX18" s="134"/>
      <c r="EY18" s="141"/>
      <c r="EZ18" s="14"/>
      <c r="FA18" s="134"/>
      <c r="FB18" s="135"/>
      <c r="FC18" s="136"/>
      <c r="FD18" s="136"/>
      <c r="FE18" s="136"/>
      <c r="FF18" s="136"/>
      <c r="FG18" s="152"/>
      <c r="FH18" s="136"/>
      <c r="FI18" s="136"/>
      <c r="FJ18" s="153"/>
      <c r="FK18" s="153"/>
      <c r="FL18" s="153"/>
      <c r="FM18" s="153"/>
      <c r="FN18" s="153"/>
      <c r="FO18" s="154"/>
      <c r="FP18" s="153"/>
      <c r="FQ18" s="60"/>
    </row>
    <row r="19" spans="1:173" x14ac:dyDescent="0.25">
      <c r="A19" s="56"/>
      <c r="B19" s="58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159">
        <f>VLOOKUP(AG19,Параметры!$B$2:$C$24,2,0)</f>
        <v>7</v>
      </c>
      <c r="AG19" s="160" t="s">
        <v>110</v>
      </c>
      <c r="AH19" s="160"/>
      <c r="AI19" s="160"/>
      <c r="AJ19" s="160"/>
      <c r="AK19" s="160"/>
      <c r="AL19" s="160"/>
      <c r="AM19" s="160"/>
      <c r="AN19" s="160"/>
      <c r="AO19" s="159"/>
      <c r="AP19" s="161">
        <v>1.4</v>
      </c>
      <c r="AQ19" s="162"/>
      <c r="AR19" s="163"/>
      <c r="AS19" s="159"/>
      <c r="AT19" s="161"/>
      <c r="AU19" s="162"/>
      <c r="AV19" s="163"/>
      <c r="AW19" s="159"/>
      <c r="AX19" s="161"/>
      <c r="AY19" s="162"/>
      <c r="AZ19" s="163"/>
      <c r="BA19" s="70"/>
      <c r="BB19" s="70"/>
      <c r="BC19" s="70"/>
      <c r="BD19" s="70"/>
      <c r="BE19" s="70"/>
      <c r="BF19" s="70"/>
      <c r="BG19" s="70"/>
      <c r="BH19" s="70"/>
      <c r="BI19" s="70" t="s">
        <v>116</v>
      </c>
      <c r="BJ19" s="70"/>
      <c r="BK19" s="70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53" t="s">
        <v>86</v>
      </c>
      <c r="CG19" s="50"/>
      <c r="CH19" s="50"/>
      <c r="CI19" s="120"/>
      <c r="CJ19" s="121"/>
      <c r="CK19" s="38"/>
      <c r="CL19" s="50"/>
      <c r="CM19" s="123"/>
      <c r="CN19" s="54"/>
      <c r="CO19" s="54"/>
      <c r="CP19" s="54"/>
      <c r="CQ19" s="54"/>
      <c r="CR19" s="54"/>
      <c r="CS19" s="54"/>
      <c r="CT19" s="141"/>
      <c r="CU19" s="141"/>
      <c r="CV19" s="142"/>
      <c r="CW19" s="143"/>
      <c r="CX19" s="22"/>
      <c r="CY19" s="142"/>
      <c r="CZ19" s="143"/>
      <c r="DA19" s="22"/>
      <c r="DB19" s="134"/>
      <c r="DC19" s="88"/>
      <c r="DD19" s="125"/>
      <c r="DE19" s="144"/>
      <c r="DF19" s="125"/>
      <c r="DG19" s="145"/>
      <c r="DH19" s="146"/>
      <c r="DI19" s="147"/>
      <c r="DJ19" s="134"/>
      <c r="DK19" s="144"/>
      <c r="DL19" s="148"/>
      <c r="DM19" s="149"/>
      <c r="DN19" s="56"/>
      <c r="DO19" s="150"/>
      <c r="DP19" s="121"/>
      <c r="DQ19" s="22"/>
      <c r="DR19" s="151"/>
      <c r="DS19" s="149"/>
      <c r="DT19" s="56"/>
      <c r="DU19" s="150"/>
      <c r="DV19" s="121"/>
      <c r="DW19" s="22"/>
      <c r="DX19" s="151"/>
      <c r="DY19" s="149"/>
      <c r="DZ19" s="56"/>
      <c r="EA19" s="150"/>
      <c r="EB19" s="121"/>
      <c r="EC19" s="22"/>
      <c r="ED19" s="144"/>
      <c r="EE19" s="144"/>
      <c r="EF19" s="144"/>
      <c r="EG19" s="49"/>
      <c r="EH19" s="49"/>
      <c r="EI19" s="52"/>
      <c r="EJ19" s="49"/>
      <c r="EK19" s="52"/>
      <c r="EL19" s="125"/>
      <c r="EM19" s="130"/>
      <c r="EN19" s="131"/>
      <c r="EO19" s="132"/>
      <c r="EP19" s="133"/>
      <c r="EQ19" s="14"/>
      <c r="ER19" s="125"/>
      <c r="ES19" s="119"/>
      <c r="ET19" s="50"/>
      <c r="EU19" s="121"/>
      <c r="EV19" s="125"/>
      <c r="EW19" s="14"/>
      <c r="EX19" s="134"/>
      <c r="EY19" s="141"/>
      <c r="EZ19" s="14"/>
      <c r="FA19" s="134"/>
      <c r="FB19" s="135"/>
      <c r="FC19" s="136"/>
      <c r="FD19" s="136"/>
      <c r="FE19" s="136"/>
      <c r="FF19" s="136"/>
      <c r="FG19" s="152"/>
      <c r="FH19" s="136"/>
      <c r="FI19" s="136"/>
      <c r="FJ19" s="153"/>
      <c r="FK19" s="153"/>
      <c r="FL19" s="153"/>
      <c r="FM19" s="153"/>
      <c r="FN19" s="153"/>
      <c r="FO19" s="154"/>
      <c r="FP19" s="153"/>
      <c r="FQ19" s="60"/>
    </row>
    <row r="20" spans="1:173" x14ac:dyDescent="0.25">
      <c r="A20" s="56"/>
      <c r="B20" s="56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159">
        <f>VLOOKUP(AG20,Параметры!$B$2:$C$24,2,0)</f>
        <v>6</v>
      </c>
      <c r="AG20" s="160" t="s">
        <v>109</v>
      </c>
      <c r="AH20" s="160"/>
      <c r="AI20" s="160"/>
      <c r="AJ20" s="160"/>
      <c r="AK20" s="160"/>
      <c r="AL20" s="160"/>
      <c r="AM20" s="160"/>
      <c r="AN20" s="160"/>
      <c r="AO20" s="159"/>
      <c r="AP20" s="161"/>
      <c r="AQ20" s="162"/>
      <c r="AR20" s="163"/>
      <c r="AS20" s="159"/>
      <c r="AT20" s="161"/>
      <c r="AU20" s="162"/>
      <c r="AV20" s="163"/>
      <c r="AW20" s="159"/>
      <c r="AX20" s="161"/>
      <c r="AY20" s="162"/>
      <c r="AZ20" s="163"/>
      <c r="BA20" s="70" t="s">
        <v>119</v>
      </c>
      <c r="BB20" s="70"/>
      <c r="BC20" s="70"/>
      <c r="BD20" s="70"/>
      <c r="BE20" s="70"/>
      <c r="BF20" s="70"/>
      <c r="BG20" s="70"/>
      <c r="BH20" s="70"/>
      <c r="BI20" s="70" t="s">
        <v>116</v>
      </c>
      <c r="BJ20" s="70"/>
      <c r="BK20" s="70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53" t="s">
        <v>86</v>
      </c>
      <c r="CG20" s="50"/>
      <c r="CH20" s="50"/>
      <c r="CI20" s="120"/>
      <c r="CJ20" s="121"/>
      <c r="CK20" s="38"/>
      <c r="CL20" s="50"/>
      <c r="CM20" s="123"/>
      <c r="CN20" s="54"/>
      <c r="CO20" s="54"/>
      <c r="CP20" s="54"/>
      <c r="CQ20" s="54"/>
      <c r="CR20" s="54"/>
      <c r="CS20" s="54"/>
      <c r="CT20" s="141"/>
      <c r="CU20" s="141"/>
      <c r="CV20" s="142"/>
      <c r="CW20" s="143"/>
      <c r="CX20" s="22"/>
      <c r="CY20" s="142"/>
      <c r="CZ20" s="143"/>
      <c r="DA20" s="22"/>
      <c r="DB20" s="134"/>
      <c r="DC20" s="88"/>
      <c r="DD20" s="125"/>
      <c r="DE20" s="144"/>
      <c r="DF20" s="125"/>
      <c r="DG20" s="145"/>
      <c r="DH20" s="146"/>
      <c r="DI20" s="147"/>
      <c r="DJ20" s="134"/>
      <c r="DK20" s="144"/>
      <c r="DL20" s="148"/>
      <c r="DM20" s="149"/>
      <c r="DN20" s="56"/>
      <c r="DO20" s="150"/>
      <c r="DP20" s="121"/>
      <c r="DQ20" s="22"/>
      <c r="DR20" s="151"/>
      <c r="DS20" s="149"/>
      <c r="DT20" s="56"/>
      <c r="DU20" s="150"/>
      <c r="DV20" s="121"/>
      <c r="DW20" s="22"/>
      <c r="DX20" s="151"/>
      <c r="DY20" s="149"/>
      <c r="DZ20" s="56"/>
      <c r="EA20" s="150"/>
      <c r="EB20" s="121"/>
      <c r="EC20" s="22"/>
      <c r="ED20" s="144"/>
      <c r="EE20" s="144"/>
      <c r="EF20" s="144"/>
      <c r="EG20" s="49"/>
      <c r="EH20" s="49"/>
      <c r="EI20" s="52"/>
      <c r="EJ20" s="49"/>
      <c r="EK20" s="52"/>
      <c r="EL20" s="125"/>
      <c r="EM20" s="130"/>
      <c r="EN20" s="131"/>
      <c r="EO20" s="132"/>
      <c r="EP20" s="133"/>
      <c r="EQ20" s="14"/>
      <c r="ER20" s="125"/>
      <c r="ES20" s="119"/>
      <c r="ET20" s="50"/>
      <c r="EU20" s="121"/>
      <c r="EV20" s="125"/>
      <c r="EW20" s="14"/>
      <c r="EX20" s="134"/>
      <c r="EY20" s="141"/>
      <c r="EZ20" s="14"/>
      <c r="FA20" s="134"/>
      <c r="FB20" s="135"/>
      <c r="FC20" s="136"/>
      <c r="FD20" s="136"/>
      <c r="FE20" s="136"/>
      <c r="FF20" s="136"/>
      <c r="FG20" s="152"/>
      <c r="FH20" s="136"/>
      <c r="FI20" s="136"/>
      <c r="FJ20" s="153"/>
      <c r="FK20" s="153"/>
      <c r="FL20" s="153"/>
      <c r="FM20" s="153"/>
      <c r="FN20" s="153"/>
      <c r="FO20" s="154"/>
      <c r="FP20" s="153"/>
      <c r="FQ20" s="60"/>
    </row>
    <row r="21" spans="1:173" x14ac:dyDescent="0.25">
      <c r="A21" s="56"/>
      <c r="B21" s="56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53"/>
      <c r="CG21" s="50"/>
      <c r="CH21" s="50"/>
      <c r="CI21" s="120"/>
      <c r="CJ21" s="121"/>
      <c r="CK21" s="38"/>
      <c r="CL21" s="50"/>
      <c r="CM21" s="123"/>
      <c r="CN21" s="54"/>
      <c r="CO21" s="54"/>
      <c r="CP21" s="54"/>
      <c r="CQ21" s="54"/>
      <c r="CR21" s="54"/>
      <c r="CS21" s="54"/>
      <c r="CT21" s="141"/>
      <c r="CU21" s="141"/>
      <c r="CV21" s="142"/>
      <c r="CW21" s="143"/>
      <c r="CX21" s="22"/>
      <c r="CY21" s="142"/>
      <c r="CZ21" s="143"/>
      <c r="DA21" s="22"/>
      <c r="DB21" s="134"/>
      <c r="DC21" s="88"/>
      <c r="DD21" s="125"/>
      <c r="DE21" s="144"/>
      <c r="DF21" s="125"/>
      <c r="DG21" s="145"/>
      <c r="DH21" s="146"/>
      <c r="DI21" s="147"/>
      <c r="DJ21" s="134"/>
      <c r="DK21" s="144"/>
      <c r="DL21" s="148"/>
      <c r="DM21" s="149"/>
      <c r="DN21" s="56"/>
      <c r="DO21" s="150"/>
      <c r="DP21" s="121"/>
      <c r="DQ21" s="22"/>
      <c r="DR21" s="151"/>
      <c r="DS21" s="149"/>
      <c r="DT21" s="56"/>
      <c r="DU21" s="150"/>
      <c r="DV21" s="121"/>
      <c r="DW21" s="22"/>
      <c r="DX21" s="151"/>
      <c r="DY21" s="149"/>
      <c r="DZ21" s="56"/>
      <c r="EA21" s="150"/>
      <c r="EB21" s="121"/>
      <c r="EC21" s="22"/>
      <c r="ED21" s="144"/>
      <c r="EE21" s="144"/>
      <c r="EF21" s="144"/>
      <c r="EG21" s="49"/>
      <c r="EH21" s="49"/>
      <c r="EI21" s="52"/>
      <c r="EJ21" s="49"/>
      <c r="EK21" s="52"/>
      <c r="EL21" s="125"/>
      <c r="EM21" s="130"/>
      <c r="EN21" s="131"/>
      <c r="EO21" s="132"/>
      <c r="EP21" s="133"/>
      <c r="EQ21" s="14"/>
      <c r="ER21" s="125"/>
      <c r="ES21" s="119"/>
      <c r="ET21" s="50"/>
      <c r="EU21" s="121"/>
      <c r="EV21" s="125"/>
      <c r="EW21" s="14"/>
      <c r="EX21" s="134"/>
      <c r="EY21" s="141"/>
      <c r="EZ21" s="14"/>
      <c r="FA21" s="134"/>
      <c r="FB21" s="135"/>
      <c r="FC21" s="136"/>
      <c r="FD21" s="136"/>
      <c r="FE21" s="136"/>
      <c r="FF21" s="136"/>
      <c r="FG21" s="152"/>
      <c r="FH21" s="136"/>
      <c r="FI21" s="136"/>
      <c r="FJ21" s="153"/>
      <c r="FK21" s="153"/>
      <c r="FL21" s="153"/>
      <c r="FM21" s="153"/>
      <c r="FN21" s="153"/>
      <c r="FO21" s="154"/>
      <c r="FP21" s="153"/>
      <c r="FQ21" s="60"/>
    </row>
    <row r="22" spans="1:173" x14ac:dyDescent="0.25">
      <c r="A22" s="56"/>
      <c r="B22" s="56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161" t="s">
        <v>89</v>
      </c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  <c r="BC22" s="162"/>
      <c r="BD22" s="162"/>
      <c r="BE22" s="162"/>
      <c r="BF22" s="162"/>
      <c r="BG22" s="162"/>
      <c r="BH22" s="162"/>
      <c r="BI22" s="162"/>
      <c r="BJ22" s="162"/>
      <c r="BK22" s="163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53"/>
      <c r="CG22" s="50"/>
      <c r="CH22" s="50"/>
      <c r="CI22" s="120"/>
      <c r="CJ22" s="121"/>
      <c r="CK22" s="38"/>
      <c r="CL22" s="50"/>
      <c r="CM22" s="123"/>
      <c r="CN22" s="54"/>
      <c r="CO22" s="54"/>
      <c r="CP22" s="54"/>
      <c r="CQ22" s="54"/>
      <c r="CR22" s="54"/>
      <c r="CS22" s="54"/>
      <c r="CT22" s="141"/>
      <c r="CU22" s="141"/>
      <c r="CV22" s="142"/>
      <c r="CW22" s="143"/>
      <c r="CX22" s="22"/>
      <c r="CY22" s="142"/>
      <c r="CZ22" s="143"/>
      <c r="DA22" s="22"/>
      <c r="DB22" s="134"/>
      <c r="DC22" s="88"/>
      <c r="DD22" s="125"/>
      <c r="DE22" s="144"/>
      <c r="DF22" s="125"/>
      <c r="DG22" s="145"/>
      <c r="DH22" s="146"/>
      <c r="DI22" s="147"/>
      <c r="DJ22" s="134"/>
      <c r="DK22" s="144"/>
      <c r="DL22" s="148"/>
      <c r="DM22" s="149"/>
      <c r="DN22" s="56"/>
      <c r="DO22" s="150"/>
      <c r="DP22" s="121"/>
      <c r="DQ22" s="22"/>
      <c r="DR22" s="151"/>
      <c r="DS22" s="149"/>
      <c r="DT22" s="56"/>
      <c r="DU22" s="150"/>
      <c r="DV22" s="121"/>
      <c r="DW22" s="22"/>
      <c r="DX22" s="151"/>
      <c r="DY22" s="149"/>
      <c r="DZ22" s="56"/>
      <c r="EA22" s="150"/>
      <c r="EB22" s="121"/>
      <c r="EC22" s="22"/>
      <c r="ED22" s="144"/>
      <c r="EE22" s="144"/>
      <c r="EF22" s="144"/>
      <c r="EG22" s="49"/>
      <c r="EH22" s="49"/>
      <c r="EI22" s="52"/>
      <c r="EJ22" s="49"/>
      <c r="EK22" s="52"/>
      <c r="EL22" s="125"/>
      <c r="EM22" s="130"/>
      <c r="EN22" s="131"/>
      <c r="EO22" s="132"/>
      <c r="EP22" s="133"/>
      <c r="EQ22" s="14"/>
      <c r="ER22" s="125"/>
      <c r="ES22" s="119"/>
      <c r="ET22" s="50"/>
      <c r="EU22" s="121"/>
      <c r="EV22" s="125"/>
      <c r="EW22" s="14"/>
      <c r="EX22" s="134"/>
      <c r="EY22" s="141"/>
      <c r="EZ22" s="14"/>
      <c r="FA22" s="134"/>
      <c r="FB22" s="135"/>
      <c r="FC22" s="136"/>
      <c r="FD22" s="136"/>
      <c r="FE22" s="136"/>
      <c r="FF22" s="136"/>
      <c r="FG22" s="152"/>
      <c r="FH22" s="136"/>
      <c r="FI22" s="136"/>
      <c r="FJ22" s="153"/>
      <c r="FK22" s="153"/>
      <c r="FL22" s="153"/>
      <c r="FM22" s="153"/>
      <c r="FN22" s="153"/>
      <c r="FO22" s="154"/>
      <c r="FP22" s="153"/>
      <c r="FQ22" s="60"/>
    </row>
    <row r="23" spans="1:173" x14ac:dyDescent="0.25">
      <c r="A23" s="56"/>
      <c r="B23" s="56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164" t="str">
        <f>D10</f>
        <v>заготовка опрессованная В 1,5-35ок - 0,66 ГОСТ 16442-82</v>
      </c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6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53"/>
      <c r="CG23" s="50"/>
      <c r="CH23" s="50"/>
      <c r="CI23" s="120"/>
      <c r="CJ23" s="121"/>
      <c r="CK23" s="38"/>
      <c r="CL23" s="50"/>
      <c r="CM23" s="123"/>
      <c r="CN23" s="54"/>
      <c r="CO23" s="54"/>
      <c r="CP23" s="54"/>
      <c r="CQ23" s="54"/>
      <c r="CR23" s="54"/>
      <c r="CS23" s="54"/>
      <c r="CT23" s="141"/>
      <c r="CU23" s="141"/>
      <c r="CV23" s="142"/>
      <c r="CW23" s="143"/>
      <c r="CX23" s="22"/>
      <c r="CY23" s="142"/>
      <c r="CZ23" s="143"/>
      <c r="DA23" s="22"/>
      <c r="DB23" s="134"/>
      <c r="DC23" s="88"/>
      <c r="DD23" s="125"/>
      <c r="DE23" s="144"/>
      <c r="DF23" s="125"/>
      <c r="DG23" s="145"/>
      <c r="DH23" s="146"/>
      <c r="DI23" s="147"/>
      <c r="DJ23" s="134"/>
      <c r="DK23" s="144"/>
      <c r="DL23" s="148"/>
      <c r="DM23" s="149"/>
      <c r="DN23" s="56"/>
      <c r="DO23" s="150"/>
      <c r="DP23" s="121"/>
      <c r="DQ23" s="22"/>
      <c r="DR23" s="151"/>
      <c r="DS23" s="149"/>
      <c r="DT23" s="56"/>
      <c r="DU23" s="150"/>
      <c r="DV23" s="121"/>
      <c r="DW23" s="22"/>
      <c r="DX23" s="151"/>
      <c r="DY23" s="149"/>
      <c r="DZ23" s="56"/>
      <c r="EA23" s="150"/>
      <c r="EB23" s="121"/>
      <c r="EC23" s="22"/>
      <c r="ED23" s="144"/>
      <c r="EE23" s="144"/>
      <c r="EF23" s="144"/>
      <c r="EG23" s="49"/>
      <c r="EH23" s="49"/>
      <c r="EI23" s="52"/>
      <c r="EJ23" s="49"/>
      <c r="EK23" s="52"/>
      <c r="EL23" s="125"/>
      <c r="EM23" s="130"/>
      <c r="EN23" s="131"/>
      <c r="EO23" s="132"/>
      <c r="EP23" s="133"/>
      <c r="EQ23" s="14"/>
      <c r="ER23" s="125"/>
      <c r="ES23" s="119"/>
      <c r="ET23" s="50"/>
      <c r="EU23" s="121"/>
      <c r="EV23" s="125"/>
      <c r="EW23" s="14"/>
      <c r="EX23" s="134"/>
      <c r="EY23" s="141"/>
      <c r="EZ23" s="14"/>
      <c r="FA23" s="134"/>
      <c r="FB23" s="135"/>
      <c r="FC23" s="136"/>
      <c r="FD23" s="136"/>
      <c r="FE23" s="136"/>
      <c r="FF23" s="136"/>
      <c r="FG23" s="152"/>
      <c r="FH23" s="136"/>
      <c r="FI23" s="136"/>
      <c r="FJ23" s="153"/>
      <c r="FK23" s="153"/>
      <c r="FL23" s="153"/>
      <c r="FM23" s="153"/>
      <c r="FN23" s="153"/>
      <c r="FO23" s="154"/>
      <c r="FP23" s="153"/>
      <c r="FQ23" s="60"/>
    </row>
    <row r="24" spans="1:173" x14ac:dyDescent="0.25">
      <c r="A24" s="56"/>
      <c r="B24" s="56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159" t="s">
        <v>90</v>
      </c>
      <c r="AG24" s="159"/>
      <c r="AH24" s="159"/>
      <c r="AI24" s="160" t="s">
        <v>91</v>
      </c>
      <c r="AJ24" s="160"/>
      <c r="AK24" s="160"/>
      <c r="AL24" s="160"/>
      <c r="AM24" s="160"/>
      <c r="AN24" s="160"/>
      <c r="AO24" s="161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3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53"/>
      <c r="CG24" s="50"/>
      <c r="CH24" s="50"/>
      <c r="CI24" s="120"/>
      <c r="CJ24" s="121"/>
      <c r="CK24" s="38"/>
      <c r="CL24" s="50"/>
      <c r="CM24" s="123"/>
      <c r="CN24" s="54"/>
      <c r="CO24" s="54"/>
      <c r="CP24" s="54"/>
      <c r="CQ24" s="54"/>
      <c r="CR24" s="54"/>
      <c r="CS24" s="54"/>
      <c r="CT24" s="141"/>
      <c r="CU24" s="141"/>
      <c r="CV24" s="142"/>
      <c r="CW24" s="143"/>
      <c r="CX24" s="22"/>
      <c r="CY24" s="142"/>
      <c r="CZ24" s="143"/>
      <c r="DA24" s="22"/>
      <c r="DB24" s="134"/>
      <c r="DC24" s="88"/>
      <c r="DD24" s="125"/>
      <c r="DE24" s="144"/>
      <c r="DF24" s="125"/>
      <c r="DG24" s="145"/>
      <c r="DH24" s="146"/>
      <c r="DI24" s="147"/>
      <c r="DJ24" s="134"/>
      <c r="DK24" s="144"/>
      <c r="DL24" s="148"/>
      <c r="DM24" s="149"/>
      <c r="DN24" s="56"/>
      <c r="DO24" s="150"/>
      <c r="DP24" s="121"/>
      <c r="DQ24" s="22"/>
      <c r="DR24" s="151"/>
      <c r="DS24" s="149"/>
      <c r="DT24" s="56"/>
      <c r="DU24" s="150"/>
      <c r="DV24" s="121"/>
      <c r="DW24" s="22"/>
      <c r="DX24" s="151"/>
      <c r="DY24" s="149"/>
      <c r="DZ24" s="56"/>
      <c r="EA24" s="150"/>
      <c r="EB24" s="121"/>
      <c r="EC24" s="22"/>
      <c r="ED24" s="144"/>
      <c r="EE24" s="144"/>
      <c r="EF24" s="144"/>
      <c r="EG24" s="49"/>
      <c r="EH24" s="49"/>
      <c r="EI24" s="52"/>
      <c r="EJ24" s="49"/>
      <c r="EK24" s="52"/>
      <c r="EL24" s="125"/>
      <c r="EM24" s="130"/>
      <c r="EN24" s="131"/>
      <c r="EO24" s="132"/>
      <c r="EP24" s="133"/>
      <c r="EQ24" s="14"/>
      <c r="ER24" s="125"/>
      <c r="ES24" s="119"/>
      <c r="ET24" s="50"/>
      <c r="EU24" s="121"/>
      <c r="EV24" s="125"/>
      <c r="EW24" s="14"/>
      <c r="EX24" s="134"/>
      <c r="EY24" s="141"/>
      <c r="EZ24" s="14"/>
      <c r="FA24" s="134"/>
      <c r="FB24" s="135"/>
      <c r="FC24" s="136"/>
      <c r="FD24" s="136"/>
      <c r="FE24" s="136"/>
      <c r="FF24" s="136"/>
      <c r="FG24" s="152"/>
      <c r="FH24" s="136"/>
      <c r="FI24" s="136"/>
      <c r="FJ24" s="153"/>
      <c r="FK24" s="153"/>
      <c r="FL24" s="153"/>
      <c r="FM24" s="153"/>
      <c r="FN24" s="153"/>
      <c r="FO24" s="154"/>
      <c r="FP24" s="153"/>
      <c r="FQ24" s="60"/>
    </row>
    <row r="25" spans="1:173" x14ac:dyDescent="0.25">
      <c r="A25" s="56"/>
      <c r="B25" s="56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159" t="s">
        <v>92</v>
      </c>
      <c r="AG25" s="70" t="s">
        <v>93</v>
      </c>
      <c r="AH25" s="70"/>
      <c r="AI25" s="70"/>
      <c r="AJ25" s="70"/>
      <c r="AK25" s="70"/>
      <c r="AL25" s="70"/>
      <c r="AM25" s="70"/>
      <c r="AN25" s="70"/>
      <c r="AO25" s="159" t="s">
        <v>99</v>
      </c>
      <c r="AP25" s="161" t="s">
        <v>94</v>
      </c>
      <c r="AQ25" s="162"/>
      <c r="AR25" s="163"/>
      <c r="AS25" s="159" t="s">
        <v>99</v>
      </c>
      <c r="AT25" s="161" t="s">
        <v>95</v>
      </c>
      <c r="AU25" s="162"/>
      <c r="AV25" s="163"/>
      <c r="AW25" s="159" t="s">
        <v>99</v>
      </c>
      <c r="AX25" s="161" t="s">
        <v>96</v>
      </c>
      <c r="AY25" s="162"/>
      <c r="AZ25" s="163"/>
      <c r="BA25" s="70" t="s">
        <v>97</v>
      </c>
      <c r="BB25" s="70"/>
      <c r="BC25" s="70"/>
      <c r="BD25" s="70"/>
      <c r="BE25" s="70"/>
      <c r="BF25" s="70"/>
      <c r="BG25" s="70"/>
      <c r="BH25" s="70"/>
      <c r="BI25" s="70" t="s">
        <v>98</v>
      </c>
      <c r="BJ25" s="70"/>
      <c r="BK25" s="70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53"/>
      <c r="CG25" s="50"/>
      <c r="CH25" s="50"/>
      <c r="CI25" s="120"/>
      <c r="CJ25" s="121"/>
      <c r="CK25" s="38"/>
      <c r="CL25" s="50"/>
      <c r="CM25" s="123"/>
      <c r="CN25" s="54"/>
      <c r="CO25" s="54"/>
      <c r="CP25" s="54"/>
      <c r="CQ25" s="54"/>
      <c r="CR25" s="54"/>
      <c r="CS25" s="54"/>
      <c r="CT25" s="141"/>
      <c r="CU25" s="141"/>
      <c r="CV25" s="142"/>
      <c r="CW25" s="143"/>
      <c r="CX25" s="22"/>
      <c r="CY25" s="142"/>
      <c r="CZ25" s="143"/>
      <c r="DA25" s="22"/>
      <c r="DB25" s="134"/>
      <c r="DC25" s="88"/>
      <c r="DD25" s="125"/>
      <c r="DE25" s="144"/>
      <c r="DF25" s="125"/>
      <c r="DG25" s="145"/>
      <c r="DH25" s="146"/>
      <c r="DI25" s="147"/>
      <c r="DJ25" s="134"/>
      <c r="DK25" s="144"/>
      <c r="DL25" s="148"/>
      <c r="DM25" s="149"/>
      <c r="DN25" s="56"/>
      <c r="DO25" s="150"/>
      <c r="DP25" s="121"/>
      <c r="DQ25" s="22"/>
      <c r="DR25" s="151"/>
      <c r="DS25" s="149"/>
      <c r="DT25" s="56"/>
      <c r="DU25" s="150"/>
      <c r="DV25" s="121"/>
      <c r="DW25" s="22"/>
      <c r="DX25" s="151"/>
      <c r="DY25" s="149"/>
      <c r="DZ25" s="56"/>
      <c r="EA25" s="150"/>
      <c r="EB25" s="121"/>
      <c r="EC25" s="22"/>
      <c r="ED25" s="144"/>
      <c r="EE25" s="144"/>
      <c r="EF25" s="144"/>
      <c r="EG25" s="49"/>
      <c r="EH25" s="49"/>
      <c r="EI25" s="52"/>
      <c r="EJ25" s="49"/>
      <c r="EK25" s="52"/>
      <c r="EL25" s="125"/>
      <c r="EM25" s="130"/>
      <c r="EN25" s="131"/>
      <c r="EO25" s="132"/>
      <c r="EP25" s="133"/>
      <c r="EQ25" s="14"/>
      <c r="ER25" s="125"/>
      <c r="ES25" s="119"/>
      <c r="ET25" s="50"/>
      <c r="EU25" s="121"/>
      <c r="EV25" s="125"/>
      <c r="EW25" s="14"/>
      <c r="EX25" s="134"/>
      <c r="EY25" s="141"/>
      <c r="EZ25" s="14"/>
      <c r="FA25" s="134"/>
      <c r="FB25" s="135"/>
      <c r="FC25" s="136"/>
      <c r="FD25" s="136"/>
      <c r="FE25" s="136"/>
      <c r="FF25" s="136"/>
      <c r="FG25" s="152"/>
      <c r="FH25" s="136"/>
      <c r="FI25" s="136"/>
      <c r="FJ25" s="153"/>
      <c r="FK25" s="153"/>
      <c r="FL25" s="153"/>
      <c r="FM25" s="153"/>
      <c r="FN25" s="153"/>
      <c r="FO25" s="154"/>
      <c r="FP25" s="153"/>
      <c r="FQ25" s="60"/>
    </row>
    <row r="26" spans="1:173" x14ac:dyDescent="0.25">
      <c r="A26" s="56"/>
      <c r="B26" s="56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159">
        <f>VLOOKUP(AG26,Параметры!$B$2:$C$24,2,0)</f>
        <v>8</v>
      </c>
      <c r="AG26" s="160" t="s">
        <v>111</v>
      </c>
      <c r="AH26" s="160"/>
      <c r="AI26" s="160"/>
      <c r="AJ26" s="160"/>
      <c r="AK26" s="160"/>
      <c r="AL26" s="160"/>
      <c r="AM26" s="160"/>
      <c r="AN26" s="160"/>
      <c r="AO26" s="159" t="s">
        <v>117</v>
      </c>
      <c r="AP26" s="161" t="s">
        <v>115</v>
      </c>
      <c r="AQ26" s="162"/>
      <c r="AR26" s="163"/>
      <c r="AS26" s="159"/>
      <c r="AT26" s="161"/>
      <c r="AU26" s="162"/>
      <c r="AV26" s="163"/>
      <c r="AW26" s="159"/>
      <c r="AX26" s="161"/>
      <c r="AY26" s="162"/>
      <c r="AZ26" s="163"/>
      <c r="BA26" s="70"/>
      <c r="BB26" s="70"/>
      <c r="BC26" s="70"/>
      <c r="BD26" s="70"/>
      <c r="BE26" s="70"/>
      <c r="BF26" s="70"/>
      <c r="BG26" s="70"/>
      <c r="BH26" s="70"/>
      <c r="BI26" s="70" t="s">
        <v>116</v>
      </c>
      <c r="BJ26" s="70"/>
      <c r="BK26" s="70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53"/>
      <c r="CG26" s="50"/>
      <c r="CH26" s="50"/>
      <c r="CI26" s="120"/>
      <c r="CJ26" s="121"/>
      <c r="CK26" s="38"/>
      <c r="CL26" s="50"/>
      <c r="CM26" s="123"/>
      <c r="CN26" s="54"/>
      <c r="CO26" s="54"/>
      <c r="CP26" s="54"/>
      <c r="CQ26" s="54"/>
      <c r="CR26" s="54"/>
      <c r="CS26" s="54"/>
      <c r="CT26" s="141"/>
      <c r="CU26" s="141"/>
      <c r="CV26" s="142"/>
      <c r="CW26" s="143"/>
      <c r="CX26" s="22"/>
      <c r="CY26" s="142"/>
      <c r="CZ26" s="143"/>
      <c r="DA26" s="22"/>
      <c r="DB26" s="134"/>
      <c r="DC26" s="88"/>
      <c r="DD26" s="125"/>
      <c r="DE26" s="144"/>
      <c r="DF26" s="125"/>
      <c r="DG26" s="145"/>
      <c r="DH26" s="146"/>
      <c r="DI26" s="147"/>
      <c r="DJ26" s="134"/>
      <c r="DK26" s="144"/>
      <c r="DL26" s="148"/>
      <c r="DM26" s="149"/>
      <c r="DN26" s="56"/>
      <c r="DO26" s="150"/>
      <c r="DP26" s="121"/>
      <c r="DQ26" s="22"/>
      <c r="DR26" s="151"/>
      <c r="DS26" s="149"/>
      <c r="DT26" s="56"/>
      <c r="DU26" s="150"/>
      <c r="DV26" s="121"/>
      <c r="DW26" s="22"/>
      <c r="DX26" s="151"/>
      <c r="DY26" s="149"/>
      <c r="DZ26" s="56"/>
      <c r="EA26" s="150"/>
      <c r="EB26" s="121"/>
      <c r="EC26" s="22"/>
      <c r="ED26" s="144"/>
      <c r="EE26" s="144"/>
      <c r="EF26" s="144"/>
      <c r="EG26" s="49"/>
      <c r="EH26" s="49"/>
      <c r="EI26" s="52"/>
      <c r="EJ26" s="49"/>
      <c r="EK26" s="52"/>
      <c r="EL26" s="125"/>
      <c r="EM26" s="130"/>
      <c r="EN26" s="131"/>
      <c r="EO26" s="132"/>
      <c r="EP26" s="133"/>
      <c r="EQ26" s="14"/>
      <c r="ER26" s="125"/>
      <c r="ES26" s="119"/>
      <c r="ET26" s="50"/>
      <c r="EU26" s="121"/>
      <c r="EV26" s="125"/>
      <c r="EW26" s="14"/>
      <c r="EX26" s="134"/>
      <c r="EY26" s="141"/>
      <c r="EZ26" s="14"/>
      <c r="FA26" s="134"/>
      <c r="FB26" s="135"/>
      <c r="FC26" s="136"/>
      <c r="FD26" s="136"/>
      <c r="FE26" s="136"/>
      <c r="FF26" s="136"/>
      <c r="FG26" s="152"/>
      <c r="FH26" s="136"/>
      <c r="FI26" s="136"/>
      <c r="FJ26" s="153"/>
      <c r="FK26" s="153"/>
      <c r="FL26" s="153"/>
      <c r="FM26" s="153"/>
      <c r="FN26" s="153"/>
      <c r="FO26" s="154"/>
      <c r="FP26" s="153"/>
      <c r="FQ26" s="60"/>
    </row>
    <row r="27" spans="1:173" x14ac:dyDescent="0.25">
      <c r="A27" s="56"/>
      <c r="B27" s="56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159">
        <f>VLOOKUP(AG27,Параметры!$B$2:$C$24,2,0)</f>
        <v>9</v>
      </c>
      <c r="AG27" s="160" t="s">
        <v>112</v>
      </c>
      <c r="AH27" s="160"/>
      <c r="AI27" s="160"/>
      <c r="AJ27" s="160"/>
      <c r="AK27" s="160"/>
      <c r="AL27" s="160"/>
      <c r="AM27" s="160"/>
      <c r="AN27" s="160"/>
      <c r="AO27" s="159" t="s">
        <v>117</v>
      </c>
      <c r="AP27" s="161" t="s">
        <v>115</v>
      </c>
      <c r="AQ27" s="162"/>
      <c r="AR27" s="163"/>
      <c r="AS27" s="159"/>
      <c r="AT27" s="161"/>
      <c r="AU27" s="162"/>
      <c r="AV27" s="163"/>
      <c r="AW27" s="159"/>
      <c r="AX27" s="161"/>
      <c r="AY27" s="162"/>
      <c r="AZ27" s="163"/>
      <c r="BA27" s="70"/>
      <c r="BB27" s="70"/>
      <c r="BC27" s="70"/>
      <c r="BD27" s="70"/>
      <c r="BE27" s="70"/>
      <c r="BF27" s="70"/>
      <c r="BG27" s="70"/>
      <c r="BH27" s="70"/>
      <c r="BI27" s="70" t="s">
        <v>116</v>
      </c>
      <c r="BJ27" s="70"/>
      <c r="BK27" s="70"/>
      <c r="BL27" s="62"/>
      <c r="BM27" s="62"/>
      <c r="BN27" s="62"/>
      <c r="BO27" s="62"/>
      <c r="BP27" s="62"/>
      <c r="BQ27" s="62"/>
      <c r="BR27" s="62"/>
      <c r="BS27" s="62"/>
      <c r="BT27" s="62"/>
      <c r="BU27" s="157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53"/>
      <c r="CG27" s="50"/>
      <c r="CH27" s="50"/>
      <c r="CI27" s="120"/>
      <c r="CJ27" s="121"/>
      <c r="CK27" s="38"/>
      <c r="CL27" s="50"/>
      <c r="CM27" s="123"/>
      <c r="CN27" s="54"/>
      <c r="CO27" s="54"/>
      <c r="CP27" s="54"/>
      <c r="CQ27" s="54"/>
      <c r="CR27" s="54"/>
      <c r="CS27" s="54"/>
      <c r="CT27" s="141"/>
      <c r="CU27" s="141"/>
      <c r="CV27" s="142"/>
      <c r="CW27" s="143"/>
      <c r="CX27" s="22"/>
      <c r="CY27" s="142"/>
      <c r="CZ27" s="143"/>
      <c r="DA27" s="22"/>
      <c r="DB27" s="134"/>
      <c r="DC27" s="88"/>
      <c r="DD27" s="125"/>
      <c r="DE27" s="144"/>
      <c r="DF27" s="125"/>
      <c r="DG27" s="145"/>
      <c r="DH27" s="146"/>
      <c r="DI27" s="147"/>
      <c r="DJ27" s="134"/>
      <c r="DK27" s="144"/>
      <c r="DL27" s="148"/>
      <c r="DM27" s="149"/>
      <c r="DN27" s="56"/>
      <c r="DO27" s="150"/>
      <c r="DP27" s="121"/>
      <c r="DQ27" s="22"/>
      <c r="DR27" s="151"/>
      <c r="DS27" s="149"/>
      <c r="DT27" s="56"/>
      <c r="DU27" s="150"/>
      <c r="DV27" s="121"/>
      <c r="DW27" s="22"/>
      <c r="DX27" s="151"/>
      <c r="DY27" s="149"/>
      <c r="DZ27" s="56"/>
      <c r="EA27" s="150"/>
      <c r="EB27" s="121"/>
      <c r="EC27" s="22"/>
      <c r="ED27" s="144"/>
      <c r="EE27" s="144"/>
      <c r="EF27" s="144"/>
      <c r="EG27" s="49"/>
      <c r="EH27" s="49"/>
      <c r="EI27" s="52"/>
      <c r="EJ27" s="49"/>
      <c r="EK27" s="52"/>
      <c r="EL27" s="125"/>
      <c r="EM27" s="130"/>
      <c r="EN27" s="131"/>
      <c r="EO27" s="132"/>
      <c r="EP27" s="133"/>
      <c r="EQ27" s="14"/>
      <c r="ER27" s="125"/>
      <c r="ES27" s="119"/>
      <c r="ET27" s="50"/>
      <c r="EU27" s="121"/>
      <c r="EV27" s="125"/>
      <c r="EW27" s="14"/>
      <c r="EX27" s="134"/>
      <c r="EY27" s="141"/>
      <c r="EZ27" s="14"/>
      <c r="FA27" s="134"/>
      <c r="FB27" s="135"/>
      <c r="FC27" s="136"/>
      <c r="FD27" s="136"/>
      <c r="FE27" s="136"/>
      <c r="FF27" s="136"/>
      <c r="FG27" s="152"/>
      <c r="FH27" s="136"/>
      <c r="FI27" s="136"/>
      <c r="FJ27" s="153"/>
      <c r="FK27" s="153"/>
      <c r="FL27" s="153"/>
      <c r="FM27" s="153"/>
      <c r="FN27" s="153"/>
      <c r="FO27" s="154"/>
      <c r="FP27" s="153"/>
      <c r="FQ27" s="60"/>
    </row>
    <row r="28" spans="1:173" x14ac:dyDescent="0.25">
      <c r="A28" s="56"/>
      <c r="B28" s="56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159">
        <f>VLOOKUP(AG28,Параметры!$B$2:$C$24,2,0)</f>
        <v>11</v>
      </c>
      <c r="AG28" s="160" t="s">
        <v>114</v>
      </c>
      <c r="AH28" s="160"/>
      <c r="AI28" s="160"/>
      <c r="AJ28" s="160"/>
      <c r="AK28" s="160"/>
      <c r="AL28" s="160"/>
      <c r="AM28" s="160"/>
      <c r="AN28" s="160"/>
      <c r="AO28" s="159"/>
      <c r="AP28" s="161" t="s">
        <v>118</v>
      </c>
      <c r="AQ28" s="162"/>
      <c r="AR28" s="163"/>
      <c r="AS28" s="159"/>
      <c r="AT28" s="161" t="s">
        <v>118</v>
      </c>
      <c r="AU28" s="162"/>
      <c r="AV28" s="163"/>
      <c r="AW28" s="159"/>
      <c r="AX28" s="161"/>
      <c r="AY28" s="162"/>
      <c r="AZ28" s="163"/>
      <c r="BA28" s="70"/>
      <c r="BB28" s="70"/>
      <c r="BC28" s="70"/>
      <c r="BD28" s="70"/>
      <c r="BE28" s="70"/>
      <c r="BF28" s="70"/>
      <c r="BG28" s="70"/>
      <c r="BH28" s="70"/>
      <c r="BI28" s="70" t="s">
        <v>116</v>
      </c>
      <c r="BJ28" s="70"/>
      <c r="BK28" s="70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53"/>
      <c r="CG28" s="50"/>
      <c r="CH28" s="50"/>
      <c r="CI28" s="120"/>
      <c r="CJ28" s="121"/>
      <c r="CK28" s="38"/>
      <c r="CL28" s="50"/>
      <c r="CM28" s="123"/>
      <c r="CN28" s="54"/>
      <c r="CO28" s="54"/>
      <c r="CP28" s="54"/>
      <c r="CQ28" s="54"/>
      <c r="CR28" s="54"/>
      <c r="CS28" s="54"/>
      <c r="CT28" s="141"/>
      <c r="CU28" s="141"/>
      <c r="CV28" s="142"/>
      <c r="CW28" s="143"/>
      <c r="CX28" s="22"/>
      <c r="CY28" s="142"/>
      <c r="CZ28" s="143"/>
      <c r="DA28" s="22"/>
      <c r="DB28" s="134"/>
      <c r="DC28" s="88"/>
      <c r="DD28" s="125"/>
      <c r="DE28" s="144"/>
      <c r="DF28" s="125"/>
      <c r="DG28" s="145"/>
      <c r="DH28" s="146"/>
      <c r="DI28" s="147"/>
      <c r="DJ28" s="134"/>
      <c r="DK28" s="144"/>
      <c r="DL28" s="148"/>
      <c r="DM28" s="149"/>
      <c r="DN28" s="56"/>
      <c r="DO28" s="150"/>
      <c r="DP28" s="121"/>
      <c r="DQ28" s="22"/>
      <c r="DR28" s="151"/>
      <c r="DS28" s="149"/>
      <c r="DT28" s="56"/>
      <c r="DU28" s="150"/>
      <c r="DV28" s="121"/>
      <c r="DW28" s="22"/>
      <c r="DX28" s="151"/>
      <c r="DY28" s="149"/>
      <c r="DZ28" s="56"/>
      <c r="EA28" s="150"/>
      <c r="EB28" s="121"/>
      <c r="EC28" s="22"/>
      <c r="ED28" s="144"/>
      <c r="EE28" s="144"/>
      <c r="EF28" s="144"/>
      <c r="EG28" s="49"/>
      <c r="EH28" s="49"/>
      <c r="EI28" s="52"/>
      <c r="EJ28" s="49"/>
      <c r="EK28" s="52"/>
      <c r="EL28" s="125"/>
      <c r="EM28" s="130"/>
      <c r="EN28" s="131"/>
      <c r="EO28" s="132"/>
      <c r="EP28" s="133"/>
      <c r="EQ28" s="14"/>
      <c r="ER28" s="125"/>
      <c r="ES28" s="119"/>
      <c r="ET28" s="50"/>
      <c r="EU28" s="121"/>
      <c r="EV28" s="125"/>
      <c r="EW28" s="14"/>
      <c r="EX28" s="134"/>
      <c r="EY28" s="141"/>
      <c r="EZ28" s="14"/>
      <c r="FA28" s="134"/>
      <c r="FB28" s="135"/>
      <c r="FC28" s="136"/>
      <c r="FD28" s="136"/>
      <c r="FE28" s="136"/>
      <c r="FF28" s="136"/>
      <c r="FG28" s="152"/>
      <c r="FH28" s="136"/>
      <c r="FI28" s="136"/>
      <c r="FJ28" s="153"/>
      <c r="FK28" s="153"/>
      <c r="FL28" s="153"/>
      <c r="FM28" s="153"/>
      <c r="FN28" s="153"/>
      <c r="FO28" s="154"/>
      <c r="FP28" s="153"/>
      <c r="FQ28" s="60"/>
    </row>
    <row r="29" spans="1:173" x14ac:dyDescent="0.25">
      <c r="A29" s="56"/>
      <c r="B29" s="56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53"/>
      <c r="CG29" s="50"/>
      <c r="CH29" s="50"/>
      <c r="CI29" s="120"/>
      <c r="CJ29" s="121"/>
      <c r="CK29" s="38"/>
      <c r="CL29" s="50"/>
      <c r="CM29" s="123"/>
      <c r="CN29" s="54"/>
      <c r="CO29" s="54"/>
      <c r="CP29" s="54"/>
      <c r="CQ29" s="54"/>
      <c r="CR29" s="54"/>
      <c r="CS29" s="54"/>
      <c r="CT29" s="141"/>
      <c r="CU29" s="141"/>
      <c r="CV29" s="142"/>
      <c r="CW29" s="143"/>
      <c r="CX29" s="22"/>
      <c r="CY29" s="142"/>
      <c r="CZ29" s="143"/>
      <c r="DA29" s="22"/>
      <c r="DB29" s="134"/>
      <c r="DC29" s="88"/>
      <c r="DD29" s="125"/>
      <c r="DE29" s="144"/>
      <c r="DF29" s="125"/>
      <c r="DG29" s="145"/>
      <c r="DH29" s="146"/>
      <c r="DI29" s="147"/>
      <c r="DJ29" s="134"/>
      <c r="DK29" s="144"/>
      <c r="DL29" s="148"/>
      <c r="DM29" s="149"/>
      <c r="DN29" s="56"/>
      <c r="DO29" s="150"/>
      <c r="DP29" s="121"/>
      <c r="DQ29" s="22"/>
      <c r="DR29" s="151"/>
      <c r="DS29" s="149"/>
      <c r="DT29" s="56"/>
      <c r="DU29" s="150"/>
      <c r="DV29" s="121"/>
      <c r="DW29" s="22"/>
      <c r="DX29" s="151"/>
      <c r="DY29" s="149"/>
      <c r="DZ29" s="56"/>
      <c r="EA29" s="150"/>
      <c r="EB29" s="121"/>
      <c r="EC29" s="22"/>
      <c r="ED29" s="144"/>
      <c r="EE29" s="144"/>
      <c r="EF29" s="144"/>
      <c r="EG29" s="49"/>
      <c r="EH29" s="49"/>
      <c r="EI29" s="52"/>
      <c r="EJ29" s="49"/>
      <c r="EK29" s="52"/>
      <c r="EL29" s="125"/>
      <c r="EM29" s="130"/>
      <c r="EN29" s="131"/>
      <c r="EO29" s="132"/>
      <c r="EP29" s="133"/>
      <c r="EQ29" s="14"/>
      <c r="ER29" s="125"/>
      <c r="ES29" s="119"/>
      <c r="ET29" s="50"/>
      <c r="EU29" s="121"/>
      <c r="EV29" s="125"/>
      <c r="EW29" s="14"/>
      <c r="EX29" s="134"/>
      <c r="EY29" s="141"/>
      <c r="EZ29" s="14"/>
      <c r="FA29" s="134"/>
      <c r="FB29" s="135"/>
      <c r="FC29" s="136"/>
      <c r="FD29" s="136"/>
      <c r="FE29" s="136"/>
      <c r="FF29" s="136"/>
      <c r="FG29" s="152"/>
      <c r="FH29" s="136"/>
      <c r="FI29" s="136"/>
      <c r="FJ29" s="153"/>
      <c r="FK29" s="153"/>
      <c r="FL29" s="153"/>
      <c r="FM29" s="153"/>
      <c r="FN29" s="153"/>
      <c r="FO29" s="154"/>
      <c r="FP29" s="153"/>
      <c r="FQ29" s="60"/>
    </row>
    <row r="30" spans="1:173" x14ac:dyDescent="0.25">
      <c r="A30" s="56"/>
      <c r="B30" s="56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161" t="s">
        <v>89</v>
      </c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2"/>
      <c r="BF30" s="162"/>
      <c r="BG30" s="162"/>
      <c r="BH30" s="162"/>
      <c r="BI30" s="162"/>
      <c r="BJ30" s="162"/>
      <c r="BK30" s="163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53"/>
      <c r="CG30" s="50"/>
      <c r="CH30" s="50"/>
      <c r="CI30" s="120"/>
      <c r="CJ30" s="121"/>
      <c r="CK30" s="38"/>
      <c r="CL30" s="50"/>
      <c r="CM30" s="123"/>
      <c r="CN30" s="54"/>
      <c r="CO30" s="54"/>
      <c r="CP30" s="54"/>
      <c r="CQ30" s="54"/>
      <c r="CR30" s="54"/>
      <c r="CS30" s="54"/>
      <c r="CT30" s="141"/>
      <c r="CU30" s="141"/>
      <c r="CV30" s="142"/>
      <c r="CW30" s="143"/>
      <c r="CX30" s="22"/>
      <c r="CY30" s="142"/>
      <c r="CZ30" s="143"/>
      <c r="DA30" s="22"/>
      <c r="DB30" s="134"/>
      <c r="DC30" s="88"/>
      <c r="DD30" s="125"/>
      <c r="DE30" s="144"/>
      <c r="DF30" s="125"/>
      <c r="DG30" s="145"/>
      <c r="DH30" s="146"/>
      <c r="DI30" s="147"/>
      <c r="DJ30" s="134"/>
      <c r="DK30" s="144"/>
      <c r="DL30" s="148"/>
      <c r="DM30" s="149"/>
      <c r="DN30" s="56"/>
      <c r="DO30" s="150"/>
      <c r="DP30" s="121"/>
      <c r="DQ30" s="22"/>
      <c r="DR30" s="151"/>
      <c r="DS30" s="149"/>
      <c r="DT30" s="56"/>
      <c r="DU30" s="150"/>
      <c r="DV30" s="121"/>
      <c r="DW30" s="22"/>
      <c r="DX30" s="151"/>
      <c r="DY30" s="149"/>
      <c r="DZ30" s="56"/>
      <c r="EA30" s="150"/>
      <c r="EB30" s="121"/>
      <c r="EC30" s="22"/>
      <c r="ED30" s="144"/>
      <c r="EE30" s="144"/>
      <c r="EF30" s="144"/>
      <c r="EG30" s="49"/>
      <c r="EH30" s="49"/>
      <c r="EI30" s="52"/>
      <c r="EJ30" s="49"/>
      <c r="EK30" s="52"/>
      <c r="EL30" s="125"/>
      <c r="EM30" s="130"/>
      <c r="EN30" s="131"/>
      <c r="EO30" s="132"/>
      <c r="EP30" s="133"/>
      <c r="EQ30" s="14"/>
      <c r="ER30" s="125"/>
      <c r="ES30" s="119"/>
      <c r="ET30" s="50"/>
      <c r="EU30" s="121"/>
      <c r="EV30" s="125"/>
      <c r="EW30" s="14"/>
      <c r="EX30" s="134"/>
      <c r="EY30" s="141"/>
      <c r="EZ30" s="14"/>
      <c r="FA30" s="134"/>
      <c r="FB30" s="135"/>
      <c r="FC30" s="136"/>
      <c r="FD30" s="136"/>
      <c r="FE30" s="136"/>
      <c r="FF30" s="136"/>
      <c r="FG30" s="152"/>
      <c r="FH30" s="136"/>
      <c r="FI30" s="136"/>
      <c r="FJ30" s="153"/>
      <c r="FK30" s="153"/>
      <c r="FL30" s="153"/>
      <c r="FM30" s="153"/>
      <c r="FN30" s="153"/>
      <c r="FO30" s="154"/>
      <c r="FP30" s="153"/>
      <c r="FQ30" s="60"/>
    </row>
    <row r="31" spans="1:173" x14ac:dyDescent="0.25">
      <c r="A31" s="56"/>
      <c r="B31" s="56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164" t="str">
        <f>D11</f>
        <v>_ПВХ плавтикат изоляция</v>
      </c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  <c r="BF31" s="165"/>
      <c r="BG31" s="165"/>
      <c r="BH31" s="165"/>
      <c r="BI31" s="165"/>
      <c r="BJ31" s="165"/>
      <c r="BK31" s="166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53"/>
      <c r="CG31" s="50"/>
      <c r="CH31" s="50"/>
      <c r="CI31" s="120"/>
      <c r="CJ31" s="121"/>
      <c r="CK31" s="38"/>
      <c r="CL31" s="50"/>
      <c r="CM31" s="123"/>
      <c r="CN31" s="54"/>
      <c r="CO31" s="54"/>
      <c r="CP31" s="54"/>
      <c r="CQ31" s="54"/>
      <c r="CR31" s="54"/>
      <c r="CS31" s="54"/>
      <c r="CT31" s="141"/>
      <c r="CU31" s="141"/>
      <c r="CV31" s="142"/>
      <c r="CW31" s="143"/>
      <c r="CX31" s="22"/>
      <c r="CY31" s="142"/>
      <c r="CZ31" s="143"/>
      <c r="DA31" s="22"/>
      <c r="DB31" s="134"/>
      <c r="DC31" s="88"/>
      <c r="DD31" s="125"/>
      <c r="DE31" s="144"/>
      <c r="DF31" s="125"/>
      <c r="DG31" s="145"/>
      <c r="DH31" s="146"/>
      <c r="DI31" s="147"/>
      <c r="DJ31" s="134"/>
      <c r="DK31" s="144"/>
      <c r="DL31" s="148"/>
      <c r="DM31" s="149"/>
      <c r="DN31" s="56"/>
      <c r="DO31" s="150"/>
      <c r="DP31" s="121"/>
      <c r="DQ31" s="22"/>
      <c r="DR31" s="151"/>
      <c r="DS31" s="149"/>
      <c r="DT31" s="56"/>
      <c r="DU31" s="150"/>
      <c r="DV31" s="121"/>
      <c r="DW31" s="22"/>
      <c r="DX31" s="151"/>
      <c r="DY31" s="149"/>
      <c r="DZ31" s="56"/>
      <c r="EA31" s="150"/>
      <c r="EB31" s="121"/>
      <c r="EC31" s="22"/>
      <c r="ED31" s="144"/>
      <c r="EE31" s="144"/>
      <c r="EF31" s="144"/>
      <c r="EG31" s="49"/>
      <c r="EH31" s="49"/>
      <c r="EI31" s="52"/>
      <c r="EJ31" s="49"/>
      <c r="EK31" s="52"/>
      <c r="EL31" s="125"/>
      <c r="EM31" s="130"/>
      <c r="EN31" s="131"/>
      <c r="EO31" s="132"/>
      <c r="EP31" s="133"/>
      <c r="EQ31" s="14"/>
      <c r="ER31" s="125"/>
      <c r="ES31" s="119"/>
      <c r="ET31" s="50"/>
      <c r="EU31" s="121"/>
      <c r="EV31" s="125"/>
      <c r="EW31" s="14"/>
      <c r="EX31" s="134"/>
      <c r="EY31" s="141"/>
      <c r="EZ31" s="14"/>
      <c r="FA31" s="134"/>
      <c r="FB31" s="135"/>
      <c r="FC31" s="136"/>
      <c r="FD31" s="136"/>
      <c r="FE31" s="136"/>
      <c r="FF31" s="136"/>
      <c r="FG31" s="152"/>
      <c r="FH31" s="136"/>
      <c r="FI31" s="136"/>
      <c r="FJ31" s="153"/>
      <c r="FK31" s="153"/>
      <c r="FL31" s="153"/>
      <c r="FM31" s="153"/>
      <c r="FN31" s="153"/>
      <c r="FO31" s="154"/>
      <c r="FP31" s="153"/>
      <c r="FQ31" s="60"/>
    </row>
    <row r="32" spans="1:173" x14ac:dyDescent="0.25">
      <c r="A32" s="56"/>
      <c r="B32" s="56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159" t="s">
        <v>90</v>
      </c>
      <c r="AG32" s="159"/>
      <c r="AH32" s="159"/>
      <c r="AI32" s="160" t="s">
        <v>91</v>
      </c>
      <c r="AJ32" s="160"/>
      <c r="AK32" s="160"/>
      <c r="AL32" s="160"/>
      <c r="AM32" s="160"/>
      <c r="AN32" s="160"/>
      <c r="AO32" s="161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3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53"/>
      <c r="CG32" s="50"/>
      <c r="CH32" s="50"/>
      <c r="CI32" s="120"/>
      <c r="CJ32" s="121"/>
      <c r="CK32" s="38"/>
      <c r="CL32" s="50"/>
      <c r="CM32" s="123"/>
      <c r="CN32" s="54"/>
      <c r="CO32" s="54"/>
      <c r="CP32" s="54"/>
      <c r="CQ32" s="54"/>
      <c r="CR32" s="54"/>
      <c r="CS32" s="54"/>
      <c r="CT32" s="141"/>
      <c r="CU32" s="141"/>
      <c r="CV32" s="142"/>
      <c r="CW32" s="143"/>
      <c r="CX32" s="22"/>
      <c r="CY32" s="142"/>
      <c r="CZ32" s="143"/>
      <c r="DA32" s="22"/>
      <c r="DB32" s="134"/>
      <c r="DC32" s="88"/>
      <c r="DD32" s="125"/>
      <c r="DE32" s="144"/>
      <c r="DF32" s="125"/>
      <c r="DG32" s="145"/>
      <c r="DH32" s="146"/>
      <c r="DI32" s="147"/>
      <c r="DJ32" s="134"/>
      <c r="DK32" s="144"/>
      <c r="DL32" s="148"/>
      <c r="DM32" s="149"/>
      <c r="DN32" s="56"/>
      <c r="DO32" s="150"/>
      <c r="DP32" s="121"/>
      <c r="DQ32" s="22"/>
      <c r="DR32" s="151"/>
      <c r="DS32" s="149"/>
      <c r="DT32" s="56"/>
      <c r="DU32" s="150"/>
      <c r="DV32" s="121"/>
      <c r="DW32" s="22"/>
      <c r="DX32" s="151"/>
      <c r="DY32" s="149"/>
      <c r="DZ32" s="56"/>
      <c r="EA32" s="150"/>
      <c r="EB32" s="121"/>
      <c r="EC32" s="22"/>
      <c r="ED32" s="144"/>
      <c r="EE32" s="144"/>
      <c r="EF32" s="144"/>
      <c r="EG32" s="49"/>
      <c r="EH32" s="49"/>
      <c r="EI32" s="52"/>
      <c r="EJ32" s="49"/>
      <c r="EK32" s="52"/>
      <c r="EL32" s="125"/>
      <c r="EM32" s="130"/>
      <c r="EN32" s="131"/>
      <c r="EO32" s="132"/>
      <c r="EP32" s="133"/>
      <c r="EQ32" s="14"/>
      <c r="ER32" s="125"/>
      <c r="ES32" s="119"/>
      <c r="ET32" s="50"/>
      <c r="EU32" s="121"/>
      <c r="EV32" s="125"/>
      <c r="EW32" s="14"/>
      <c r="EX32" s="134"/>
      <c r="EY32" s="141"/>
      <c r="EZ32" s="14"/>
      <c r="FA32" s="134"/>
      <c r="FB32" s="135"/>
      <c r="FC32" s="136"/>
      <c r="FD32" s="136"/>
      <c r="FE32" s="136"/>
      <c r="FF32" s="136"/>
      <c r="FG32" s="152"/>
      <c r="FH32" s="136"/>
      <c r="FI32" s="136"/>
      <c r="FJ32" s="153"/>
      <c r="FK32" s="153"/>
      <c r="FL32" s="153"/>
      <c r="FM32" s="153"/>
      <c r="FN32" s="153"/>
      <c r="FO32" s="154"/>
      <c r="FP32" s="153"/>
      <c r="FQ32" s="60"/>
    </row>
    <row r="33" spans="1:173" x14ac:dyDescent="0.25">
      <c r="A33" s="56"/>
      <c r="B33" s="56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159" t="s">
        <v>92</v>
      </c>
      <c r="AG33" s="70" t="s">
        <v>93</v>
      </c>
      <c r="AH33" s="70"/>
      <c r="AI33" s="70"/>
      <c r="AJ33" s="70"/>
      <c r="AK33" s="70"/>
      <c r="AL33" s="70"/>
      <c r="AM33" s="70"/>
      <c r="AN33" s="70"/>
      <c r="AO33" s="159" t="s">
        <v>99</v>
      </c>
      <c r="AP33" s="161" t="s">
        <v>94</v>
      </c>
      <c r="AQ33" s="162"/>
      <c r="AR33" s="163"/>
      <c r="AS33" s="159" t="s">
        <v>99</v>
      </c>
      <c r="AT33" s="161" t="s">
        <v>95</v>
      </c>
      <c r="AU33" s="162"/>
      <c r="AV33" s="163"/>
      <c r="AW33" s="159" t="s">
        <v>99</v>
      </c>
      <c r="AX33" s="161" t="s">
        <v>96</v>
      </c>
      <c r="AY33" s="162"/>
      <c r="AZ33" s="163"/>
      <c r="BA33" s="70" t="s">
        <v>97</v>
      </c>
      <c r="BB33" s="70"/>
      <c r="BC33" s="70"/>
      <c r="BD33" s="70"/>
      <c r="BE33" s="70"/>
      <c r="BF33" s="70"/>
      <c r="BG33" s="70"/>
      <c r="BH33" s="70"/>
      <c r="BI33" s="70" t="s">
        <v>98</v>
      </c>
      <c r="BJ33" s="70"/>
      <c r="BK33" s="70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53"/>
      <c r="CG33" s="50"/>
      <c r="CH33" s="50"/>
      <c r="CI33" s="120"/>
      <c r="CJ33" s="121"/>
      <c r="CK33" s="38"/>
      <c r="CL33" s="50"/>
      <c r="CM33" s="123"/>
      <c r="CN33" s="54"/>
      <c r="CO33" s="54"/>
      <c r="CP33" s="54"/>
      <c r="CQ33" s="54"/>
      <c r="CR33" s="54"/>
      <c r="CS33" s="54"/>
      <c r="CT33" s="141"/>
      <c r="CU33" s="141"/>
      <c r="CV33" s="142"/>
      <c r="CW33" s="143"/>
      <c r="CX33" s="22"/>
      <c r="CY33" s="142"/>
      <c r="CZ33" s="143"/>
      <c r="DA33" s="22"/>
      <c r="DB33" s="134"/>
      <c r="DC33" s="88"/>
      <c r="DD33" s="125"/>
      <c r="DE33" s="144"/>
      <c r="DF33" s="125"/>
      <c r="DG33" s="145"/>
      <c r="DH33" s="146"/>
      <c r="DI33" s="147"/>
      <c r="DJ33" s="134"/>
      <c r="DK33" s="144"/>
      <c r="DL33" s="148"/>
      <c r="DM33" s="149"/>
      <c r="DN33" s="56"/>
      <c r="DO33" s="150"/>
      <c r="DP33" s="121"/>
      <c r="DQ33" s="22"/>
      <c r="DR33" s="151"/>
      <c r="DS33" s="149"/>
      <c r="DT33" s="56"/>
      <c r="DU33" s="150"/>
      <c r="DV33" s="121"/>
      <c r="DW33" s="22"/>
      <c r="DX33" s="151"/>
      <c r="DY33" s="149"/>
      <c r="DZ33" s="56"/>
      <c r="EA33" s="150"/>
      <c r="EB33" s="121"/>
      <c r="EC33" s="22"/>
      <c r="ED33" s="144"/>
      <c r="EE33" s="144"/>
      <c r="EF33" s="144"/>
      <c r="EG33" s="49"/>
      <c r="EH33" s="49"/>
      <c r="EI33" s="52"/>
      <c r="EJ33" s="49"/>
      <c r="EK33" s="52"/>
      <c r="EL33" s="125"/>
      <c r="EM33" s="130"/>
      <c r="EN33" s="131"/>
      <c r="EO33" s="132"/>
      <c r="EP33" s="133"/>
      <c r="EQ33" s="14"/>
      <c r="ER33" s="125"/>
      <c r="ES33" s="119"/>
      <c r="ET33" s="50"/>
      <c r="EU33" s="121"/>
      <c r="EV33" s="125"/>
      <c r="EW33" s="14"/>
      <c r="EX33" s="134"/>
      <c r="EY33" s="141"/>
      <c r="EZ33" s="14"/>
      <c r="FA33" s="134"/>
      <c r="FB33" s="135"/>
      <c r="FC33" s="136"/>
      <c r="FD33" s="136"/>
      <c r="FE33" s="136"/>
      <c r="FF33" s="136"/>
      <c r="FG33" s="152"/>
      <c r="FH33" s="136"/>
      <c r="FI33" s="136"/>
      <c r="FJ33" s="153"/>
      <c r="FK33" s="153"/>
      <c r="FL33" s="153"/>
      <c r="FM33" s="153"/>
      <c r="FN33" s="153"/>
      <c r="FO33" s="154"/>
      <c r="FP33" s="153"/>
      <c r="FQ33" s="60"/>
    </row>
    <row r="34" spans="1:173" x14ac:dyDescent="0.25">
      <c r="A34" s="56"/>
      <c r="B34" s="56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159">
        <f>VLOOKUP(AG34,Параметры!$B$2:$C$24,2,0)</f>
        <v>7</v>
      </c>
      <c r="AG34" s="160" t="s">
        <v>110</v>
      </c>
      <c r="AH34" s="160"/>
      <c r="AI34" s="160"/>
      <c r="AJ34" s="160"/>
      <c r="AK34" s="160"/>
      <c r="AL34" s="160"/>
      <c r="AM34" s="160"/>
      <c r="AN34" s="160"/>
      <c r="AO34" s="159"/>
      <c r="AP34" s="161">
        <v>1.34</v>
      </c>
      <c r="AQ34" s="162"/>
      <c r="AR34" s="163"/>
      <c r="AS34" s="159"/>
      <c r="AT34" s="161"/>
      <c r="AU34" s="162"/>
      <c r="AV34" s="163"/>
      <c r="AW34" s="159"/>
      <c r="AX34" s="161"/>
      <c r="AY34" s="162"/>
      <c r="AZ34" s="163"/>
      <c r="BA34" s="70"/>
      <c r="BB34" s="70"/>
      <c r="BC34" s="70"/>
      <c r="BD34" s="70"/>
      <c r="BE34" s="70"/>
      <c r="BF34" s="70"/>
      <c r="BG34" s="70"/>
      <c r="BH34" s="70"/>
      <c r="BI34" s="70" t="s">
        <v>116</v>
      </c>
      <c r="BJ34" s="70"/>
      <c r="BK34" s="70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53"/>
      <c r="CG34" s="50"/>
      <c r="CH34" s="50"/>
      <c r="CI34" s="120"/>
      <c r="CJ34" s="121"/>
      <c r="CK34" s="38"/>
      <c r="CL34" s="50"/>
      <c r="CM34" s="123"/>
      <c r="CN34" s="54"/>
      <c r="CO34" s="54"/>
      <c r="CP34" s="54"/>
      <c r="CQ34" s="54"/>
      <c r="CR34" s="54"/>
      <c r="CS34" s="54"/>
      <c r="CT34" s="141"/>
      <c r="CU34" s="141"/>
      <c r="CV34" s="142"/>
      <c r="CW34" s="143"/>
      <c r="CX34" s="22"/>
      <c r="CY34" s="142"/>
      <c r="CZ34" s="143"/>
      <c r="DA34" s="22"/>
      <c r="DB34" s="134"/>
      <c r="DC34" s="88"/>
      <c r="DD34" s="125"/>
      <c r="DE34" s="144"/>
      <c r="DF34" s="125"/>
      <c r="DG34" s="145"/>
      <c r="DH34" s="146"/>
      <c r="DI34" s="147"/>
      <c r="DJ34" s="134"/>
      <c r="DK34" s="144"/>
      <c r="DL34" s="148"/>
      <c r="DM34" s="149"/>
      <c r="DN34" s="56"/>
      <c r="DO34" s="150"/>
      <c r="DP34" s="121"/>
      <c r="DQ34" s="22"/>
      <c r="DR34" s="151"/>
      <c r="DS34" s="149"/>
      <c r="DT34" s="56"/>
      <c r="DU34" s="150"/>
      <c r="DV34" s="121"/>
      <c r="DW34" s="22"/>
      <c r="DX34" s="151"/>
      <c r="DY34" s="149"/>
      <c r="DZ34" s="56"/>
      <c r="EA34" s="150"/>
      <c r="EB34" s="121"/>
      <c r="EC34" s="22"/>
      <c r="ED34" s="144"/>
      <c r="EE34" s="144"/>
      <c r="EF34" s="144"/>
      <c r="EG34" s="49"/>
      <c r="EH34" s="49"/>
      <c r="EI34" s="52"/>
      <c r="EJ34" s="49"/>
      <c r="EK34" s="52"/>
      <c r="EL34" s="125"/>
      <c r="EM34" s="130"/>
      <c r="EN34" s="131"/>
      <c r="EO34" s="132"/>
      <c r="EP34" s="133"/>
      <c r="EQ34" s="14"/>
      <c r="ER34" s="125"/>
      <c r="ES34" s="119"/>
      <c r="ET34" s="50"/>
      <c r="EU34" s="121"/>
      <c r="EV34" s="125"/>
      <c r="EW34" s="14"/>
      <c r="EX34" s="134"/>
      <c r="EY34" s="141"/>
      <c r="EZ34" s="14"/>
      <c r="FA34" s="134"/>
      <c r="FB34" s="135"/>
      <c r="FC34" s="136"/>
      <c r="FD34" s="136"/>
      <c r="FE34" s="136"/>
      <c r="FF34" s="136"/>
      <c r="FG34" s="152"/>
      <c r="FH34" s="136"/>
      <c r="FI34" s="136"/>
      <c r="FJ34" s="153"/>
      <c r="FK34" s="153"/>
      <c r="FL34" s="153"/>
      <c r="FM34" s="153"/>
      <c r="FN34" s="153"/>
      <c r="FO34" s="154"/>
      <c r="FP34" s="153"/>
      <c r="FQ34" s="60"/>
    </row>
    <row r="35" spans="1:173" x14ac:dyDescent="0.25">
      <c r="A35" s="56"/>
      <c r="B35" s="56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159">
        <f>VLOOKUP(AG35,Параметры!$B$2:$C$24,2,0)</f>
        <v>6</v>
      </c>
      <c r="AG35" s="160" t="s">
        <v>109</v>
      </c>
      <c r="AH35" s="160"/>
      <c r="AI35" s="160"/>
      <c r="AJ35" s="160"/>
      <c r="AK35" s="160"/>
      <c r="AL35" s="160"/>
      <c r="AM35" s="160"/>
      <c r="AN35" s="160"/>
      <c r="AO35" s="159"/>
      <c r="AP35" s="161"/>
      <c r="AQ35" s="162"/>
      <c r="AR35" s="163"/>
      <c r="AS35" s="159"/>
      <c r="AT35" s="161"/>
      <c r="AU35" s="162"/>
      <c r="AV35" s="163"/>
      <c r="AW35" s="159"/>
      <c r="AX35" s="161"/>
      <c r="AY35" s="162"/>
      <c r="AZ35" s="163"/>
      <c r="BA35" s="70" t="s">
        <v>119</v>
      </c>
      <c r="BB35" s="70"/>
      <c r="BC35" s="70"/>
      <c r="BD35" s="70"/>
      <c r="BE35" s="70"/>
      <c r="BF35" s="70"/>
      <c r="BG35" s="70"/>
      <c r="BH35" s="70"/>
      <c r="BI35" s="70" t="s">
        <v>116</v>
      </c>
      <c r="BJ35" s="70"/>
      <c r="BK35" s="70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53"/>
      <c r="CG35" s="50"/>
      <c r="CH35" s="50"/>
      <c r="CI35" s="120"/>
      <c r="CJ35" s="121"/>
      <c r="CK35" s="38"/>
      <c r="CL35" s="50"/>
      <c r="CM35" s="123"/>
      <c r="CN35" s="54"/>
      <c r="CO35" s="54"/>
      <c r="CP35" s="54"/>
      <c r="CQ35" s="54"/>
      <c r="CR35" s="54"/>
      <c r="CS35" s="54"/>
      <c r="CT35" s="141"/>
      <c r="CU35" s="141"/>
      <c r="CV35" s="142"/>
      <c r="CW35" s="143"/>
      <c r="CX35" s="22"/>
      <c r="CY35" s="142"/>
      <c r="CZ35" s="143"/>
      <c r="DA35" s="22"/>
      <c r="DB35" s="134"/>
      <c r="DC35" s="88"/>
      <c r="DD35" s="125"/>
      <c r="DE35" s="144"/>
      <c r="DF35" s="125"/>
      <c r="DG35" s="145"/>
      <c r="DH35" s="146"/>
      <c r="DI35" s="147"/>
      <c r="DJ35" s="134"/>
      <c r="DK35" s="144"/>
      <c r="DL35" s="148"/>
      <c r="DM35" s="149"/>
      <c r="DN35" s="56"/>
      <c r="DO35" s="150"/>
      <c r="DP35" s="121"/>
      <c r="DQ35" s="22"/>
      <c r="DR35" s="151"/>
      <c r="DS35" s="149"/>
      <c r="DT35" s="56"/>
      <c r="DU35" s="150"/>
      <c r="DV35" s="121"/>
      <c r="DW35" s="22"/>
      <c r="DX35" s="151"/>
      <c r="DY35" s="149"/>
      <c r="DZ35" s="56"/>
      <c r="EA35" s="150"/>
      <c r="EB35" s="121"/>
      <c r="EC35" s="22"/>
      <c r="ED35" s="144"/>
      <c r="EE35" s="144"/>
      <c r="EF35" s="144"/>
      <c r="EG35" s="49"/>
      <c r="EH35" s="49"/>
      <c r="EI35" s="52"/>
      <c r="EJ35" s="49"/>
      <c r="EK35" s="52"/>
      <c r="EL35" s="125"/>
      <c r="EM35" s="130"/>
      <c r="EN35" s="131"/>
      <c r="EO35" s="132"/>
      <c r="EP35" s="133"/>
      <c r="EQ35" s="14"/>
      <c r="ER35" s="125"/>
      <c r="ES35" s="119"/>
      <c r="ET35" s="50"/>
      <c r="EU35" s="121"/>
      <c r="EV35" s="125"/>
      <c r="EW35" s="14"/>
      <c r="EX35" s="134"/>
      <c r="EY35" s="141"/>
      <c r="EZ35" s="14"/>
      <c r="FA35" s="134"/>
      <c r="FB35" s="135"/>
      <c r="FC35" s="136"/>
      <c r="FD35" s="136"/>
      <c r="FE35" s="136"/>
      <c r="FF35" s="136"/>
      <c r="FG35" s="152"/>
      <c r="FH35" s="136"/>
      <c r="FI35" s="136"/>
      <c r="FJ35" s="153"/>
      <c r="FK35" s="153"/>
      <c r="FL35" s="153"/>
      <c r="FM35" s="153"/>
      <c r="FN35" s="153"/>
      <c r="FO35" s="154"/>
      <c r="FP35" s="153"/>
      <c r="FQ35" s="60"/>
    </row>
    <row r="36" spans="1:173" x14ac:dyDescent="0.25">
      <c r="A36" s="56"/>
      <c r="B36" s="56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53"/>
      <c r="CG36" s="50"/>
      <c r="CH36" s="50"/>
      <c r="CI36" s="120"/>
      <c r="CJ36" s="121"/>
      <c r="CK36" s="38"/>
      <c r="CL36" s="50"/>
      <c r="CM36" s="123"/>
      <c r="CN36" s="54"/>
      <c r="CO36" s="54"/>
      <c r="CP36" s="54"/>
      <c r="CQ36" s="54"/>
      <c r="CR36" s="54"/>
      <c r="CS36" s="54"/>
      <c r="CT36" s="141"/>
      <c r="CU36" s="141"/>
      <c r="CV36" s="142"/>
      <c r="CW36" s="143"/>
      <c r="CX36" s="22"/>
      <c r="CY36" s="142"/>
      <c r="CZ36" s="143"/>
      <c r="DA36" s="22"/>
      <c r="DB36" s="134"/>
      <c r="DC36" s="88"/>
      <c r="DD36" s="125"/>
      <c r="DE36" s="144"/>
      <c r="DF36" s="125"/>
      <c r="DG36" s="145"/>
      <c r="DH36" s="146"/>
      <c r="DI36" s="147"/>
      <c r="DJ36" s="134"/>
      <c r="DK36" s="144"/>
      <c r="DL36" s="148"/>
      <c r="DM36" s="149"/>
      <c r="DN36" s="56"/>
      <c r="DO36" s="150"/>
      <c r="DP36" s="121"/>
      <c r="DQ36" s="22"/>
      <c r="DR36" s="151"/>
      <c r="DS36" s="149"/>
      <c r="DT36" s="56"/>
      <c r="DU36" s="150"/>
      <c r="DV36" s="121"/>
      <c r="DW36" s="22"/>
      <c r="DX36" s="151"/>
      <c r="DY36" s="149"/>
      <c r="DZ36" s="56"/>
      <c r="EA36" s="150"/>
      <c r="EB36" s="121"/>
      <c r="EC36" s="22"/>
      <c r="ED36" s="144"/>
      <c r="EE36" s="144"/>
      <c r="EF36" s="144"/>
      <c r="EG36" s="49"/>
      <c r="EH36" s="49"/>
      <c r="EI36" s="52"/>
      <c r="EJ36" s="49"/>
      <c r="EK36" s="52"/>
      <c r="EL36" s="125"/>
      <c r="EM36" s="130"/>
      <c r="EN36" s="131"/>
      <c r="EO36" s="132"/>
      <c r="EP36" s="133"/>
      <c r="EQ36" s="14"/>
      <c r="ER36" s="125"/>
      <c r="ES36" s="119"/>
      <c r="ET36" s="50"/>
      <c r="EU36" s="121"/>
      <c r="EV36" s="125"/>
      <c r="EW36" s="14"/>
      <c r="EX36" s="134"/>
      <c r="EY36" s="141"/>
      <c r="EZ36" s="14"/>
      <c r="FA36" s="134"/>
      <c r="FB36" s="135"/>
      <c r="FC36" s="136"/>
      <c r="FD36" s="136"/>
      <c r="FE36" s="136"/>
      <c r="FF36" s="136"/>
      <c r="FG36" s="152"/>
      <c r="FH36" s="136"/>
      <c r="FI36" s="136"/>
      <c r="FJ36" s="153"/>
      <c r="FK36" s="153"/>
      <c r="FL36" s="153"/>
      <c r="FM36" s="153"/>
      <c r="FN36" s="153"/>
      <c r="FO36" s="154"/>
      <c r="FP36" s="153"/>
      <c r="FQ36" s="60"/>
    </row>
    <row r="37" spans="1:173" x14ac:dyDescent="0.25">
      <c r="A37" s="56"/>
      <c r="B37" s="56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53"/>
      <c r="CG37" s="50"/>
      <c r="CH37" s="50"/>
      <c r="CI37" s="120"/>
      <c r="CJ37" s="121"/>
      <c r="CK37" s="38"/>
      <c r="CL37" s="50"/>
      <c r="CM37" s="123"/>
      <c r="CN37" s="54"/>
      <c r="CO37" s="54"/>
      <c r="CP37" s="54"/>
      <c r="CQ37" s="54"/>
      <c r="CR37" s="54"/>
      <c r="CS37" s="54"/>
      <c r="CT37" s="141"/>
      <c r="CU37" s="141"/>
      <c r="CV37" s="142"/>
      <c r="CW37" s="143"/>
      <c r="CX37" s="22"/>
      <c r="CY37" s="142"/>
      <c r="CZ37" s="143"/>
      <c r="DA37" s="22"/>
      <c r="DB37" s="134"/>
      <c r="DC37" s="88"/>
      <c r="DD37" s="125"/>
      <c r="DE37" s="144"/>
      <c r="DF37" s="125"/>
      <c r="DG37" s="145"/>
      <c r="DH37" s="146"/>
      <c r="DI37" s="147"/>
      <c r="DJ37" s="134"/>
      <c r="DK37" s="144"/>
      <c r="DL37" s="148"/>
      <c r="DM37" s="149"/>
      <c r="DN37" s="56"/>
      <c r="DO37" s="150"/>
      <c r="DP37" s="121"/>
      <c r="DQ37" s="22"/>
      <c r="DR37" s="151"/>
      <c r="DS37" s="149"/>
      <c r="DT37" s="56"/>
      <c r="DU37" s="150"/>
      <c r="DV37" s="121"/>
      <c r="DW37" s="22"/>
      <c r="DX37" s="151"/>
      <c r="DY37" s="149"/>
      <c r="DZ37" s="56"/>
      <c r="EA37" s="150"/>
      <c r="EB37" s="121"/>
      <c r="EC37" s="22"/>
      <c r="ED37" s="144"/>
      <c r="EE37" s="144"/>
      <c r="EF37" s="144"/>
      <c r="EG37" s="49"/>
      <c r="EH37" s="49"/>
      <c r="EI37" s="52"/>
      <c r="EJ37" s="49"/>
      <c r="EK37" s="52"/>
      <c r="EL37" s="125"/>
      <c r="EM37" s="130"/>
      <c r="EN37" s="131"/>
      <c r="EO37" s="132"/>
      <c r="EP37" s="133"/>
      <c r="EQ37" s="14"/>
      <c r="ER37" s="125"/>
      <c r="ES37" s="119"/>
      <c r="ET37" s="50"/>
      <c r="EU37" s="121"/>
      <c r="EV37" s="125"/>
      <c r="EW37" s="14"/>
      <c r="EX37" s="134"/>
      <c r="EY37" s="141"/>
      <c r="EZ37" s="14"/>
      <c r="FA37" s="134"/>
      <c r="FB37" s="135"/>
      <c r="FC37" s="136"/>
      <c r="FD37" s="136"/>
      <c r="FE37" s="136"/>
      <c r="FF37" s="136"/>
      <c r="FG37" s="152"/>
      <c r="FH37" s="136"/>
      <c r="FI37" s="136"/>
      <c r="FJ37" s="153"/>
      <c r="FK37" s="153"/>
      <c r="FL37" s="153"/>
      <c r="FM37" s="153"/>
      <c r="FN37" s="153"/>
      <c r="FO37" s="154"/>
      <c r="FP37" s="153"/>
      <c r="FQ37" s="60"/>
    </row>
    <row r="38" spans="1:173" x14ac:dyDescent="0.25">
      <c r="A38" s="56"/>
      <c r="B38" s="56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53"/>
      <c r="CG38" s="50"/>
      <c r="CH38" s="50"/>
      <c r="CI38" s="120"/>
      <c r="CJ38" s="121"/>
      <c r="CK38" s="38"/>
      <c r="CL38" s="50"/>
      <c r="CM38" s="123"/>
      <c r="CN38" s="54"/>
      <c r="CO38" s="54"/>
      <c r="CP38" s="54"/>
      <c r="CQ38" s="54"/>
      <c r="CR38" s="54"/>
      <c r="CS38" s="54"/>
      <c r="CT38" s="141"/>
      <c r="CU38" s="141"/>
      <c r="CV38" s="142"/>
      <c r="CW38" s="143"/>
      <c r="CX38" s="22"/>
      <c r="CY38" s="142"/>
      <c r="CZ38" s="143"/>
      <c r="DA38" s="22"/>
      <c r="DB38" s="134"/>
      <c r="DC38" s="88"/>
      <c r="DD38" s="125"/>
      <c r="DE38" s="144"/>
      <c r="DF38" s="125"/>
      <c r="DG38" s="145"/>
      <c r="DH38" s="146"/>
      <c r="DI38" s="147"/>
      <c r="DJ38" s="134"/>
      <c r="DK38" s="144"/>
      <c r="DL38" s="148"/>
      <c r="DM38" s="149"/>
      <c r="DN38" s="56"/>
      <c r="DO38" s="150"/>
      <c r="DP38" s="121"/>
      <c r="DQ38" s="22"/>
      <c r="DR38" s="151"/>
      <c r="DS38" s="149"/>
      <c r="DT38" s="56"/>
      <c r="DU38" s="150"/>
      <c r="DV38" s="121"/>
      <c r="DW38" s="22"/>
      <c r="DX38" s="151"/>
      <c r="DY38" s="149"/>
      <c r="DZ38" s="56"/>
      <c r="EA38" s="150"/>
      <c r="EB38" s="121"/>
      <c r="EC38" s="22"/>
      <c r="ED38" s="144"/>
      <c r="EE38" s="144"/>
      <c r="EF38" s="144"/>
      <c r="EG38" s="49"/>
      <c r="EH38" s="49"/>
      <c r="EI38" s="52"/>
      <c r="EJ38" s="49"/>
      <c r="EK38" s="52"/>
      <c r="EL38" s="125"/>
      <c r="EM38" s="130"/>
      <c r="EN38" s="131"/>
      <c r="EO38" s="132"/>
      <c r="EP38" s="133"/>
      <c r="EQ38" s="14"/>
      <c r="ER38" s="125"/>
      <c r="ES38" s="119"/>
      <c r="ET38" s="50"/>
      <c r="EU38" s="121"/>
      <c r="EV38" s="125"/>
      <c r="EW38" s="14"/>
      <c r="EX38" s="134"/>
      <c r="EY38" s="141"/>
      <c r="EZ38" s="14"/>
      <c r="FA38" s="134"/>
      <c r="FB38" s="135"/>
      <c r="FC38" s="136"/>
      <c r="FD38" s="136"/>
      <c r="FE38" s="136"/>
      <c r="FF38" s="136"/>
      <c r="FG38" s="152"/>
      <c r="FH38" s="136"/>
      <c r="FI38" s="136"/>
      <c r="FJ38" s="153"/>
      <c r="FK38" s="153"/>
      <c r="FL38" s="153"/>
      <c r="FM38" s="153"/>
      <c r="FN38" s="153"/>
      <c r="FO38" s="154"/>
      <c r="FP38" s="153"/>
      <c r="FQ38" s="60"/>
    </row>
    <row r="39" spans="1:173" x14ac:dyDescent="0.25">
      <c r="A39" s="59">
        <v>0</v>
      </c>
      <c r="B39" s="57" t="s">
        <v>67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54" t="s">
        <v>0</v>
      </c>
      <c r="CG39" s="15">
        <v>1</v>
      </c>
      <c r="CH39" s="16" t="s">
        <v>1</v>
      </c>
      <c r="CI39" s="17">
        <v>1.5</v>
      </c>
      <c r="CJ39" s="18" t="s">
        <v>2</v>
      </c>
      <c r="CK39" s="15">
        <v>1</v>
      </c>
      <c r="CL39" s="19" t="s">
        <v>1</v>
      </c>
      <c r="CM39" s="20">
        <v>1.36</v>
      </c>
      <c r="CN39" s="21">
        <v>1.4526724430199207</v>
      </c>
      <c r="CO39" s="22">
        <v>1.36</v>
      </c>
      <c r="CP39" s="22"/>
      <c r="CQ39" s="22"/>
      <c r="CR39" s="22"/>
      <c r="CS39" s="22"/>
      <c r="CT39" s="1">
        <v>0.44000000000000006</v>
      </c>
      <c r="CU39" s="23">
        <v>0.6</v>
      </c>
      <c r="CV39" s="2">
        <v>2.2400000000000002</v>
      </c>
      <c r="CW39" s="3"/>
      <c r="CX39" s="4"/>
      <c r="CY39" s="2">
        <v>2.56</v>
      </c>
      <c r="CZ39" s="3"/>
      <c r="DA39" s="4"/>
      <c r="DB39" s="6">
        <v>0</v>
      </c>
      <c r="DC39" s="5">
        <v>2.56</v>
      </c>
      <c r="DD39" s="24">
        <v>0</v>
      </c>
      <c r="DE39" s="7">
        <v>2.56</v>
      </c>
      <c r="DF39" s="25">
        <v>0</v>
      </c>
      <c r="DG39" s="26">
        <v>0</v>
      </c>
      <c r="DH39" s="19" t="s">
        <v>0</v>
      </c>
      <c r="DI39" s="27">
        <v>0</v>
      </c>
      <c r="DJ39" s="25">
        <v>0</v>
      </c>
      <c r="DK39" s="23">
        <v>2.56</v>
      </c>
      <c r="DL39" s="28">
        <v>0</v>
      </c>
      <c r="DM39" s="29">
        <v>0</v>
      </c>
      <c r="DN39" s="30">
        <v>0</v>
      </c>
      <c r="DO39" s="31">
        <v>0</v>
      </c>
      <c r="DP39" s="32">
        <v>0</v>
      </c>
      <c r="DQ39" s="33">
        <v>2.56</v>
      </c>
      <c r="DR39" s="28">
        <v>0</v>
      </c>
      <c r="DS39" s="29">
        <v>0</v>
      </c>
      <c r="DT39" s="30">
        <v>0</v>
      </c>
      <c r="DU39" s="31">
        <v>0</v>
      </c>
      <c r="DV39" s="32">
        <v>0</v>
      </c>
      <c r="DW39" s="33">
        <v>2.56</v>
      </c>
      <c r="DX39" s="28">
        <v>0</v>
      </c>
      <c r="DY39" s="29">
        <v>0</v>
      </c>
      <c r="DZ39" s="30">
        <v>0</v>
      </c>
      <c r="EA39" s="31">
        <v>0</v>
      </c>
      <c r="EB39" s="32">
        <v>0</v>
      </c>
      <c r="EC39" s="33">
        <v>2.56</v>
      </c>
      <c r="ED39" s="6">
        <v>0</v>
      </c>
      <c r="EE39" s="6">
        <v>0</v>
      </c>
      <c r="EF39" s="6">
        <v>2.56</v>
      </c>
      <c r="EG39" s="24">
        <v>0</v>
      </c>
      <c r="EH39" s="6">
        <v>0</v>
      </c>
      <c r="EI39" s="25">
        <v>0</v>
      </c>
      <c r="EJ39" s="25">
        <v>0</v>
      </c>
      <c r="EK39" s="23">
        <v>2.56</v>
      </c>
      <c r="EL39" s="24">
        <v>0</v>
      </c>
      <c r="EM39" s="2">
        <v>0</v>
      </c>
      <c r="EN39" s="34">
        <v>0</v>
      </c>
      <c r="EO39" s="35">
        <v>0</v>
      </c>
      <c r="EP39" s="24">
        <v>0</v>
      </c>
      <c r="EQ39" s="7">
        <v>2.56</v>
      </c>
      <c r="ER39" s="24">
        <v>0</v>
      </c>
      <c r="ES39" s="36">
        <v>0</v>
      </c>
      <c r="ET39" s="37" t="s">
        <v>0</v>
      </c>
      <c r="EU39" s="35">
        <v>0</v>
      </c>
      <c r="EV39" s="24">
        <v>0</v>
      </c>
      <c r="EW39" s="7">
        <v>2.56</v>
      </c>
      <c r="EX39" s="6">
        <v>0.92</v>
      </c>
      <c r="EY39" s="6">
        <v>1.2</v>
      </c>
      <c r="EZ39" s="6">
        <v>4.96</v>
      </c>
      <c r="FA39" s="6"/>
      <c r="FB39" s="67"/>
      <c r="FC39" s="7">
        <v>0</v>
      </c>
      <c r="FD39" s="7">
        <v>12.914258018447097</v>
      </c>
      <c r="FE39" s="7">
        <v>4.9506473672329392</v>
      </c>
      <c r="FF39" s="7">
        <v>0</v>
      </c>
      <c r="FG39" s="7">
        <v>0</v>
      </c>
      <c r="FH39" s="7">
        <v>20.24170872367992</v>
      </c>
      <c r="FI39" s="7">
        <v>38.106614109359953</v>
      </c>
    </row>
    <row r="40" spans="1:173" x14ac:dyDescent="0.25">
      <c r="A40" s="59">
        <v>0</v>
      </c>
      <c r="B40" s="57" t="s">
        <v>68</v>
      </c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54" t="s">
        <v>0</v>
      </c>
      <c r="CG40" s="38">
        <v>1</v>
      </c>
      <c r="CH40" s="16" t="s">
        <v>1</v>
      </c>
      <c r="CI40" s="17">
        <v>2.5</v>
      </c>
      <c r="CJ40" s="18" t="s">
        <v>2</v>
      </c>
      <c r="CK40" s="15">
        <v>1</v>
      </c>
      <c r="CL40" s="19" t="s">
        <v>1</v>
      </c>
      <c r="CM40" s="20">
        <v>1.76</v>
      </c>
      <c r="CN40" s="39">
        <v>2.4328493509399358</v>
      </c>
      <c r="CO40" s="40">
        <v>1.76</v>
      </c>
      <c r="CP40" s="40"/>
      <c r="CQ40" s="40"/>
      <c r="CR40" s="40"/>
      <c r="CS40" s="40"/>
      <c r="CT40" s="1">
        <v>0.44000000000000006</v>
      </c>
      <c r="CU40" s="23">
        <v>0.6</v>
      </c>
      <c r="CV40" s="2">
        <v>2.64</v>
      </c>
      <c r="CW40" s="3"/>
      <c r="CX40" s="4"/>
      <c r="CY40" s="2">
        <v>2.96</v>
      </c>
      <c r="CZ40" s="3"/>
      <c r="DA40" s="4"/>
      <c r="DB40" s="6">
        <v>0</v>
      </c>
      <c r="DC40" s="5">
        <v>2.96</v>
      </c>
      <c r="DD40" s="24">
        <v>0</v>
      </c>
      <c r="DE40" s="7">
        <v>2.96</v>
      </c>
      <c r="DF40" s="25">
        <v>0</v>
      </c>
      <c r="DG40" s="26">
        <v>0</v>
      </c>
      <c r="DH40" s="19" t="s">
        <v>0</v>
      </c>
      <c r="DI40" s="27">
        <v>0</v>
      </c>
      <c r="DJ40" s="25">
        <v>0</v>
      </c>
      <c r="DK40" s="23">
        <v>2.96</v>
      </c>
      <c r="DL40" s="28">
        <v>0</v>
      </c>
      <c r="DM40" s="29">
        <v>0</v>
      </c>
      <c r="DN40" s="30">
        <v>0</v>
      </c>
      <c r="DO40" s="31">
        <v>0</v>
      </c>
      <c r="DP40" s="32">
        <v>0</v>
      </c>
      <c r="DQ40" s="33">
        <v>2.96</v>
      </c>
      <c r="DR40" s="28">
        <v>0</v>
      </c>
      <c r="DS40" s="29">
        <v>0</v>
      </c>
      <c r="DT40" s="30">
        <v>0</v>
      </c>
      <c r="DU40" s="31">
        <v>0</v>
      </c>
      <c r="DV40" s="32">
        <v>0</v>
      </c>
      <c r="DW40" s="33">
        <v>2.96</v>
      </c>
      <c r="DX40" s="28">
        <v>0</v>
      </c>
      <c r="DY40" s="29">
        <v>0</v>
      </c>
      <c r="DZ40" s="30">
        <v>0</v>
      </c>
      <c r="EA40" s="31">
        <v>0</v>
      </c>
      <c r="EB40" s="32">
        <v>0</v>
      </c>
      <c r="EC40" s="33">
        <v>2.96</v>
      </c>
      <c r="ED40" s="6">
        <v>0</v>
      </c>
      <c r="EE40" s="6">
        <v>0</v>
      </c>
      <c r="EF40" s="6">
        <v>2.96</v>
      </c>
      <c r="EG40" s="24">
        <v>0</v>
      </c>
      <c r="EH40" s="6">
        <v>0</v>
      </c>
      <c r="EI40" s="25">
        <v>0</v>
      </c>
      <c r="EJ40" s="25">
        <v>0</v>
      </c>
      <c r="EK40" s="23">
        <v>2.96</v>
      </c>
      <c r="EL40" s="24">
        <v>0</v>
      </c>
      <c r="EM40" s="2">
        <v>0</v>
      </c>
      <c r="EN40" s="34">
        <v>0</v>
      </c>
      <c r="EO40" s="35">
        <v>0</v>
      </c>
      <c r="EP40" s="24">
        <v>0</v>
      </c>
      <c r="EQ40" s="7">
        <v>2.96</v>
      </c>
      <c r="ER40" s="24">
        <v>0</v>
      </c>
      <c r="ES40" s="36">
        <v>0</v>
      </c>
      <c r="ET40" s="37" t="s">
        <v>0</v>
      </c>
      <c r="EU40" s="35">
        <v>0</v>
      </c>
      <c r="EV40" s="24">
        <v>0</v>
      </c>
      <c r="EW40" s="7">
        <v>2.96</v>
      </c>
      <c r="EX40" s="6">
        <v>0.92</v>
      </c>
      <c r="EY40" s="6">
        <v>1.2</v>
      </c>
      <c r="EZ40" s="6">
        <v>5.3599999999999994</v>
      </c>
      <c r="FA40" s="6"/>
      <c r="FB40" s="67"/>
      <c r="FC40" s="7">
        <v>0</v>
      </c>
      <c r="FD40" s="7">
        <v>21.628030729856032</v>
      </c>
      <c r="FE40" s="7">
        <v>5.9609835646274165</v>
      </c>
      <c r="FF40" s="7">
        <v>0</v>
      </c>
      <c r="FG40" s="7">
        <v>0</v>
      </c>
      <c r="FH40" s="7">
        <v>22.395081992156513</v>
      </c>
      <c r="FI40" s="7">
        <v>49.984096286639961</v>
      </c>
    </row>
    <row r="41" spans="1:173" x14ac:dyDescent="0.25">
      <c r="A41" s="59">
        <v>0</v>
      </c>
      <c r="B41" s="57" t="s">
        <v>69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54" t="s">
        <v>0</v>
      </c>
      <c r="CG41" s="38">
        <v>1</v>
      </c>
      <c r="CH41" s="16" t="s">
        <v>1</v>
      </c>
      <c r="CI41" s="17">
        <v>4</v>
      </c>
      <c r="CJ41" s="18" t="s">
        <v>2</v>
      </c>
      <c r="CK41" s="15">
        <v>1</v>
      </c>
      <c r="CL41" s="19" t="s">
        <v>1</v>
      </c>
      <c r="CM41" s="20">
        <v>2.23</v>
      </c>
      <c r="CN41" s="39">
        <v>3.9057065267591704</v>
      </c>
      <c r="CO41" s="40">
        <v>2.23</v>
      </c>
      <c r="CP41" s="40"/>
      <c r="CQ41" s="40"/>
      <c r="CR41" s="40"/>
      <c r="CS41" s="40"/>
      <c r="CT41" s="1">
        <v>0.53</v>
      </c>
      <c r="CU41" s="23">
        <v>0.7</v>
      </c>
      <c r="CV41" s="2">
        <v>3.29</v>
      </c>
      <c r="CW41" s="3"/>
      <c r="CX41" s="4"/>
      <c r="CY41" s="2">
        <v>3.63</v>
      </c>
      <c r="CZ41" s="3"/>
      <c r="DA41" s="4"/>
      <c r="DB41" s="6">
        <v>0</v>
      </c>
      <c r="DC41" s="5">
        <v>3.63</v>
      </c>
      <c r="DD41" s="24">
        <v>0</v>
      </c>
      <c r="DE41" s="7">
        <v>3.63</v>
      </c>
      <c r="DF41" s="25">
        <v>0</v>
      </c>
      <c r="DG41" s="26">
        <v>0</v>
      </c>
      <c r="DH41" s="19" t="s">
        <v>0</v>
      </c>
      <c r="DI41" s="27">
        <v>0</v>
      </c>
      <c r="DJ41" s="25">
        <v>0</v>
      </c>
      <c r="DK41" s="23">
        <v>3.63</v>
      </c>
      <c r="DL41" s="28">
        <v>0</v>
      </c>
      <c r="DM41" s="29">
        <v>0</v>
      </c>
      <c r="DN41" s="30">
        <v>0</v>
      </c>
      <c r="DO41" s="31">
        <v>0</v>
      </c>
      <c r="DP41" s="32">
        <v>0</v>
      </c>
      <c r="DQ41" s="33">
        <v>3.63</v>
      </c>
      <c r="DR41" s="28">
        <v>0</v>
      </c>
      <c r="DS41" s="29">
        <v>0</v>
      </c>
      <c r="DT41" s="30">
        <v>0</v>
      </c>
      <c r="DU41" s="31">
        <v>0</v>
      </c>
      <c r="DV41" s="32">
        <v>0</v>
      </c>
      <c r="DW41" s="33">
        <v>3.63</v>
      </c>
      <c r="DX41" s="28">
        <v>0</v>
      </c>
      <c r="DY41" s="29">
        <v>0</v>
      </c>
      <c r="DZ41" s="30">
        <v>0</v>
      </c>
      <c r="EA41" s="31">
        <v>0</v>
      </c>
      <c r="EB41" s="32">
        <v>0</v>
      </c>
      <c r="EC41" s="33">
        <v>3.63</v>
      </c>
      <c r="ED41" s="6">
        <v>0</v>
      </c>
      <c r="EE41" s="6">
        <v>0</v>
      </c>
      <c r="EF41" s="6">
        <v>3.63</v>
      </c>
      <c r="EG41" s="24">
        <v>0</v>
      </c>
      <c r="EH41" s="6">
        <v>0</v>
      </c>
      <c r="EI41" s="25">
        <v>0</v>
      </c>
      <c r="EJ41" s="25">
        <v>0</v>
      </c>
      <c r="EK41" s="23">
        <v>3.63</v>
      </c>
      <c r="EL41" s="24">
        <v>0</v>
      </c>
      <c r="EM41" s="2">
        <v>0</v>
      </c>
      <c r="EN41" s="34">
        <v>0</v>
      </c>
      <c r="EO41" s="35">
        <v>0</v>
      </c>
      <c r="EP41" s="24">
        <v>0</v>
      </c>
      <c r="EQ41" s="7">
        <v>3.63</v>
      </c>
      <c r="ER41" s="24">
        <v>0</v>
      </c>
      <c r="ES41" s="36">
        <v>0</v>
      </c>
      <c r="ET41" s="37" t="s">
        <v>0</v>
      </c>
      <c r="EU41" s="35">
        <v>0</v>
      </c>
      <c r="EV41" s="24">
        <v>0</v>
      </c>
      <c r="EW41" s="7">
        <v>3.63</v>
      </c>
      <c r="EX41" s="6">
        <v>0.92</v>
      </c>
      <c r="EY41" s="6">
        <v>1.2</v>
      </c>
      <c r="EZ41" s="6">
        <v>6.0299999999999994</v>
      </c>
      <c r="FA41" s="6"/>
      <c r="FB41" s="67"/>
      <c r="FC41" s="7">
        <v>0</v>
      </c>
      <c r="FD41" s="7">
        <v>34.721731022889024</v>
      </c>
      <c r="FE41" s="7">
        <v>8.6341647535669708</v>
      </c>
      <c r="FF41" s="7">
        <v>0</v>
      </c>
      <c r="FG41" s="7">
        <v>0</v>
      </c>
      <c r="FH41" s="7">
        <v>26.001982216854792</v>
      </c>
      <c r="FI41" s="7">
        <v>69.35787799331078</v>
      </c>
    </row>
    <row r="42" spans="1:173" x14ac:dyDescent="0.25">
      <c r="A42" s="59">
        <v>0</v>
      </c>
      <c r="B42" s="57" t="s">
        <v>70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54" t="s">
        <v>0</v>
      </c>
      <c r="CG42" s="38">
        <v>1</v>
      </c>
      <c r="CH42" s="16" t="s">
        <v>1</v>
      </c>
      <c r="CI42" s="17">
        <v>6</v>
      </c>
      <c r="CJ42" s="18" t="s">
        <v>2</v>
      </c>
      <c r="CK42" s="15">
        <v>1</v>
      </c>
      <c r="CL42" s="19" t="s">
        <v>1</v>
      </c>
      <c r="CM42" s="20">
        <v>2.69</v>
      </c>
      <c r="CN42" s="21">
        <v>5.6832196501602752</v>
      </c>
      <c r="CO42" s="40">
        <v>2.69</v>
      </c>
      <c r="CP42" s="40"/>
      <c r="CQ42" s="40"/>
      <c r="CR42" s="40"/>
      <c r="CS42" s="40"/>
      <c r="CT42" s="1">
        <v>0.53</v>
      </c>
      <c r="CU42" s="23">
        <v>0.7</v>
      </c>
      <c r="CV42" s="2">
        <v>3.75</v>
      </c>
      <c r="CW42" s="3"/>
      <c r="CX42" s="4"/>
      <c r="CY42" s="2">
        <v>4.09</v>
      </c>
      <c r="CZ42" s="3"/>
      <c r="DA42" s="4"/>
      <c r="DB42" s="6">
        <v>0</v>
      </c>
      <c r="DC42" s="5">
        <v>4.09</v>
      </c>
      <c r="DD42" s="24">
        <v>0</v>
      </c>
      <c r="DE42" s="7">
        <v>4.09</v>
      </c>
      <c r="DF42" s="25">
        <v>0</v>
      </c>
      <c r="DG42" s="26">
        <v>0</v>
      </c>
      <c r="DH42" s="19" t="s">
        <v>0</v>
      </c>
      <c r="DI42" s="27">
        <v>0</v>
      </c>
      <c r="DJ42" s="25">
        <v>0</v>
      </c>
      <c r="DK42" s="23">
        <v>4.09</v>
      </c>
      <c r="DL42" s="28">
        <v>0</v>
      </c>
      <c r="DM42" s="29">
        <v>0</v>
      </c>
      <c r="DN42" s="30">
        <v>0</v>
      </c>
      <c r="DO42" s="31">
        <v>0</v>
      </c>
      <c r="DP42" s="32">
        <v>0</v>
      </c>
      <c r="DQ42" s="33">
        <v>4.09</v>
      </c>
      <c r="DR42" s="28">
        <v>0</v>
      </c>
      <c r="DS42" s="29">
        <v>0</v>
      </c>
      <c r="DT42" s="30">
        <v>0</v>
      </c>
      <c r="DU42" s="31">
        <v>0</v>
      </c>
      <c r="DV42" s="32">
        <v>0</v>
      </c>
      <c r="DW42" s="33">
        <v>4.09</v>
      </c>
      <c r="DX42" s="28">
        <v>0</v>
      </c>
      <c r="DY42" s="29">
        <v>0</v>
      </c>
      <c r="DZ42" s="30">
        <v>0</v>
      </c>
      <c r="EA42" s="31">
        <v>0</v>
      </c>
      <c r="EB42" s="32">
        <v>0</v>
      </c>
      <c r="EC42" s="33">
        <v>4.09</v>
      </c>
      <c r="ED42" s="6">
        <v>0</v>
      </c>
      <c r="EE42" s="6">
        <v>0</v>
      </c>
      <c r="EF42" s="6">
        <v>4.09</v>
      </c>
      <c r="EG42" s="24">
        <v>0</v>
      </c>
      <c r="EH42" s="6">
        <v>0</v>
      </c>
      <c r="EI42" s="25">
        <v>0</v>
      </c>
      <c r="EJ42" s="25">
        <v>0</v>
      </c>
      <c r="EK42" s="23">
        <v>4.09</v>
      </c>
      <c r="EL42" s="24">
        <v>0</v>
      </c>
      <c r="EM42" s="2">
        <v>0</v>
      </c>
      <c r="EN42" s="34">
        <v>0</v>
      </c>
      <c r="EO42" s="35">
        <v>0</v>
      </c>
      <c r="EP42" s="24">
        <v>0</v>
      </c>
      <c r="EQ42" s="7">
        <v>4.09</v>
      </c>
      <c r="ER42" s="24">
        <v>0</v>
      </c>
      <c r="ES42" s="36">
        <v>0</v>
      </c>
      <c r="ET42" s="37" t="s">
        <v>0</v>
      </c>
      <c r="EU42" s="35">
        <v>0</v>
      </c>
      <c r="EV42" s="24">
        <v>0</v>
      </c>
      <c r="EW42" s="7">
        <v>4.09</v>
      </c>
      <c r="EX42" s="6">
        <v>0.92</v>
      </c>
      <c r="EY42" s="6">
        <v>1.2</v>
      </c>
      <c r="EZ42" s="6">
        <v>6.49</v>
      </c>
      <c r="FA42" s="6"/>
      <c r="FB42" s="67"/>
      <c r="FC42" s="7">
        <v>0</v>
      </c>
      <c r="FD42" s="7">
        <v>50.523822689924849</v>
      </c>
      <c r="FE42" s="7">
        <v>9.9896991517378932</v>
      </c>
      <c r="FF42" s="7">
        <v>0</v>
      </c>
      <c r="FG42" s="7">
        <v>0</v>
      </c>
      <c r="FH42" s="7">
        <v>28.47836147560287</v>
      </c>
      <c r="FI42" s="7">
        <v>88.991883317265618</v>
      </c>
    </row>
    <row r="43" spans="1:173" x14ac:dyDescent="0.25">
      <c r="A43" s="59">
        <v>0</v>
      </c>
      <c r="B43" s="57" t="s">
        <v>71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54" t="s">
        <v>0</v>
      </c>
      <c r="CG43" s="38">
        <v>1</v>
      </c>
      <c r="CH43" s="16" t="s">
        <v>1</v>
      </c>
      <c r="CI43" s="17">
        <v>10</v>
      </c>
      <c r="CJ43" s="18" t="s">
        <v>2</v>
      </c>
      <c r="CK43" s="15">
        <v>1</v>
      </c>
      <c r="CL43" s="19" t="s">
        <v>1</v>
      </c>
      <c r="CM43" s="20">
        <v>3.46</v>
      </c>
      <c r="CN43" s="21">
        <v>9.4024726529288927</v>
      </c>
      <c r="CO43" s="40">
        <v>3.46</v>
      </c>
      <c r="CP43" s="40"/>
      <c r="CQ43" s="40"/>
      <c r="CR43" s="40"/>
      <c r="CS43" s="40"/>
      <c r="CT43" s="1">
        <v>0.71000000000000008</v>
      </c>
      <c r="CU43" s="23">
        <v>0.9</v>
      </c>
      <c r="CV43" s="2">
        <v>4.88</v>
      </c>
      <c r="CW43" s="3"/>
      <c r="CX43" s="4"/>
      <c r="CY43" s="2">
        <v>5.26</v>
      </c>
      <c r="CZ43" s="3"/>
      <c r="DA43" s="4"/>
      <c r="DB43" s="6">
        <v>0</v>
      </c>
      <c r="DC43" s="5">
        <v>5.26</v>
      </c>
      <c r="DD43" s="24">
        <v>0</v>
      </c>
      <c r="DE43" s="7">
        <v>5.26</v>
      </c>
      <c r="DF43" s="25">
        <v>0</v>
      </c>
      <c r="DG43" s="26">
        <v>0</v>
      </c>
      <c r="DH43" s="19" t="s">
        <v>0</v>
      </c>
      <c r="DI43" s="27">
        <v>0</v>
      </c>
      <c r="DJ43" s="25">
        <v>0</v>
      </c>
      <c r="DK43" s="23">
        <v>5.26</v>
      </c>
      <c r="DL43" s="28">
        <v>0</v>
      </c>
      <c r="DM43" s="29">
        <v>0</v>
      </c>
      <c r="DN43" s="30">
        <v>0</v>
      </c>
      <c r="DO43" s="31">
        <v>0</v>
      </c>
      <c r="DP43" s="32">
        <v>0</v>
      </c>
      <c r="DQ43" s="33">
        <v>5.26</v>
      </c>
      <c r="DR43" s="28">
        <v>0</v>
      </c>
      <c r="DS43" s="29">
        <v>0</v>
      </c>
      <c r="DT43" s="30">
        <v>0</v>
      </c>
      <c r="DU43" s="31">
        <v>0</v>
      </c>
      <c r="DV43" s="32">
        <v>0</v>
      </c>
      <c r="DW43" s="33">
        <v>5.26</v>
      </c>
      <c r="DX43" s="28">
        <v>0</v>
      </c>
      <c r="DY43" s="29">
        <v>0</v>
      </c>
      <c r="DZ43" s="30">
        <v>0</v>
      </c>
      <c r="EA43" s="31">
        <v>0</v>
      </c>
      <c r="EB43" s="32">
        <v>0</v>
      </c>
      <c r="EC43" s="33">
        <v>5.26</v>
      </c>
      <c r="ED43" s="6">
        <v>0</v>
      </c>
      <c r="EE43" s="6">
        <v>0</v>
      </c>
      <c r="EF43" s="6">
        <v>5.26</v>
      </c>
      <c r="EG43" s="24">
        <v>0</v>
      </c>
      <c r="EH43" s="6">
        <v>0</v>
      </c>
      <c r="EI43" s="25">
        <v>0</v>
      </c>
      <c r="EJ43" s="25">
        <v>0</v>
      </c>
      <c r="EK43" s="23">
        <v>5.26</v>
      </c>
      <c r="EL43" s="24">
        <v>0</v>
      </c>
      <c r="EM43" s="2">
        <v>0</v>
      </c>
      <c r="EN43" s="34">
        <v>0</v>
      </c>
      <c r="EO43" s="35">
        <v>0</v>
      </c>
      <c r="EP43" s="24">
        <v>0</v>
      </c>
      <c r="EQ43" s="7">
        <v>5.26</v>
      </c>
      <c r="ER43" s="24">
        <v>0</v>
      </c>
      <c r="ES43" s="36">
        <v>0</v>
      </c>
      <c r="ET43" s="37" t="s">
        <v>0</v>
      </c>
      <c r="EU43" s="35">
        <v>0</v>
      </c>
      <c r="EV43" s="24">
        <v>0</v>
      </c>
      <c r="EW43" s="7">
        <v>5.26</v>
      </c>
      <c r="EX43" s="6">
        <v>0.92</v>
      </c>
      <c r="EY43" s="6">
        <v>1.2</v>
      </c>
      <c r="EZ43" s="6">
        <v>7.66</v>
      </c>
      <c r="FA43" s="6"/>
      <c r="FB43" s="67"/>
      <c r="FC43" s="7">
        <v>0</v>
      </c>
      <c r="FD43" s="7">
        <v>83.587981884537868</v>
      </c>
      <c r="FE43" s="7">
        <v>16.518996827399707</v>
      </c>
      <c r="FF43" s="7">
        <v>0</v>
      </c>
      <c r="FG43" s="7">
        <v>0</v>
      </c>
      <c r="FH43" s="7">
        <v>34.776978285896888</v>
      </c>
      <c r="FI43" s="7">
        <v>134.88395699783445</v>
      </c>
    </row>
    <row r="44" spans="1:173" x14ac:dyDescent="0.25">
      <c r="A44" s="59">
        <v>0</v>
      </c>
      <c r="B44" s="57" t="s">
        <v>72</v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54" t="s">
        <v>0</v>
      </c>
      <c r="CG44" s="38">
        <v>1</v>
      </c>
      <c r="CH44" s="16" t="s">
        <v>1</v>
      </c>
      <c r="CI44" s="17">
        <v>16</v>
      </c>
      <c r="CJ44" s="18" t="s">
        <v>2</v>
      </c>
      <c r="CK44" s="15">
        <v>1</v>
      </c>
      <c r="CL44" s="19" t="s">
        <v>1</v>
      </c>
      <c r="CM44" s="20">
        <v>4.41</v>
      </c>
      <c r="CN44" s="21">
        <v>15.274502021569914</v>
      </c>
      <c r="CO44" s="40">
        <v>4.41</v>
      </c>
      <c r="CP44" s="40"/>
      <c r="CQ44" s="40"/>
      <c r="CR44" s="40"/>
      <c r="CS44" s="40"/>
      <c r="CT44" s="1">
        <v>0.71000000000000008</v>
      </c>
      <c r="CU44" s="23">
        <v>0.9</v>
      </c>
      <c r="CV44" s="2">
        <v>5.83</v>
      </c>
      <c r="CW44" s="3"/>
      <c r="CX44" s="4"/>
      <c r="CY44" s="2">
        <v>6.21</v>
      </c>
      <c r="CZ44" s="3"/>
      <c r="DA44" s="4"/>
      <c r="DB44" s="6">
        <v>0</v>
      </c>
      <c r="DC44" s="5">
        <v>6.21</v>
      </c>
      <c r="DD44" s="24">
        <v>0</v>
      </c>
      <c r="DE44" s="7">
        <v>6.21</v>
      </c>
      <c r="DF44" s="25">
        <v>0</v>
      </c>
      <c r="DG44" s="26">
        <v>0</v>
      </c>
      <c r="DH44" s="19" t="s">
        <v>0</v>
      </c>
      <c r="DI44" s="27">
        <v>0</v>
      </c>
      <c r="DJ44" s="25">
        <v>0</v>
      </c>
      <c r="DK44" s="23">
        <v>6.21</v>
      </c>
      <c r="DL44" s="28">
        <v>0</v>
      </c>
      <c r="DM44" s="29">
        <v>0</v>
      </c>
      <c r="DN44" s="30">
        <v>0</v>
      </c>
      <c r="DO44" s="31">
        <v>0</v>
      </c>
      <c r="DP44" s="32">
        <v>0</v>
      </c>
      <c r="DQ44" s="33">
        <v>6.21</v>
      </c>
      <c r="DR44" s="28">
        <v>0</v>
      </c>
      <c r="DS44" s="29">
        <v>0</v>
      </c>
      <c r="DT44" s="30">
        <v>0</v>
      </c>
      <c r="DU44" s="31">
        <v>0</v>
      </c>
      <c r="DV44" s="32">
        <v>0</v>
      </c>
      <c r="DW44" s="33">
        <v>6.21</v>
      </c>
      <c r="DX44" s="28">
        <v>0</v>
      </c>
      <c r="DY44" s="29">
        <v>0</v>
      </c>
      <c r="DZ44" s="30">
        <v>0</v>
      </c>
      <c r="EA44" s="31">
        <v>0</v>
      </c>
      <c r="EB44" s="32">
        <v>0</v>
      </c>
      <c r="EC44" s="33">
        <v>6.21</v>
      </c>
      <c r="ED44" s="6">
        <v>0</v>
      </c>
      <c r="EE44" s="6">
        <v>0</v>
      </c>
      <c r="EF44" s="6">
        <v>6.21</v>
      </c>
      <c r="EG44" s="24">
        <v>0</v>
      </c>
      <c r="EH44" s="6">
        <v>0</v>
      </c>
      <c r="EI44" s="25">
        <v>0</v>
      </c>
      <c r="EJ44" s="25">
        <v>0</v>
      </c>
      <c r="EK44" s="23">
        <v>6.21</v>
      </c>
      <c r="EL44" s="24">
        <v>0</v>
      </c>
      <c r="EM44" s="2">
        <v>0</v>
      </c>
      <c r="EN44" s="34">
        <v>0</v>
      </c>
      <c r="EO44" s="35">
        <v>0</v>
      </c>
      <c r="EP44" s="24">
        <v>0</v>
      </c>
      <c r="EQ44" s="7">
        <v>6.21</v>
      </c>
      <c r="ER44" s="24">
        <v>0</v>
      </c>
      <c r="ES44" s="36">
        <v>0</v>
      </c>
      <c r="ET44" s="37" t="s">
        <v>0</v>
      </c>
      <c r="EU44" s="35">
        <v>0</v>
      </c>
      <c r="EV44" s="24">
        <v>0</v>
      </c>
      <c r="EW44" s="7">
        <v>6.21</v>
      </c>
      <c r="EX44" s="6">
        <v>1.1749999999999998</v>
      </c>
      <c r="EY44" s="6">
        <v>1.5</v>
      </c>
      <c r="EZ44" s="6">
        <v>9.2100000000000009</v>
      </c>
      <c r="FA44" s="6"/>
      <c r="FB44" s="67"/>
      <c r="FC44" s="7">
        <v>0</v>
      </c>
      <c r="FD44" s="7">
        <v>135.79032297175655</v>
      </c>
      <c r="FE44" s="7">
        <v>20.118319530617534</v>
      </c>
      <c r="FF44" s="7">
        <v>0</v>
      </c>
      <c r="FG44" s="7">
        <v>0</v>
      </c>
      <c r="FH44" s="7">
        <v>51.882837187357786</v>
      </c>
      <c r="FI44" s="7">
        <v>207.79147968973186</v>
      </c>
    </row>
    <row r="45" spans="1:173" x14ac:dyDescent="0.25">
      <c r="A45" s="59">
        <v>0</v>
      </c>
      <c r="B45" s="57" t="s">
        <v>73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54" t="s">
        <v>0</v>
      </c>
      <c r="CG45" s="38">
        <v>1</v>
      </c>
      <c r="CH45" s="16" t="s">
        <v>1</v>
      </c>
      <c r="CI45" s="17">
        <v>25</v>
      </c>
      <c r="CJ45" s="18" t="s">
        <v>2</v>
      </c>
      <c r="CK45" s="15">
        <v>1</v>
      </c>
      <c r="CL45" s="19" t="s">
        <v>1</v>
      </c>
      <c r="CM45" s="20">
        <v>5.54</v>
      </c>
      <c r="CN45" s="21">
        <v>24.105126271729123</v>
      </c>
      <c r="CO45" s="40">
        <v>5.54</v>
      </c>
      <c r="CP45" s="40"/>
      <c r="CQ45" s="40"/>
      <c r="CR45" s="40"/>
      <c r="CS45" s="40"/>
      <c r="CT45" s="1">
        <v>0.89000000000000012</v>
      </c>
      <c r="CU45" s="23">
        <v>1.1000000000000001</v>
      </c>
      <c r="CV45" s="2">
        <v>7.32</v>
      </c>
      <c r="CW45" s="3"/>
      <c r="CX45" s="4"/>
      <c r="CY45" s="2">
        <v>7.74</v>
      </c>
      <c r="CZ45" s="3"/>
      <c r="DA45" s="4"/>
      <c r="DB45" s="6">
        <v>0</v>
      </c>
      <c r="DC45" s="5">
        <v>7.74</v>
      </c>
      <c r="DD45" s="24">
        <v>0</v>
      </c>
      <c r="DE45" s="7">
        <v>7.74</v>
      </c>
      <c r="DF45" s="25">
        <v>0</v>
      </c>
      <c r="DG45" s="26">
        <v>0</v>
      </c>
      <c r="DH45" s="19" t="s">
        <v>0</v>
      </c>
      <c r="DI45" s="27">
        <v>0</v>
      </c>
      <c r="DJ45" s="25">
        <v>0</v>
      </c>
      <c r="DK45" s="23">
        <v>7.74</v>
      </c>
      <c r="DL45" s="28">
        <v>0</v>
      </c>
      <c r="DM45" s="29">
        <v>0</v>
      </c>
      <c r="DN45" s="30">
        <v>0</v>
      </c>
      <c r="DO45" s="31">
        <v>0</v>
      </c>
      <c r="DP45" s="32">
        <v>0</v>
      </c>
      <c r="DQ45" s="33">
        <v>7.74</v>
      </c>
      <c r="DR45" s="28">
        <v>0</v>
      </c>
      <c r="DS45" s="29">
        <v>0</v>
      </c>
      <c r="DT45" s="30">
        <v>0</v>
      </c>
      <c r="DU45" s="31">
        <v>0</v>
      </c>
      <c r="DV45" s="32">
        <v>0</v>
      </c>
      <c r="DW45" s="33">
        <v>7.74</v>
      </c>
      <c r="DX45" s="28">
        <v>0</v>
      </c>
      <c r="DY45" s="29">
        <v>0</v>
      </c>
      <c r="DZ45" s="30">
        <v>0</v>
      </c>
      <c r="EA45" s="31">
        <v>0</v>
      </c>
      <c r="EB45" s="32">
        <v>0</v>
      </c>
      <c r="EC45" s="33">
        <v>7.74</v>
      </c>
      <c r="ED45" s="6">
        <v>0</v>
      </c>
      <c r="EE45" s="6">
        <v>0</v>
      </c>
      <c r="EF45" s="6">
        <v>7.74</v>
      </c>
      <c r="EG45" s="24">
        <v>0</v>
      </c>
      <c r="EH45" s="6">
        <v>0</v>
      </c>
      <c r="EI45" s="25">
        <v>0</v>
      </c>
      <c r="EJ45" s="25">
        <v>0</v>
      </c>
      <c r="EK45" s="23">
        <v>7.74</v>
      </c>
      <c r="EL45" s="24">
        <v>0</v>
      </c>
      <c r="EM45" s="2">
        <v>0</v>
      </c>
      <c r="EN45" s="34">
        <v>0</v>
      </c>
      <c r="EO45" s="35">
        <v>0</v>
      </c>
      <c r="EP45" s="24">
        <v>0</v>
      </c>
      <c r="EQ45" s="7">
        <v>7.74</v>
      </c>
      <c r="ER45" s="24">
        <v>0</v>
      </c>
      <c r="ES45" s="36">
        <v>0</v>
      </c>
      <c r="ET45" s="37" t="s">
        <v>0</v>
      </c>
      <c r="EU45" s="35">
        <v>0</v>
      </c>
      <c r="EV45" s="24">
        <v>0</v>
      </c>
      <c r="EW45" s="7">
        <v>7.74</v>
      </c>
      <c r="EX45" s="6">
        <v>1.1749999999999998</v>
      </c>
      <c r="EY45" s="6">
        <v>1.5</v>
      </c>
      <c r="EZ45" s="6">
        <v>10.74</v>
      </c>
      <c r="FA45" s="6"/>
      <c r="FB45" s="67"/>
      <c r="FC45" s="7">
        <v>0</v>
      </c>
      <c r="FD45" s="7">
        <v>214.29457255567192</v>
      </c>
      <c r="FE45" s="7">
        <v>30.747898274038604</v>
      </c>
      <c r="FF45" s="7">
        <v>0</v>
      </c>
      <c r="FG45" s="7">
        <v>0</v>
      </c>
      <c r="FH45" s="7">
        <v>62.17865312726147</v>
      </c>
      <c r="FI45" s="7">
        <v>307.22112395697195</v>
      </c>
    </row>
    <row r="46" spans="1:173" x14ac:dyDescent="0.25">
      <c r="A46" s="59">
        <v>0</v>
      </c>
      <c r="B46" s="57" t="s">
        <v>74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54" t="s">
        <v>0</v>
      </c>
      <c r="CG46" s="38">
        <v>1</v>
      </c>
      <c r="CH46" s="16" t="s">
        <v>1</v>
      </c>
      <c r="CI46" s="17">
        <v>35</v>
      </c>
      <c r="CJ46" s="18" t="s">
        <v>2</v>
      </c>
      <c r="CK46" s="15">
        <v>1</v>
      </c>
      <c r="CL46" s="19" t="s">
        <v>1</v>
      </c>
      <c r="CM46" s="20">
        <v>6.51</v>
      </c>
      <c r="CN46" s="21">
        <v>33.285252704600197</v>
      </c>
      <c r="CO46" s="13">
        <v>6.51</v>
      </c>
      <c r="CP46" s="13"/>
      <c r="CQ46" s="13"/>
      <c r="CR46" s="13"/>
      <c r="CS46" s="13"/>
      <c r="CT46" s="1">
        <v>0.89000000000000012</v>
      </c>
      <c r="CU46" s="23">
        <v>1.1000000000000001</v>
      </c>
      <c r="CV46" s="2">
        <v>8.2899999999999991</v>
      </c>
      <c r="CW46" s="3"/>
      <c r="CX46" s="4"/>
      <c r="CY46" s="2">
        <v>8.7100000000000009</v>
      </c>
      <c r="CZ46" s="3"/>
      <c r="DA46" s="4"/>
      <c r="DB46" s="6">
        <v>0</v>
      </c>
      <c r="DC46" s="5">
        <v>8.7100000000000009</v>
      </c>
      <c r="DD46" s="24">
        <v>0</v>
      </c>
      <c r="DE46" s="7">
        <v>8.7100000000000009</v>
      </c>
      <c r="DF46" s="25">
        <v>0</v>
      </c>
      <c r="DG46" s="26">
        <v>0</v>
      </c>
      <c r="DH46" s="19" t="s">
        <v>0</v>
      </c>
      <c r="DI46" s="27">
        <v>0</v>
      </c>
      <c r="DJ46" s="25">
        <v>0</v>
      </c>
      <c r="DK46" s="23">
        <v>8.7100000000000009</v>
      </c>
      <c r="DL46" s="28">
        <v>0</v>
      </c>
      <c r="DM46" s="29">
        <v>0</v>
      </c>
      <c r="DN46" s="30">
        <v>0</v>
      </c>
      <c r="DO46" s="31">
        <v>0</v>
      </c>
      <c r="DP46" s="32">
        <v>0</v>
      </c>
      <c r="DQ46" s="33">
        <v>8.7100000000000009</v>
      </c>
      <c r="DR46" s="28">
        <v>0</v>
      </c>
      <c r="DS46" s="29">
        <v>0</v>
      </c>
      <c r="DT46" s="30">
        <v>0</v>
      </c>
      <c r="DU46" s="31">
        <v>0</v>
      </c>
      <c r="DV46" s="32">
        <v>0</v>
      </c>
      <c r="DW46" s="33">
        <v>8.7100000000000009</v>
      </c>
      <c r="DX46" s="28">
        <v>0</v>
      </c>
      <c r="DY46" s="29">
        <v>0</v>
      </c>
      <c r="DZ46" s="30">
        <v>0</v>
      </c>
      <c r="EA46" s="31">
        <v>0</v>
      </c>
      <c r="EB46" s="32">
        <v>0</v>
      </c>
      <c r="EC46" s="33">
        <v>8.7100000000000009</v>
      </c>
      <c r="ED46" s="6">
        <v>0</v>
      </c>
      <c r="EE46" s="6">
        <v>0</v>
      </c>
      <c r="EF46" s="6">
        <v>8.7100000000000009</v>
      </c>
      <c r="EG46" s="24">
        <v>0</v>
      </c>
      <c r="EH46" s="6">
        <v>0</v>
      </c>
      <c r="EI46" s="25">
        <v>0</v>
      </c>
      <c r="EJ46" s="25">
        <v>0</v>
      </c>
      <c r="EK46" s="23">
        <v>8.7100000000000009</v>
      </c>
      <c r="EL46" s="24">
        <v>0</v>
      </c>
      <c r="EM46" s="2">
        <v>0</v>
      </c>
      <c r="EN46" s="34">
        <v>0</v>
      </c>
      <c r="EO46" s="35">
        <v>0</v>
      </c>
      <c r="EP46" s="24">
        <v>0</v>
      </c>
      <c r="EQ46" s="7">
        <v>8.7100000000000009</v>
      </c>
      <c r="ER46" s="24">
        <v>0</v>
      </c>
      <c r="ES46" s="36">
        <v>0</v>
      </c>
      <c r="ET46" s="37" t="s">
        <v>0</v>
      </c>
      <c r="EU46" s="35">
        <v>0</v>
      </c>
      <c r="EV46" s="24">
        <v>0</v>
      </c>
      <c r="EW46" s="7">
        <v>8.7100000000000009</v>
      </c>
      <c r="EX46" s="6">
        <v>1.1749999999999998</v>
      </c>
      <c r="EY46" s="6">
        <v>1.5</v>
      </c>
      <c r="EZ46" s="6">
        <v>11.71</v>
      </c>
      <c r="FA46" s="6"/>
      <c r="FB46" s="67"/>
      <c r="FC46" s="7">
        <v>0</v>
      </c>
      <c r="FD46" s="7">
        <v>295.90589654389578</v>
      </c>
      <c r="FE46" s="7">
        <v>35.239684618288216</v>
      </c>
      <c r="FF46" s="7">
        <v>0</v>
      </c>
      <c r="FG46" s="7">
        <v>0</v>
      </c>
      <c r="FH46" s="7">
        <v>68.706065847331146</v>
      </c>
      <c r="FI46" s="7">
        <v>399.85164700951515</v>
      </c>
    </row>
    <row r="47" spans="1:173" x14ac:dyDescent="0.25">
      <c r="A47" s="59"/>
      <c r="B47" s="57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54"/>
      <c r="CG47" s="38"/>
      <c r="CH47" s="16"/>
      <c r="CI47" s="17"/>
      <c r="CJ47" s="18"/>
      <c r="CK47" s="15"/>
      <c r="CL47" s="19"/>
      <c r="CM47" s="20"/>
      <c r="CN47" s="21"/>
      <c r="CO47" s="13"/>
      <c r="CP47" s="13"/>
      <c r="CQ47" s="13"/>
      <c r="CR47" s="13"/>
      <c r="CS47" s="13"/>
      <c r="CT47" s="1"/>
      <c r="CU47" s="23"/>
      <c r="CV47" s="2"/>
      <c r="CW47" s="3"/>
      <c r="CX47" s="4"/>
      <c r="CY47" s="2"/>
      <c r="CZ47" s="3"/>
      <c r="DA47" s="4"/>
      <c r="DB47" s="6"/>
      <c r="DC47" s="5"/>
      <c r="DD47" s="24"/>
      <c r="DE47" s="7"/>
      <c r="DF47" s="25"/>
      <c r="DG47" s="26"/>
      <c r="DH47" s="19"/>
      <c r="DI47" s="27"/>
      <c r="DJ47" s="25"/>
      <c r="DK47" s="23"/>
      <c r="DL47" s="28"/>
      <c r="DM47" s="29"/>
      <c r="DN47" s="30"/>
      <c r="DO47" s="31"/>
      <c r="DP47" s="32"/>
      <c r="DQ47" s="33"/>
      <c r="DR47" s="28"/>
      <c r="DS47" s="29"/>
      <c r="DT47" s="30"/>
      <c r="DU47" s="31"/>
      <c r="DV47" s="32"/>
      <c r="DW47" s="33"/>
      <c r="DX47" s="28"/>
      <c r="DY47" s="29"/>
      <c r="DZ47" s="30"/>
      <c r="EA47" s="31"/>
      <c r="EB47" s="32"/>
      <c r="EC47" s="33"/>
      <c r="ED47" s="6"/>
      <c r="EE47" s="6"/>
      <c r="EF47" s="6"/>
      <c r="EG47" s="24"/>
      <c r="EH47" s="6"/>
      <c r="EI47" s="25"/>
      <c r="EJ47" s="25"/>
      <c r="EK47" s="23"/>
      <c r="EL47" s="24"/>
      <c r="EM47" s="2"/>
      <c r="EN47" s="34"/>
      <c r="EO47" s="35"/>
      <c r="EP47" s="24"/>
      <c r="EQ47" s="7"/>
      <c r="ER47" s="24"/>
      <c r="ES47" s="36"/>
      <c r="ET47" s="37"/>
      <c r="EU47" s="35"/>
      <c r="EV47" s="24"/>
      <c r="EW47" s="7"/>
      <c r="EX47" s="6"/>
      <c r="EY47" s="6"/>
      <c r="EZ47" s="6"/>
      <c r="FA47" s="6"/>
      <c r="FB47" s="67"/>
      <c r="FC47" s="7"/>
      <c r="FD47" s="7"/>
      <c r="FE47" s="7"/>
      <c r="FF47" s="7"/>
      <c r="FG47" s="7"/>
      <c r="FH47" s="7"/>
      <c r="FI47" s="7"/>
    </row>
    <row r="48" spans="1:173" x14ac:dyDescent="0.25">
      <c r="A48" s="59">
        <v>0</v>
      </c>
      <c r="B48" s="57" t="s">
        <v>75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54" t="s">
        <v>3</v>
      </c>
      <c r="CG48" s="8">
        <v>1</v>
      </c>
      <c r="CH48" s="3" t="s">
        <v>1</v>
      </c>
      <c r="CI48" s="9">
        <v>2.5</v>
      </c>
      <c r="CJ48" s="10" t="s">
        <v>2</v>
      </c>
      <c r="CK48" s="11">
        <v>1</v>
      </c>
      <c r="CL48" s="3" t="s">
        <v>1</v>
      </c>
      <c r="CM48" s="12">
        <v>1.76</v>
      </c>
      <c r="CN48" s="7">
        <v>2.4328493509399358</v>
      </c>
      <c r="CO48" s="13">
        <v>1.76</v>
      </c>
      <c r="CP48" s="13"/>
      <c r="CQ48" s="13"/>
      <c r="CR48" s="13"/>
      <c r="CS48" s="13"/>
      <c r="CT48" s="1">
        <v>0.44000000000000006</v>
      </c>
      <c r="CU48" s="23">
        <v>0.6</v>
      </c>
      <c r="CV48" s="2">
        <v>2.64</v>
      </c>
      <c r="CW48" s="3"/>
      <c r="CX48" s="4"/>
      <c r="CY48" s="2">
        <v>2.96</v>
      </c>
      <c r="CZ48" s="3"/>
      <c r="DA48" s="4"/>
      <c r="DB48" s="6">
        <v>0</v>
      </c>
      <c r="DC48" s="5">
        <v>2.96</v>
      </c>
      <c r="DD48" s="24">
        <v>0</v>
      </c>
      <c r="DE48" s="7">
        <v>2.96</v>
      </c>
      <c r="DF48" s="25">
        <v>0</v>
      </c>
      <c r="DG48" s="26">
        <v>0</v>
      </c>
      <c r="DH48" s="19" t="s">
        <v>0</v>
      </c>
      <c r="DI48" s="27">
        <v>0</v>
      </c>
      <c r="DJ48" s="25">
        <v>0</v>
      </c>
      <c r="DK48" s="23">
        <v>2.96</v>
      </c>
      <c r="DL48" s="28">
        <v>0</v>
      </c>
      <c r="DM48" s="29">
        <v>0</v>
      </c>
      <c r="DN48" s="30">
        <v>0</v>
      </c>
      <c r="DO48" s="31">
        <v>0</v>
      </c>
      <c r="DP48" s="32">
        <v>0</v>
      </c>
      <c r="DQ48" s="33">
        <v>2.96</v>
      </c>
      <c r="DR48" s="28">
        <v>0</v>
      </c>
      <c r="DS48" s="29">
        <v>0</v>
      </c>
      <c r="DT48" s="30">
        <v>0</v>
      </c>
      <c r="DU48" s="31">
        <v>0</v>
      </c>
      <c r="DV48" s="32">
        <v>0</v>
      </c>
      <c r="DW48" s="33">
        <v>2.96</v>
      </c>
      <c r="DX48" s="28">
        <v>0</v>
      </c>
      <c r="DY48" s="29">
        <v>0</v>
      </c>
      <c r="DZ48" s="30">
        <v>0</v>
      </c>
      <c r="EA48" s="31">
        <v>0</v>
      </c>
      <c r="EB48" s="32">
        <v>0</v>
      </c>
      <c r="EC48" s="33">
        <v>2.96</v>
      </c>
      <c r="ED48" s="6">
        <v>0</v>
      </c>
      <c r="EE48" s="6">
        <v>0</v>
      </c>
      <c r="EF48" s="6">
        <v>2.96</v>
      </c>
      <c r="EG48" s="24">
        <v>0</v>
      </c>
      <c r="EH48" s="6">
        <v>0</v>
      </c>
      <c r="EI48" s="25">
        <v>0</v>
      </c>
      <c r="EJ48" s="25">
        <v>0</v>
      </c>
      <c r="EK48" s="23">
        <v>2.96</v>
      </c>
      <c r="EL48" s="24">
        <v>0</v>
      </c>
      <c r="EM48" s="2">
        <v>0</v>
      </c>
      <c r="EN48" s="34">
        <v>0</v>
      </c>
      <c r="EO48" s="35">
        <v>0</v>
      </c>
      <c r="EP48" s="24">
        <v>0</v>
      </c>
      <c r="EQ48" s="7">
        <v>2.96</v>
      </c>
      <c r="ER48" s="24">
        <v>0</v>
      </c>
      <c r="ES48" s="36">
        <v>0</v>
      </c>
      <c r="ET48" s="37" t="s">
        <v>0</v>
      </c>
      <c r="EU48" s="35">
        <v>0</v>
      </c>
      <c r="EV48" s="24">
        <v>0</v>
      </c>
      <c r="EW48" s="7">
        <v>2.96</v>
      </c>
      <c r="EX48" s="6">
        <v>0.92</v>
      </c>
      <c r="EY48" s="6">
        <v>1.2</v>
      </c>
      <c r="EZ48" s="6">
        <v>5.3599999999999994</v>
      </c>
      <c r="FA48" s="6"/>
      <c r="FB48" s="67"/>
      <c r="FC48" s="7">
        <v>6.5686932475378272</v>
      </c>
      <c r="FD48" s="7">
        <v>0</v>
      </c>
      <c r="FE48" s="7">
        <v>5.9609835646274165</v>
      </c>
      <c r="FF48" s="7">
        <v>0</v>
      </c>
      <c r="FG48" s="7">
        <v>0</v>
      </c>
      <c r="FH48" s="7">
        <v>22.395081992156513</v>
      </c>
      <c r="FI48" s="7">
        <v>34.924758804321755</v>
      </c>
    </row>
    <row r="49" spans="1:165" x14ac:dyDescent="0.25">
      <c r="A49" s="59">
        <v>0</v>
      </c>
      <c r="B49" s="57" t="s">
        <v>76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54" t="s">
        <v>3</v>
      </c>
      <c r="CG49" s="8">
        <v>1</v>
      </c>
      <c r="CH49" s="3" t="s">
        <v>1</v>
      </c>
      <c r="CI49" s="9">
        <v>4</v>
      </c>
      <c r="CJ49" s="10" t="s">
        <v>2</v>
      </c>
      <c r="CK49" s="11">
        <v>1</v>
      </c>
      <c r="CL49" s="3" t="s">
        <v>1</v>
      </c>
      <c r="CM49" s="12">
        <v>2.23</v>
      </c>
      <c r="CN49" s="7">
        <v>3.9057065267591704</v>
      </c>
      <c r="CO49" s="13">
        <v>2.23</v>
      </c>
      <c r="CP49" s="13"/>
      <c r="CQ49" s="13"/>
      <c r="CR49" s="13"/>
      <c r="CS49" s="13"/>
      <c r="CT49" s="1">
        <v>0.53</v>
      </c>
      <c r="CU49" s="23">
        <v>0.7</v>
      </c>
      <c r="CV49" s="2">
        <v>3.29</v>
      </c>
      <c r="CW49" s="3"/>
      <c r="CX49" s="4"/>
      <c r="CY49" s="2">
        <v>3.63</v>
      </c>
      <c r="CZ49" s="3"/>
      <c r="DA49" s="4"/>
      <c r="DB49" s="6">
        <v>0</v>
      </c>
      <c r="DC49" s="5">
        <v>3.63</v>
      </c>
      <c r="DD49" s="24">
        <v>0</v>
      </c>
      <c r="DE49" s="7">
        <v>3.63</v>
      </c>
      <c r="DF49" s="25">
        <v>0</v>
      </c>
      <c r="DG49" s="26">
        <v>0</v>
      </c>
      <c r="DH49" s="19" t="s">
        <v>0</v>
      </c>
      <c r="DI49" s="27">
        <v>0</v>
      </c>
      <c r="DJ49" s="25">
        <v>0</v>
      </c>
      <c r="DK49" s="23">
        <v>3.63</v>
      </c>
      <c r="DL49" s="28">
        <v>0</v>
      </c>
      <c r="DM49" s="29">
        <v>0</v>
      </c>
      <c r="DN49" s="30">
        <v>0</v>
      </c>
      <c r="DO49" s="31">
        <v>0</v>
      </c>
      <c r="DP49" s="32">
        <v>0</v>
      </c>
      <c r="DQ49" s="33">
        <v>3.63</v>
      </c>
      <c r="DR49" s="28">
        <v>0</v>
      </c>
      <c r="DS49" s="29">
        <v>0</v>
      </c>
      <c r="DT49" s="30">
        <v>0</v>
      </c>
      <c r="DU49" s="31">
        <v>0</v>
      </c>
      <c r="DV49" s="32">
        <v>0</v>
      </c>
      <c r="DW49" s="33">
        <v>3.63</v>
      </c>
      <c r="DX49" s="28">
        <v>0</v>
      </c>
      <c r="DY49" s="29">
        <v>0</v>
      </c>
      <c r="DZ49" s="30">
        <v>0</v>
      </c>
      <c r="EA49" s="31">
        <v>0</v>
      </c>
      <c r="EB49" s="32">
        <v>0</v>
      </c>
      <c r="EC49" s="33">
        <v>3.63</v>
      </c>
      <c r="ED49" s="6">
        <v>0</v>
      </c>
      <c r="EE49" s="6">
        <v>0</v>
      </c>
      <c r="EF49" s="6">
        <v>3.63</v>
      </c>
      <c r="EG49" s="24">
        <v>0</v>
      </c>
      <c r="EH49" s="6">
        <v>0</v>
      </c>
      <c r="EI49" s="25">
        <v>0</v>
      </c>
      <c r="EJ49" s="25">
        <v>0</v>
      </c>
      <c r="EK49" s="23">
        <v>3.63</v>
      </c>
      <c r="EL49" s="24">
        <v>0</v>
      </c>
      <c r="EM49" s="2">
        <v>0</v>
      </c>
      <c r="EN49" s="34">
        <v>0</v>
      </c>
      <c r="EO49" s="35">
        <v>0</v>
      </c>
      <c r="EP49" s="24">
        <v>0</v>
      </c>
      <c r="EQ49" s="7">
        <v>3.63</v>
      </c>
      <c r="ER49" s="24">
        <v>0</v>
      </c>
      <c r="ES49" s="36">
        <v>0</v>
      </c>
      <c r="ET49" s="37" t="s">
        <v>0</v>
      </c>
      <c r="EU49" s="35">
        <v>0</v>
      </c>
      <c r="EV49" s="24">
        <v>0</v>
      </c>
      <c r="EW49" s="7">
        <v>3.63</v>
      </c>
      <c r="EX49" s="6">
        <v>0.92</v>
      </c>
      <c r="EY49" s="6">
        <v>1.2</v>
      </c>
      <c r="EZ49" s="6">
        <v>6.0299999999999994</v>
      </c>
      <c r="FA49" s="6"/>
      <c r="FB49" s="67"/>
      <c r="FC49" s="7">
        <v>10.54540762224976</v>
      </c>
      <c r="FD49" s="7">
        <v>0</v>
      </c>
      <c r="FE49" s="7">
        <v>8.6341647535669708</v>
      </c>
      <c r="FF49" s="7">
        <v>0</v>
      </c>
      <c r="FG49" s="7">
        <v>0</v>
      </c>
      <c r="FH49" s="7">
        <v>26.001982216854792</v>
      </c>
      <c r="FI49" s="7">
        <v>45.181554592671525</v>
      </c>
    </row>
    <row r="50" spans="1:165" x14ac:dyDescent="0.25">
      <c r="A50" s="59">
        <v>0</v>
      </c>
      <c r="B50" s="57" t="s">
        <v>77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54" t="s">
        <v>3</v>
      </c>
      <c r="CG50" s="8">
        <v>1</v>
      </c>
      <c r="CH50" s="3" t="s">
        <v>1</v>
      </c>
      <c r="CI50" s="9">
        <v>6</v>
      </c>
      <c r="CJ50" s="10" t="s">
        <v>2</v>
      </c>
      <c r="CK50" s="11">
        <v>1</v>
      </c>
      <c r="CL50" s="3" t="s">
        <v>1</v>
      </c>
      <c r="CM50" s="12">
        <v>2.69</v>
      </c>
      <c r="CN50" s="7">
        <v>5.6832196501602752</v>
      </c>
      <c r="CO50" s="13">
        <v>2.69</v>
      </c>
      <c r="CP50" s="13"/>
      <c r="CQ50" s="13"/>
      <c r="CR50" s="13"/>
      <c r="CS50" s="13"/>
      <c r="CT50" s="1">
        <v>0.53</v>
      </c>
      <c r="CU50" s="23">
        <v>0.7</v>
      </c>
      <c r="CV50" s="2">
        <v>3.75</v>
      </c>
      <c r="CW50" s="3"/>
      <c r="CX50" s="4"/>
      <c r="CY50" s="2">
        <v>4.09</v>
      </c>
      <c r="CZ50" s="3"/>
      <c r="DA50" s="4"/>
      <c r="DB50" s="6">
        <v>0</v>
      </c>
      <c r="DC50" s="5">
        <v>4.09</v>
      </c>
      <c r="DD50" s="24">
        <v>0</v>
      </c>
      <c r="DE50" s="7">
        <v>4.09</v>
      </c>
      <c r="DF50" s="25">
        <v>0</v>
      </c>
      <c r="DG50" s="26">
        <v>0</v>
      </c>
      <c r="DH50" s="19" t="s">
        <v>0</v>
      </c>
      <c r="DI50" s="27">
        <v>0</v>
      </c>
      <c r="DJ50" s="25">
        <v>0</v>
      </c>
      <c r="DK50" s="23">
        <v>4.09</v>
      </c>
      <c r="DL50" s="28">
        <v>0</v>
      </c>
      <c r="DM50" s="29">
        <v>0</v>
      </c>
      <c r="DN50" s="30">
        <v>0</v>
      </c>
      <c r="DO50" s="31">
        <v>0</v>
      </c>
      <c r="DP50" s="32">
        <v>0</v>
      </c>
      <c r="DQ50" s="33">
        <v>4.09</v>
      </c>
      <c r="DR50" s="28">
        <v>0</v>
      </c>
      <c r="DS50" s="29">
        <v>0</v>
      </c>
      <c r="DT50" s="30">
        <v>0</v>
      </c>
      <c r="DU50" s="31">
        <v>0</v>
      </c>
      <c r="DV50" s="32">
        <v>0</v>
      </c>
      <c r="DW50" s="33">
        <v>4.09</v>
      </c>
      <c r="DX50" s="28">
        <v>0</v>
      </c>
      <c r="DY50" s="29">
        <v>0</v>
      </c>
      <c r="DZ50" s="30">
        <v>0</v>
      </c>
      <c r="EA50" s="31">
        <v>0</v>
      </c>
      <c r="EB50" s="32">
        <v>0</v>
      </c>
      <c r="EC50" s="33">
        <v>4.09</v>
      </c>
      <c r="ED50" s="6">
        <v>0</v>
      </c>
      <c r="EE50" s="6">
        <v>0</v>
      </c>
      <c r="EF50" s="6">
        <v>4.09</v>
      </c>
      <c r="EG50" s="24">
        <v>0</v>
      </c>
      <c r="EH50" s="6">
        <v>0</v>
      </c>
      <c r="EI50" s="25">
        <v>0</v>
      </c>
      <c r="EJ50" s="25">
        <v>0</v>
      </c>
      <c r="EK50" s="23">
        <v>4.09</v>
      </c>
      <c r="EL50" s="24">
        <v>0</v>
      </c>
      <c r="EM50" s="2">
        <v>0</v>
      </c>
      <c r="EN50" s="34">
        <v>0</v>
      </c>
      <c r="EO50" s="35">
        <v>0</v>
      </c>
      <c r="EP50" s="24">
        <v>0</v>
      </c>
      <c r="EQ50" s="7">
        <v>4.09</v>
      </c>
      <c r="ER50" s="24">
        <v>0</v>
      </c>
      <c r="ES50" s="36">
        <v>0</v>
      </c>
      <c r="ET50" s="37" t="s">
        <v>0</v>
      </c>
      <c r="EU50" s="35">
        <v>0</v>
      </c>
      <c r="EV50" s="24">
        <v>0</v>
      </c>
      <c r="EW50" s="7">
        <v>4.09</v>
      </c>
      <c r="EX50" s="6">
        <v>0.92</v>
      </c>
      <c r="EY50" s="6">
        <v>1.2</v>
      </c>
      <c r="EZ50" s="6">
        <v>6.49</v>
      </c>
      <c r="FA50" s="6"/>
      <c r="FB50" s="67"/>
      <c r="FC50" s="7">
        <v>15.344693055432744</v>
      </c>
      <c r="FD50" s="7">
        <v>0</v>
      </c>
      <c r="FE50" s="7">
        <v>9.9896991517378932</v>
      </c>
      <c r="FF50" s="7">
        <v>0</v>
      </c>
      <c r="FG50" s="7">
        <v>0</v>
      </c>
      <c r="FH50" s="7">
        <v>28.47836147560287</v>
      </c>
      <c r="FI50" s="7">
        <v>53.812753682773504</v>
      </c>
    </row>
    <row r="51" spans="1:165" x14ac:dyDescent="0.25">
      <c r="A51" s="59">
        <v>0</v>
      </c>
      <c r="B51" s="57" t="s">
        <v>78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54" t="s">
        <v>3</v>
      </c>
      <c r="CG51" s="8">
        <v>1</v>
      </c>
      <c r="CH51" s="3" t="s">
        <v>1</v>
      </c>
      <c r="CI51" s="9">
        <v>10</v>
      </c>
      <c r="CJ51" s="10" t="s">
        <v>2</v>
      </c>
      <c r="CK51" s="11">
        <v>1</v>
      </c>
      <c r="CL51" s="3" t="s">
        <v>1</v>
      </c>
      <c r="CM51" s="12">
        <v>3.46</v>
      </c>
      <c r="CN51" s="7">
        <v>9.4024726529288927</v>
      </c>
      <c r="CO51" s="13">
        <v>3.46</v>
      </c>
      <c r="CP51" s="13"/>
      <c r="CQ51" s="13"/>
      <c r="CR51" s="13"/>
      <c r="CS51" s="13"/>
      <c r="CT51" s="1">
        <v>0.71000000000000008</v>
      </c>
      <c r="CU51" s="23">
        <v>0.9</v>
      </c>
      <c r="CV51" s="2">
        <v>4.88</v>
      </c>
      <c r="CW51" s="3"/>
      <c r="CX51" s="4"/>
      <c r="CY51" s="2">
        <v>5.26</v>
      </c>
      <c r="CZ51" s="3"/>
      <c r="DA51" s="4"/>
      <c r="DB51" s="6">
        <v>0</v>
      </c>
      <c r="DC51" s="5">
        <v>5.26</v>
      </c>
      <c r="DD51" s="24">
        <v>0</v>
      </c>
      <c r="DE51" s="7">
        <v>5.26</v>
      </c>
      <c r="DF51" s="25">
        <v>0</v>
      </c>
      <c r="DG51" s="26">
        <v>0</v>
      </c>
      <c r="DH51" s="19" t="s">
        <v>0</v>
      </c>
      <c r="DI51" s="27">
        <v>0</v>
      </c>
      <c r="DJ51" s="25">
        <v>0</v>
      </c>
      <c r="DK51" s="23">
        <v>5.26</v>
      </c>
      <c r="DL51" s="28">
        <v>0</v>
      </c>
      <c r="DM51" s="29">
        <v>0</v>
      </c>
      <c r="DN51" s="30">
        <v>0</v>
      </c>
      <c r="DO51" s="31">
        <v>0</v>
      </c>
      <c r="DP51" s="32">
        <v>0</v>
      </c>
      <c r="DQ51" s="33">
        <v>5.26</v>
      </c>
      <c r="DR51" s="28">
        <v>0</v>
      </c>
      <c r="DS51" s="29">
        <v>0</v>
      </c>
      <c r="DT51" s="30">
        <v>0</v>
      </c>
      <c r="DU51" s="31">
        <v>0</v>
      </c>
      <c r="DV51" s="32">
        <v>0</v>
      </c>
      <c r="DW51" s="33">
        <v>5.26</v>
      </c>
      <c r="DX51" s="28">
        <v>0</v>
      </c>
      <c r="DY51" s="29">
        <v>0</v>
      </c>
      <c r="DZ51" s="30">
        <v>0</v>
      </c>
      <c r="EA51" s="31">
        <v>0</v>
      </c>
      <c r="EB51" s="32">
        <v>0</v>
      </c>
      <c r="EC51" s="33">
        <v>5.26</v>
      </c>
      <c r="ED51" s="6">
        <v>0</v>
      </c>
      <c r="EE51" s="6">
        <v>0</v>
      </c>
      <c r="EF51" s="6">
        <v>5.26</v>
      </c>
      <c r="EG51" s="24">
        <v>0</v>
      </c>
      <c r="EH51" s="6">
        <v>0</v>
      </c>
      <c r="EI51" s="25">
        <v>0</v>
      </c>
      <c r="EJ51" s="25">
        <v>0</v>
      </c>
      <c r="EK51" s="23">
        <v>5.26</v>
      </c>
      <c r="EL51" s="24">
        <v>0</v>
      </c>
      <c r="EM51" s="2">
        <v>0</v>
      </c>
      <c r="EN51" s="34">
        <v>0</v>
      </c>
      <c r="EO51" s="35">
        <v>0</v>
      </c>
      <c r="EP51" s="24">
        <v>0</v>
      </c>
      <c r="EQ51" s="7">
        <v>5.26</v>
      </c>
      <c r="ER51" s="24">
        <v>0</v>
      </c>
      <c r="ES51" s="36">
        <v>0</v>
      </c>
      <c r="ET51" s="37" t="s">
        <v>0</v>
      </c>
      <c r="EU51" s="35">
        <v>0</v>
      </c>
      <c r="EV51" s="24">
        <v>0</v>
      </c>
      <c r="EW51" s="7">
        <v>5.26</v>
      </c>
      <c r="EX51" s="6">
        <v>0.92</v>
      </c>
      <c r="EY51" s="6">
        <v>1.2</v>
      </c>
      <c r="EZ51" s="6">
        <v>7.66</v>
      </c>
      <c r="FA51" s="6"/>
      <c r="FB51" s="67"/>
      <c r="FC51" s="7">
        <v>25.38667616290801</v>
      </c>
      <c r="FD51" s="7">
        <v>0</v>
      </c>
      <c r="FE51" s="7">
        <v>16.518996827399707</v>
      </c>
      <c r="FF51" s="7">
        <v>0</v>
      </c>
      <c r="FG51" s="7">
        <v>0</v>
      </c>
      <c r="FH51" s="7">
        <v>34.776978285896888</v>
      </c>
      <c r="FI51" s="7">
        <v>76.682651276204609</v>
      </c>
    </row>
    <row r="52" spans="1:165" x14ac:dyDescent="0.25">
      <c r="A52" s="59">
        <v>0</v>
      </c>
      <c r="B52" s="57" t="s">
        <v>79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54" t="s">
        <v>3</v>
      </c>
      <c r="CG52" s="8">
        <v>1</v>
      </c>
      <c r="CH52" s="3" t="s">
        <v>1</v>
      </c>
      <c r="CI52" s="9">
        <v>16</v>
      </c>
      <c r="CJ52" s="10" t="s">
        <v>2</v>
      </c>
      <c r="CK52" s="11">
        <v>1</v>
      </c>
      <c r="CL52" s="3" t="s">
        <v>1</v>
      </c>
      <c r="CM52" s="12">
        <v>4.41</v>
      </c>
      <c r="CN52" s="7">
        <v>15.274502021569914</v>
      </c>
      <c r="CO52" s="13">
        <v>4.41</v>
      </c>
      <c r="CP52" s="13"/>
      <c r="CQ52" s="13"/>
      <c r="CR52" s="13"/>
      <c r="CS52" s="13"/>
      <c r="CT52" s="1">
        <v>0.71000000000000008</v>
      </c>
      <c r="CU52" s="23">
        <v>0.9</v>
      </c>
      <c r="CV52" s="2">
        <v>5.83</v>
      </c>
      <c r="CW52" s="3"/>
      <c r="CX52" s="4"/>
      <c r="CY52" s="2">
        <v>6.21</v>
      </c>
      <c r="CZ52" s="3"/>
      <c r="DA52" s="4"/>
      <c r="DB52" s="6">
        <v>0</v>
      </c>
      <c r="DC52" s="5">
        <v>6.21</v>
      </c>
      <c r="DD52" s="24">
        <v>0</v>
      </c>
      <c r="DE52" s="7">
        <v>6.21</v>
      </c>
      <c r="DF52" s="25">
        <v>0</v>
      </c>
      <c r="DG52" s="26">
        <v>0</v>
      </c>
      <c r="DH52" s="19" t="s">
        <v>0</v>
      </c>
      <c r="DI52" s="27">
        <v>0</v>
      </c>
      <c r="DJ52" s="25">
        <v>0</v>
      </c>
      <c r="DK52" s="23">
        <v>6.21</v>
      </c>
      <c r="DL52" s="28">
        <v>0</v>
      </c>
      <c r="DM52" s="29">
        <v>0</v>
      </c>
      <c r="DN52" s="30">
        <v>0</v>
      </c>
      <c r="DO52" s="31">
        <v>0</v>
      </c>
      <c r="DP52" s="32">
        <v>0</v>
      </c>
      <c r="DQ52" s="33">
        <v>6.21</v>
      </c>
      <c r="DR52" s="28">
        <v>0</v>
      </c>
      <c r="DS52" s="29">
        <v>0</v>
      </c>
      <c r="DT52" s="30">
        <v>0</v>
      </c>
      <c r="DU52" s="31">
        <v>0</v>
      </c>
      <c r="DV52" s="32">
        <v>0</v>
      </c>
      <c r="DW52" s="33">
        <v>6.21</v>
      </c>
      <c r="DX52" s="28">
        <v>0</v>
      </c>
      <c r="DY52" s="29">
        <v>0</v>
      </c>
      <c r="DZ52" s="30">
        <v>0</v>
      </c>
      <c r="EA52" s="31">
        <v>0</v>
      </c>
      <c r="EB52" s="32">
        <v>0</v>
      </c>
      <c r="EC52" s="33">
        <v>6.21</v>
      </c>
      <c r="ED52" s="6">
        <v>0</v>
      </c>
      <c r="EE52" s="6">
        <v>0</v>
      </c>
      <c r="EF52" s="6">
        <v>6.21</v>
      </c>
      <c r="EG52" s="24">
        <v>0</v>
      </c>
      <c r="EH52" s="6">
        <v>0</v>
      </c>
      <c r="EI52" s="25">
        <v>0</v>
      </c>
      <c r="EJ52" s="25">
        <v>0</v>
      </c>
      <c r="EK52" s="23">
        <v>6.21</v>
      </c>
      <c r="EL52" s="24">
        <v>0</v>
      </c>
      <c r="EM52" s="2">
        <v>0</v>
      </c>
      <c r="EN52" s="34">
        <v>0</v>
      </c>
      <c r="EO52" s="35">
        <v>0</v>
      </c>
      <c r="EP52" s="24">
        <v>0</v>
      </c>
      <c r="EQ52" s="7">
        <v>6.21</v>
      </c>
      <c r="ER52" s="24">
        <v>0</v>
      </c>
      <c r="ES52" s="36">
        <v>0</v>
      </c>
      <c r="ET52" s="37" t="s">
        <v>0</v>
      </c>
      <c r="EU52" s="35">
        <v>0</v>
      </c>
      <c r="EV52" s="24">
        <v>0</v>
      </c>
      <c r="EW52" s="7">
        <v>6.21</v>
      </c>
      <c r="EX52" s="6">
        <v>1.1749999999999998</v>
      </c>
      <c r="EY52" s="6">
        <v>1.5</v>
      </c>
      <c r="EZ52" s="6">
        <v>9.2100000000000009</v>
      </c>
      <c r="FA52" s="6"/>
      <c r="FB52" s="67"/>
      <c r="FC52" s="7">
        <v>41.241155458238772</v>
      </c>
      <c r="FD52" s="7">
        <v>0</v>
      </c>
      <c r="FE52" s="7">
        <v>20.118319530617534</v>
      </c>
      <c r="FF52" s="7">
        <v>0</v>
      </c>
      <c r="FG52" s="7">
        <v>0</v>
      </c>
      <c r="FH52" s="7">
        <v>51.882837187357786</v>
      </c>
      <c r="FI52" s="7">
        <v>113.24231217621409</v>
      </c>
    </row>
    <row r="53" spans="1:165" x14ac:dyDescent="0.25">
      <c r="A53" s="59">
        <v>0</v>
      </c>
      <c r="B53" s="57" t="s">
        <v>80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54" t="s">
        <v>3</v>
      </c>
      <c r="CG53" s="8">
        <v>1</v>
      </c>
      <c r="CH53" s="3" t="s">
        <v>1</v>
      </c>
      <c r="CI53" s="9">
        <v>25</v>
      </c>
      <c r="CJ53" s="10" t="s">
        <v>2</v>
      </c>
      <c r="CK53" s="11">
        <v>1</v>
      </c>
      <c r="CL53" s="3" t="s">
        <v>1</v>
      </c>
      <c r="CM53" s="12">
        <v>5.54</v>
      </c>
      <c r="CN53" s="7">
        <v>24.105126271729123</v>
      </c>
      <c r="CO53" s="13">
        <v>5.54</v>
      </c>
      <c r="CP53" s="13"/>
      <c r="CQ53" s="13"/>
      <c r="CR53" s="13"/>
      <c r="CS53" s="13"/>
      <c r="CT53" s="1">
        <v>0.89000000000000012</v>
      </c>
      <c r="CU53" s="23">
        <v>1.1000000000000001</v>
      </c>
      <c r="CV53" s="2">
        <v>7.32</v>
      </c>
      <c r="CW53" s="3"/>
      <c r="CX53" s="4"/>
      <c r="CY53" s="2">
        <v>7.74</v>
      </c>
      <c r="CZ53" s="3"/>
      <c r="DA53" s="4"/>
      <c r="DB53" s="6">
        <v>0</v>
      </c>
      <c r="DC53" s="5">
        <v>7.74</v>
      </c>
      <c r="DD53" s="24">
        <v>0</v>
      </c>
      <c r="DE53" s="7">
        <v>7.74</v>
      </c>
      <c r="DF53" s="25">
        <v>0</v>
      </c>
      <c r="DG53" s="26">
        <v>0</v>
      </c>
      <c r="DH53" s="19" t="s">
        <v>0</v>
      </c>
      <c r="DI53" s="27">
        <v>0</v>
      </c>
      <c r="DJ53" s="25">
        <v>0</v>
      </c>
      <c r="DK53" s="23">
        <v>7.74</v>
      </c>
      <c r="DL53" s="28">
        <v>0</v>
      </c>
      <c r="DM53" s="29">
        <v>0</v>
      </c>
      <c r="DN53" s="30">
        <v>0</v>
      </c>
      <c r="DO53" s="31">
        <v>0</v>
      </c>
      <c r="DP53" s="32">
        <v>0</v>
      </c>
      <c r="DQ53" s="33">
        <v>7.74</v>
      </c>
      <c r="DR53" s="28">
        <v>0</v>
      </c>
      <c r="DS53" s="29">
        <v>0</v>
      </c>
      <c r="DT53" s="30">
        <v>0</v>
      </c>
      <c r="DU53" s="31">
        <v>0</v>
      </c>
      <c r="DV53" s="32">
        <v>0</v>
      </c>
      <c r="DW53" s="33">
        <v>7.74</v>
      </c>
      <c r="DX53" s="28">
        <v>0</v>
      </c>
      <c r="DY53" s="29">
        <v>0</v>
      </c>
      <c r="DZ53" s="30">
        <v>0</v>
      </c>
      <c r="EA53" s="31">
        <v>0</v>
      </c>
      <c r="EB53" s="32">
        <v>0</v>
      </c>
      <c r="EC53" s="33">
        <v>7.74</v>
      </c>
      <c r="ED53" s="6">
        <v>0</v>
      </c>
      <c r="EE53" s="6">
        <v>0</v>
      </c>
      <c r="EF53" s="6">
        <v>7.74</v>
      </c>
      <c r="EG53" s="24">
        <v>0</v>
      </c>
      <c r="EH53" s="6">
        <v>0</v>
      </c>
      <c r="EI53" s="25">
        <v>0</v>
      </c>
      <c r="EJ53" s="25">
        <v>0</v>
      </c>
      <c r="EK53" s="23">
        <v>7.74</v>
      </c>
      <c r="EL53" s="24">
        <v>0</v>
      </c>
      <c r="EM53" s="2">
        <v>0</v>
      </c>
      <c r="EN53" s="34">
        <v>0</v>
      </c>
      <c r="EO53" s="35">
        <v>0</v>
      </c>
      <c r="EP53" s="24">
        <v>0</v>
      </c>
      <c r="EQ53" s="7">
        <v>7.74</v>
      </c>
      <c r="ER53" s="24">
        <v>0</v>
      </c>
      <c r="ES53" s="36">
        <v>0</v>
      </c>
      <c r="ET53" s="37" t="s">
        <v>0</v>
      </c>
      <c r="EU53" s="35">
        <v>0</v>
      </c>
      <c r="EV53" s="24">
        <v>0</v>
      </c>
      <c r="EW53" s="7">
        <v>7.74</v>
      </c>
      <c r="EX53" s="6">
        <v>1.1749999999999998</v>
      </c>
      <c r="EY53" s="6">
        <v>1.5</v>
      </c>
      <c r="EZ53" s="6">
        <v>10.74</v>
      </c>
      <c r="FA53" s="6"/>
      <c r="FB53" s="67"/>
      <c r="FC53" s="7">
        <v>65.08384093366864</v>
      </c>
      <c r="FD53" s="7">
        <v>0</v>
      </c>
      <c r="FE53" s="7">
        <v>30.747898274038604</v>
      </c>
      <c r="FF53" s="7">
        <v>0</v>
      </c>
      <c r="FG53" s="7">
        <v>0</v>
      </c>
      <c r="FH53" s="7">
        <v>62.17865312726147</v>
      </c>
      <c r="FI53" s="7">
        <v>158.01039233496871</v>
      </c>
    </row>
    <row r="54" spans="1:165" x14ac:dyDescent="0.25">
      <c r="A54" s="59">
        <v>0</v>
      </c>
      <c r="B54" s="57" t="s">
        <v>81</v>
      </c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54" t="s">
        <v>3</v>
      </c>
      <c r="CG54" s="8">
        <v>1</v>
      </c>
      <c r="CH54" s="3" t="s">
        <v>1</v>
      </c>
      <c r="CI54" s="9">
        <v>35</v>
      </c>
      <c r="CJ54" s="10" t="s">
        <v>2</v>
      </c>
      <c r="CK54" s="11">
        <v>1</v>
      </c>
      <c r="CL54" s="3" t="s">
        <v>1</v>
      </c>
      <c r="CM54" s="12">
        <v>6.51</v>
      </c>
      <c r="CN54" s="7">
        <v>33.285252704600197</v>
      </c>
      <c r="CO54" s="13">
        <v>6.51</v>
      </c>
      <c r="CP54" s="13"/>
      <c r="CQ54" s="13"/>
      <c r="CR54" s="13"/>
      <c r="CS54" s="13"/>
      <c r="CT54" s="1">
        <v>0.89000000000000012</v>
      </c>
      <c r="CU54" s="23">
        <v>1.1000000000000001</v>
      </c>
      <c r="CV54" s="2">
        <v>8.2899999999999991</v>
      </c>
      <c r="CW54" s="3"/>
      <c r="CX54" s="4"/>
      <c r="CY54" s="2">
        <v>8.7100000000000009</v>
      </c>
      <c r="CZ54" s="3"/>
      <c r="DA54" s="4"/>
      <c r="DB54" s="6">
        <v>0</v>
      </c>
      <c r="DC54" s="5">
        <v>8.7100000000000009</v>
      </c>
      <c r="DD54" s="24">
        <v>0</v>
      </c>
      <c r="DE54" s="7">
        <v>8.7100000000000009</v>
      </c>
      <c r="DF54" s="25">
        <v>0</v>
      </c>
      <c r="DG54" s="26">
        <v>0</v>
      </c>
      <c r="DH54" s="19" t="s">
        <v>0</v>
      </c>
      <c r="DI54" s="27">
        <v>0</v>
      </c>
      <c r="DJ54" s="25">
        <v>0</v>
      </c>
      <c r="DK54" s="23">
        <v>8.7100000000000009</v>
      </c>
      <c r="DL54" s="28">
        <v>0</v>
      </c>
      <c r="DM54" s="29">
        <v>0</v>
      </c>
      <c r="DN54" s="30">
        <v>0</v>
      </c>
      <c r="DO54" s="31">
        <v>0</v>
      </c>
      <c r="DP54" s="32">
        <v>0</v>
      </c>
      <c r="DQ54" s="33">
        <v>8.7100000000000009</v>
      </c>
      <c r="DR54" s="28">
        <v>0</v>
      </c>
      <c r="DS54" s="29">
        <v>0</v>
      </c>
      <c r="DT54" s="30">
        <v>0</v>
      </c>
      <c r="DU54" s="31">
        <v>0</v>
      </c>
      <c r="DV54" s="32">
        <v>0</v>
      </c>
      <c r="DW54" s="33">
        <v>8.7100000000000009</v>
      </c>
      <c r="DX54" s="28">
        <v>0</v>
      </c>
      <c r="DY54" s="29">
        <v>0</v>
      </c>
      <c r="DZ54" s="30">
        <v>0</v>
      </c>
      <c r="EA54" s="31">
        <v>0</v>
      </c>
      <c r="EB54" s="32">
        <v>0</v>
      </c>
      <c r="EC54" s="33">
        <v>8.7100000000000009</v>
      </c>
      <c r="ED54" s="6">
        <v>0</v>
      </c>
      <c r="EE54" s="6">
        <v>0</v>
      </c>
      <c r="EF54" s="6">
        <v>8.7100000000000009</v>
      </c>
      <c r="EG54" s="24">
        <v>0</v>
      </c>
      <c r="EH54" s="6">
        <v>0</v>
      </c>
      <c r="EI54" s="25">
        <v>0</v>
      </c>
      <c r="EJ54" s="25">
        <v>0</v>
      </c>
      <c r="EK54" s="23">
        <v>8.7100000000000009</v>
      </c>
      <c r="EL54" s="24">
        <v>0</v>
      </c>
      <c r="EM54" s="2">
        <v>0</v>
      </c>
      <c r="EN54" s="34">
        <v>0</v>
      </c>
      <c r="EO54" s="35">
        <v>0</v>
      </c>
      <c r="EP54" s="24">
        <v>0</v>
      </c>
      <c r="EQ54" s="7">
        <v>8.7100000000000009</v>
      </c>
      <c r="ER54" s="24">
        <v>0</v>
      </c>
      <c r="ES54" s="36">
        <v>0</v>
      </c>
      <c r="ET54" s="37" t="s">
        <v>0</v>
      </c>
      <c r="EU54" s="35">
        <v>0</v>
      </c>
      <c r="EV54" s="24">
        <v>0</v>
      </c>
      <c r="EW54" s="7">
        <v>8.7100000000000009</v>
      </c>
      <c r="EX54" s="6">
        <v>1.1749999999999998</v>
      </c>
      <c r="EY54" s="6">
        <v>1.5</v>
      </c>
      <c r="EZ54" s="6">
        <v>11.71</v>
      </c>
      <c r="FA54" s="6"/>
      <c r="FB54" s="67"/>
      <c r="FC54" s="7">
        <v>89.870182302420531</v>
      </c>
      <c r="FD54" s="7">
        <v>0</v>
      </c>
      <c r="FE54" s="7">
        <v>35.239684618288216</v>
      </c>
      <c r="FF54" s="7">
        <v>0</v>
      </c>
      <c r="FG54" s="7">
        <v>0</v>
      </c>
      <c r="FH54" s="7">
        <v>68.706065847331146</v>
      </c>
      <c r="FI54" s="7">
        <v>193.81593276803989</v>
      </c>
    </row>
    <row r="55" spans="1:165" x14ac:dyDescent="0.25">
      <c r="A55" s="59">
        <v>0</v>
      </c>
      <c r="B55" s="57" t="s">
        <v>82</v>
      </c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54" t="s">
        <v>3</v>
      </c>
      <c r="CG55" s="8">
        <v>1</v>
      </c>
      <c r="CH55" s="3" t="s">
        <v>1</v>
      </c>
      <c r="CI55" s="9">
        <v>50</v>
      </c>
      <c r="CJ55" s="10" t="s">
        <v>2</v>
      </c>
      <c r="CK55" s="11">
        <v>1</v>
      </c>
      <c r="CL55" s="3" t="s">
        <v>1</v>
      </c>
      <c r="CM55" s="12">
        <v>7.58</v>
      </c>
      <c r="CN55" s="7">
        <v>45.126151035429146</v>
      </c>
      <c r="CO55" s="13">
        <v>7.58</v>
      </c>
      <c r="CP55" s="13"/>
      <c r="CQ55" s="13"/>
      <c r="CR55" s="13"/>
      <c r="CS55" s="13"/>
      <c r="CT55" s="1">
        <v>1.07</v>
      </c>
      <c r="CU55" s="23">
        <v>1.3</v>
      </c>
      <c r="CV55" s="2">
        <v>9.7200000000000006</v>
      </c>
      <c r="CW55" s="3"/>
      <c r="CX55" s="4"/>
      <c r="CY55" s="2">
        <v>10.18</v>
      </c>
      <c r="CZ55" s="3"/>
      <c r="DA55" s="4"/>
      <c r="DB55" s="6">
        <v>0</v>
      </c>
      <c r="DC55" s="5">
        <v>10.18</v>
      </c>
      <c r="DD55" s="24">
        <v>0</v>
      </c>
      <c r="DE55" s="7">
        <v>10.18</v>
      </c>
      <c r="DF55" s="25">
        <v>0</v>
      </c>
      <c r="DG55" s="26">
        <v>0</v>
      </c>
      <c r="DH55" s="19" t="s">
        <v>0</v>
      </c>
      <c r="DI55" s="27">
        <v>0</v>
      </c>
      <c r="DJ55" s="25">
        <v>0</v>
      </c>
      <c r="DK55" s="23">
        <v>10.18</v>
      </c>
      <c r="DL55" s="28">
        <v>0</v>
      </c>
      <c r="DM55" s="29">
        <v>0</v>
      </c>
      <c r="DN55" s="30">
        <v>0</v>
      </c>
      <c r="DO55" s="31">
        <v>0</v>
      </c>
      <c r="DP55" s="32">
        <v>0</v>
      </c>
      <c r="DQ55" s="33">
        <v>10.18</v>
      </c>
      <c r="DR55" s="28">
        <v>0</v>
      </c>
      <c r="DS55" s="29">
        <v>0</v>
      </c>
      <c r="DT55" s="30">
        <v>0</v>
      </c>
      <c r="DU55" s="31">
        <v>0</v>
      </c>
      <c r="DV55" s="32">
        <v>0</v>
      </c>
      <c r="DW55" s="33">
        <v>10.18</v>
      </c>
      <c r="DX55" s="28">
        <v>0</v>
      </c>
      <c r="DY55" s="29">
        <v>0</v>
      </c>
      <c r="DZ55" s="30">
        <v>0</v>
      </c>
      <c r="EA55" s="31">
        <v>0</v>
      </c>
      <c r="EB55" s="32">
        <v>0</v>
      </c>
      <c r="EC55" s="33">
        <v>10.18</v>
      </c>
      <c r="ED55" s="6">
        <v>0</v>
      </c>
      <c r="EE55" s="6">
        <v>0</v>
      </c>
      <c r="EF55" s="6">
        <v>10.18</v>
      </c>
      <c r="EG55" s="24">
        <v>0</v>
      </c>
      <c r="EH55" s="6">
        <v>0</v>
      </c>
      <c r="EI55" s="25">
        <v>0</v>
      </c>
      <c r="EJ55" s="25">
        <v>0</v>
      </c>
      <c r="EK55" s="23">
        <v>10.18</v>
      </c>
      <c r="EL55" s="24">
        <v>0</v>
      </c>
      <c r="EM55" s="2">
        <v>0</v>
      </c>
      <c r="EN55" s="34">
        <v>0</v>
      </c>
      <c r="EO55" s="35">
        <v>0</v>
      </c>
      <c r="EP55" s="24">
        <v>0</v>
      </c>
      <c r="EQ55" s="7">
        <v>10.18</v>
      </c>
      <c r="ER55" s="24">
        <v>0</v>
      </c>
      <c r="ES55" s="36">
        <v>0</v>
      </c>
      <c r="ET55" s="37" t="s">
        <v>0</v>
      </c>
      <c r="EU55" s="35">
        <v>0</v>
      </c>
      <c r="EV55" s="24">
        <v>0</v>
      </c>
      <c r="EW55" s="7">
        <v>10.18</v>
      </c>
      <c r="EX55" s="6">
        <v>1.1749999999999998</v>
      </c>
      <c r="EY55" s="6">
        <v>1.5</v>
      </c>
      <c r="EZ55" s="6">
        <v>13.18</v>
      </c>
      <c r="FA55" s="6"/>
      <c r="FB55" s="67"/>
      <c r="FC55" s="7">
        <v>121.8406077956587</v>
      </c>
      <c r="FD55" s="7">
        <v>0</v>
      </c>
      <c r="FE55" s="7">
        <v>48.597171094674373</v>
      </c>
      <c r="FF55" s="7">
        <v>0</v>
      </c>
      <c r="FG55" s="7">
        <v>0</v>
      </c>
      <c r="FH55" s="7">
        <v>78.598124299395451</v>
      </c>
      <c r="FI55" s="7">
        <v>249.03590318972851</v>
      </c>
    </row>
  </sheetData>
  <mergeCells count="187">
    <mergeCell ref="AG35:AN35"/>
    <mergeCell ref="AP35:AR35"/>
    <mergeCell ref="AT35:AV35"/>
    <mergeCell ref="AX35:AZ35"/>
    <mergeCell ref="BA35:BH35"/>
    <mergeCell ref="BI35:BK35"/>
    <mergeCell ref="AG34:AN34"/>
    <mergeCell ref="AP34:AR34"/>
    <mergeCell ref="AT34:AV34"/>
    <mergeCell ref="AX34:AZ34"/>
    <mergeCell ref="BA34:BH34"/>
    <mergeCell ref="BI34:BK34"/>
    <mergeCell ref="AF30:BK30"/>
    <mergeCell ref="AF31:BK31"/>
    <mergeCell ref="AI32:AN32"/>
    <mergeCell ref="AO32:BK32"/>
    <mergeCell ref="AG33:AN33"/>
    <mergeCell ref="AP33:AR33"/>
    <mergeCell ref="AT33:AV33"/>
    <mergeCell ref="AX33:AZ33"/>
    <mergeCell ref="BA33:BH33"/>
    <mergeCell ref="BI33:BK33"/>
    <mergeCell ref="AG28:AN28"/>
    <mergeCell ref="AP28:AR28"/>
    <mergeCell ref="AT28:AV28"/>
    <mergeCell ref="AX28:AZ28"/>
    <mergeCell ref="BA28:BH28"/>
    <mergeCell ref="BI28:BK28"/>
    <mergeCell ref="AG27:AN27"/>
    <mergeCell ref="AP27:AR27"/>
    <mergeCell ref="AT27:AV27"/>
    <mergeCell ref="AX27:AZ27"/>
    <mergeCell ref="BA27:BH27"/>
    <mergeCell ref="BI27:BK27"/>
    <mergeCell ref="AG26:AN26"/>
    <mergeCell ref="AP26:AR26"/>
    <mergeCell ref="AT26:AV26"/>
    <mergeCell ref="AX26:AZ26"/>
    <mergeCell ref="BA26:BH26"/>
    <mergeCell ref="BI26:BK26"/>
    <mergeCell ref="AF22:BK22"/>
    <mergeCell ref="AF23:BK23"/>
    <mergeCell ref="AI24:AN24"/>
    <mergeCell ref="AO24:BK24"/>
    <mergeCell ref="AG25:AN25"/>
    <mergeCell ref="AP25:AR25"/>
    <mergeCell ref="AT25:AV25"/>
    <mergeCell ref="AX25:AZ25"/>
    <mergeCell ref="BA25:BH25"/>
    <mergeCell ref="BI25:BK25"/>
    <mergeCell ref="AF16:BK16"/>
    <mergeCell ref="AI17:AN17"/>
    <mergeCell ref="AO17:BK17"/>
    <mergeCell ref="AG20:AN20"/>
    <mergeCell ref="AP20:AR20"/>
    <mergeCell ref="AT20:AV20"/>
    <mergeCell ref="AX20:AZ20"/>
    <mergeCell ref="BA20:BH20"/>
    <mergeCell ref="BI20:BK20"/>
    <mergeCell ref="AG19:AN19"/>
    <mergeCell ref="AP19:AR19"/>
    <mergeCell ref="AT19:AV19"/>
    <mergeCell ref="AX19:AZ19"/>
    <mergeCell ref="BA19:BH19"/>
    <mergeCell ref="BI19:BK19"/>
    <mergeCell ref="AG18:AN18"/>
    <mergeCell ref="AP18:AR18"/>
    <mergeCell ref="AT18:AV18"/>
    <mergeCell ref="AX18:AZ18"/>
    <mergeCell ref="BA18:BH18"/>
    <mergeCell ref="BI18:BK18"/>
    <mergeCell ref="AF15:BK15"/>
    <mergeCell ref="AT13:AV13"/>
    <mergeCell ref="AT10:AV10"/>
    <mergeCell ref="AX10:AZ10"/>
    <mergeCell ref="AX11:AZ11"/>
    <mergeCell ref="AX12:AZ12"/>
    <mergeCell ref="AX13:AZ13"/>
    <mergeCell ref="AF7:BK7"/>
    <mergeCell ref="AF8:BK8"/>
    <mergeCell ref="AO9:BK9"/>
    <mergeCell ref="AP10:AR10"/>
    <mergeCell ref="AP11:AR11"/>
    <mergeCell ref="AP12:AR12"/>
    <mergeCell ref="AT11:AV11"/>
    <mergeCell ref="AT12:AV12"/>
    <mergeCell ref="BA12:BH12"/>
    <mergeCell ref="BI12:BK12"/>
    <mergeCell ref="AG13:AN13"/>
    <mergeCell ref="BA13:BH13"/>
    <mergeCell ref="BI13:BK13"/>
    <mergeCell ref="AP13:AR13"/>
    <mergeCell ref="AG10:AN10"/>
    <mergeCell ref="AG11:AN11"/>
    <mergeCell ref="AI9:AN9"/>
    <mergeCell ref="AG12:AN12"/>
    <mergeCell ref="BA11:BH11"/>
    <mergeCell ref="BI11:BK11"/>
    <mergeCell ref="BA10:BH10"/>
    <mergeCell ref="BI10:BK10"/>
    <mergeCell ref="CT6:CT7"/>
    <mergeCell ref="CU6:CU7"/>
    <mergeCell ref="CV6:CX7"/>
    <mergeCell ref="CY6:DA7"/>
    <mergeCell ref="EX6:EX7"/>
    <mergeCell ref="EY6:EY7"/>
    <mergeCell ref="FL3:FL6"/>
    <mergeCell ref="FM3:FM6"/>
    <mergeCell ref="FN3:FN6"/>
    <mergeCell ref="FO3:FO6"/>
    <mergeCell ref="FP3:FP6"/>
    <mergeCell ref="ED5:ED7"/>
    <mergeCell ref="EE5:EE7"/>
    <mergeCell ref="EF5:EF7"/>
    <mergeCell ref="FF3:FF6"/>
    <mergeCell ref="FG3:FG6"/>
    <mergeCell ref="FH3:FH6"/>
    <mergeCell ref="FI3:FI6"/>
    <mergeCell ref="FJ3:FJ6"/>
    <mergeCell ref="FK3:FK6"/>
    <mergeCell ref="EW3:EW7"/>
    <mergeCell ref="EX3:EY5"/>
    <mergeCell ref="EZ3:EZ7"/>
    <mergeCell ref="FC3:FC6"/>
    <mergeCell ref="FD3:FD6"/>
    <mergeCell ref="FE3:FE6"/>
    <mergeCell ref="EM3:EO6"/>
    <mergeCell ref="EP3:EP6"/>
    <mergeCell ref="EQ3:EQ7"/>
    <mergeCell ref="ER3:ER6"/>
    <mergeCell ref="ES3:EU6"/>
    <mergeCell ref="EV3:EV6"/>
    <mergeCell ref="EG3:EG6"/>
    <mergeCell ref="EH3:EH6"/>
    <mergeCell ref="EI3:EI7"/>
    <mergeCell ref="EJ3:EJ6"/>
    <mergeCell ref="EK3:EK7"/>
    <mergeCell ref="EL3:EL6"/>
    <mergeCell ref="DX3:DX6"/>
    <mergeCell ref="DY3:EA6"/>
    <mergeCell ref="EB3:EB6"/>
    <mergeCell ref="EC3:EC7"/>
    <mergeCell ref="ED3:EE4"/>
    <mergeCell ref="EF3:EF4"/>
    <mergeCell ref="DP3:DP6"/>
    <mergeCell ref="DQ3:DQ7"/>
    <mergeCell ref="DR3:DR6"/>
    <mergeCell ref="DS3:DU6"/>
    <mergeCell ref="DV3:DV6"/>
    <mergeCell ref="DW3:DW7"/>
    <mergeCell ref="DF3:DF6"/>
    <mergeCell ref="DG3:DI7"/>
    <mergeCell ref="DJ3:DJ7"/>
    <mergeCell ref="DK3:DK7"/>
    <mergeCell ref="DL3:DL6"/>
    <mergeCell ref="DM3:DO6"/>
    <mergeCell ref="ER1:EW2"/>
    <mergeCell ref="EX1:EZ2"/>
    <mergeCell ref="FC1:FP2"/>
    <mergeCell ref="FQ1:FQ7"/>
    <mergeCell ref="CN2:CN7"/>
    <mergeCell ref="CO2:CO7"/>
    <mergeCell ref="CP2:CP7"/>
    <mergeCell ref="CQ2:CQ7"/>
    <mergeCell ref="CR2:CR7"/>
    <mergeCell ref="CS2:CS7"/>
    <mergeCell ref="DL1:DQ2"/>
    <mergeCell ref="DR1:DW2"/>
    <mergeCell ref="DX1:EC2"/>
    <mergeCell ref="ED1:EF2"/>
    <mergeCell ref="EG1:EK2"/>
    <mergeCell ref="EL1:EQ2"/>
    <mergeCell ref="CN1:CS1"/>
    <mergeCell ref="CT1:CY2"/>
    <mergeCell ref="DB1:DB7"/>
    <mergeCell ref="DC1:DC7"/>
    <mergeCell ref="DD1:DE2"/>
    <mergeCell ref="DF1:DK2"/>
    <mergeCell ref="CT3:CU5"/>
    <mergeCell ref="CV3:DA5"/>
    <mergeCell ref="DD3:DD6"/>
    <mergeCell ref="DE3:DE7"/>
    <mergeCell ref="A1:A6"/>
    <mergeCell ref="B1:B6"/>
    <mergeCell ref="CF1:CF6"/>
    <mergeCell ref="CG1:CJ6"/>
    <mergeCell ref="CK1:CM6"/>
  </mergeCells>
  <conditionalFormatting sqref="CU39:CU55">
    <cfRule type="containsText" dxfId="35" priority="47" operator="containsText" text="неверно">
      <formula>NOT(ISERROR(SEARCH("неверно",CU39)))</formula>
    </cfRule>
  </conditionalFormatting>
  <conditionalFormatting sqref="A39:B55 DF39:EC55 EX39:FI55 CG48:DC55 CT39:DC47 CG39:CH47 B9:C9 A14:B14 B10:B13 D10:D11 E12:E13 CG7:CM38 CT7:CU38 FC7:FF38 DB1:DC38 FI7:FN38 EX5:EY38 FP7:FP38 A15:A38 EN7:EP38 B16:B38">
    <cfRule type="cellIs" dxfId="34" priority="46" operator="equal">
      <formula>0</formula>
    </cfRule>
  </conditionalFormatting>
  <conditionalFormatting sqref="DD39:EW55 EY39:EY55 CN2:CS38 FC7:FF38 FH7:FP38 DG5:DK38 DE7:DE38 ED1:EF38 FG3:FG55 EJ7:EJ38 EG7:EH38 DM7:EC38">
    <cfRule type="cellIs" dxfId="33" priority="45" operator="equal">
      <formula>0</formula>
    </cfRule>
  </conditionalFormatting>
  <conditionalFormatting sqref="DI39:DJ55 DG39:DG55 EO39:EO55 DC39:DC55">
    <cfRule type="containsText" dxfId="32" priority="44" operator="containsText" text="ошибка">
      <formula>NOT(ISERROR(SEARCH("ошибка",DC39)))</formula>
    </cfRule>
  </conditionalFormatting>
  <conditionalFormatting sqref="CI39:CI47 CK39:CS47">
    <cfRule type="cellIs" dxfId="31" priority="43" operator="equal">
      <formula>0</formula>
    </cfRule>
  </conditionalFormatting>
  <conditionalFormatting sqref="DB39:DB55">
    <cfRule type="cellIs" dxfId="30" priority="42" operator="equal">
      <formula>0</formula>
    </cfRule>
  </conditionalFormatting>
  <conditionalFormatting sqref="CK55:CS55 CG55:CI55">
    <cfRule type="cellIs" dxfId="29" priority="41" operator="equal">
      <formula>0</formula>
    </cfRule>
  </conditionalFormatting>
  <conditionalFormatting sqref="CT6:CV6 CY6 CT5:CU5 CT3:CV4 CT1:DA2 EX2:FB2 EX1:FC1 EX3:FF4 FH3:FH4 FQ1 CG1 CK1 A1:B1 A7:B7 B8">
    <cfRule type="cellIs" dxfId="28" priority="40" operator="equal">
      <formula>0</formula>
    </cfRule>
  </conditionalFormatting>
  <conditionalFormatting sqref="CN1 FD3:FF4 FH3:FH4">
    <cfRule type="cellIs" dxfId="27" priority="39" operator="equal">
      <formula>0</formula>
    </cfRule>
  </conditionalFormatting>
  <conditionalFormatting sqref="FC3:FC4">
    <cfRule type="cellIs" dxfId="26" priority="38" operator="equal">
      <formula>0</formula>
    </cfRule>
  </conditionalFormatting>
  <conditionalFormatting sqref="DF1:DK4">
    <cfRule type="cellIs" dxfId="25" priority="37" operator="equal">
      <formula>0</formula>
    </cfRule>
  </conditionalFormatting>
  <conditionalFormatting sqref="FP3:FP4 FL3:FL4 FN3:FN4">
    <cfRule type="cellIs" dxfId="24" priority="36" operator="equal">
      <formula>0</formula>
    </cfRule>
  </conditionalFormatting>
  <conditionalFormatting sqref="FP3:FP4 FL3:FL4 FN3:FN4">
    <cfRule type="cellIs" dxfId="23" priority="35" operator="equal">
      <formula>0</formula>
    </cfRule>
  </conditionalFormatting>
  <conditionalFormatting sqref="DD1:DE6">
    <cfRule type="cellIs" dxfId="22" priority="34" operator="equal">
      <formula>0</formula>
    </cfRule>
  </conditionalFormatting>
  <conditionalFormatting sqref="EQ3">
    <cfRule type="cellIs" dxfId="21" priority="30" operator="equal">
      <formula>0</formula>
    </cfRule>
  </conditionalFormatting>
  <conditionalFormatting sqref="ER3:ES3 EV3:EW3">
    <cfRule type="cellIs" dxfId="20" priority="33" operator="equal">
      <formula>0</formula>
    </cfRule>
  </conditionalFormatting>
  <conditionalFormatting sqref="EL3:EM3 EL1:EQ2 EP3">
    <cfRule type="cellIs" dxfId="19" priority="32" operator="equal">
      <formula>0</formula>
    </cfRule>
  </conditionalFormatting>
  <conditionalFormatting sqref="ER1">
    <cfRule type="cellIs" dxfId="18" priority="31" operator="equal">
      <formula>0</formula>
    </cfRule>
  </conditionalFormatting>
  <conditionalFormatting sqref="FO3">
    <cfRule type="cellIs" dxfId="17" priority="28" operator="equal">
      <formula>0</formula>
    </cfRule>
  </conditionalFormatting>
  <conditionalFormatting sqref="EG3 EG1:EK2">
    <cfRule type="cellIs" dxfId="16" priority="26" operator="equal">
      <formula>0</formula>
    </cfRule>
  </conditionalFormatting>
  <conditionalFormatting sqref="EI3:EK3">
    <cfRule type="cellIs" dxfId="15" priority="25" operator="equal">
      <formula>0</formula>
    </cfRule>
  </conditionalFormatting>
  <conditionalFormatting sqref="EH3">
    <cfRule type="cellIs" dxfId="14" priority="22" operator="equal">
      <formula>0</formula>
    </cfRule>
  </conditionalFormatting>
  <conditionalFormatting sqref="FM3:FM6">
    <cfRule type="cellIs" dxfId="13" priority="20" operator="equal">
      <formula>0</formula>
    </cfRule>
  </conditionalFormatting>
  <conditionalFormatting sqref="DL3">
    <cfRule type="cellIs" dxfId="12" priority="17" operator="equal">
      <formula>0</formula>
    </cfRule>
  </conditionalFormatting>
  <conditionalFormatting sqref="DX3">
    <cfRule type="cellIs" dxfId="11" priority="18" operator="equal">
      <formula>0</formula>
    </cfRule>
  </conditionalFormatting>
  <conditionalFormatting sqref="DL1:EC2 DP3:DS3 DQ4:DQ6 DV3:DW3 DW4:DW6 EB3:EC3 EC4:EC6 DY3 DM3">
    <cfRule type="cellIs" dxfId="10" priority="19" operator="equal">
      <formula>0</formula>
    </cfRule>
  </conditionalFormatting>
  <conditionalFormatting sqref="FI3:FK4">
    <cfRule type="cellIs" dxfId="9" priority="16" operator="equal">
      <formula>0</formula>
    </cfRule>
  </conditionalFormatting>
  <conditionalFormatting sqref="FI3:FK4">
    <cfRule type="cellIs" dxfId="8" priority="15" operator="equal">
      <formula>0</formula>
    </cfRule>
  </conditionalFormatting>
  <conditionalFormatting sqref="B15">
    <cfRule type="cellIs" dxfId="7" priority="10" operator="equal">
      <formula>0</formula>
    </cfRule>
  </conditionalFormatting>
  <conditionalFormatting sqref="C8">
    <cfRule type="cellIs" dxfId="6" priority="7" operator="equal">
      <formula>0</formula>
    </cfRule>
  </conditionalFormatting>
  <conditionalFormatting sqref="C10">
    <cfRule type="cellIs" dxfId="5" priority="6" operator="equal">
      <formula>0</formula>
    </cfRule>
  </conditionalFormatting>
  <conditionalFormatting sqref="D12">
    <cfRule type="cellIs" dxfId="4" priority="5" operator="equal">
      <formula>0</formula>
    </cfRule>
  </conditionalFormatting>
  <conditionalFormatting sqref="AF8">
    <cfRule type="cellIs" dxfId="3" priority="4" operator="equal">
      <formula>0</formula>
    </cfRule>
  </conditionalFormatting>
  <conditionalFormatting sqref="AF16">
    <cfRule type="cellIs" dxfId="2" priority="3" operator="equal">
      <formula>0</formula>
    </cfRule>
  </conditionalFormatting>
  <conditionalFormatting sqref="AF23">
    <cfRule type="cellIs" dxfId="1" priority="2" operator="equal">
      <formula>0</formula>
    </cfRule>
  </conditionalFormatting>
  <conditionalFormatting sqref="AF31">
    <cfRule type="cellIs" dxfId="0" priority="1" operator="equal">
      <formula>0</formula>
    </cfRule>
  </conditionalFormatting>
  <dataValidations count="2">
    <dataValidation type="list" allowBlank="1" showInputMessage="1" showErrorMessage="1" sqref="AI9:AN9 AI17:AN17 AI24:AN24 AI32:AN32" xr:uid="{C9E664AF-964E-4DE7-BAC4-C9A41C1FCEB1}">
      <formula1>ТНПА</formula1>
    </dataValidation>
    <dataValidation type="list" allowBlank="1" showInputMessage="1" showErrorMessage="1" sqref="AG11:AN13 AG19:AN20 AG26:AN28 AG34:AN35" xr:uid="{08333FB5-BA29-4922-B488-D62F5F7AB971}">
      <formula1>Параметры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1433-43C8-45A6-ABF2-E41FB917233B}">
  <dimension ref="A1:C12"/>
  <sheetViews>
    <sheetView workbookViewId="0">
      <selection activeCell="A13" sqref="A13"/>
    </sheetView>
  </sheetViews>
  <sheetFormatPr defaultRowHeight="15" x14ac:dyDescent="0.25"/>
  <cols>
    <col min="2" max="2" width="35" customWidth="1"/>
  </cols>
  <sheetData>
    <row r="1" spans="1:3" x14ac:dyDescent="0.25">
      <c r="A1" t="s">
        <v>92</v>
      </c>
      <c r="B1" t="s">
        <v>93</v>
      </c>
      <c r="C1" t="s">
        <v>92</v>
      </c>
    </row>
    <row r="2" spans="1:3" x14ac:dyDescent="0.25">
      <c r="A2">
        <v>1</v>
      </c>
      <c r="B2" t="s">
        <v>104</v>
      </c>
      <c r="C2">
        <f>A2</f>
        <v>1</v>
      </c>
    </row>
    <row r="3" spans="1:3" x14ac:dyDescent="0.25">
      <c r="A3">
        <v>2</v>
      </c>
      <c r="B3" t="s">
        <v>105</v>
      </c>
      <c r="C3">
        <f t="shared" ref="C3:C12" si="0">A3</f>
        <v>2</v>
      </c>
    </row>
    <row r="4" spans="1:3" x14ac:dyDescent="0.25">
      <c r="A4">
        <v>3</v>
      </c>
      <c r="B4" t="s">
        <v>106</v>
      </c>
      <c r="C4">
        <f t="shared" si="0"/>
        <v>3</v>
      </c>
    </row>
    <row r="5" spans="1:3" x14ac:dyDescent="0.25">
      <c r="A5">
        <v>4</v>
      </c>
      <c r="B5" t="s">
        <v>107</v>
      </c>
      <c r="C5">
        <f t="shared" si="0"/>
        <v>4</v>
      </c>
    </row>
    <row r="6" spans="1:3" x14ac:dyDescent="0.25">
      <c r="A6">
        <v>5</v>
      </c>
      <c r="B6" t="s">
        <v>108</v>
      </c>
      <c r="C6">
        <f t="shared" si="0"/>
        <v>5</v>
      </c>
    </row>
    <row r="7" spans="1:3" x14ac:dyDescent="0.25">
      <c r="A7">
        <v>6</v>
      </c>
      <c r="B7" t="s">
        <v>109</v>
      </c>
      <c r="C7">
        <f t="shared" si="0"/>
        <v>6</v>
      </c>
    </row>
    <row r="8" spans="1:3" x14ac:dyDescent="0.25">
      <c r="A8">
        <v>7</v>
      </c>
      <c r="B8" t="s">
        <v>110</v>
      </c>
      <c r="C8">
        <f t="shared" si="0"/>
        <v>7</v>
      </c>
    </row>
    <row r="9" spans="1:3" x14ac:dyDescent="0.25">
      <c r="A9">
        <v>8</v>
      </c>
      <c r="B9" t="s">
        <v>111</v>
      </c>
      <c r="C9">
        <f t="shared" si="0"/>
        <v>8</v>
      </c>
    </row>
    <row r="10" spans="1:3" x14ac:dyDescent="0.25">
      <c r="A10">
        <v>9</v>
      </c>
      <c r="B10" t="s">
        <v>112</v>
      </c>
      <c r="C10">
        <f t="shared" si="0"/>
        <v>9</v>
      </c>
    </row>
    <row r="11" spans="1:3" x14ac:dyDescent="0.25">
      <c r="A11">
        <v>10</v>
      </c>
      <c r="B11" t="s">
        <v>113</v>
      </c>
      <c r="C11">
        <f t="shared" si="0"/>
        <v>10</v>
      </c>
    </row>
    <row r="12" spans="1:3" x14ac:dyDescent="0.25">
      <c r="A12">
        <v>11</v>
      </c>
      <c r="B12" t="s">
        <v>114</v>
      </c>
      <c r="C12">
        <f t="shared" si="0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5452-CA00-4E93-ACAA-DC5D68D1F67A}">
  <dimension ref="A1:A3"/>
  <sheetViews>
    <sheetView workbookViewId="0">
      <selection sqref="A1:A14"/>
    </sheetView>
  </sheetViews>
  <sheetFormatPr defaultRowHeight="15" x14ac:dyDescent="0.25"/>
  <cols>
    <col min="1" max="1" width="36.85546875" customWidth="1"/>
  </cols>
  <sheetData>
    <row r="1" spans="1:1" x14ac:dyDescent="0.25">
      <c r="A1" t="s">
        <v>91</v>
      </c>
    </row>
    <row r="2" spans="1:1" x14ac:dyDescent="0.25">
      <c r="A2" t="s">
        <v>100</v>
      </c>
    </row>
    <row r="3" spans="1:1" x14ac:dyDescent="0.25">
      <c r="A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Параметры</vt:lpstr>
      <vt:lpstr>ТНПА</vt:lpstr>
      <vt:lpstr>Параметры</vt:lpstr>
      <vt:lpstr>ТНПА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vinokurov</dc:creator>
  <cp:lastModifiedBy>vinokurov</cp:lastModifiedBy>
  <dcterms:created xsi:type="dcterms:W3CDTF">2020-05-22T08:19:02Z</dcterms:created>
  <dcterms:modified xsi:type="dcterms:W3CDTF">2020-05-22T13:51:33Z</dcterms:modified>
</cp:coreProperties>
</file>