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2"/>
  </bookViews>
  <sheets>
    <sheet name="Sheet1" sheetId="1" r:id="rId1"/>
    <sheet name="trustaws" sheetId="3" r:id="rId2"/>
    <sheet name="Nameserver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/>
  <c r="E17" i="1"/>
  <c r="E14" i="1"/>
  <c r="E9" i="1"/>
  <c r="E4" i="1"/>
  <c r="E8" i="1" s="1"/>
  <c r="E6" i="1"/>
  <c r="E5" i="1"/>
  <c r="E7" i="1" l="1"/>
  <c r="G4" i="1"/>
  <c r="E10" i="1"/>
  <c r="E12" i="1" l="1"/>
  <c r="E19" i="1" s="1"/>
</calcChain>
</file>

<file path=xl/sharedStrings.xml><?xml version="1.0" encoding="utf-8"?>
<sst xmlns="http://schemas.openxmlformats.org/spreadsheetml/2006/main" count="77" uniqueCount="59">
  <si>
    <t>Category</t>
  </si>
  <si>
    <t>smallint(6)</t>
  </si>
  <si>
    <t>varchar(3)</t>
  </si>
  <si>
    <t>Salary</t>
  </si>
  <si>
    <t>decimal(10,2)</t>
  </si>
  <si>
    <t>YES</t>
  </si>
  <si>
    <t>Signbonus</t>
  </si>
  <si>
    <t>Yearendbonus</t>
  </si>
  <si>
    <t>Pto</t>
  </si>
  <si>
    <t>PromotionOpt</t>
  </si>
  <si>
    <t>Pension</t>
  </si>
  <si>
    <t>ReimburseExp</t>
  </si>
  <si>
    <t>PaidRelocate</t>
  </si>
  <si>
    <t>Normalworkhours</t>
  </si>
  <si>
    <t>Null allowed</t>
  </si>
  <si>
    <t>Type</t>
  </si>
  <si>
    <t>Yes</t>
  </si>
  <si>
    <t>No</t>
  </si>
  <si>
    <t>PTO*Salary/52</t>
  </si>
  <si>
    <t>Signbonus/4</t>
  </si>
  <si>
    <t>SalaryWeight</t>
  </si>
  <si>
    <t>PaidRelocate/4</t>
  </si>
  <si>
    <t>Weighted Calculations</t>
  </si>
  <si>
    <t>Values</t>
  </si>
  <si>
    <t>Input</t>
  </si>
  <si>
    <t>40 hrs-NWH*Hourlywage</t>
  </si>
  <si>
    <t>Round(CalSalary/1000)</t>
  </si>
  <si>
    <t>Fulltime Offer</t>
  </si>
  <si>
    <t>Weighted Value</t>
  </si>
  <si>
    <t>10% of SalaryWeight</t>
  </si>
  <si>
    <t>Stocks Options</t>
  </si>
  <si>
    <t>401(k)</t>
  </si>
  <si>
    <t>Salary*401k %</t>
  </si>
  <si>
    <t>hourly</t>
  </si>
  <si>
    <t>No tax</t>
  </si>
  <si>
    <t>www</t>
  </si>
  <si>
    <t>141.8.225.75 </t>
  </si>
  <si>
    <t>@ (None)</t>
  </si>
  <si>
    <t>* (All Others)</t>
  </si>
  <si>
    <t>IP Address (A Records) </t>
  </si>
  <si>
    <t>Mail Servers (MX Records)</t>
  </si>
  <si>
    <t>trustaws.com</t>
  </si>
  <si>
    <t>208.91.197.27</t>
  </si>
  <si>
    <t>IPv4 address</t>
  </si>
  <si>
    <t>ns-1026.awsdns-00.org</t>
  </si>
  <si>
    <t>Name server</t>
  </si>
  <si>
    <t>ns-613.awsdns-12.net</t>
  </si>
  <si>
    <t>ns-1783.awsdns-30.co.uk</t>
  </si>
  <si>
    <t>ns-223.awsdns-27.com</t>
  </si>
  <si>
    <t>ns-1195.awsdns-21.org</t>
  </si>
  <si>
    <t>ns-224.awsdns-28.com</t>
  </si>
  <si>
    <t xml:space="preserve"> ns-1942.awsdns-50.co.uk</t>
  </si>
  <si>
    <t>ns-600.awsdns-11.net</t>
  </si>
  <si>
    <t>Comparejoboffers.net</t>
  </si>
  <si>
    <t>trussaw.com</t>
  </si>
  <si>
    <t>ns-1903.awsdns-45.co.uk</t>
  </si>
  <si>
    <t>ns-192.awsdns-24.com</t>
  </si>
  <si>
    <t xml:space="preserve">ns-1044.awsdns-02.org </t>
  </si>
  <si>
    <t>ns-744.awsdns-29.net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</si>
</sst>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9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29110"/>
      <name val="Arial"/>
      <family val="2"/>
    </font>
    <font>
      <sz val="11"/>
      <color rgb="FF555555"/>
      <name val="Calibri"/>
      <family val="2"/>
      <scheme val="minor"/>
    </font>
    <font>
      <b/>
      <sz val="11"/>
      <color theme="9" tint="-0.249977111117893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rgb="FFDDDDD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8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5" fontId="0" fillId="0" borderId="0" xfId="2" applyNumberFormat="1" applyFont="1" applyAlignment="1">
      <alignment horizontal="left"/>
    </xf>
    <xf numFmtId="165" fontId="0" fillId="0" borderId="0" xfId="2" quotePrefix="1" applyNumberFormat="1" applyFont="1" applyAlignment="1">
      <alignment horizontal="left"/>
    </xf>
    <xf numFmtId="165" fontId="2" fillId="0" borderId="0" xfId="2" applyNumberFormat="1" applyFont="1" applyAlignment="1">
      <alignment horizontal="right"/>
    </xf>
    <xf numFmtId="9" fontId="0" fillId="0" borderId="0" xfId="3" applyFont="1" applyAlignment="1">
      <alignment horizontal="left"/>
    </xf>
    <xf numFmtId="165" fontId="0" fillId="0" borderId="0" xfId="0" applyNumberFormat="1"/>
    <xf numFmtId="44" fontId="0" fillId="0" borderId="0" xfId="0" applyNumberFormat="1"/>
    <xf numFmtId="169" fontId="0" fillId="0" borderId="0" xfId="1" applyNumberFormat="1" applyFont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1" xfId="0" applyFont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/>
    <xf numFmtId="0" fontId="6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G4" sqref="G4"/>
    </sheetView>
  </sheetViews>
  <sheetFormatPr defaultRowHeight="15" x14ac:dyDescent="0.25"/>
  <cols>
    <col min="1" max="1" width="18.5703125" customWidth="1"/>
    <col min="2" max="2" width="9.140625" style="4" customWidth="1"/>
    <col min="3" max="3" width="16.140625" customWidth="1"/>
    <col min="4" max="4" width="24.42578125" style="4" customWidth="1"/>
    <col min="5" max="5" width="14.7109375" style="6" customWidth="1"/>
    <col min="6" max="6" width="13.5703125" customWidth="1"/>
    <col min="7" max="7" width="11.5703125" bestFit="1" customWidth="1"/>
  </cols>
  <sheetData>
    <row r="1" spans="1:7" x14ac:dyDescent="0.25">
      <c r="A1" s="1" t="s">
        <v>27</v>
      </c>
    </row>
    <row r="3" spans="1:7" s="1" customFormat="1" x14ac:dyDescent="0.25">
      <c r="A3" s="1" t="s">
        <v>0</v>
      </c>
      <c r="B3" s="3" t="s">
        <v>24</v>
      </c>
      <c r="C3" s="1" t="s">
        <v>15</v>
      </c>
      <c r="D3" s="3" t="s">
        <v>22</v>
      </c>
      <c r="E3" s="8" t="s">
        <v>23</v>
      </c>
      <c r="F3" s="1" t="s">
        <v>14</v>
      </c>
      <c r="G3" s="1" t="s">
        <v>33</v>
      </c>
    </row>
    <row r="4" spans="1:7" x14ac:dyDescent="0.25">
      <c r="A4" t="s">
        <v>3</v>
      </c>
      <c r="B4" s="4">
        <v>150000</v>
      </c>
      <c r="C4" t="s">
        <v>4</v>
      </c>
      <c r="D4" s="5" t="s">
        <v>3</v>
      </c>
      <c r="E4" s="7">
        <f>B4</f>
        <v>150000</v>
      </c>
      <c r="F4" t="s">
        <v>16</v>
      </c>
      <c r="G4" s="11">
        <f>E4/52/40</f>
        <v>72.115384615384613</v>
      </c>
    </row>
    <row r="5" spans="1:7" x14ac:dyDescent="0.25">
      <c r="A5" t="s">
        <v>8</v>
      </c>
      <c r="B5" s="4">
        <v>3</v>
      </c>
      <c r="C5" t="s">
        <v>1</v>
      </c>
      <c r="D5" s="5" t="s">
        <v>18</v>
      </c>
      <c r="E5" s="7">
        <f>B5*B4/52</f>
        <v>8653.8461538461543</v>
      </c>
      <c r="F5" t="s">
        <v>5</v>
      </c>
    </row>
    <row r="6" spans="1:7" x14ac:dyDescent="0.25">
      <c r="A6" t="s">
        <v>6</v>
      </c>
      <c r="B6" s="4">
        <v>10000</v>
      </c>
      <c r="C6" t="s">
        <v>4</v>
      </c>
      <c r="D6" s="5" t="s">
        <v>19</v>
      </c>
      <c r="E6" s="7">
        <f>B6/4</f>
        <v>2500</v>
      </c>
      <c r="F6" t="s">
        <v>5</v>
      </c>
    </row>
    <row r="7" spans="1:7" x14ac:dyDescent="0.25">
      <c r="A7" t="s">
        <v>7</v>
      </c>
      <c r="B7" s="4">
        <v>0.1</v>
      </c>
      <c r="C7" t="s">
        <v>2</v>
      </c>
      <c r="D7" s="5" t="s">
        <v>29</v>
      </c>
      <c r="E7" s="7">
        <f>E4*B7</f>
        <v>15000</v>
      </c>
      <c r="F7" t="s">
        <v>5</v>
      </c>
    </row>
    <row r="8" spans="1:7" x14ac:dyDescent="0.25">
      <c r="A8" t="s">
        <v>31</v>
      </c>
      <c r="B8" s="9">
        <v>0.06</v>
      </c>
      <c r="D8" s="5" t="s">
        <v>32</v>
      </c>
      <c r="E8" s="7">
        <f>E4*B8</f>
        <v>9000</v>
      </c>
    </row>
    <row r="9" spans="1:7" x14ac:dyDescent="0.25">
      <c r="A9" t="s">
        <v>12</v>
      </c>
      <c r="B9" s="4">
        <v>0</v>
      </c>
      <c r="C9" t="s">
        <v>2</v>
      </c>
      <c r="D9" s="5" t="s">
        <v>21</v>
      </c>
      <c r="E9" s="7">
        <f>B9/4</f>
        <v>0</v>
      </c>
      <c r="F9" t="s">
        <v>5</v>
      </c>
    </row>
    <row r="10" spans="1:7" x14ac:dyDescent="0.25">
      <c r="A10" t="s">
        <v>13</v>
      </c>
      <c r="B10" s="4">
        <v>40</v>
      </c>
      <c r="C10" t="s">
        <v>1</v>
      </c>
      <c r="D10" s="5" t="s">
        <v>25</v>
      </c>
      <c r="E10" s="6">
        <f>(40-B10)*(E4/40)</f>
        <v>0</v>
      </c>
      <c r="F10" t="s">
        <v>17</v>
      </c>
      <c r="G10" s="10"/>
    </row>
    <row r="11" spans="1:7" x14ac:dyDescent="0.25">
      <c r="A11" t="s">
        <v>34</v>
      </c>
      <c r="D11" s="5"/>
      <c r="G11" s="10"/>
    </row>
    <row r="12" spans="1:7" x14ac:dyDescent="0.25">
      <c r="A12" s="1" t="s">
        <v>20</v>
      </c>
      <c r="B12" s="3"/>
      <c r="D12" s="3" t="s">
        <v>26</v>
      </c>
      <c r="E12" s="12">
        <f>SUM(E4:E10)/1000</f>
        <v>185.15384615384616</v>
      </c>
    </row>
    <row r="14" spans="1:7" x14ac:dyDescent="0.25">
      <c r="A14" t="s">
        <v>9</v>
      </c>
      <c r="B14" s="4">
        <v>5</v>
      </c>
      <c r="C14" t="s">
        <v>2</v>
      </c>
      <c r="D14" s="4">
        <v>5</v>
      </c>
      <c r="E14" s="12">
        <f>B14</f>
        <v>5</v>
      </c>
      <c r="F14" t="s">
        <v>5</v>
      </c>
    </row>
    <row r="15" spans="1:7" x14ac:dyDescent="0.25">
      <c r="A15" t="s">
        <v>10</v>
      </c>
      <c r="C15" t="s">
        <v>2</v>
      </c>
      <c r="D15" s="4">
        <v>10</v>
      </c>
      <c r="E15" s="12">
        <f t="shared" ref="E15:E17" si="0">B15</f>
        <v>0</v>
      </c>
      <c r="F15" t="s">
        <v>5</v>
      </c>
    </row>
    <row r="16" spans="1:7" x14ac:dyDescent="0.25">
      <c r="A16" t="s">
        <v>11</v>
      </c>
      <c r="C16" t="s">
        <v>2</v>
      </c>
      <c r="D16" s="4">
        <v>5</v>
      </c>
      <c r="E16" s="12">
        <f t="shared" si="0"/>
        <v>0</v>
      </c>
      <c r="F16" t="s">
        <v>5</v>
      </c>
    </row>
    <row r="17" spans="1:6" x14ac:dyDescent="0.25">
      <c r="A17" t="s">
        <v>30</v>
      </c>
      <c r="B17" s="4">
        <v>10</v>
      </c>
      <c r="C17" t="s">
        <v>2</v>
      </c>
      <c r="D17" s="4">
        <v>10</v>
      </c>
      <c r="E17" s="12">
        <f t="shared" si="0"/>
        <v>10</v>
      </c>
      <c r="F17" t="s">
        <v>5</v>
      </c>
    </row>
    <row r="18" spans="1:6" x14ac:dyDescent="0.25">
      <c r="E18" s="4"/>
    </row>
    <row r="19" spans="1:6" x14ac:dyDescent="0.25">
      <c r="A19" t="s">
        <v>28</v>
      </c>
      <c r="E19" s="12">
        <f>SUM(E12:E18)</f>
        <v>200.15384615384616</v>
      </c>
    </row>
    <row r="20" spans="1:6" x14ac:dyDescent="0.25">
      <c r="C20" s="2"/>
      <c r="E20" s="4"/>
    </row>
    <row r="21" spans="1:6" x14ac:dyDescent="0.25">
      <c r="E21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opLeftCell="A2" workbookViewId="0">
      <selection activeCell="A14" sqref="A14"/>
    </sheetView>
  </sheetViews>
  <sheetFormatPr defaultRowHeight="15" x14ac:dyDescent="0.25"/>
  <cols>
    <col min="1" max="1" width="15.7109375" customWidth="1"/>
    <col min="2" max="2" width="11.28515625" customWidth="1"/>
    <col min="3" max="3" width="15.42578125" customWidth="1"/>
    <col min="5" max="5" width="32.85546875" customWidth="1"/>
  </cols>
  <sheetData>
    <row r="3" spans="1:5" x14ac:dyDescent="0.25">
      <c r="A3" s="17" t="s">
        <v>43</v>
      </c>
      <c r="C3" t="s">
        <v>42</v>
      </c>
      <c r="E3" s="17" t="s">
        <v>45</v>
      </c>
    </row>
    <row r="4" spans="1:5" ht="15.75" x14ac:dyDescent="0.3">
      <c r="E4" s="18" t="s">
        <v>48</v>
      </c>
    </row>
    <row r="5" spans="1:5" x14ac:dyDescent="0.25">
      <c r="A5" s="13" t="s">
        <v>39</v>
      </c>
      <c r="E5" t="s">
        <v>47</v>
      </c>
    </row>
    <row r="6" spans="1:5" s="14" customFormat="1" ht="15.75" thickBot="1" x14ac:dyDescent="0.3">
      <c r="A6" s="15" t="s">
        <v>35</v>
      </c>
      <c r="B6" s="15">
        <v>7200</v>
      </c>
      <c r="C6" s="15" t="s">
        <v>36</v>
      </c>
      <c r="E6" t="s">
        <v>44</v>
      </c>
    </row>
    <row r="7" spans="1:5" s="14" customFormat="1" ht="15.75" thickBot="1" x14ac:dyDescent="0.3">
      <c r="A7" s="15" t="s">
        <v>37</v>
      </c>
      <c r="B7" s="15">
        <v>7200</v>
      </c>
      <c r="C7" s="15" t="s">
        <v>36</v>
      </c>
      <c r="E7" s="14" t="s">
        <v>46</v>
      </c>
    </row>
    <row r="8" spans="1:5" s="14" customFormat="1" ht="15.75" thickBot="1" x14ac:dyDescent="0.3">
      <c r="A8" s="15" t="s">
        <v>38</v>
      </c>
      <c r="B8" s="15">
        <v>7200</v>
      </c>
      <c r="C8" s="15" t="s">
        <v>36</v>
      </c>
      <c r="E8" s="14" t="s">
        <v>44</v>
      </c>
    </row>
    <row r="10" spans="1:5" x14ac:dyDescent="0.25">
      <c r="A10" s="13" t="s">
        <v>40</v>
      </c>
    </row>
    <row r="11" spans="1:5" x14ac:dyDescent="0.25">
      <c r="A11" s="16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XFD2"/>
    </sheetView>
  </sheetViews>
  <sheetFormatPr defaultRowHeight="15" x14ac:dyDescent="0.25"/>
  <cols>
    <col min="1" max="1" width="39" customWidth="1"/>
  </cols>
  <sheetData>
    <row r="1" spans="1:1" x14ac:dyDescent="0.25">
      <c r="A1" s="17" t="s">
        <v>53</v>
      </c>
    </row>
    <row r="2" spans="1:1" ht="15.75" x14ac:dyDescent="0.3">
      <c r="A2" s="18" t="s">
        <v>52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7" spans="1:1" x14ac:dyDescent="0.25">
      <c r="A7" s="17" t="s">
        <v>54</v>
      </c>
    </row>
    <row r="8" spans="1:1" ht="15.75" x14ac:dyDescent="0.3">
      <c r="A8" s="18" t="s">
        <v>57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trustaws</vt:lpstr>
      <vt:lpstr>Nameservers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2017-12-23T08:57:53Z</dcterms:modified>
</cp:coreProperties>
</file>